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AB2884E7-DF6E-485A-9079-3D5522EBC66B}" xr6:coauthVersionLast="47" xr6:coauthVersionMax="47" xr10:uidLastSave="{00000000-0000-0000-0000-000000000000}"/>
  <bookViews>
    <workbookView xWindow="-110" yWindow="-110" windowWidth="19420" windowHeight="10420" activeTab="1" xr2:uid="{7F5F527C-FDA3-417D-B529-66D896C165A6}"/>
  </bookViews>
  <sheets>
    <sheet name="3a. Moving Average" sheetId="1" r:id="rId1"/>
    <sheet name="3b.  Exponential Smoothing" sheetId="3" r:id="rId2"/>
  </sheets>
  <definedNames>
    <definedName name="alpha" localSheetId="1">'3b.  Exponential Smoothing'!$L$3</definedName>
    <definedName name="solver_adj" localSheetId="1" hidden="1">'3b.  Exponential Smoothing'!$L$3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'3b.  Exponential Smoothing'!$L$3</definedName>
    <definedName name="solver_lhs2" localSheetId="1" hidden="1">'3b.  Exponential Smoothing'!$L$3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'3b.  Exponential Smoothing'!$Q$3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0.99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1" i="1" l="1"/>
  <c r="J1261" i="1" s="1"/>
  <c r="L1261" i="1" s="1"/>
  <c r="N1261" i="1"/>
  <c r="P1261" i="1" s="1"/>
  <c r="I1262" i="1"/>
  <c r="J1262" i="1" s="1"/>
  <c r="L1262" i="1" s="1"/>
  <c r="N1262" i="1"/>
  <c r="O1262" i="1" s="1"/>
  <c r="Q1262" i="1" s="1"/>
  <c r="I1263" i="1"/>
  <c r="K1263" i="1" s="1"/>
  <c r="N1263" i="1"/>
  <c r="O1263" i="1" s="1"/>
  <c r="Q1263" i="1" s="1"/>
  <c r="K1262" i="1" l="1"/>
  <c r="K1261" i="1"/>
  <c r="O1261" i="1"/>
  <c r="Q1261" i="1" s="1"/>
  <c r="P1262" i="1"/>
  <c r="J1263" i="1"/>
  <c r="L1263" i="1" s="1"/>
  <c r="P1263" i="1"/>
  <c r="D3" i="3" l="1"/>
  <c r="E3" i="3" s="1"/>
  <c r="N1260" i="1"/>
  <c r="O1260" i="1" s="1"/>
  <c r="Q1260" i="1" s="1"/>
  <c r="R1260" i="1" s="1"/>
  <c r="I1260" i="1"/>
  <c r="D1260" i="1"/>
  <c r="N1259" i="1"/>
  <c r="P1259" i="1" s="1"/>
  <c r="I1259" i="1"/>
  <c r="D1259" i="1"/>
  <c r="N1258" i="1"/>
  <c r="I1258" i="1"/>
  <c r="K1258" i="1" s="1"/>
  <c r="D1258" i="1"/>
  <c r="F1258" i="1" s="1"/>
  <c r="N1257" i="1"/>
  <c r="P1257" i="1" s="1"/>
  <c r="I1257" i="1"/>
  <c r="D1257" i="1"/>
  <c r="N1256" i="1"/>
  <c r="I1256" i="1"/>
  <c r="K1256" i="1" s="1"/>
  <c r="D1256" i="1"/>
  <c r="N1255" i="1"/>
  <c r="P1255" i="1" s="1"/>
  <c r="I1255" i="1"/>
  <c r="J1255" i="1" s="1"/>
  <c r="L1255" i="1" s="1"/>
  <c r="M1255" i="1" s="1"/>
  <c r="D1255" i="1"/>
  <c r="N1254" i="1"/>
  <c r="P1254" i="1" s="1"/>
  <c r="I1254" i="1"/>
  <c r="D1254" i="1"/>
  <c r="F1254" i="1" s="1"/>
  <c r="N1253" i="1"/>
  <c r="I1253" i="1"/>
  <c r="D1253" i="1"/>
  <c r="F1253" i="1" s="1"/>
  <c r="N1252" i="1"/>
  <c r="I1252" i="1"/>
  <c r="K1252" i="1" s="1"/>
  <c r="D1252" i="1"/>
  <c r="N1251" i="1"/>
  <c r="I1251" i="1"/>
  <c r="K1251" i="1" s="1"/>
  <c r="D1251" i="1"/>
  <c r="F1251" i="1" s="1"/>
  <c r="N1250" i="1"/>
  <c r="I1250" i="1"/>
  <c r="K1250" i="1" s="1"/>
  <c r="D1250" i="1"/>
  <c r="F1250" i="1" s="1"/>
  <c r="N1249" i="1"/>
  <c r="P1249" i="1" s="1"/>
  <c r="I1249" i="1"/>
  <c r="K1249" i="1" s="1"/>
  <c r="D1249" i="1"/>
  <c r="F1249" i="1" s="1"/>
  <c r="N1248" i="1"/>
  <c r="I1248" i="1"/>
  <c r="K1248" i="1" s="1"/>
  <c r="D1248" i="1"/>
  <c r="N1247" i="1"/>
  <c r="P1247" i="1" s="1"/>
  <c r="I1247" i="1"/>
  <c r="K1247" i="1" s="1"/>
  <c r="D1247" i="1"/>
  <c r="N1246" i="1"/>
  <c r="P1246" i="1" s="1"/>
  <c r="I1246" i="1"/>
  <c r="K1246" i="1" s="1"/>
  <c r="D1246" i="1"/>
  <c r="N1245" i="1"/>
  <c r="I1245" i="1"/>
  <c r="D1245" i="1"/>
  <c r="F1245" i="1" s="1"/>
  <c r="N1244" i="1"/>
  <c r="I1244" i="1"/>
  <c r="D1244" i="1"/>
  <c r="E1244" i="1" s="1"/>
  <c r="G1244" i="1" s="1"/>
  <c r="H1244" i="1" s="1"/>
  <c r="N1243" i="1"/>
  <c r="P1243" i="1" s="1"/>
  <c r="I1243" i="1"/>
  <c r="D1243" i="1"/>
  <c r="F1243" i="1" s="1"/>
  <c r="N1242" i="1"/>
  <c r="I1242" i="1"/>
  <c r="K1242" i="1" s="1"/>
  <c r="D1242" i="1"/>
  <c r="F1242" i="1" s="1"/>
  <c r="N1241" i="1"/>
  <c r="O1241" i="1" s="1"/>
  <c r="Q1241" i="1" s="1"/>
  <c r="R1241" i="1" s="1"/>
  <c r="I1241" i="1"/>
  <c r="K1241" i="1" s="1"/>
  <c r="D1241" i="1"/>
  <c r="N1240" i="1"/>
  <c r="P1240" i="1" s="1"/>
  <c r="I1240" i="1"/>
  <c r="D1240" i="1"/>
  <c r="N1239" i="1"/>
  <c r="P1239" i="1" s="1"/>
  <c r="I1239" i="1"/>
  <c r="K1239" i="1" s="1"/>
  <c r="D1239" i="1"/>
  <c r="E1239" i="1" s="1"/>
  <c r="G1239" i="1" s="1"/>
  <c r="H1239" i="1" s="1"/>
  <c r="N1238" i="1"/>
  <c r="P1238" i="1" s="1"/>
  <c r="I1238" i="1"/>
  <c r="D1238" i="1"/>
  <c r="N1237" i="1"/>
  <c r="I1237" i="1"/>
  <c r="D1237" i="1"/>
  <c r="F1237" i="1" s="1"/>
  <c r="N1236" i="1"/>
  <c r="O1236" i="1" s="1"/>
  <c r="Q1236" i="1" s="1"/>
  <c r="R1236" i="1" s="1"/>
  <c r="I1236" i="1"/>
  <c r="K1236" i="1" s="1"/>
  <c r="D1236" i="1"/>
  <c r="F1236" i="1" s="1"/>
  <c r="N1235" i="1"/>
  <c r="P1235" i="1" s="1"/>
  <c r="I1235" i="1"/>
  <c r="K1235" i="1" s="1"/>
  <c r="D1235" i="1"/>
  <c r="F1235" i="1" s="1"/>
  <c r="N1234" i="1"/>
  <c r="I1234" i="1"/>
  <c r="K1234" i="1" s="1"/>
  <c r="D1234" i="1"/>
  <c r="F1234" i="1" s="1"/>
  <c r="N1233" i="1"/>
  <c r="P1233" i="1" s="1"/>
  <c r="I1233" i="1"/>
  <c r="K1233" i="1" s="1"/>
  <c r="D1233" i="1"/>
  <c r="N1232" i="1"/>
  <c r="I1232" i="1"/>
  <c r="K1232" i="1" s="1"/>
  <c r="D1232" i="1"/>
  <c r="N1231" i="1"/>
  <c r="P1231" i="1" s="1"/>
  <c r="I1231" i="1"/>
  <c r="K1231" i="1" s="1"/>
  <c r="D1231" i="1"/>
  <c r="F1231" i="1" s="1"/>
  <c r="N1230" i="1"/>
  <c r="P1230" i="1" s="1"/>
  <c r="I1230" i="1"/>
  <c r="D1230" i="1"/>
  <c r="F1230" i="1" s="1"/>
  <c r="N1229" i="1"/>
  <c r="P1229" i="1" s="1"/>
  <c r="I1229" i="1"/>
  <c r="D1229" i="1"/>
  <c r="F1229" i="1" s="1"/>
  <c r="N1228" i="1"/>
  <c r="P1228" i="1" s="1"/>
  <c r="I1228" i="1"/>
  <c r="K1228" i="1" s="1"/>
  <c r="D1228" i="1"/>
  <c r="F1228" i="1" s="1"/>
  <c r="N1227" i="1"/>
  <c r="I1227" i="1"/>
  <c r="D1227" i="1"/>
  <c r="F1227" i="1" s="1"/>
  <c r="N1226" i="1"/>
  <c r="I1226" i="1"/>
  <c r="K1226" i="1" s="1"/>
  <c r="D1226" i="1"/>
  <c r="N1225" i="1"/>
  <c r="P1225" i="1" s="1"/>
  <c r="I1225" i="1"/>
  <c r="K1225" i="1" s="1"/>
  <c r="D1225" i="1"/>
  <c r="F1225" i="1" s="1"/>
  <c r="N1224" i="1"/>
  <c r="I1224" i="1"/>
  <c r="K1224" i="1" s="1"/>
  <c r="D1224" i="1"/>
  <c r="N1223" i="1"/>
  <c r="P1223" i="1" s="1"/>
  <c r="I1223" i="1"/>
  <c r="D1223" i="1"/>
  <c r="E1223" i="1" s="1"/>
  <c r="G1223" i="1" s="1"/>
  <c r="H1223" i="1" s="1"/>
  <c r="N1222" i="1"/>
  <c r="P1222" i="1" s="1"/>
  <c r="I1222" i="1"/>
  <c r="D1222" i="1"/>
  <c r="N1221" i="1"/>
  <c r="I1221" i="1"/>
  <c r="K1221" i="1" s="1"/>
  <c r="D1221" i="1"/>
  <c r="N1220" i="1"/>
  <c r="I1220" i="1"/>
  <c r="J1220" i="1" s="1"/>
  <c r="L1220" i="1" s="1"/>
  <c r="M1220" i="1" s="1"/>
  <c r="D1220" i="1"/>
  <c r="F1220" i="1" s="1"/>
  <c r="N1219" i="1"/>
  <c r="P1219" i="1" s="1"/>
  <c r="I1219" i="1"/>
  <c r="K1219" i="1" s="1"/>
  <c r="D1219" i="1"/>
  <c r="N1218" i="1"/>
  <c r="P1218" i="1" s="1"/>
  <c r="I1218" i="1"/>
  <c r="K1218" i="1" s="1"/>
  <c r="D1218" i="1"/>
  <c r="N1217" i="1"/>
  <c r="P1217" i="1" s="1"/>
  <c r="I1217" i="1"/>
  <c r="J1217" i="1" s="1"/>
  <c r="L1217" i="1" s="1"/>
  <c r="M1217" i="1" s="1"/>
  <c r="D1217" i="1"/>
  <c r="N1216" i="1"/>
  <c r="I1216" i="1"/>
  <c r="K1216" i="1" s="1"/>
  <c r="D1216" i="1"/>
  <c r="F1216" i="1" s="1"/>
  <c r="N1215" i="1"/>
  <c r="I1215" i="1"/>
  <c r="J1215" i="1" s="1"/>
  <c r="L1215" i="1" s="1"/>
  <c r="M1215" i="1" s="1"/>
  <c r="D1215" i="1"/>
  <c r="N1214" i="1"/>
  <c r="I1214" i="1"/>
  <c r="K1214" i="1" s="1"/>
  <c r="D1214" i="1"/>
  <c r="E1214" i="1" s="1"/>
  <c r="G1214" i="1" s="1"/>
  <c r="H1214" i="1" s="1"/>
  <c r="N1213" i="1"/>
  <c r="P1213" i="1" s="1"/>
  <c r="I1213" i="1"/>
  <c r="K1213" i="1" s="1"/>
  <c r="D1213" i="1"/>
  <c r="N1212" i="1"/>
  <c r="O1212" i="1" s="1"/>
  <c r="Q1212" i="1" s="1"/>
  <c r="R1212" i="1" s="1"/>
  <c r="I1212" i="1"/>
  <c r="J1212" i="1" s="1"/>
  <c r="L1212" i="1" s="1"/>
  <c r="M1212" i="1" s="1"/>
  <c r="D1212" i="1"/>
  <c r="N1211" i="1"/>
  <c r="I1211" i="1"/>
  <c r="K1211" i="1" s="1"/>
  <c r="D1211" i="1"/>
  <c r="F1211" i="1" s="1"/>
  <c r="N1210" i="1"/>
  <c r="P1210" i="1" s="1"/>
  <c r="I1210" i="1"/>
  <c r="D1210" i="1"/>
  <c r="N1209" i="1"/>
  <c r="O1209" i="1" s="1"/>
  <c r="Q1209" i="1" s="1"/>
  <c r="R1209" i="1" s="1"/>
  <c r="I1209" i="1"/>
  <c r="D1209" i="1"/>
  <c r="N1208" i="1"/>
  <c r="I1208" i="1"/>
  <c r="K1208" i="1" s="1"/>
  <c r="D1208" i="1"/>
  <c r="F1208" i="1" s="1"/>
  <c r="N1207" i="1"/>
  <c r="I1207" i="1"/>
  <c r="D1207" i="1"/>
  <c r="E1207" i="1" s="1"/>
  <c r="G1207" i="1" s="1"/>
  <c r="H1207" i="1" s="1"/>
  <c r="N1206" i="1"/>
  <c r="O1206" i="1" s="1"/>
  <c r="Q1206" i="1" s="1"/>
  <c r="R1206" i="1" s="1"/>
  <c r="I1206" i="1"/>
  <c r="D1206" i="1"/>
  <c r="N1205" i="1"/>
  <c r="P1205" i="1" s="1"/>
  <c r="I1205" i="1"/>
  <c r="K1205" i="1" s="1"/>
  <c r="D1205" i="1"/>
  <c r="N1204" i="1"/>
  <c r="I1204" i="1"/>
  <c r="J1204" i="1" s="1"/>
  <c r="L1204" i="1" s="1"/>
  <c r="M1204" i="1" s="1"/>
  <c r="D1204" i="1"/>
  <c r="N1203" i="1"/>
  <c r="I1203" i="1"/>
  <c r="K1203" i="1" s="1"/>
  <c r="D1203" i="1"/>
  <c r="F1203" i="1" s="1"/>
  <c r="N1202" i="1"/>
  <c r="P1202" i="1" s="1"/>
  <c r="I1202" i="1"/>
  <c r="D1202" i="1"/>
  <c r="N1201" i="1"/>
  <c r="I1201" i="1"/>
  <c r="K1201" i="1" s="1"/>
  <c r="D1201" i="1"/>
  <c r="N1200" i="1"/>
  <c r="O1200" i="1" s="1"/>
  <c r="Q1200" i="1" s="1"/>
  <c r="R1200" i="1" s="1"/>
  <c r="I1200" i="1"/>
  <c r="K1200" i="1" s="1"/>
  <c r="D1200" i="1"/>
  <c r="F1200" i="1" s="1"/>
  <c r="N1199" i="1"/>
  <c r="I1199" i="1"/>
  <c r="D1199" i="1"/>
  <c r="N1198" i="1"/>
  <c r="P1198" i="1" s="1"/>
  <c r="I1198" i="1"/>
  <c r="D1198" i="1"/>
  <c r="N1197" i="1"/>
  <c r="P1197" i="1" s="1"/>
  <c r="I1197" i="1"/>
  <c r="K1197" i="1" s="1"/>
  <c r="D1197" i="1"/>
  <c r="N1196" i="1"/>
  <c r="I1196" i="1"/>
  <c r="J1196" i="1" s="1"/>
  <c r="L1196" i="1" s="1"/>
  <c r="M1196" i="1" s="1"/>
  <c r="D1196" i="1"/>
  <c r="F1196" i="1" s="1"/>
  <c r="N1195" i="1"/>
  <c r="I1195" i="1"/>
  <c r="D1195" i="1"/>
  <c r="F1195" i="1" s="1"/>
  <c r="N1194" i="1"/>
  <c r="P1194" i="1" s="1"/>
  <c r="I1194" i="1"/>
  <c r="D1194" i="1"/>
  <c r="E1194" i="1" s="1"/>
  <c r="G1194" i="1" s="1"/>
  <c r="H1194" i="1" s="1"/>
  <c r="N1193" i="1"/>
  <c r="I1193" i="1"/>
  <c r="K1193" i="1" s="1"/>
  <c r="D1193" i="1"/>
  <c r="F1193" i="1" s="1"/>
  <c r="N1192" i="1"/>
  <c r="I1192" i="1"/>
  <c r="K1192" i="1" s="1"/>
  <c r="D1192" i="1"/>
  <c r="F1192" i="1" s="1"/>
  <c r="N1191" i="1"/>
  <c r="I1191" i="1"/>
  <c r="J1191" i="1" s="1"/>
  <c r="L1191" i="1" s="1"/>
  <c r="M1191" i="1" s="1"/>
  <c r="D1191" i="1"/>
  <c r="E1191" i="1" s="1"/>
  <c r="G1191" i="1" s="1"/>
  <c r="H1191" i="1" s="1"/>
  <c r="N1190" i="1"/>
  <c r="P1190" i="1" s="1"/>
  <c r="I1190" i="1"/>
  <c r="D1190" i="1"/>
  <c r="E1190" i="1" s="1"/>
  <c r="G1190" i="1" s="1"/>
  <c r="H1190" i="1" s="1"/>
  <c r="N1189" i="1"/>
  <c r="P1189" i="1" s="1"/>
  <c r="I1189" i="1"/>
  <c r="K1189" i="1" s="1"/>
  <c r="D1189" i="1"/>
  <c r="N1188" i="1"/>
  <c r="I1188" i="1"/>
  <c r="J1188" i="1" s="1"/>
  <c r="L1188" i="1" s="1"/>
  <c r="M1188" i="1" s="1"/>
  <c r="D1188" i="1"/>
  <c r="N1187" i="1"/>
  <c r="I1187" i="1"/>
  <c r="D1187" i="1"/>
  <c r="F1187" i="1" s="1"/>
  <c r="N1186" i="1"/>
  <c r="P1186" i="1" s="1"/>
  <c r="I1186" i="1"/>
  <c r="D1186" i="1"/>
  <c r="N1185" i="1"/>
  <c r="O1185" i="1" s="1"/>
  <c r="Q1185" i="1" s="1"/>
  <c r="R1185" i="1" s="1"/>
  <c r="I1185" i="1"/>
  <c r="K1185" i="1" s="1"/>
  <c r="D1185" i="1"/>
  <c r="E1185" i="1" s="1"/>
  <c r="G1185" i="1" s="1"/>
  <c r="H1185" i="1" s="1"/>
  <c r="N1184" i="1"/>
  <c r="O1184" i="1" s="1"/>
  <c r="Q1184" i="1" s="1"/>
  <c r="R1184" i="1" s="1"/>
  <c r="I1184" i="1"/>
  <c r="K1184" i="1" s="1"/>
  <c r="D1184" i="1"/>
  <c r="F1184" i="1" s="1"/>
  <c r="N1183" i="1"/>
  <c r="I1183" i="1"/>
  <c r="K1183" i="1" s="1"/>
  <c r="D1183" i="1"/>
  <c r="N1182" i="1"/>
  <c r="O1182" i="1" s="1"/>
  <c r="Q1182" i="1" s="1"/>
  <c r="R1182" i="1" s="1"/>
  <c r="I1182" i="1"/>
  <c r="J1182" i="1" s="1"/>
  <c r="L1182" i="1" s="1"/>
  <c r="M1182" i="1" s="1"/>
  <c r="D1182" i="1"/>
  <c r="E1182" i="1" s="1"/>
  <c r="G1182" i="1" s="1"/>
  <c r="H1182" i="1" s="1"/>
  <c r="N1181" i="1"/>
  <c r="P1181" i="1" s="1"/>
  <c r="I1181" i="1"/>
  <c r="K1181" i="1" s="1"/>
  <c r="D1181" i="1"/>
  <c r="N1180" i="1"/>
  <c r="P1180" i="1" s="1"/>
  <c r="I1180" i="1"/>
  <c r="J1180" i="1" s="1"/>
  <c r="L1180" i="1" s="1"/>
  <c r="M1180" i="1" s="1"/>
  <c r="D1180" i="1"/>
  <c r="E1180" i="1" s="1"/>
  <c r="G1180" i="1" s="1"/>
  <c r="H1180" i="1" s="1"/>
  <c r="N1179" i="1"/>
  <c r="P1179" i="1" s="1"/>
  <c r="I1179" i="1"/>
  <c r="J1179" i="1" s="1"/>
  <c r="L1179" i="1" s="1"/>
  <c r="M1179" i="1" s="1"/>
  <c r="D1179" i="1"/>
  <c r="F1179" i="1" s="1"/>
  <c r="N1178" i="1"/>
  <c r="P1178" i="1" s="1"/>
  <c r="I1178" i="1"/>
  <c r="D1178" i="1"/>
  <c r="F1178" i="1" s="1"/>
  <c r="N1177" i="1"/>
  <c r="I1177" i="1"/>
  <c r="J1177" i="1" s="1"/>
  <c r="L1177" i="1" s="1"/>
  <c r="M1177" i="1" s="1"/>
  <c r="D1177" i="1"/>
  <c r="N1176" i="1"/>
  <c r="P1176" i="1" s="1"/>
  <c r="I1176" i="1"/>
  <c r="K1176" i="1" s="1"/>
  <c r="D1176" i="1"/>
  <c r="N1175" i="1"/>
  <c r="I1175" i="1"/>
  <c r="K1175" i="1" s="1"/>
  <c r="D1175" i="1"/>
  <c r="N1174" i="1"/>
  <c r="O1174" i="1" s="1"/>
  <c r="Q1174" i="1" s="1"/>
  <c r="R1174" i="1" s="1"/>
  <c r="I1174" i="1"/>
  <c r="K1174" i="1" s="1"/>
  <c r="D1174" i="1"/>
  <c r="E1174" i="1" s="1"/>
  <c r="G1174" i="1" s="1"/>
  <c r="H1174" i="1" s="1"/>
  <c r="N1173" i="1"/>
  <c r="P1173" i="1" s="1"/>
  <c r="I1173" i="1"/>
  <c r="D1173" i="1"/>
  <c r="N1172" i="1"/>
  <c r="P1172" i="1" s="1"/>
  <c r="I1172" i="1"/>
  <c r="J1172" i="1" s="1"/>
  <c r="L1172" i="1" s="1"/>
  <c r="M1172" i="1" s="1"/>
  <c r="D1172" i="1"/>
  <c r="E1172" i="1" s="1"/>
  <c r="G1172" i="1" s="1"/>
  <c r="H1172" i="1" s="1"/>
  <c r="N1171" i="1"/>
  <c r="P1171" i="1" s="1"/>
  <c r="I1171" i="1"/>
  <c r="D1171" i="1"/>
  <c r="F1171" i="1" s="1"/>
  <c r="N1170" i="1"/>
  <c r="I1170" i="1"/>
  <c r="D1170" i="1"/>
  <c r="F1170" i="1" s="1"/>
  <c r="N1169" i="1"/>
  <c r="O1169" i="1" s="1"/>
  <c r="Q1169" i="1" s="1"/>
  <c r="R1169" i="1" s="1"/>
  <c r="I1169" i="1"/>
  <c r="K1169" i="1" s="1"/>
  <c r="D1169" i="1"/>
  <c r="N1168" i="1"/>
  <c r="I1168" i="1"/>
  <c r="K1168" i="1" s="1"/>
  <c r="D1168" i="1"/>
  <c r="F1168" i="1" s="1"/>
  <c r="N1167" i="1"/>
  <c r="I1167" i="1"/>
  <c r="K1167" i="1" s="1"/>
  <c r="D1167" i="1"/>
  <c r="N1166" i="1"/>
  <c r="P1166" i="1" s="1"/>
  <c r="I1166" i="1"/>
  <c r="K1166" i="1" s="1"/>
  <c r="D1166" i="1"/>
  <c r="F1166" i="1" s="1"/>
  <c r="N1165" i="1"/>
  <c r="P1165" i="1" s="1"/>
  <c r="I1165" i="1"/>
  <c r="D1165" i="1"/>
  <c r="N1164" i="1"/>
  <c r="P1164" i="1" s="1"/>
  <c r="I1164" i="1"/>
  <c r="D1164" i="1"/>
  <c r="E1164" i="1" s="1"/>
  <c r="G1164" i="1" s="1"/>
  <c r="H1164" i="1" s="1"/>
  <c r="N1163" i="1"/>
  <c r="I1163" i="1"/>
  <c r="J1163" i="1" s="1"/>
  <c r="L1163" i="1" s="1"/>
  <c r="M1163" i="1" s="1"/>
  <c r="D1163" i="1"/>
  <c r="F1163" i="1" s="1"/>
  <c r="N1162" i="1"/>
  <c r="P1162" i="1" s="1"/>
  <c r="I1162" i="1"/>
  <c r="D1162" i="1"/>
  <c r="F1162" i="1" s="1"/>
  <c r="N1161" i="1"/>
  <c r="K1161" i="1"/>
  <c r="I1161" i="1"/>
  <c r="J1161" i="1" s="1"/>
  <c r="L1161" i="1" s="1"/>
  <c r="M1161" i="1" s="1"/>
  <c r="D1161" i="1"/>
  <c r="N1160" i="1"/>
  <c r="O1160" i="1" s="1"/>
  <c r="Q1160" i="1" s="1"/>
  <c r="R1160" i="1" s="1"/>
  <c r="I1160" i="1"/>
  <c r="K1160" i="1" s="1"/>
  <c r="D1160" i="1"/>
  <c r="N1159" i="1"/>
  <c r="I1159" i="1"/>
  <c r="K1159" i="1" s="1"/>
  <c r="D1159" i="1"/>
  <c r="E1159" i="1" s="1"/>
  <c r="G1159" i="1" s="1"/>
  <c r="H1159" i="1" s="1"/>
  <c r="N1158" i="1"/>
  <c r="I1158" i="1"/>
  <c r="D1158" i="1"/>
  <c r="F1158" i="1" s="1"/>
  <c r="N1157" i="1"/>
  <c r="P1157" i="1" s="1"/>
  <c r="I1157" i="1"/>
  <c r="D1157" i="1"/>
  <c r="N1156" i="1"/>
  <c r="P1156" i="1" s="1"/>
  <c r="I1156" i="1"/>
  <c r="D1156" i="1"/>
  <c r="F1156" i="1" s="1"/>
  <c r="N1155" i="1"/>
  <c r="I1155" i="1"/>
  <c r="D1155" i="1"/>
  <c r="F1155" i="1" s="1"/>
  <c r="N1154" i="1"/>
  <c r="P1154" i="1" s="1"/>
  <c r="I1154" i="1"/>
  <c r="D1154" i="1"/>
  <c r="F1154" i="1" s="1"/>
  <c r="N1153" i="1"/>
  <c r="I1153" i="1"/>
  <c r="D1153" i="1"/>
  <c r="F1153" i="1" s="1"/>
  <c r="N1152" i="1"/>
  <c r="I1152" i="1"/>
  <c r="D1152" i="1"/>
  <c r="N1151" i="1"/>
  <c r="I1151" i="1"/>
  <c r="K1151" i="1" s="1"/>
  <c r="D1151" i="1"/>
  <c r="N1150" i="1"/>
  <c r="I1150" i="1"/>
  <c r="D1150" i="1"/>
  <c r="N1149" i="1"/>
  <c r="P1149" i="1" s="1"/>
  <c r="I1149" i="1"/>
  <c r="K1149" i="1" s="1"/>
  <c r="D1149" i="1"/>
  <c r="N1148" i="1"/>
  <c r="P1148" i="1" s="1"/>
  <c r="I1148" i="1"/>
  <c r="D1148" i="1"/>
  <c r="N1147" i="1"/>
  <c r="I1147" i="1"/>
  <c r="J1147" i="1" s="1"/>
  <c r="L1147" i="1" s="1"/>
  <c r="M1147" i="1" s="1"/>
  <c r="D1147" i="1"/>
  <c r="N1146" i="1"/>
  <c r="I1146" i="1"/>
  <c r="D1146" i="1"/>
  <c r="N1145" i="1"/>
  <c r="I1145" i="1"/>
  <c r="K1145" i="1" s="1"/>
  <c r="D1145" i="1"/>
  <c r="N1144" i="1"/>
  <c r="I1144" i="1"/>
  <c r="K1144" i="1" s="1"/>
  <c r="D1144" i="1"/>
  <c r="F1144" i="1" s="1"/>
  <c r="N1143" i="1"/>
  <c r="I1143" i="1"/>
  <c r="D1143" i="1"/>
  <c r="E1143" i="1" s="1"/>
  <c r="G1143" i="1" s="1"/>
  <c r="H1143" i="1" s="1"/>
  <c r="N1142" i="1"/>
  <c r="I1142" i="1"/>
  <c r="D1142" i="1"/>
  <c r="F1142" i="1" s="1"/>
  <c r="N1141" i="1"/>
  <c r="P1141" i="1" s="1"/>
  <c r="I1141" i="1"/>
  <c r="D1141" i="1"/>
  <c r="N1140" i="1"/>
  <c r="I1140" i="1"/>
  <c r="J1140" i="1" s="1"/>
  <c r="L1140" i="1" s="1"/>
  <c r="M1140" i="1" s="1"/>
  <c r="D1140" i="1"/>
  <c r="F1140" i="1" s="1"/>
  <c r="N1139" i="1"/>
  <c r="I1139" i="1"/>
  <c r="K1139" i="1" s="1"/>
  <c r="D1139" i="1"/>
  <c r="F1139" i="1" s="1"/>
  <c r="N1138" i="1"/>
  <c r="I1138" i="1"/>
  <c r="J1138" i="1" s="1"/>
  <c r="L1138" i="1" s="1"/>
  <c r="M1138" i="1" s="1"/>
  <c r="D1138" i="1"/>
  <c r="N1137" i="1"/>
  <c r="I1137" i="1"/>
  <c r="D1137" i="1"/>
  <c r="N1136" i="1"/>
  <c r="I1136" i="1"/>
  <c r="D1136" i="1"/>
  <c r="F1136" i="1" s="1"/>
  <c r="N1135" i="1"/>
  <c r="I1135" i="1"/>
  <c r="J1135" i="1" s="1"/>
  <c r="L1135" i="1" s="1"/>
  <c r="M1135" i="1" s="1"/>
  <c r="D1135" i="1"/>
  <c r="E1135" i="1" s="1"/>
  <c r="G1135" i="1" s="1"/>
  <c r="H1135" i="1" s="1"/>
  <c r="N1134" i="1"/>
  <c r="I1134" i="1"/>
  <c r="D1134" i="1"/>
  <c r="N1133" i="1"/>
  <c r="I1133" i="1"/>
  <c r="D1133" i="1"/>
  <c r="E1133" i="1" s="1"/>
  <c r="G1133" i="1" s="1"/>
  <c r="H1133" i="1" s="1"/>
  <c r="N1132" i="1"/>
  <c r="I1132" i="1"/>
  <c r="J1132" i="1" s="1"/>
  <c r="L1132" i="1" s="1"/>
  <c r="M1132" i="1" s="1"/>
  <c r="D1132" i="1"/>
  <c r="N1131" i="1"/>
  <c r="O1131" i="1" s="1"/>
  <c r="Q1131" i="1" s="1"/>
  <c r="R1131" i="1" s="1"/>
  <c r="I1131" i="1"/>
  <c r="D1131" i="1"/>
  <c r="N1130" i="1"/>
  <c r="I1130" i="1"/>
  <c r="D1130" i="1"/>
  <c r="N1129" i="1"/>
  <c r="O1129" i="1" s="1"/>
  <c r="Q1129" i="1" s="1"/>
  <c r="R1129" i="1" s="1"/>
  <c r="I1129" i="1"/>
  <c r="D1129" i="1"/>
  <c r="E1129" i="1" s="1"/>
  <c r="G1129" i="1" s="1"/>
  <c r="H1129" i="1" s="1"/>
  <c r="N1128" i="1"/>
  <c r="P1128" i="1" s="1"/>
  <c r="I1128" i="1"/>
  <c r="K1128" i="1" s="1"/>
  <c r="D1128" i="1"/>
  <c r="N1127" i="1"/>
  <c r="I1127" i="1"/>
  <c r="D1127" i="1"/>
  <c r="N1126" i="1"/>
  <c r="P1126" i="1" s="1"/>
  <c r="I1126" i="1"/>
  <c r="K1126" i="1" s="1"/>
  <c r="D1126" i="1"/>
  <c r="N1125" i="1"/>
  <c r="P1125" i="1" s="1"/>
  <c r="I1125" i="1"/>
  <c r="J1125" i="1" s="1"/>
  <c r="L1125" i="1" s="1"/>
  <c r="M1125" i="1" s="1"/>
  <c r="D1125" i="1"/>
  <c r="N1124" i="1"/>
  <c r="P1124" i="1" s="1"/>
  <c r="I1124" i="1"/>
  <c r="K1124" i="1" s="1"/>
  <c r="D1124" i="1"/>
  <c r="F1124" i="1" s="1"/>
  <c r="N1123" i="1"/>
  <c r="P1123" i="1" s="1"/>
  <c r="I1123" i="1"/>
  <c r="D1123" i="1"/>
  <c r="F1123" i="1" s="1"/>
  <c r="N1122" i="1"/>
  <c r="I1122" i="1"/>
  <c r="K1122" i="1" s="1"/>
  <c r="D1122" i="1"/>
  <c r="N1121" i="1"/>
  <c r="I1121" i="1"/>
  <c r="D1121" i="1"/>
  <c r="F1121" i="1" s="1"/>
  <c r="N1120" i="1"/>
  <c r="I1120" i="1"/>
  <c r="K1120" i="1" s="1"/>
  <c r="D1120" i="1"/>
  <c r="F1120" i="1" s="1"/>
  <c r="N1119" i="1"/>
  <c r="P1119" i="1" s="1"/>
  <c r="I1119" i="1"/>
  <c r="K1119" i="1" s="1"/>
  <c r="D1119" i="1"/>
  <c r="N1118" i="1"/>
  <c r="P1118" i="1" s="1"/>
  <c r="I1118" i="1"/>
  <c r="K1118" i="1" s="1"/>
  <c r="D1118" i="1"/>
  <c r="N1117" i="1"/>
  <c r="P1117" i="1" s="1"/>
  <c r="I1117" i="1"/>
  <c r="K1117" i="1" s="1"/>
  <c r="D1117" i="1"/>
  <c r="N1116" i="1"/>
  <c r="P1116" i="1" s="1"/>
  <c r="I1116" i="1"/>
  <c r="K1116" i="1" s="1"/>
  <c r="D1116" i="1"/>
  <c r="F1116" i="1" s="1"/>
  <c r="N1115" i="1"/>
  <c r="P1115" i="1" s="1"/>
  <c r="I1115" i="1"/>
  <c r="D1115" i="1"/>
  <c r="F1115" i="1" s="1"/>
  <c r="N1114" i="1"/>
  <c r="I1114" i="1"/>
  <c r="D1114" i="1"/>
  <c r="F1114" i="1" s="1"/>
  <c r="N1113" i="1"/>
  <c r="I1113" i="1"/>
  <c r="D1113" i="1"/>
  <c r="F1113" i="1" s="1"/>
  <c r="N1112" i="1"/>
  <c r="I1112" i="1"/>
  <c r="K1112" i="1" s="1"/>
  <c r="D1112" i="1"/>
  <c r="F1112" i="1" s="1"/>
  <c r="N1111" i="1"/>
  <c r="I1111" i="1"/>
  <c r="K1111" i="1" s="1"/>
  <c r="D1111" i="1"/>
  <c r="N1110" i="1"/>
  <c r="I1110" i="1"/>
  <c r="K1110" i="1" s="1"/>
  <c r="D1110" i="1"/>
  <c r="N1109" i="1"/>
  <c r="P1109" i="1" s="1"/>
  <c r="I1109" i="1"/>
  <c r="K1109" i="1" s="1"/>
  <c r="D1109" i="1"/>
  <c r="N1108" i="1"/>
  <c r="I1108" i="1"/>
  <c r="D1108" i="1"/>
  <c r="N1107" i="1"/>
  <c r="P1107" i="1" s="1"/>
  <c r="I1107" i="1"/>
  <c r="D1107" i="1"/>
  <c r="F1107" i="1" s="1"/>
  <c r="N1106" i="1"/>
  <c r="I1106" i="1"/>
  <c r="D1106" i="1"/>
  <c r="F1106" i="1" s="1"/>
  <c r="N1105" i="1"/>
  <c r="I1105" i="1"/>
  <c r="D1105" i="1"/>
  <c r="F1105" i="1" s="1"/>
  <c r="N1104" i="1"/>
  <c r="I1104" i="1"/>
  <c r="K1104" i="1" s="1"/>
  <c r="D1104" i="1"/>
  <c r="F1104" i="1" s="1"/>
  <c r="N1103" i="1"/>
  <c r="P1103" i="1" s="1"/>
  <c r="I1103" i="1"/>
  <c r="K1103" i="1" s="1"/>
  <c r="D1103" i="1"/>
  <c r="N1102" i="1"/>
  <c r="I1102" i="1"/>
  <c r="K1102" i="1" s="1"/>
  <c r="D1102" i="1"/>
  <c r="N1101" i="1"/>
  <c r="P1101" i="1" s="1"/>
  <c r="I1101" i="1"/>
  <c r="D1101" i="1"/>
  <c r="F1101" i="1" s="1"/>
  <c r="N1100" i="1"/>
  <c r="I1100" i="1"/>
  <c r="D1100" i="1"/>
  <c r="N1099" i="1"/>
  <c r="P1099" i="1" s="1"/>
  <c r="I1099" i="1"/>
  <c r="D1099" i="1"/>
  <c r="F1099" i="1" s="1"/>
  <c r="N1098" i="1"/>
  <c r="I1098" i="1"/>
  <c r="D1098" i="1"/>
  <c r="N1097" i="1"/>
  <c r="I1097" i="1"/>
  <c r="D1097" i="1"/>
  <c r="F1097" i="1" s="1"/>
  <c r="N1096" i="1"/>
  <c r="I1096" i="1"/>
  <c r="K1096" i="1" s="1"/>
  <c r="D1096" i="1"/>
  <c r="F1096" i="1" s="1"/>
  <c r="N1095" i="1"/>
  <c r="O1095" i="1" s="1"/>
  <c r="Q1095" i="1" s="1"/>
  <c r="R1095" i="1" s="1"/>
  <c r="I1095" i="1"/>
  <c r="K1095" i="1" s="1"/>
  <c r="D1095" i="1"/>
  <c r="N1094" i="1"/>
  <c r="I1094" i="1"/>
  <c r="K1094" i="1" s="1"/>
  <c r="D1094" i="1"/>
  <c r="N1093" i="1"/>
  <c r="P1093" i="1" s="1"/>
  <c r="I1093" i="1"/>
  <c r="D1093" i="1"/>
  <c r="F1093" i="1" s="1"/>
  <c r="N1092" i="1"/>
  <c r="I1092" i="1"/>
  <c r="K1092" i="1" s="1"/>
  <c r="D1092" i="1"/>
  <c r="F1092" i="1" s="1"/>
  <c r="N1091" i="1"/>
  <c r="O1091" i="1" s="1"/>
  <c r="Q1091" i="1" s="1"/>
  <c r="R1091" i="1" s="1"/>
  <c r="I1091" i="1"/>
  <c r="D1091" i="1"/>
  <c r="F1091" i="1" s="1"/>
  <c r="N1090" i="1"/>
  <c r="P1090" i="1" s="1"/>
  <c r="I1090" i="1"/>
  <c r="D1090" i="1"/>
  <c r="F1090" i="1" s="1"/>
  <c r="N1089" i="1"/>
  <c r="I1089" i="1"/>
  <c r="D1089" i="1"/>
  <c r="E1089" i="1" s="1"/>
  <c r="G1089" i="1" s="1"/>
  <c r="H1089" i="1" s="1"/>
  <c r="N1088" i="1"/>
  <c r="I1088" i="1"/>
  <c r="K1088" i="1" s="1"/>
  <c r="D1088" i="1"/>
  <c r="N1087" i="1"/>
  <c r="I1087" i="1"/>
  <c r="K1087" i="1" s="1"/>
  <c r="D1087" i="1"/>
  <c r="F1087" i="1" s="1"/>
  <c r="N1086" i="1"/>
  <c r="P1086" i="1" s="1"/>
  <c r="I1086" i="1"/>
  <c r="J1086" i="1" s="1"/>
  <c r="L1086" i="1" s="1"/>
  <c r="M1086" i="1" s="1"/>
  <c r="D1086" i="1"/>
  <c r="N1085" i="1"/>
  <c r="P1085" i="1" s="1"/>
  <c r="I1085" i="1"/>
  <c r="K1085" i="1" s="1"/>
  <c r="D1085" i="1"/>
  <c r="F1085" i="1" s="1"/>
  <c r="N1084" i="1"/>
  <c r="I1084" i="1"/>
  <c r="K1084" i="1" s="1"/>
  <c r="D1084" i="1"/>
  <c r="N1083" i="1"/>
  <c r="O1083" i="1" s="1"/>
  <c r="Q1083" i="1" s="1"/>
  <c r="R1083" i="1" s="1"/>
  <c r="I1083" i="1"/>
  <c r="D1083" i="1"/>
  <c r="F1083" i="1" s="1"/>
  <c r="N1082" i="1"/>
  <c r="P1082" i="1" s="1"/>
  <c r="I1082" i="1"/>
  <c r="D1082" i="1"/>
  <c r="F1082" i="1" s="1"/>
  <c r="N1081" i="1"/>
  <c r="I1081" i="1"/>
  <c r="K1081" i="1" s="1"/>
  <c r="D1081" i="1"/>
  <c r="N1080" i="1"/>
  <c r="I1080" i="1"/>
  <c r="K1080" i="1" s="1"/>
  <c r="D1080" i="1"/>
  <c r="F1080" i="1" s="1"/>
  <c r="N1079" i="1"/>
  <c r="I1079" i="1"/>
  <c r="K1079" i="1" s="1"/>
  <c r="D1079" i="1"/>
  <c r="F1079" i="1" s="1"/>
  <c r="N1078" i="1"/>
  <c r="I1078" i="1"/>
  <c r="D1078" i="1"/>
  <c r="N1077" i="1"/>
  <c r="P1077" i="1" s="1"/>
  <c r="I1077" i="1"/>
  <c r="D1077" i="1"/>
  <c r="F1077" i="1" s="1"/>
  <c r="N1076" i="1"/>
  <c r="I1076" i="1"/>
  <c r="D1076" i="1"/>
  <c r="N1075" i="1"/>
  <c r="O1075" i="1" s="1"/>
  <c r="Q1075" i="1" s="1"/>
  <c r="R1075" i="1" s="1"/>
  <c r="I1075" i="1"/>
  <c r="D1075" i="1"/>
  <c r="F1075" i="1" s="1"/>
  <c r="N1074" i="1"/>
  <c r="I1074" i="1"/>
  <c r="D1074" i="1"/>
  <c r="F1074" i="1" s="1"/>
  <c r="N1073" i="1"/>
  <c r="P1073" i="1" s="1"/>
  <c r="I1073" i="1"/>
  <c r="D1073" i="1"/>
  <c r="E1073" i="1" s="1"/>
  <c r="G1073" i="1" s="1"/>
  <c r="H1073" i="1" s="1"/>
  <c r="N1072" i="1"/>
  <c r="I1072" i="1"/>
  <c r="K1072" i="1" s="1"/>
  <c r="D1072" i="1"/>
  <c r="F1072" i="1" s="1"/>
  <c r="N1071" i="1"/>
  <c r="I1071" i="1"/>
  <c r="D1071" i="1"/>
  <c r="F1071" i="1" s="1"/>
  <c r="N1070" i="1"/>
  <c r="I1070" i="1"/>
  <c r="J1070" i="1" s="1"/>
  <c r="L1070" i="1" s="1"/>
  <c r="M1070" i="1" s="1"/>
  <c r="D1070" i="1"/>
  <c r="N1069" i="1"/>
  <c r="P1069" i="1" s="1"/>
  <c r="I1069" i="1"/>
  <c r="D1069" i="1"/>
  <c r="N1068" i="1"/>
  <c r="P1068" i="1" s="1"/>
  <c r="I1068" i="1"/>
  <c r="D1068" i="1"/>
  <c r="N1067" i="1"/>
  <c r="O1067" i="1" s="1"/>
  <c r="Q1067" i="1" s="1"/>
  <c r="R1067" i="1" s="1"/>
  <c r="I1067" i="1"/>
  <c r="D1067" i="1"/>
  <c r="F1067" i="1" s="1"/>
  <c r="N1066" i="1"/>
  <c r="I1066" i="1"/>
  <c r="J1066" i="1" s="1"/>
  <c r="L1066" i="1" s="1"/>
  <c r="M1066" i="1" s="1"/>
  <c r="D1066" i="1"/>
  <c r="N1065" i="1"/>
  <c r="I1065" i="1"/>
  <c r="K1065" i="1" s="1"/>
  <c r="D1065" i="1"/>
  <c r="N1064" i="1"/>
  <c r="I1064" i="1"/>
  <c r="K1064" i="1" s="1"/>
  <c r="D1064" i="1"/>
  <c r="N1063" i="1"/>
  <c r="O1063" i="1" s="1"/>
  <c r="Q1063" i="1" s="1"/>
  <c r="R1063" i="1" s="1"/>
  <c r="I1063" i="1"/>
  <c r="K1063" i="1" s="1"/>
  <c r="D1063" i="1"/>
  <c r="F1063" i="1" s="1"/>
  <c r="N1062" i="1"/>
  <c r="I1062" i="1"/>
  <c r="J1062" i="1" s="1"/>
  <c r="L1062" i="1" s="1"/>
  <c r="M1062" i="1" s="1"/>
  <c r="D1062" i="1"/>
  <c r="N1061" i="1"/>
  <c r="P1061" i="1" s="1"/>
  <c r="I1061" i="1"/>
  <c r="K1061" i="1" s="1"/>
  <c r="D1061" i="1"/>
  <c r="E1061" i="1" s="1"/>
  <c r="G1061" i="1" s="1"/>
  <c r="H1061" i="1" s="1"/>
  <c r="N1060" i="1"/>
  <c r="P1060" i="1" s="1"/>
  <c r="I1060" i="1"/>
  <c r="K1060" i="1" s="1"/>
  <c r="D1060" i="1"/>
  <c r="F1060" i="1" s="1"/>
  <c r="N1059" i="1"/>
  <c r="I1059" i="1"/>
  <c r="D1059" i="1"/>
  <c r="F1059" i="1" s="1"/>
  <c r="N1058" i="1"/>
  <c r="P1058" i="1" s="1"/>
  <c r="I1058" i="1"/>
  <c r="J1058" i="1" s="1"/>
  <c r="L1058" i="1" s="1"/>
  <c r="M1058" i="1" s="1"/>
  <c r="D1058" i="1"/>
  <c r="N1057" i="1"/>
  <c r="I1057" i="1"/>
  <c r="D1057" i="1"/>
  <c r="E1057" i="1" s="1"/>
  <c r="G1057" i="1" s="1"/>
  <c r="H1057" i="1" s="1"/>
  <c r="N1056" i="1"/>
  <c r="I1056" i="1"/>
  <c r="K1056" i="1" s="1"/>
  <c r="D1056" i="1"/>
  <c r="F1056" i="1" s="1"/>
  <c r="N1055" i="1"/>
  <c r="O1055" i="1" s="1"/>
  <c r="Q1055" i="1" s="1"/>
  <c r="R1055" i="1" s="1"/>
  <c r="I1055" i="1"/>
  <c r="K1055" i="1" s="1"/>
  <c r="D1055" i="1"/>
  <c r="N1054" i="1"/>
  <c r="P1054" i="1" s="1"/>
  <c r="I1054" i="1"/>
  <c r="D1054" i="1"/>
  <c r="N1053" i="1"/>
  <c r="P1053" i="1" s="1"/>
  <c r="I1053" i="1"/>
  <c r="K1053" i="1" s="1"/>
  <c r="D1053" i="1"/>
  <c r="E1053" i="1" s="1"/>
  <c r="G1053" i="1" s="1"/>
  <c r="H1053" i="1" s="1"/>
  <c r="N1052" i="1"/>
  <c r="P1052" i="1" s="1"/>
  <c r="I1052" i="1"/>
  <c r="K1052" i="1" s="1"/>
  <c r="D1052" i="1"/>
  <c r="N1051" i="1"/>
  <c r="O1051" i="1" s="1"/>
  <c r="Q1051" i="1" s="1"/>
  <c r="R1051" i="1" s="1"/>
  <c r="I1051" i="1"/>
  <c r="D1051" i="1"/>
  <c r="F1051" i="1" s="1"/>
  <c r="N1050" i="1"/>
  <c r="I1050" i="1"/>
  <c r="D1050" i="1"/>
  <c r="N1049" i="1"/>
  <c r="P1049" i="1" s="1"/>
  <c r="I1049" i="1"/>
  <c r="K1049" i="1" s="1"/>
  <c r="D1049" i="1"/>
  <c r="N1048" i="1"/>
  <c r="I1048" i="1"/>
  <c r="K1048" i="1" s="1"/>
  <c r="D1048" i="1"/>
  <c r="F1048" i="1" s="1"/>
  <c r="N1047" i="1"/>
  <c r="I1047" i="1"/>
  <c r="D1047" i="1"/>
  <c r="F1047" i="1" s="1"/>
  <c r="N1046" i="1"/>
  <c r="I1046" i="1"/>
  <c r="D1046" i="1"/>
  <c r="N1045" i="1"/>
  <c r="P1045" i="1" s="1"/>
  <c r="I1045" i="1"/>
  <c r="D1045" i="1"/>
  <c r="E1045" i="1" s="1"/>
  <c r="G1045" i="1" s="1"/>
  <c r="H1045" i="1" s="1"/>
  <c r="N1044" i="1"/>
  <c r="O1044" i="1" s="1"/>
  <c r="Q1044" i="1" s="1"/>
  <c r="R1044" i="1" s="1"/>
  <c r="I1044" i="1"/>
  <c r="D1044" i="1"/>
  <c r="F1044" i="1" s="1"/>
  <c r="N1043" i="1"/>
  <c r="P1043" i="1" s="1"/>
  <c r="I1043" i="1"/>
  <c r="D1043" i="1"/>
  <c r="F1043" i="1" s="1"/>
  <c r="N1042" i="1"/>
  <c r="I1042" i="1"/>
  <c r="J1042" i="1" s="1"/>
  <c r="L1042" i="1" s="1"/>
  <c r="M1042" i="1" s="1"/>
  <c r="D1042" i="1"/>
  <c r="N1041" i="1"/>
  <c r="P1041" i="1" s="1"/>
  <c r="I1041" i="1"/>
  <c r="K1041" i="1" s="1"/>
  <c r="D1041" i="1"/>
  <c r="E1041" i="1" s="1"/>
  <c r="G1041" i="1" s="1"/>
  <c r="H1041" i="1" s="1"/>
  <c r="N1040" i="1"/>
  <c r="I1040" i="1"/>
  <c r="K1040" i="1" s="1"/>
  <c r="D1040" i="1"/>
  <c r="F1040" i="1" s="1"/>
  <c r="N1039" i="1"/>
  <c r="O1039" i="1" s="1"/>
  <c r="Q1039" i="1" s="1"/>
  <c r="R1039" i="1" s="1"/>
  <c r="I1039" i="1"/>
  <c r="K1039" i="1" s="1"/>
  <c r="D1039" i="1"/>
  <c r="N1038" i="1"/>
  <c r="I1038" i="1"/>
  <c r="K1038" i="1" s="1"/>
  <c r="D1038" i="1"/>
  <c r="N1037" i="1"/>
  <c r="P1037" i="1" s="1"/>
  <c r="I1037" i="1"/>
  <c r="D1037" i="1"/>
  <c r="F1037" i="1" s="1"/>
  <c r="N1036" i="1"/>
  <c r="O1036" i="1" s="1"/>
  <c r="Q1036" i="1" s="1"/>
  <c r="R1036" i="1" s="1"/>
  <c r="I1036" i="1"/>
  <c r="K1036" i="1" s="1"/>
  <c r="D1036" i="1"/>
  <c r="F1036" i="1" s="1"/>
  <c r="N1035" i="1"/>
  <c r="I1035" i="1"/>
  <c r="D1035" i="1"/>
  <c r="F1035" i="1" s="1"/>
  <c r="N1034" i="1"/>
  <c r="I1034" i="1"/>
  <c r="D1034" i="1"/>
  <c r="N1033" i="1"/>
  <c r="P1033" i="1" s="1"/>
  <c r="I1033" i="1"/>
  <c r="D1033" i="1"/>
  <c r="N1032" i="1"/>
  <c r="I1032" i="1"/>
  <c r="D1032" i="1"/>
  <c r="E1032" i="1" s="1"/>
  <c r="G1032" i="1" s="1"/>
  <c r="H1032" i="1" s="1"/>
  <c r="N1031" i="1"/>
  <c r="O1031" i="1" s="1"/>
  <c r="Q1031" i="1" s="1"/>
  <c r="R1031" i="1" s="1"/>
  <c r="I1031" i="1"/>
  <c r="J1031" i="1" s="1"/>
  <c r="L1031" i="1" s="1"/>
  <c r="M1031" i="1" s="1"/>
  <c r="D1031" i="1"/>
  <c r="F1031" i="1" s="1"/>
  <c r="N1030" i="1"/>
  <c r="P1030" i="1" s="1"/>
  <c r="I1030" i="1"/>
  <c r="J1030" i="1" s="1"/>
  <c r="L1030" i="1" s="1"/>
  <c r="M1030" i="1" s="1"/>
  <c r="D1030" i="1"/>
  <c r="N1029" i="1"/>
  <c r="I1029" i="1"/>
  <c r="D1029" i="1"/>
  <c r="E1029" i="1" s="1"/>
  <c r="G1029" i="1" s="1"/>
  <c r="H1029" i="1" s="1"/>
  <c r="N1028" i="1"/>
  <c r="I1028" i="1"/>
  <c r="K1028" i="1" s="1"/>
  <c r="D1028" i="1"/>
  <c r="N1027" i="1"/>
  <c r="P1027" i="1" s="1"/>
  <c r="I1027" i="1"/>
  <c r="K1027" i="1" s="1"/>
  <c r="D1027" i="1"/>
  <c r="N1026" i="1"/>
  <c r="I1026" i="1"/>
  <c r="K1026" i="1" s="1"/>
  <c r="D1026" i="1"/>
  <c r="F1026" i="1" s="1"/>
  <c r="N1025" i="1"/>
  <c r="I1025" i="1"/>
  <c r="D1025" i="1"/>
  <c r="N1024" i="1"/>
  <c r="P1024" i="1" s="1"/>
  <c r="I1024" i="1"/>
  <c r="K1024" i="1" s="1"/>
  <c r="D1024" i="1"/>
  <c r="E1024" i="1" s="1"/>
  <c r="G1024" i="1" s="1"/>
  <c r="H1024" i="1" s="1"/>
  <c r="N1023" i="1"/>
  <c r="P1023" i="1" s="1"/>
  <c r="I1023" i="1"/>
  <c r="D1023" i="1"/>
  <c r="F1023" i="1" s="1"/>
  <c r="N1022" i="1"/>
  <c r="I1022" i="1"/>
  <c r="D1022" i="1"/>
  <c r="F1022" i="1" s="1"/>
  <c r="N1021" i="1"/>
  <c r="I1021" i="1"/>
  <c r="K1021" i="1" s="1"/>
  <c r="D1021" i="1"/>
  <c r="N1020" i="1"/>
  <c r="I1020" i="1"/>
  <c r="K1020" i="1" s="1"/>
  <c r="D1020" i="1"/>
  <c r="N1019" i="1"/>
  <c r="I1019" i="1"/>
  <c r="K1019" i="1" s="1"/>
  <c r="D1019" i="1"/>
  <c r="F1019" i="1" s="1"/>
  <c r="N1018" i="1"/>
  <c r="I1018" i="1"/>
  <c r="K1018" i="1" s="1"/>
  <c r="D1018" i="1"/>
  <c r="N1017" i="1"/>
  <c r="I1017" i="1"/>
  <c r="D1017" i="1"/>
  <c r="N1016" i="1"/>
  <c r="P1016" i="1" s="1"/>
  <c r="I1016" i="1"/>
  <c r="D1016" i="1"/>
  <c r="E1016" i="1" s="1"/>
  <c r="G1016" i="1" s="1"/>
  <c r="H1016" i="1" s="1"/>
  <c r="N1015" i="1"/>
  <c r="P1015" i="1" s="1"/>
  <c r="I1015" i="1"/>
  <c r="D1015" i="1"/>
  <c r="F1015" i="1" s="1"/>
  <c r="N1014" i="1"/>
  <c r="I1014" i="1"/>
  <c r="K1014" i="1" s="1"/>
  <c r="D1014" i="1"/>
  <c r="F1014" i="1" s="1"/>
  <c r="N1013" i="1"/>
  <c r="I1013" i="1"/>
  <c r="D1013" i="1"/>
  <c r="F1013" i="1" s="1"/>
  <c r="N1012" i="1"/>
  <c r="I1012" i="1"/>
  <c r="K1012" i="1" s="1"/>
  <c r="D1012" i="1"/>
  <c r="N1011" i="1"/>
  <c r="P1011" i="1" s="1"/>
  <c r="I1011" i="1"/>
  <c r="K1011" i="1" s="1"/>
  <c r="D1011" i="1"/>
  <c r="N1010" i="1"/>
  <c r="O1010" i="1" s="1"/>
  <c r="Q1010" i="1" s="1"/>
  <c r="R1010" i="1" s="1"/>
  <c r="I1010" i="1"/>
  <c r="K1010" i="1" s="1"/>
  <c r="D1010" i="1"/>
  <c r="N1009" i="1"/>
  <c r="P1009" i="1" s="1"/>
  <c r="I1009" i="1"/>
  <c r="D1009" i="1"/>
  <c r="F1009" i="1" s="1"/>
  <c r="N1008" i="1"/>
  <c r="P1008" i="1" s="1"/>
  <c r="I1008" i="1"/>
  <c r="D1008" i="1"/>
  <c r="N1007" i="1"/>
  <c r="P1007" i="1" s="1"/>
  <c r="I1007" i="1"/>
  <c r="D1007" i="1"/>
  <c r="N1006" i="1"/>
  <c r="I1006" i="1"/>
  <c r="K1006" i="1" s="1"/>
  <c r="D1006" i="1"/>
  <c r="F1006" i="1" s="1"/>
  <c r="N1005" i="1"/>
  <c r="P1005" i="1" s="1"/>
  <c r="I1005" i="1"/>
  <c r="D1005" i="1"/>
  <c r="F1005" i="1" s="1"/>
  <c r="N1004" i="1"/>
  <c r="I1004" i="1"/>
  <c r="K1004" i="1" s="1"/>
  <c r="D1004" i="1"/>
  <c r="E1004" i="1" s="1"/>
  <c r="G1004" i="1" s="1"/>
  <c r="H1004" i="1" s="1"/>
  <c r="N1003" i="1"/>
  <c r="P1003" i="1" s="1"/>
  <c r="I1003" i="1"/>
  <c r="K1003" i="1" s="1"/>
  <c r="D1003" i="1"/>
  <c r="F1003" i="1" s="1"/>
  <c r="N1002" i="1"/>
  <c r="I1002" i="1"/>
  <c r="K1002" i="1" s="1"/>
  <c r="D1002" i="1"/>
  <c r="N1001" i="1"/>
  <c r="P1001" i="1" s="1"/>
  <c r="I1001" i="1"/>
  <c r="J1001" i="1" s="1"/>
  <c r="L1001" i="1" s="1"/>
  <c r="M1001" i="1" s="1"/>
  <c r="D1001" i="1"/>
  <c r="N1000" i="1"/>
  <c r="P1000" i="1" s="1"/>
  <c r="I1000" i="1"/>
  <c r="D1000" i="1"/>
  <c r="E1000" i="1" s="1"/>
  <c r="G1000" i="1" s="1"/>
  <c r="H1000" i="1" s="1"/>
  <c r="N999" i="1"/>
  <c r="P999" i="1" s="1"/>
  <c r="I999" i="1"/>
  <c r="D999" i="1"/>
  <c r="N998" i="1"/>
  <c r="P998" i="1" s="1"/>
  <c r="I998" i="1"/>
  <c r="D998" i="1"/>
  <c r="F998" i="1" s="1"/>
  <c r="N997" i="1"/>
  <c r="P997" i="1" s="1"/>
  <c r="I997" i="1"/>
  <c r="K997" i="1" s="1"/>
  <c r="D997" i="1"/>
  <c r="F997" i="1" s="1"/>
  <c r="N996" i="1"/>
  <c r="I996" i="1"/>
  <c r="K996" i="1" s="1"/>
  <c r="D996" i="1"/>
  <c r="F996" i="1" s="1"/>
  <c r="N995" i="1"/>
  <c r="P995" i="1" s="1"/>
  <c r="I995" i="1"/>
  <c r="K995" i="1" s="1"/>
  <c r="D995" i="1"/>
  <c r="N994" i="1"/>
  <c r="P994" i="1" s="1"/>
  <c r="I994" i="1"/>
  <c r="K994" i="1" s="1"/>
  <c r="D994" i="1"/>
  <c r="N993" i="1"/>
  <c r="P993" i="1" s="1"/>
  <c r="I993" i="1"/>
  <c r="J993" i="1" s="1"/>
  <c r="L993" i="1" s="1"/>
  <c r="M993" i="1" s="1"/>
  <c r="D993" i="1"/>
  <c r="E993" i="1" s="1"/>
  <c r="G993" i="1" s="1"/>
  <c r="H993" i="1" s="1"/>
  <c r="N992" i="1"/>
  <c r="P992" i="1" s="1"/>
  <c r="I992" i="1"/>
  <c r="K992" i="1" s="1"/>
  <c r="D992" i="1"/>
  <c r="F992" i="1" s="1"/>
  <c r="N991" i="1"/>
  <c r="P991" i="1" s="1"/>
  <c r="I991" i="1"/>
  <c r="D991" i="1"/>
  <c r="F991" i="1" s="1"/>
  <c r="N990" i="1"/>
  <c r="O990" i="1" s="1"/>
  <c r="Q990" i="1" s="1"/>
  <c r="R990" i="1" s="1"/>
  <c r="I990" i="1"/>
  <c r="D990" i="1"/>
  <c r="F990" i="1" s="1"/>
  <c r="N989" i="1"/>
  <c r="P989" i="1" s="1"/>
  <c r="I989" i="1"/>
  <c r="K989" i="1" s="1"/>
  <c r="D989" i="1"/>
  <c r="F989" i="1" s="1"/>
  <c r="N988" i="1"/>
  <c r="I988" i="1"/>
  <c r="K988" i="1" s="1"/>
  <c r="D988" i="1"/>
  <c r="N987" i="1"/>
  <c r="I987" i="1"/>
  <c r="K987" i="1" s="1"/>
  <c r="D987" i="1"/>
  <c r="F987" i="1" s="1"/>
  <c r="N986" i="1"/>
  <c r="P986" i="1" s="1"/>
  <c r="I986" i="1"/>
  <c r="K986" i="1" s="1"/>
  <c r="D986" i="1"/>
  <c r="N985" i="1"/>
  <c r="P985" i="1" s="1"/>
  <c r="I985" i="1"/>
  <c r="J985" i="1" s="1"/>
  <c r="L985" i="1" s="1"/>
  <c r="M985" i="1" s="1"/>
  <c r="D985" i="1"/>
  <c r="N984" i="1"/>
  <c r="P984" i="1" s="1"/>
  <c r="I984" i="1"/>
  <c r="K984" i="1" s="1"/>
  <c r="D984" i="1"/>
  <c r="F984" i="1" s="1"/>
  <c r="N983" i="1"/>
  <c r="P983" i="1" s="1"/>
  <c r="I983" i="1"/>
  <c r="D983" i="1"/>
  <c r="F983" i="1" s="1"/>
  <c r="N982" i="1"/>
  <c r="P982" i="1" s="1"/>
  <c r="I982" i="1"/>
  <c r="K982" i="1" s="1"/>
  <c r="D982" i="1"/>
  <c r="F982" i="1" s="1"/>
  <c r="N981" i="1"/>
  <c r="I981" i="1"/>
  <c r="D981" i="1"/>
  <c r="F981" i="1" s="1"/>
  <c r="N980" i="1"/>
  <c r="I980" i="1"/>
  <c r="K980" i="1" s="1"/>
  <c r="D980" i="1"/>
  <c r="F980" i="1" s="1"/>
  <c r="N979" i="1"/>
  <c r="I979" i="1"/>
  <c r="K979" i="1" s="1"/>
  <c r="D979" i="1"/>
  <c r="N978" i="1"/>
  <c r="I978" i="1"/>
  <c r="K978" i="1" s="1"/>
  <c r="D978" i="1"/>
  <c r="N977" i="1"/>
  <c r="P977" i="1" s="1"/>
  <c r="I977" i="1"/>
  <c r="K977" i="1" s="1"/>
  <c r="D977" i="1"/>
  <c r="F977" i="1" s="1"/>
  <c r="N976" i="1"/>
  <c r="P976" i="1" s="1"/>
  <c r="I976" i="1"/>
  <c r="D976" i="1"/>
  <c r="E976" i="1" s="1"/>
  <c r="G976" i="1" s="1"/>
  <c r="H976" i="1" s="1"/>
  <c r="N975" i="1"/>
  <c r="P975" i="1" s="1"/>
  <c r="I975" i="1"/>
  <c r="D975" i="1"/>
  <c r="F975" i="1" s="1"/>
  <c r="N974" i="1"/>
  <c r="I974" i="1"/>
  <c r="D974" i="1"/>
  <c r="F974" i="1" s="1"/>
  <c r="N973" i="1"/>
  <c r="I973" i="1"/>
  <c r="D973" i="1"/>
  <c r="F973" i="1" s="1"/>
  <c r="N972" i="1"/>
  <c r="I972" i="1"/>
  <c r="K972" i="1" s="1"/>
  <c r="D972" i="1"/>
  <c r="F972" i="1" s="1"/>
  <c r="N971" i="1"/>
  <c r="O971" i="1" s="1"/>
  <c r="Q971" i="1" s="1"/>
  <c r="R971" i="1" s="1"/>
  <c r="I971" i="1"/>
  <c r="K971" i="1" s="1"/>
  <c r="D971" i="1"/>
  <c r="N970" i="1"/>
  <c r="P970" i="1" s="1"/>
  <c r="I970" i="1"/>
  <c r="K970" i="1" s="1"/>
  <c r="D970" i="1"/>
  <c r="N969" i="1"/>
  <c r="P969" i="1" s="1"/>
  <c r="I969" i="1"/>
  <c r="D969" i="1"/>
  <c r="E969" i="1" s="1"/>
  <c r="G969" i="1" s="1"/>
  <c r="H969" i="1" s="1"/>
  <c r="N968" i="1"/>
  <c r="P968" i="1" s="1"/>
  <c r="I968" i="1"/>
  <c r="K968" i="1" s="1"/>
  <c r="D968" i="1"/>
  <c r="F968" i="1" s="1"/>
  <c r="N967" i="1"/>
  <c r="P967" i="1" s="1"/>
  <c r="I967" i="1"/>
  <c r="D967" i="1"/>
  <c r="F967" i="1" s="1"/>
  <c r="N966" i="1"/>
  <c r="I966" i="1"/>
  <c r="D966" i="1"/>
  <c r="F966" i="1" s="1"/>
  <c r="N965" i="1"/>
  <c r="P965" i="1" s="1"/>
  <c r="I965" i="1"/>
  <c r="D965" i="1"/>
  <c r="F965" i="1" s="1"/>
  <c r="N964" i="1"/>
  <c r="I964" i="1"/>
  <c r="K964" i="1" s="1"/>
  <c r="D964" i="1"/>
  <c r="N963" i="1"/>
  <c r="I963" i="1"/>
  <c r="K963" i="1" s="1"/>
  <c r="D963" i="1"/>
  <c r="N962" i="1"/>
  <c r="I962" i="1"/>
  <c r="K962" i="1" s="1"/>
  <c r="D962" i="1"/>
  <c r="N961" i="1"/>
  <c r="P961" i="1" s="1"/>
  <c r="I961" i="1"/>
  <c r="J961" i="1" s="1"/>
  <c r="L961" i="1" s="1"/>
  <c r="M961" i="1" s="1"/>
  <c r="D961" i="1"/>
  <c r="N960" i="1"/>
  <c r="P960" i="1" s="1"/>
  <c r="I960" i="1"/>
  <c r="K960" i="1" s="1"/>
  <c r="D960" i="1"/>
  <c r="F960" i="1" s="1"/>
  <c r="N959" i="1"/>
  <c r="P959" i="1" s="1"/>
  <c r="I959" i="1"/>
  <c r="D959" i="1"/>
  <c r="N958" i="1"/>
  <c r="P958" i="1" s="1"/>
  <c r="I958" i="1"/>
  <c r="J958" i="1" s="1"/>
  <c r="L958" i="1" s="1"/>
  <c r="M958" i="1" s="1"/>
  <c r="D958" i="1"/>
  <c r="F958" i="1" s="1"/>
  <c r="N957" i="1"/>
  <c r="I957" i="1"/>
  <c r="D957" i="1"/>
  <c r="F957" i="1" s="1"/>
  <c r="N956" i="1"/>
  <c r="I956" i="1"/>
  <c r="K956" i="1" s="1"/>
  <c r="D956" i="1"/>
  <c r="N955" i="1"/>
  <c r="O955" i="1" s="1"/>
  <c r="Q955" i="1" s="1"/>
  <c r="R955" i="1" s="1"/>
  <c r="I955" i="1"/>
  <c r="K955" i="1" s="1"/>
  <c r="D955" i="1"/>
  <c r="N954" i="1"/>
  <c r="P954" i="1" s="1"/>
  <c r="I954" i="1"/>
  <c r="K954" i="1" s="1"/>
  <c r="D954" i="1"/>
  <c r="N953" i="1"/>
  <c r="P953" i="1" s="1"/>
  <c r="I953" i="1"/>
  <c r="J953" i="1" s="1"/>
  <c r="L953" i="1" s="1"/>
  <c r="M953" i="1" s="1"/>
  <c r="D953" i="1"/>
  <c r="N952" i="1"/>
  <c r="P952" i="1" s="1"/>
  <c r="I952" i="1"/>
  <c r="K952" i="1" s="1"/>
  <c r="D952" i="1"/>
  <c r="E952" i="1" s="1"/>
  <c r="G952" i="1" s="1"/>
  <c r="H952" i="1" s="1"/>
  <c r="N951" i="1"/>
  <c r="P951" i="1" s="1"/>
  <c r="I951" i="1"/>
  <c r="D951" i="1"/>
  <c r="F951" i="1" s="1"/>
  <c r="N950" i="1"/>
  <c r="P950" i="1" s="1"/>
  <c r="I950" i="1"/>
  <c r="J950" i="1" s="1"/>
  <c r="L950" i="1" s="1"/>
  <c r="M950" i="1" s="1"/>
  <c r="D950" i="1"/>
  <c r="F950" i="1" s="1"/>
  <c r="N949" i="1"/>
  <c r="I949" i="1"/>
  <c r="K949" i="1" s="1"/>
  <c r="D949" i="1"/>
  <c r="F949" i="1" s="1"/>
  <c r="N948" i="1"/>
  <c r="I948" i="1"/>
  <c r="K948" i="1" s="1"/>
  <c r="D948" i="1"/>
  <c r="N947" i="1"/>
  <c r="I947" i="1"/>
  <c r="K947" i="1" s="1"/>
  <c r="D947" i="1"/>
  <c r="N946" i="1"/>
  <c r="P946" i="1" s="1"/>
  <c r="I946" i="1"/>
  <c r="K946" i="1" s="1"/>
  <c r="D946" i="1"/>
  <c r="N945" i="1"/>
  <c r="P945" i="1" s="1"/>
  <c r="I945" i="1"/>
  <c r="D945" i="1"/>
  <c r="N944" i="1"/>
  <c r="P944" i="1" s="1"/>
  <c r="I944" i="1"/>
  <c r="K944" i="1" s="1"/>
  <c r="D944" i="1"/>
  <c r="N943" i="1"/>
  <c r="P943" i="1" s="1"/>
  <c r="I943" i="1"/>
  <c r="D943" i="1"/>
  <c r="F943" i="1" s="1"/>
  <c r="N942" i="1"/>
  <c r="I942" i="1"/>
  <c r="D942" i="1"/>
  <c r="F942" i="1" s="1"/>
  <c r="N941" i="1"/>
  <c r="P941" i="1" s="1"/>
  <c r="I941" i="1"/>
  <c r="D941" i="1"/>
  <c r="F941" i="1" s="1"/>
  <c r="N940" i="1"/>
  <c r="I940" i="1"/>
  <c r="K940" i="1" s="1"/>
  <c r="D940" i="1"/>
  <c r="F940" i="1" s="1"/>
  <c r="N939" i="1"/>
  <c r="I939" i="1"/>
  <c r="K939" i="1" s="1"/>
  <c r="D939" i="1"/>
  <c r="F939" i="1" s="1"/>
  <c r="N938" i="1"/>
  <c r="I938" i="1"/>
  <c r="K938" i="1" s="1"/>
  <c r="D938" i="1"/>
  <c r="N937" i="1"/>
  <c r="P937" i="1" s="1"/>
  <c r="I937" i="1"/>
  <c r="K937" i="1" s="1"/>
  <c r="D937" i="1"/>
  <c r="E937" i="1" s="1"/>
  <c r="G937" i="1" s="1"/>
  <c r="H937" i="1" s="1"/>
  <c r="N936" i="1"/>
  <c r="P936" i="1" s="1"/>
  <c r="I936" i="1"/>
  <c r="D936" i="1"/>
  <c r="E936" i="1" s="1"/>
  <c r="G936" i="1" s="1"/>
  <c r="H936" i="1" s="1"/>
  <c r="N935" i="1"/>
  <c r="P935" i="1" s="1"/>
  <c r="I935" i="1"/>
  <c r="D935" i="1"/>
  <c r="F935" i="1" s="1"/>
  <c r="N934" i="1"/>
  <c r="I934" i="1"/>
  <c r="D934" i="1"/>
  <c r="N933" i="1"/>
  <c r="P933" i="1" s="1"/>
  <c r="I933" i="1"/>
  <c r="K933" i="1" s="1"/>
  <c r="D933" i="1"/>
  <c r="F933" i="1" s="1"/>
  <c r="N932" i="1"/>
  <c r="I932" i="1"/>
  <c r="K932" i="1" s="1"/>
  <c r="D932" i="1"/>
  <c r="N931" i="1"/>
  <c r="I931" i="1"/>
  <c r="D931" i="1"/>
  <c r="N930" i="1"/>
  <c r="I930" i="1"/>
  <c r="K930" i="1" s="1"/>
  <c r="D930" i="1"/>
  <c r="N929" i="1"/>
  <c r="I929" i="1"/>
  <c r="K929" i="1" s="1"/>
  <c r="D929" i="1"/>
  <c r="N928" i="1"/>
  <c r="I928" i="1"/>
  <c r="D928" i="1"/>
  <c r="N927" i="1"/>
  <c r="P927" i="1" s="1"/>
  <c r="I927" i="1"/>
  <c r="D927" i="1"/>
  <c r="N926" i="1"/>
  <c r="P926" i="1" s="1"/>
  <c r="I926" i="1"/>
  <c r="J926" i="1" s="1"/>
  <c r="L926" i="1" s="1"/>
  <c r="M926" i="1" s="1"/>
  <c r="D926" i="1"/>
  <c r="N925" i="1"/>
  <c r="P925" i="1" s="1"/>
  <c r="I925" i="1"/>
  <c r="D925" i="1"/>
  <c r="F925" i="1" s="1"/>
  <c r="N924" i="1"/>
  <c r="I924" i="1"/>
  <c r="K924" i="1" s="1"/>
  <c r="D924" i="1"/>
  <c r="F924" i="1" s="1"/>
  <c r="N923" i="1"/>
  <c r="I923" i="1"/>
  <c r="D923" i="1"/>
  <c r="F923" i="1" s="1"/>
  <c r="N922" i="1"/>
  <c r="I922" i="1"/>
  <c r="D922" i="1"/>
  <c r="N921" i="1"/>
  <c r="P921" i="1" s="1"/>
  <c r="I921" i="1"/>
  <c r="D921" i="1"/>
  <c r="E921" i="1" s="1"/>
  <c r="G921" i="1" s="1"/>
  <c r="H921" i="1" s="1"/>
  <c r="N920" i="1"/>
  <c r="P920" i="1" s="1"/>
  <c r="I920" i="1"/>
  <c r="D920" i="1"/>
  <c r="F920" i="1" s="1"/>
  <c r="N919" i="1"/>
  <c r="I919" i="1"/>
  <c r="D919" i="1"/>
  <c r="N918" i="1"/>
  <c r="P918" i="1" s="1"/>
  <c r="I918" i="1"/>
  <c r="D918" i="1"/>
  <c r="F918" i="1" s="1"/>
  <c r="N917" i="1"/>
  <c r="I917" i="1"/>
  <c r="K917" i="1" s="1"/>
  <c r="D917" i="1"/>
  <c r="N916" i="1"/>
  <c r="I916" i="1"/>
  <c r="K916" i="1" s="1"/>
  <c r="D916" i="1"/>
  <c r="N915" i="1"/>
  <c r="P915" i="1" s="1"/>
  <c r="I915" i="1"/>
  <c r="K915" i="1" s="1"/>
  <c r="D915" i="1"/>
  <c r="N914" i="1"/>
  <c r="P914" i="1" s="1"/>
  <c r="I914" i="1"/>
  <c r="J914" i="1" s="1"/>
  <c r="L914" i="1" s="1"/>
  <c r="M914" i="1" s="1"/>
  <c r="D914" i="1"/>
  <c r="F914" i="1" s="1"/>
  <c r="N913" i="1"/>
  <c r="I913" i="1"/>
  <c r="K913" i="1" s="1"/>
  <c r="D913" i="1"/>
  <c r="F913" i="1" s="1"/>
  <c r="N912" i="1"/>
  <c r="O912" i="1" s="1"/>
  <c r="Q912" i="1" s="1"/>
  <c r="R912" i="1" s="1"/>
  <c r="I912" i="1"/>
  <c r="D912" i="1"/>
  <c r="F912" i="1" s="1"/>
  <c r="N911" i="1"/>
  <c r="P911" i="1" s="1"/>
  <c r="I911" i="1"/>
  <c r="D911" i="1"/>
  <c r="F911" i="1" s="1"/>
  <c r="N910" i="1"/>
  <c r="I910" i="1"/>
  <c r="K910" i="1" s="1"/>
  <c r="D910" i="1"/>
  <c r="N909" i="1"/>
  <c r="I909" i="1"/>
  <c r="K909" i="1" s="1"/>
  <c r="D909" i="1"/>
  <c r="N908" i="1"/>
  <c r="I908" i="1"/>
  <c r="J908" i="1" s="1"/>
  <c r="L908" i="1" s="1"/>
  <c r="M908" i="1" s="1"/>
  <c r="D908" i="1"/>
  <c r="N907" i="1"/>
  <c r="P907" i="1" s="1"/>
  <c r="I907" i="1"/>
  <c r="K907" i="1" s="1"/>
  <c r="D907" i="1"/>
  <c r="N906" i="1"/>
  <c r="P906" i="1" s="1"/>
  <c r="I906" i="1"/>
  <c r="D906" i="1"/>
  <c r="F906" i="1" s="1"/>
  <c r="N905" i="1"/>
  <c r="I905" i="1"/>
  <c r="D905" i="1"/>
  <c r="F905" i="1" s="1"/>
  <c r="N904" i="1"/>
  <c r="P904" i="1" s="1"/>
  <c r="I904" i="1"/>
  <c r="D904" i="1"/>
  <c r="F904" i="1" s="1"/>
  <c r="N903" i="1"/>
  <c r="I903" i="1"/>
  <c r="K903" i="1" s="1"/>
  <c r="D903" i="1"/>
  <c r="E903" i="1" s="1"/>
  <c r="G903" i="1" s="1"/>
  <c r="H903" i="1" s="1"/>
  <c r="N902" i="1"/>
  <c r="P902" i="1" s="1"/>
  <c r="I902" i="1"/>
  <c r="K902" i="1" s="1"/>
  <c r="D902" i="1"/>
  <c r="F902" i="1" s="1"/>
  <c r="N901" i="1"/>
  <c r="I901" i="1"/>
  <c r="K901" i="1" s="1"/>
  <c r="D901" i="1"/>
  <c r="E901" i="1" s="1"/>
  <c r="G901" i="1" s="1"/>
  <c r="H901" i="1" s="1"/>
  <c r="N900" i="1"/>
  <c r="I900" i="1"/>
  <c r="D900" i="1"/>
  <c r="F900" i="1" s="1"/>
  <c r="N899" i="1"/>
  <c r="P899" i="1" s="1"/>
  <c r="I899" i="1"/>
  <c r="J899" i="1" s="1"/>
  <c r="L899" i="1" s="1"/>
  <c r="M899" i="1" s="1"/>
  <c r="D899" i="1"/>
  <c r="N898" i="1"/>
  <c r="P898" i="1" s="1"/>
  <c r="I898" i="1"/>
  <c r="K898" i="1" s="1"/>
  <c r="D898" i="1"/>
  <c r="N897" i="1"/>
  <c r="I897" i="1"/>
  <c r="K897" i="1" s="1"/>
  <c r="D897" i="1"/>
  <c r="F897" i="1" s="1"/>
  <c r="N896" i="1"/>
  <c r="I896" i="1"/>
  <c r="D896" i="1"/>
  <c r="F896" i="1" s="1"/>
  <c r="N895" i="1"/>
  <c r="P895" i="1" s="1"/>
  <c r="I895" i="1"/>
  <c r="D895" i="1"/>
  <c r="F895" i="1" s="1"/>
  <c r="N894" i="1"/>
  <c r="P894" i="1" s="1"/>
  <c r="I894" i="1"/>
  <c r="K894" i="1" s="1"/>
  <c r="D894" i="1"/>
  <c r="N893" i="1"/>
  <c r="I893" i="1"/>
  <c r="K893" i="1" s="1"/>
  <c r="D893" i="1"/>
  <c r="F893" i="1" s="1"/>
  <c r="N892" i="1"/>
  <c r="P892" i="1" s="1"/>
  <c r="I892" i="1"/>
  <c r="D892" i="1"/>
  <c r="N891" i="1"/>
  <c r="P891" i="1" s="1"/>
  <c r="I891" i="1"/>
  <c r="J891" i="1" s="1"/>
  <c r="L891" i="1" s="1"/>
  <c r="M891" i="1" s="1"/>
  <c r="D891" i="1"/>
  <c r="N890" i="1"/>
  <c r="P890" i="1" s="1"/>
  <c r="I890" i="1"/>
  <c r="K890" i="1" s="1"/>
  <c r="D890" i="1"/>
  <c r="F890" i="1" s="1"/>
  <c r="N889" i="1"/>
  <c r="P889" i="1" s="1"/>
  <c r="I889" i="1"/>
  <c r="K889" i="1" s="1"/>
  <c r="D889" i="1"/>
  <c r="F889" i="1" s="1"/>
  <c r="N888" i="1"/>
  <c r="O888" i="1" s="1"/>
  <c r="Q888" i="1" s="1"/>
  <c r="R888" i="1" s="1"/>
  <c r="I888" i="1"/>
  <c r="D888" i="1"/>
  <c r="F888" i="1" s="1"/>
  <c r="N887" i="1"/>
  <c r="I887" i="1"/>
  <c r="K887" i="1" s="1"/>
  <c r="D887" i="1"/>
  <c r="E887" i="1" s="1"/>
  <c r="G887" i="1" s="1"/>
  <c r="H887" i="1" s="1"/>
  <c r="N886" i="1"/>
  <c r="I886" i="1"/>
  <c r="K886" i="1" s="1"/>
  <c r="D886" i="1"/>
  <c r="N885" i="1"/>
  <c r="I885" i="1"/>
  <c r="K885" i="1" s="1"/>
  <c r="D885" i="1"/>
  <c r="F885" i="1" s="1"/>
  <c r="N884" i="1"/>
  <c r="I884" i="1"/>
  <c r="K884" i="1" s="1"/>
  <c r="D884" i="1"/>
  <c r="F884" i="1" s="1"/>
  <c r="N883" i="1"/>
  <c r="P883" i="1" s="1"/>
  <c r="I883" i="1"/>
  <c r="D883" i="1"/>
  <c r="N882" i="1"/>
  <c r="P882" i="1" s="1"/>
  <c r="I882" i="1"/>
  <c r="J882" i="1" s="1"/>
  <c r="L882" i="1" s="1"/>
  <c r="M882" i="1" s="1"/>
  <c r="D882" i="1"/>
  <c r="N881" i="1"/>
  <c r="P881" i="1" s="1"/>
  <c r="I881" i="1"/>
  <c r="D881" i="1"/>
  <c r="F881" i="1" s="1"/>
  <c r="N880" i="1"/>
  <c r="O880" i="1" s="1"/>
  <c r="Q880" i="1" s="1"/>
  <c r="R880" i="1" s="1"/>
  <c r="I880" i="1"/>
  <c r="D880" i="1"/>
  <c r="F880" i="1" s="1"/>
  <c r="N879" i="1"/>
  <c r="I879" i="1"/>
  <c r="K879" i="1" s="1"/>
  <c r="D879" i="1"/>
  <c r="F879" i="1" s="1"/>
  <c r="N878" i="1"/>
  <c r="P878" i="1" s="1"/>
  <c r="I878" i="1"/>
  <c r="K878" i="1" s="1"/>
  <c r="D878" i="1"/>
  <c r="E878" i="1" s="1"/>
  <c r="G878" i="1" s="1"/>
  <c r="H878" i="1" s="1"/>
  <c r="N877" i="1"/>
  <c r="I877" i="1"/>
  <c r="K877" i="1" s="1"/>
  <c r="D877" i="1"/>
  <c r="E877" i="1" s="1"/>
  <c r="G877" i="1" s="1"/>
  <c r="H877" i="1" s="1"/>
  <c r="N876" i="1"/>
  <c r="P876" i="1" s="1"/>
  <c r="I876" i="1"/>
  <c r="D876" i="1"/>
  <c r="N875" i="1"/>
  <c r="P875" i="1" s="1"/>
  <c r="I875" i="1"/>
  <c r="D875" i="1"/>
  <c r="N874" i="1"/>
  <c r="P874" i="1" s="1"/>
  <c r="I874" i="1"/>
  <c r="K874" i="1" s="1"/>
  <c r="D874" i="1"/>
  <c r="N873" i="1"/>
  <c r="I873" i="1"/>
  <c r="K873" i="1" s="1"/>
  <c r="D873" i="1"/>
  <c r="F873" i="1" s="1"/>
  <c r="N872" i="1"/>
  <c r="I872" i="1"/>
  <c r="D872" i="1"/>
  <c r="F872" i="1" s="1"/>
  <c r="N871" i="1"/>
  <c r="P871" i="1" s="1"/>
  <c r="I871" i="1"/>
  <c r="K871" i="1" s="1"/>
  <c r="D871" i="1"/>
  <c r="E871" i="1" s="1"/>
  <c r="G871" i="1" s="1"/>
  <c r="H871" i="1" s="1"/>
  <c r="N870" i="1"/>
  <c r="I870" i="1"/>
  <c r="K870" i="1" s="1"/>
  <c r="D870" i="1"/>
  <c r="E870" i="1" s="1"/>
  <c r="G870" i="1" s="1"/>
  <c r="H870" i="1" s="1"/>
  <c r="N869" i="1"/>
  <c r="I869" i="1"/>
  <c r="K869" i="1" s="1"/>
  <c r="D869" i="1"/>
  <c r="F869" i="1" s="1"/>
  <c r="N868" i="1"/>
  <c r="P868" i="1" s="1"/>
  <c r="I868" i="1"/>
  <c r="K868" i="1" s="1"/>
  <c r="D868" i="1"/>
  <c r="N867" i="1"/>
  <c r="P867" i="1" s="1"/>
  <c r="I867" i="1"/>
  <c r="D867" i="1"/>
  <c r="N866" i="1"/>
  <c r="P866" i="1" s="1"/>
  <c r="I866" i="1"/>
  <c r="K866" i="1" s="1"/>
  <c r="D866" i="1"/>
  <c r="N865" i="1"/>
  <c r="P865" i="1" s="1"/>
  <c r="I865" i="1"/>
  <c r="K865" i="1" s="1"/>
  <c r="D865" i="1"/>
  <c r="F865" i="1" s="1"/>
  <c r="N864" i="1"/>
  <c r="P864" i="1" s="1"/>
  <c r="I864" i="1"/>
  <c r="D864" i="1"/>
  <c r="F864" i="1" s="1"/>
  <c r="N863" i="1"/>
  <c r="P863" i="1" s="1"/>
  <c r="I863" i="1"/>
  <c r="K863" i="1" s="1"/>
  <c r="D863" i="1"/>
  <c r="N862" i="1"/>
  <c r="P862" i="1" s="1"/>
  <c r="I862" i="1"/>
  <c r="K862" i="1" s="1"/>
  <c r="D862" i="1"/>
  <c r="N861" i="1"/>
  <c r="I861" i="1"/>
  <c r="K861" i="1" s="1"/>
  <c r="D861" i="1"/>
  <c r="N860" i="1"/>
  <c r="I860" i="1"/>
  <c r="K860" i="1" s="1"/>
  <c r="D860" i="1"/>
  <c r="N859" i="1"/>
  <c r="I859" i="1"/>
  <c r="K859" i="1" s="1"/>
  <c r="D859" i="1"/>
  <c r="E859" i="1" s="1"/>
  <c r="G859" i="1" s="1"/>
  <c r="H859" i="1" s="1"/>
  <c r="N858" i="1"/>
  <c r="P858" i="1" s="1"/>
  <c r="I858" i="1"/>
  <c r="K858" i="1" s="1"/>
  <c r="D858" i="1"/>
  <c r="F858" i="1" s="1"/>
  <c r="N857" i="1"/>
  <c r="I857" i="1"/>
  <c r="K857" i="1" s="1"/>
  <c r="D857" i="1"/>
  <c r="N856" i="1"/>
  <c r="O856" i="1" s="1"/>
  <c r="Q856" i="1" s="1"/>
  <c r="R856" i="1" s="1"/>
  <c r="I856" i="1"/>
  <c r="J856" i="1" s="1"/>
  <c r="L856" i="1" s="1"/>
  <c r="M856" i="1" s="1"/>
  <c r="D856" i="1"/>
  <c r="F856" i="1" s="1"/>
  <c r="N855" i="1"/>
  <c r="I855" i="1"/>
  <c r="K855" i="1" s="1"/>
  <c r="D855" i="1"/>
  <c r="F855" i="1" s="1"/>
  <c r="N854" i="1"/>
  <c r="P854" i="1" s="1"/>
  <c r="I854" i="1"/>
  <c r="D854" i="1"/>
  <c r="F854" i="1" s="1"/>
  <c r="N853" i="1"/>
  <c r="O853" i="1" s="1"/>
  <c r="Q853" i="1" s="1"/>
  <c r="R853" i="1" s="1"/>
  <c r="I853" i="1"/>
  <c r="K853" i="1" s="1"/>
  <c r="D853" i="1"/>
  <c r="N852" i="1"/>
  <c r="P852" i="1" s="1"/>
  <c r="I852" i="1"/>
  <c r="K852" i="1" s="1"/>
  <c r="D852" i="1"/>
  <c r="N851" i="1"/>
  <c r="I851" i="1"/>
  <c r="D851" i="1"/>
  <c r="E851" i="1" s="1"/>
  <c r="G851" i="1" s="1"/>
  <c r="H851" i="1" s="1"/>
  <c r="N850" i="1"/>
  <c r="P850" i="1" s="1"/>
  <c r="I850" i="1"/>
  <c r="D850" i="1"/>
  <c r="F850" i="1" s="1"/>
  <c r="N849" i="1"/>
  <c r="I849" i="1"/>
  <c r="D849" i="1"/>
  <c r="N848" i="1"/>
  <c r="I848" i="1"/>
  <c r="J848" i="1" s="1"/>
  <c r="L848" i="1" s="1"/>
  <c r="M848" i="1" s="1"/>
  <c r="D848" i="1"/>
  <c r="F848" i="1" s="1"/>
  <c r="N847" i="1"/>
  <c r="P847" i="1" s="1"/>
  <c r="I847" i="1"/>
  <c r="D847" i="1"/>
  <c r="E847" i="1" s="1"/>
  <c r="G847" i="1" s="1"/>
  <c r="H847" i="1" s="1"/>
  <c r="N846" i="1"/>
  <c r="I846" i="1"/>
  <c r="D846" i="1"/>
  <c r="F846" i="1" s="1"/>
  <c r="N845" i="1"/>
  <c r="O845" i="1" s="1"/>
  <c r="Q845" i="1" s="1"/>
  <c r="R845" i="1" s="1"/>
  <c r="I845" i="1"/>
  <c r="K845" i="1" s="1"/>
  <c r="D845" i="1"/>
  <c r="E845" i="1" s="1"/>
  <c r="G845" i="1" s="1"/>
  <c r="H845" i="1" s="1"/>
  <c r="N844" i="1"/>
  <c r="I844" i="1"/>
  <c r="D844" i="1"/>
  <c r="F844" i="1" s="1"/>
  <c r="N843" i="1"/>
  <c r="I843" i="1"/>
  <c r="K843" i="1" s="1"/>
  <c r="D843" i="1"/>
  <c r="N842" i="1"/>
  <c r="P842" i="1" s="1"/>
  <c r="I842" i="1"/>
  <c r="K842" i="1" s="1"/>
  <c r="D842" i="1"/>
  <c r="N841" i="1"/>
  <c r="I841" i="1"/>
  <c r="K841" i="1" s="1"/>
  <c r="D841" i="1"/>
  <c r="N840" i="1"/>
  <c r="I840" i="1"/>
  <c r="J840" i="1" s="1"/>
  <c r="L840" i="1" s="1"/>
  <c r="M840" i="1" s="1"/>
  <c r="D840" i="1"/>
  <c r="F840" i="1" s="1"/>
  <c r="N839" i="1"/>
  <c r="P839" i="1" s="1"/>
  <c r="I839" i="1"/>
  <c r="D839" i="1"/>
  <c r="E839" i="1" s="1"/>
  <c r="G839" i="1" s="1"/>
  <c r="H839" i="1" s="1"/>
  <c r="N838" i="1"/>
  <c r="P838" i="1" s="1"/>
  <c r="I838" i="1"/>
  <c r="D838" i="1"/>
  <c r="N837" i="1"/>
  <c r="O837" i="1" s="1"/>
  <c r="Q837" i="1" s="1"/>
  <c r="R837" i="1" s="1"/>
  <c r="I837" i="1"/>
  <c r="K837" i="1" s="1"/>
  <c r="D837" i="1"/>
  <c r="N836" i="1"/>
  <c r="P836" i="1" s="1"/>
  <c r="I836" i="1"/>
  <c r="D836" i="1"/>
  <c r="N835" i="1"/>
  <c r="I835" i="1"/>
  <c r="D835" i="1"/>
  <c r="E835" i="1" s="1"/>
  <c r="G835" i="1" s="1"/>
  <c r="H835" i="1" s="1"/>
  <c r="N834" i="1"/>
  <c r="P834" i="1" s="1"/>
  <c r="I834" i="1"/>
  <c r="K834" i="1" s="1"/>
  <c r="D834" i="1"/>
  <c r="F834" i="1" s="1"/>
  <c r="N833" i="1"/>
  <c r="I833" i="1"/>
  <c r="K833" i="1" s="1"/>
  <c r="D833" i="1"/>
  <c r="N832" i="1"/>
  <c r="P832" i="1" s="1"/>
  <c r="I832" i="1"/>
  <c r="J832" i="1" s="1"/>
  <c r="L832" i="1" s="1"/>
  <c r="M832" i="1" s="1"/>
  <c r="D832" i="1"/>
  <c r="N831" i="1"/>
  <c r="P831" i="1" s="1"/>
  <c r="I831" i="1"/>
  <c r="K831" i="1" s="1"/>
  <c r="D831" i="1"/>
  <c r="E831" i="1" s="1"/>
  <c r="G831" i="1" s="1"/>
  <c r="H831" i="1" s="1"/>
  <c r="N830" i="1"/>
  <c r="P830" i="1" s="1"/>
  <c r="I830" i="1"/>
  <c r="K830" i="1" s="1"/>
  <c r="D830" i="1"/>
  <c r="F830" i="1" s="1"/>
  <c r="N829" i="1"/>
  <c r="O829" i="1" s="1"/>
  <c r="Q829" i="1" s="1"/>
  <c r="R829" i="1" s="1"/>
  <c r="I829" i="1"/>
  <c r="D829" i="1"/>
  <c r="F829" i="1" s="1"/>
  <c r="N828" i="1"/>
  <c r="O828" i="1" s="1"/>
  <c r="Q828" i="1" s="1"/>
  <c r="R828" i="1" s="1"/>
  <c r="I828" i="1"/>
  <c r="J828" i="1" s="1"/>
  <c r="L828" i="1" s="1"/>
  <c r="M828" i="1" s="1"/>
  <c r="D828" i="1"/>
  <c r="F828" i="1" s="1"/>
  <c r="N827" i="1"/>
  <c r="P827" i="1" s="1"/>
  <c r="I827" i="1"/>
  <c r="K827" i="1" s="1"/>
  <c r="D827" i="1"/>
  <c r="N826" i="1"/>
  <c r="I826" i="1"/>
  <c r="D826" i="1"/>
  <c r="E826" i="1" s="1"/>
  <c r="G826" i="1" s="1"/>
  <c r="H826" i="1" s="1"/>
  <c r="N825" i="1"/>
  <c r="O825" i="1" s="1"/>
  <c r="Q825" i="1" s="1"/>
  <c r="R825" i="1" s="1"/>
  <c r="I825" i="1"/>
  <c r="D825" i="1"/>
  <c r="F825" i="1" s="1"/>
  <c r="N824" i="1"/>
  <c r="O824" i="1" s="1"/>
  <c r="Q824" i="1" s="1"/>
  <c r="R824" i="1" s="1"/>
  <c r="I824" i="1"/>
  <c r="D824" i="1"/>
  <c r="N823" i="1"/>
  <c r="O823" i="1" s="1"/>
  <c r="Q823" i="1" s="1"/>
  <c r="R823" i="1" s="1"/>
  <c r="I823" i="1"/>
  <c r="K823" i="1" s="1"/>
  <c r="D823" i="1"/>
  <c r="N822" i="1"/>
  <c r="P822" i="1" s="1"/>
  <c r="I822" i="1"/>
  <c r="K822" i="1" s="1"/>
  <c r="D822" i="1"/>
  <c r="N821" i="1"/>
  <c r="I821" i="1"/>
  <c r="D821" i="1"/>
  <c r="N820" i="1"/>
  <c r="P820" i="1" s="1"/>
  <c r="I820" i="1"/>
  <c r="K820" i="1" s="1"/>
  <c r="D820" i="1"/>
  <c r="F820" i="1" s="1"/>
  <c r="N819" i="1"/>
  <c r="P819" i="1" s="1"/>
  <c r="I819" i="1"/>
  <c r="D819" i="1"/>
  <c r="F819" i="1" s="1"/>
  <c r="N818" i="1"/>
  <c r="I818" i="1"/>
  <c r="K818" i="1" s="1"/>
  <c r="D818" i="1"/>
  <c r="N817" i="1"/>
  <c r="P817" i="1" s="1"/>
  <c r="I817" i="1"/>
  <c r="K817" i="1" s="1"/>
  <c r="D817" i="1"/>
  <c r="N816" i="1"/>
  <c r="I816" i="1"/>
  <c r="K816" i="1" s="1"/>
  <c r="D816" i="1"/>
  <c r="E816" i="1" s="1"/>
  <c r="G816" i="1" s="1"/>
  <c r="H816" i="1" s="1"/>
  <c r="N815" i="1"/>
  <c r="O815" i="1" s="1"/>
  <c r="Q815" i="1" s="1"/>
  <c r="R815" i="1" s="1"/>
  <c r="I815" i="1"/>
  <c r="K815" i="1" s="1"/>
  <c r="D815" i="1"/>
  <c r="F815" i="1" s="1"/>
  <c r="N814" i="1"/>
  <c r="P814" i="1" s="1"/>
  <c r="I814" i="1"/>
  <c r="D814" i="1"/>
  <c r="N813" i="1"/>
  <c r="P813" i="1" s="1"/>
  <c r="I813" i="1"/>
  <c r="D813" i="1"/>
  <c r="N812" i="1"/>
  <c r="O812" i="1" s="1"/>
  <c r="Q812" i="1" s="1"/>
  <c r="R812" i="1" s="1"/>
  <c r="I812" i="1"/>
  <c r="K812" i="1" s="1"/>
  <c r="D812" i="1"/>
  <c r="N811" i="1"/>
  <c r="O811" i="1" s="1"/>
  <c r="Q811" i="1" s="1"/>
  <c r="R811" i="1" s="1"/>
  <c r="I811" i="1"/>
  <c r="D811" i="1"/>
  <c r="F811" i="1" s="1"/>
  <c r="N810" i="1"/>
  <c r="I810" i="1"/>
  <c r="D810" i="1"/>
  <c r="N809" i="1"/>
  <c r="P809" i="1" s="1"/>
  <c r="I809" i="1"/>
  <c r="K809" i="1" s="1"/>
  <c r="D809" i="1"/>
  <c r="N808" i="1"/>
  <c r="I808" i="1"/>
  <c r="K808" i="1" s="1"/>
  <c r="D808" i="1"/>
  <c r="F808" i="1" s="1"/>
  <c r="N807" i="1"/>
  <c r="I807" i="1"/>
  <c r="D807" i="1"/>
  <c r="F807" i="1" s="1"/>
  <c r="N806" i="1"/>
  <c r="I806" i="1"/>
  <c r="D806" i="1"/>
  <c r="N805" i="1"/>
  <c r="P805" i="1" s="1"/>
  <c r="I805" i="1"/>
  <c r="D805" i="1"/>
  <c r="E805" i="1" s="1"/>
  <c r="G805" i="1" s="1"/>
  <c r="H805" i="1" s="1"/>
  <c r="N804" i="1"/>
  <c r="I804" i="1"/>
  <c r="K804" i="1" s="1"/>
  <c r="D804" i="1"/>
  <c r="F804" i="1" s="1"/>
  <c r="N803" i="1"/>
  <c r="O803" i="1" s="1"/>
  <c r="Q803" i="1" s="1"/>
  <c r="R803" i="1" s="1"/>
  <c r="I803" i="1"/>
  <c r="D803" i="1"/>
  <c r="F803" i="1" s="1"/>
  <c r="N802" i="1"/>
  <c r="P802" i="1" s="1"/>
  <c r="I802" i="1"/>
  <c r="J802" i="1" s="1"/>
  <c r="L802" i="1" s="1"/>
  <c r="M802" i="1" s="1"/>
  <c r="D802" i="1"/>
  <c r="E802" i="1" s="1"/>
  <c r="G802" i="1" s="1"/>
  <c r="H802" i="1" s="1"/>
  <c r="N801" i="1"/>
  <c r="P801" i="1" s="1"/>
  <c r="I801" i="1"/>
  <c r="D801" i="1"/>
  <c r="E801" i="1" s="1"/>
  <c r="G801" i="1" s="1"/>
  <c r="H801" i="1" s="1"/>
  <c r="N800" i="1"/>
  <c r="I800" i="1"/>
  <c r="K800" i="1" s="1"/>
  <c r="D800" i="1"/>
  <c r="N799" i="1"/>
  <c r="I799" i="1"/>
  <c r="J799" i="1" s="1"/>
  <c r="L799" i="1" s="1"/>
  <c r="M799" i="1" s="1"/>
  <c r="D799" i="1"/>
  <c r="F799" i="1" s="1"/>
  <c r="N798" i="1"/>
  <c r="P798" i="1" s="1"/>
  <c r="I798" i="1"/>
  <c r="J798" i="1" s="1"/>
  <c r="L798" i="1" s="1"/>
  <c r="M798" i="1" s="1"/>
  <c r="D798" i="1"/>
  <c r="N797" i="1"/>
  <c r="P797" i="1" s="1"/>
  <c r="I797" i="1"/>
  <c r="D797" i="1"/>
  <c r="N796" i="1"/>
  <c r="O796" i="1" s="1"/>
  <c r="Q796" i="1" s="1"/>
  <c r="R796" i="1" s="1"/>
  <c r="I796" i="1"/>
  <c r="K796" i="1" s="1"/>
  <c r="D796" i="1"/>
  <c r="F796" i="1" s="1"/>
  <c r="N795" i="1"/>
  <c r="I795" i="1"/>
  <c r="D795" i="1"/>
  <c r="F795" i="1" s="1"/>
  <c r="N794" i="1"/>
  <c r="P794" i="1" s="1"/>
  <c r="I794" i="1"/>
  <c r="D794" i="1"/>
  <c r="E794" i="1" s="1"/>
  <c r="G794" i="1" s="1"/>
  <c r="H794" i="1" s="1"/>
  <c r="N793" i="1"/>
  <c r="P793" i="1" s="1"/>
  <c r="I793" i="1"/>
  <c r="K793" i="1" s="1"/>
  <c r="D793" i="1"/>
  <c r="F793" i="1" s="1"/>
  <c r="N792" i="1"/>
  <c r="I792" i="1"/>
  <c r="K792" i="1" s="1"/>
  <c r="D792" i="1"/>
  <c r="E792" i="1" s="1"/>
  <c r="G792" i="1" s="1"/>
  <c r="H792" i="1" s="1"/>
  <c r="N791" i="1"/>
  <c r="I791" i="1"/>
  <c r="J791" i="1" s="1"/>
  <c r="L791" i="1" s="1"/>
  <c r="M791" i="1" s="1"/>
  <c r="D791" i="1"/>
  <c r="F791" i="1" s="1"/>
  <c r="N790" i="1"/>
  <c r="I790" i="1"/>
  <c r="J790" i="1" s="1"/>
  <c r="L790" i="1" s="1"/>
  <c r="M790" i="1" s="1"/>
  <c r="D790" i="1"/>
  <c r="N789" i="1"/>
  <c r="P789" i="1" s="1"/>
  <c r="I789" i="1"/>
  <c r="D789" i="1"/>
  <c r="E789" i="1" s="1"/>
  <c r="G789" i="1" s="1"/>
  <c r="H789" i="1" s="1"/>
  <c r="N788" i="1"/>
  <c r="O788" i="1" s="1"/>
  <c r="Q788" i="1" s="1"/>
  <c r="R788" i="1" s="1"/>
  <c r="I788" i="1"/>
  <c r="K788" i="1" s="1"/>
  <c r="D788" i="1"/>
  <c r="N787" i="1"/>
  <c r="P787" i="1" s="1"/>
  <c r="I787" i="1"/>
  <c r="D787" i="1"/>
  <c r="F787" i="1" s="1"/>
  <c r="N786" i="1"/>
  <c r="P786" i="1" s="1"/>
  <c r="I786" i="1"/>
  <c r="D786" i="1"/>
  <c r="E786" i="1" s="1"/>
  <c r="G786" i="1" s="1"/>
  <c r="H786" i="1" s="1"/>
  <c r="N785" i="1"/>
  <c r="P785" i="1" s="1"/>
  <c r="I785" i="1"/>
  <c r="D785" i="1"/>
  <c r="N784" i="1"/>
  <c r="I784" i="1"/>
  <c r="K784" i="1" s="1"/>
  <c r="D784" i="1"/>
  <c r="N783" i="1"/>
  <c r="O783" i="1" s="1"/>
  <c r="Q783" i="1" s="1"/>
  <c r="R783" i="1" s="1"/>
  <c r="I783" i="1"/>
  <c r="J783" i="1" s="1"/>
  <c r="L783" i="1" s="1"/>
  <c r="M783" i="1" s="1"/>
  <c r="D783" i="1"/>
  <c r="F783" i="1" s="1"/>
  <c r="N782" i="1"/>
  <c r="I782" i="1"/>
  <c r="J782" i="1" s="1"/>
  <c r="L782" i="1" s="1"/>
  <c r="M782" i="1" s="1"/>
  <c r="D782" i="1"/>
  <c r="N781" i="1"/>
  <c r="P781" i="1" s="1"/>
  <c r="I781" i="1"/>
  <c r="K781" i="1" s="1"/>
  <c r="D781" i="1"/>
  <c r="E781" i="1" s="1"/>
  <c r="G781" i="1" s="1"/>
  <c r="H781" i="1" s="1"/>
  <c r="N780" i="1"/>
  <c r="P780" i="1" s="1"/>
  <c r="I780" i="1"/>
  <c r="K780" i="1" s="1"/>
  <c r="D780" i="1"/>
  <c r="N779" i="1"/>
  <c r="P779" i="1" s="1"/>
  <c r="I779" i="1"/>
  <c r="D779" i="1"/>
  <c r="F779" i="1" s="1"/>
  <c r="N778" i="1"/>
  <c r="I778" i="1"/>
  <c r="K778" i="1" s="1"/>
  <c r="D778" i="1"/>
  <c r="N777" i="1"/>
  <c r="P777" i="1" s="1"/>
  <c r="I777" i="1"/>
  <c r="K777" i="1" s="1"/>
  <c r="D777" i="1"/>
  <c r="N776" i="1"/>
  <c r="I776" i="1"/>
  <c r="K776" i="1" s="1"/>
  <c r="D776" i="1"/>
  <c r="N775" i="1"/>
  <c r="O775" i="1" s="1"/>
  <c r="Q775" i="1" s="1"/>
  <c r="R775" i="1" s="1"/>
  <c r="I775" i="1"/>
  <c r="K775" i="1" s="1"/>
  <c r="D775" i="1"/>
  <c r="F775" i="1" s="1"/>
  <c r="N774" i="1"/>
  <c r="I774" i="1"/>
  <c r="K774" i="1" s="1"/>
  <c r="D774" i="1"/>
  <c r="N773" i="1"/>
  <c r="P773" i="1" s="1"/>
  <c r="I773" i="1"/>
  <c r="J773" i="1" s="1"/>
  <c r="L773" i="1" s="1"/>
  <c r="M773" i="1" s="1"/>
  <c r="D773" i="1"/>
  <c r="F773" i="1" s="1"/>
  <c r="N772" i="1"/>
  <c r="O772" i="1" s="1"/>
  <c r="Q772" i="1" s="1"/>
  <c r="R772" i="1" s="1"/>
  <c r="I772" i="1"/>
  <c r="K772" i="1" s="1"/>
  <c r="D772" i="1"/>
  <c r="F772" i="1" s="1"/>
  <c r="N771" i="1"/>
  <c r="I771" i="1"/>
  <c r="D771" i="1"/>
  <c r="F771" i="1" s="1"/>
  <c r="N770" i="1"/>
  <c r="P770" i="1" s="1"/>
  <c r="I770" i="1"/>
  <c r="D770" i="1"/>
  <c r="F770" i="1" s="1"/>
  <c r="N769" i="1"/>
  <c r="P769" i="1" s="1"/>
  <c r="I769" i="1"/>
  <c r="D769" i="1"/>
  <c r="F769" i="1" s="1"/>
  <c r="N768" i="1"/>
  <c r="I768" i="1"/>
  <c r="K768" i="1" s="1"/>
  <c r="D768" i="1"/>
  <c r="E768" i="1" s="1"/>
  <c r="G768" i="1" s="1"/>
  <c r="H768" i="1" s="1"/>
  <c r="N767" i="1"/>
  <c r="P767" i="1" s="1"/>
  <c r="I767" i="1"/>
  <c r="K767" i="1" s="1"/>
  <c r="D767" i="1"/>
  <c r="F767" i="1" s="1"/>
  <c r="N766" i="1"/>
  <c r="P766" i="1" s="1"/>
  <c r="I766" i="1"/>
  <c r="D766" i="1"/>
  <c r="N765" i="1"/>
  <c r="P765" i="1" s="1"/>
  <c r="I765" i="1"/>
  <c r="D765" i="1"/>
  <c r="E765" i="1" s="1"/>
  <c r="G765" i="1" s="1"/>
  <c r="H765" i="1" s="1"/>
  <c r="N764" i="1"/>
  <c r="P764" i="1" s="1"/>
  <c r="I764" i="1"/>
  <c r="K764" i="1" s="1"/>
  <c r="D764" i="1"/>
  <c r="F764" i="1" s="1"/>
  <c r="N763" i="1"/>
  <c r="P763" i="1" s="1"/>
  <c r="I763" i="1"/>
  <c r="D763" i="1"/>
  <c r="F763" i="1" s="1"/>
  <c r="N762" i="1"/>
  <c r="O762" i="1" s="1"/>
  <c r="Q762" i="1" s="1"/>
  <c r="R762" i="1" s="1"/>
  <c r="I762" i="1"/>
  <c r="K762" i="1" s="1"/>
  <c r="D762" i="1"/>
  <c r="N761" i="1"/>
  <c r="P761" i="1" s="1"/>
  <c r="I761" i="1"/>
  <c r="K761" i="1" s="1"/>
  <c r="D761" i="1"/>
  <c r="N760" i="1"/>
  <c r="I760" i="1"/>
  <c r="K760" i="1" s="1"/>
  <c r="D760" i="1"/>
  <c r="N759" i="1"/>
  <c r="I759" i="1"/>
  <c r="K759" i="1" s="1"/>
  <c r="D759" i="1"/>
  <c r="F759" i="1" s="1"/>
  <c r="N758" i="1"/>
  <c r="P758" i="1" s="1"/>
  <c r="I758" i="1"/>
  <c r="J758" i="1" s="1"/>
  <c r="L758" i="1" s="1"/>
  <c r="M758" i="1" s="1"/>
  <c r="D758" i="1"/>
  <c r="N757" i="1"/>
  <c r="O757" i="1" s="1"/>
  <c r="Q757" i="1" s="1"/>
  <c r="R757" i="1" s="1"/>
  <c r="I757" i="1"/>
  <c r="K757" i="1" s="1"/>
  <c r="D757" i="1"/>
  <c r="F757" i="1" s="1"/>
  <c r="N756" i="1"/>
  <c r="O756" i="1" s="1"/>
  <c r="Q756" i="1" s="1"/>
  <c r="R756" i="1" s="1"/>
  <c r="I756" i="1"/>
  <c r="K756" i="1" s="1"/>
  <c r="D756" i="1"/>
  <c r="F756" i="1" s="1"/>
  <c r="N755" i="1"/>
  <c r="O755" i="1" s="1"/>
  <c r="Q755" i="1" s="1"/>
  <c r="R755" i="1" s="1"/>
  <c r="I755" i="1"/>
  <c r="D755" i="1"/>
  <c r="E755" i="1" s="1"/>
  <c r="G755" i="1" s="1"/>
  <c r="H755" i="1" s="1"/>
  <c r="N754" i="1"/>
  <c r="O754" i="1" s="1"/>
  <c r="Q754" i="1" s="1"/>
  <c r="R754" i="1" s="1"/>
  <c r="I754" i="1"/>
  <c r="K754" i="1" s="1"/>
  <c r="D754" i="1"/>
  <c r="F754" i="1" s="1"/>
  <c r="N753" i="1"/>
  <c r="P753" i="1" s="1"/>
  <c r="I753" i="1"/>
  <c r="K753" i="1" s="1"/>
  <c r="D753" i="1"/>
  <c r="N752" i="1"/>
  <c r="I752" i="1"/>
  <c r="J752" i="1" s="1"/>
  <c r="L752" i="1" s="1"/>
  <c r="M752" i="1" s="1"/>
  <c r="D752" i="1"/>
  <c r="N751" i="1"/>
  <c r="O751" i="1" s="1"/>
  <c r="Q751" i="1" s="1"/>
  <c r="R751" i="1" s="1"/>
  <c r="I751" i="1"/>
  <c r="J751" i="1" s="1"/>
  <c r="L751" i="1" s="1"/>
  <c r="M751" i="1" s="1"/>
  <c r="D751" i="1"/>
  <c r="F751" i="1" s="1"/>
  <c r="N750" i="1"/>
  <c r="P750" i="1" s="1"/>
  <c r="I750" i="1"/>
  <c r="K750" i="1" s="1"/>
  <c r="D750" i="1"/>
  <c r="N749" i="1"/>
  <c r="O749" i="1" s="1"/>
  <c r="Q749" i="1" s="1"/>
  <c r="R749" i="1" s="1"/>
  <c r="I749" i="1"/>
  <c r="D749" i="1"/>
  <c r="F749" i="1" s="1"/>
  <c r="N748" i="1"/>
  <c r="P748" i="1" s="1"/>
  <c r="I748" i="1"/>
  <c r="K748" i="1" s="1"/>
  <c r="D748" i="1"/>
  <c r="F748" i="1" s="1"/>
  <c r="N747" i="1"/>
  <c r="O747" i="1" s="1"/>
  <c r="Q747" i="1" s="1"/>
  <c r="R747" i="1" s="1"/>
  <c r="I747" i="1"/>
  <c r="D747" i="1"/>
  <c r="E747" i="1" s="1"/>
  <c r="G747" i="1" s="1"/>
  <c r="H747" i="1" s="1"/>
  <c r="N746" i="1"/>
  <c r="P746" i="1" s="1"/>
  <c r="I746" i="1"/>
  <c r="J746" i="1" s="1"/>
  <c r="L746" i="1" s="1"/>
  <c r="M746" i="1" s="1"/>
  <c r="D746" i="1"/>
  <c r="N745" i="1"/>
  <c r="P745" i="1" s="1"/>
  <c r="I745" i="1"/>
  <c r="K745" i="1" s="1"/>
  <c r="D745" i="1"/>
  <c r="N744" i="1"/>
  <c r="I744" i="1"/>
  <c r="D744" i="1"/>
  <c r="E744" i="1" s="1"/>
  <c r="G744" i="1" s="1"/>
  <c r="H744" i="1" s="1"/>
  <c r="N743" i="1"/>
  <c r="P743" i="1" s="1"/>
  <c r="I743" i="1"/>
  <c r="K743" i="1" s="1"/>
  <c r="D743" i="1"/>
  <c r="F743" i="1" s="1"/>
  <c r="N742" i="1"/>
  <c r="I742" i="1"/>
  <c r="K742" i="1" s="1"/>
  <c r="D742" i="1"/>
  <c r="N741" i="1"/>
  <c r="O741" i="1" s="1"/>
  <c r="Q741" i="1" s="1"/>
  <c r="R741" i="1" s="1"/>
  <c r="I741" i="1"/>
  <c r="K741" i="1" s="1"/>
  <c r="D741" i="1"/>
  <c r="F741" i="1" s="1"/>
  <c r="N740" i="1"/>
  <c r="P740" i="1" s="1"/>
  <c r="I740" i="1"/>
  <c r="D740" i="1"/>
  <c r="F740" i="1" s="1"/>
  <c r="N739" i="1"/>
  <c r="I739" i="1"/>
  <c r="D739" i="1"/>
  <c r="E739" i="1" s="1"/>
  <c r="G739" i="1" s="1"/>
  <c r="H739" i="1" s="1"/>
  <c r="N738" i="1"/>
  <c r="P738" i="1" s="1"/>
  <c r="I738" i="1"/>
  <c r="K738" i="1" s="1"/>
  <c r="D738" i="1"/>
  <c r="F738" i="1" s="1"/>
  <c r="N737" i="1"/>
  <c r="P737" i="1" s="1"/>
  <c r="I737" i="1"/>
  <c r="K737" i="1" s="1"/>
  <c r="D737" i="1"/>
  <c r="E737" i="1" s="1"/>
  <c r="G737" i="1" s="1"/>
  <c r="H737" i="1" s="1"/>
  <c r="N736" i="1"/>
  <c r="I736" i="1"/>
  <c r="J736" i="1" s="1"/>
  <c r="L736" i="1" s="1"/>
  <c r="M736" i="1" s="1"/>
  <c r="D736" i="1"/>
  <c r="N735" i="1"/>
  <c r="P735" i="1" s="1"/>
  <c r="I735" i="1"/>
  <c r="K735" i="1" s="1"/>
  <c r="D735" i="1"/>
  <c r="F735" i="1" s="1"/>
  <c r="N734" i="1"/>
  <c r="P734" i="1" s="1"/>
  <c r="I734" i="1"/>
  <c r="D734" i="1"/>
  <c r="N733" i="1"/>
  <c r="O733" i="1" s="1"/>
  <c r="Q733" i="1" s="1"/>
  <c r="R733" i="1" s="1"/>
  <c r="I733" i="1"/>
  <c r="K733" i="1" s="1"/>
  <c r="D733" i="1"/>
  <c r="N732" i="1"/>
  <c r="P732" i="1" s="1"/>
  <c r="I732" i="1"/>
  <c r="K732" i="1" s="1"/>
  <c r="D732" i="1"/>
  <c r="F732" i="1" s="1"/>
  <c r="N731" i="1"/>
  <c r="P731" i="1" s="1"/>
  <c r="I731" i="1"/>
  <c r="D731" i="1"/>
  <c r="E731" i="1" s="1"/>
  <c r="G731" i="1" s="1"/>
  <c r="H731" i="1" s="1"/>
  <c r="N730" i="1"/>
  <c r="O730" i="1" s="1"/>
  <c r="Q730" i="1" s="1"/>
  <c r="R730" i="1" s="1"/>
  <c r="I730" i="1"/>
  <c r="K730" i="1" s="1"/>
  <c r="D730" i="1"/>
  <c r="N729" i="1"/>
  <c r="I729" i="1"/>
  <c r="K729" i="1" s="1"/>
  <c r="D729" i="1"/>
  <c r="F729" i="1" s="1"/>
  <c r="N728" i="1"/>
  <c r="I728" i="1"/>
  <c r="J728" i="1" s="1"/>
  <c r="L728" i="1" s="1"/>
  <c r="M728" i="1" s="1"/>
  <c r="D728" i="1"/>
  <c r="E728" i="1" s="1"/>
  <c r="G728" i="1" s="1"/>
  <c r="H728" i="1" s="1"/>
  <c r="N727" i="1"/>
  <c r="P727" i="1" s="1"/>
  <c r="I727" i="1"/>
  <c r="K727" i="1" s="1"/>
  <c r="D727" i="1"/>
  <c r="F727" i="1" s="1"/>
  <c r="N726" i="1"/>
  <c r="I726" i="1"/>
  <c r="J726" i="1" s="1"/>
  <c r="L726" i="1" s="1"/>
  <c r="M726" i="1" s="1"/>
  <c r="D726" i="1"/>
  <c r="E726" i="1" s="1"/>
  <c r="G726" i="1" s="1"/>
  <c r="H726" i="1" s="1"/>
  <c r="N725" i="1"/>
  <c r="O725" i="1" s="1"/>
  <c r="Q725" i="1" s="1"/>
  <c r="R725" i="1" s="1"/>
  <c r="I725" i="1"/>
  <c r="D725" i="1"/>
  <c r="F725" i="1" s="1"/>
  <c r="N724" i="1"/>
  <c r="I724" i="1"/>
  <c r="K724" i="1" s="1"/>
  <c r="D724" i="1"/>
  <c r="E724" i="1" s="1"/>
  <c r="G724" i="1" s="1"/>
  <c r="H724" i="1" s="1"/>
  <c r="N723" i="1"/>
  <c r="O723" i="1" s="1"/>
  <c r="Q723" i="1" s="1"/>
  <c r="R723" i="1" s="1"/>
  <c r="I723" i="1"/>
  <c r="J723" i="1" s="1"/>
  <c r="L723" i="1" s="1"/>
  <c r="M723" i="1" s="1"/>
  <c r="D723" i="1"/>
  <c r="F723" i="1" s="1"/>
  <c r="N722" i="1"/>
  <c r="P722" i="1" s="1"/>
  <c r="I722" i="1"/>
  <c r="K722" i="1" s="1"/>
  <c r="D722" i="1"/>
  <c r="N721" i="1"/>
  <c r="P721" i="1" s="1"/>
  <c r="I721" i="1"/>
  <c r="D721" i="1"/>
  <c r="E721" i="1" s="1"/>
  <c r="G721" i="1" s="1"/>
  <c r="H721" i="1" s="1"/>
  <c r="N720" i="1"/>
  <c r="O720" i="1" s="1"/>
  <c r="Q720" i="1" s="1"/>
  <c r="R720" i="1" s="1"/>
  <c r="I720" i="1"/>
  <c r="K720" i="1" s="1"/>
  <c r="D720" i="1"/>
  <c r="F720" i="1" s="1"/>
  <c r="N719" i="1"/>
  <c r="P719" i="1" s="1"/>
  <c r="I719" i="1"/>
  <c r="D719" i="1"/>
  <c r="F719" i="1" s="1"/>
  <c r="N718" i="1"/>
  <c r="O718" i="1" s="1"/>
  <c r="Q718" i="1" s="1"/>
  <c r="R718" i="1" s="1"/>
  <c r="I718" i="1"/>
  <c r="J718" i="1" s="1"/>
  <c r="L718" i="1" s="1"/>
  <c r="M718" i="1" s="1"/>
  <c r="D718" i="1"/>
  <c r="E718" i="1" s="1"/>
  <c r="G718" i="1" s="1"/>
  <c r="H718" i="1" s="1"/>
  <c r="N717" i="1"/>
  <c r="P717" i="1" s="1"/>
  <c r="I717" i="1"/>
  <c r="K717" i="1" s="1"/>
  <c r="D717" i="1"/>
  <c r="F717" i="1" s="1"/>
  <c r="N716" i="1"/>
  <c r="I716" i="1"/>
  <c r="K716" i="1" s="1"/>
  <c r="D716" i="1"/>
  <c r="E716" i="1" s="1"/>
  <c r="G716" i="1" s="1"/>
  <c r="H716" i="1" s="1"/>
  <c r="N715" i="1"/>
  <c r="O715" i="1" s="1"/>
  <c r="Q715" i="1" s="1"/>
  <c r="R715" i="1" s="1"/>
  <c r="I715" i="1"/>
  <c r="J715" i="1" s="1"/>
  <c r="L715" i="1" s="1"/>
  <c r="M715" i="1" s="1"/>
  <c r="D715" i="1"/>
  <c r="F715" i="1" s="1"/>
  <c r="N714" i="1"/>
  <c r="P714" i="1" s="1"/>
  <c r="I714" i="1"/>
  <c r="J714" i="1" s="1"/>
  <c r="L714" i="1" s="1"/>
  <c r="M714" i="1" s="1"/>
  <c r="D714" i="1"/>
  <c r="N713" i="1"/>
  <c r="P713" i="1" s="1"/>
  <c r="I713" i="1"/>
  <c r="J713" i="1" s="1"/>
  <c r="L713" i="1" s="1"/>
  <c r="M713" i="1" s="1"/>
  <c r="D713" i="1"/>
  <c r="E713" i="1" s="1"/>
  <c r="G713" i="1" s="1"/>
  <c r="H713" i="1" s="1"/>
  <c r="N712" i="1"/>
  <c r="O712" i="1" s="1"/>
  <c r="Q712" i="1" s="1"/>
  <c r="R712" i="1" s="1"/>
  <c r="I712" i="1"/>
  <c r="K712" i="1" s="1"/>
  <c r="D712" i="1"/>
  <c r="F712" i="1" s="1"/>
  <c r="N711" i="1"/>
  <c r="O711" i="1" s="1"/>
  <c r="Q711" i="1" s="1"/>
  <c r="R711" i="1" s="1"/>
  <c r="I711" i="1"/>
  <c r="D711" i="1"/>
  <c r="F711" i="1" s="1"/>
  <c r="N710" i="1"/>
  <c r="O710" i="1" s="1"/>
  <c r="Q710" i="1" s="1"/>
  <c r="R710" i="1" s="1"/>
  <c r="I710" i="1"/>
  <c r="J710" i="1" s="1"/>
  <c r="L710" i="1" s="1"/>
  <c r="M710" i="1" s="1"/>
  <c r="D710" i="1"/>
  <c r="E710" i="1" s="1"/>
  <c r="G710" i="1" s="1"/>
  <c r="H710" i="1" s="1"/>
  <c r="N709" i="1"/>
  <c r="P709" i="1" s="1"/>
  <c r="I709" i="1"/>
  <c r="D709" i="1"/>
  <c r="F709" i="1" s="1"/>
  <c r="N708" i="1"/>
  <c r="I708" i="1"/>
  <c r="K708" i="1" s="1"/>
  <c r="D708" i="1"/>
  <c r="E708" i="1" s="1"/>
  <c r="G708" i="1" s="1"/>
  <c r="H708" i="1" s="1"/>
  <c r="N707" i="1"/>
  <c r="O707" i="1" s="1"/>
  <c r="Q707" i="1" s="1"/>
  <c r="R707" i="1" s="1"/>
  <c r="I707" i="1"/>
  <c r="J707" i="1" s="1"/>
  <c r="L707" i="1" s="1"/>
  <c r="M707" i="1" s="1"/>
  <c r="D707" i="1"/>
  <c r="F707" i="1" s="1"/>
  <c r="N706" i="1"/>
  <c r="P706" i="1" s="1"/>
  <c r="I706" i="1"/>
  <c r="D706" i="1"/>
  <c r="N705" i="1"/>
  <c r="P705" i="1" s="1"/>
  <c r="I705" i="1"/>
  <c r="J705" i="1" s="1"/>
  <c r="L705" i="1" s="1"/>
  <c r="M705" i="1" s="1"/>
  <c r="D705" i="1"/>
  <c r="E705" i="1" s="1"/>
  <c r="G705" i="1" s="1"/>
  <c r="H705" i="1" s="1"/>
  <c r="N704" i="1"/>
  <c r="O704" i="1" s="1"/>
  <c r="Q704" i="1" s="1"/>
  <c r="R704" i="1" s="1"/>
  <c r="I704" i="1"/>
  <c r="K704" i="1" s="1"/>
  <c r="D704" i="1"/>
  <c r="F704" i="1" s="1"/>
  <c r="N703" i="1"/>
  <c r="I703" i="1"/>
  <c r="D703" i="1"/>
  <c r="F703" i="1" s="1"/>
  <c r="N702" i="1"/>
  <c r="O702" i="1" s="1"/>
  <c r="Q702" i="1" s="1"/>
  <c r="R702" i="1" s="1"/>
  <c r="I702" i="1"/>
  <c r="J702" i="1" s="1"/>
  <c r="L702" i="1" s="1"/>
  <c r="M702" i="1" s="1"/>
  <c r="D702" i="1"/>
  <c r="E702" i="1" s="1"/>
  <c r="G702" i="1" s="1"/>
  <c r="H702" i="1" s="1"/>
  <c r="N701" i="1"/>
  <c r="I701" i="1"/>
  <c r="K701" i="1" s="1"/>
  <c r="D701" i="1"/>
  <c r="F701" i="1" s="1"/>
  <c r="N700" i="1"/>
  <c r="I700" i="1"/>
  <c r="K700" i="1" s="1"/>
  <c r="D700" i="1"/>
  <c r="E700" i="1" s="1"/>
  <c r="G700" i="1" s="1"/>
  <c r="H700" i="1" s="1"/>
  <c r="N699" i="1"/>
  <c r="O699" i="1" s="1"/>
  <c r="Q699" i="1" s="1"/>
  <c r="R699" i="1" s="1"/>
  <c r="I699" i="1"/>
  <c r="J699" i="1" s="1"/>
  <c r="L699" i="1" s="1"/>
  <c r="M699" i="1" s="1"/>
  <c r="D699" i="1"/>
  <c r="F699" i="1" s="1"/>
  <c r="N698" i="1"/>
  <c r="P698" i="1" s="1"/>
  <c r="I698" i="1"/>
  <c r="J698" i="1" s="1"/>
  <c r="L698" i="1" s="1"/>
  <c r="M698" i="1" s="1"/>
  <c r="D698" i="1"/>
  <c r="N697" i="1"/>
  <c r="P697" i="1" s="1"/>
  <c r="I697" i="1"/>
  <c r="J697" i="1" s="1"/>
  <c r="L697" i="1" s="1"/>
  <c r="M697" i="1" s="1"/>
  <c r="D697" i="1"/>
  <c r="E697" i="1" s="1"/>
  <c r="G697" i="1" s="1"/>
  <c r="H697" i="1" s="1"/>
  <c r="N696" i="1"/>
  <c r="I696" i="1"/>
  <c r="K696" i="1" s="1"/>
  <c r="D696" i="1"/>
  <c r="F696" i="1" s="1"/>
  <c r="N695" i="1"/>
  <c r="P695" i="1" s="1"/>
  <c r="I695" i="1"/>
  <c r="D695" i="1"/>
  <c r="F695" i="1" s="1"/>
  <c r="N694" i="1"/>
  <c r="P694" i="1" s="1"/>
  <c r="I694" i="1"/>
  <c r="J694" i="1" s="1"/>
  <c r="L694" i="1" s="1"/>
  <c r="M694" i="1" s="1"/>
  <c r="D694" i="1"/>
  <c r="E694" i="1" s="1"/>
  <c r="G694" i="1" s="1"/>
  <c r="H694" i="1" s="1"/>
  <c r="N693" i="1"/>
  <c r="I693" i="1"/>
  <c r="K693" i="1" s="1"/>
  <c r="D693" i="1"/>
  <c r="F693" i="1" s="1"/>
  <c r="N692" i="1"/>
  <c r="I692" i="1"/>
  <c r="K692" i="1" s="1"/>
  <c r="D692" i="1"/>
  <c r="N691" i="1"/>
  <c r="I691" i="1"/>
  <c r="J691" i="1" s="1"/>
  <c r="L691" i="1" s="1"/>
  <c r="M691" i="1" s="1"/>
  <c r="D691" i="1"/>
  <c r="F691" i="1" s="1"/>
  <c r="N690" i="1"/>
  <c r="I690" i="1"/>
  <c r="K690" i="1" s="1"/>
  <c r="D690" i="1"/>
  <c r="N689" i="1"/>
  <c r="P689" i="1" s="1"/>
  <c r="I689" i="1"/>
  <c r="K689" i="1" s="1"/>
  <c r="D689" i="1"/>
  <c r="E689" i="1" s="1"/>
  <c r="G689" i="1" s="1"/>
  <c r="H689" i="1" s="1"/>
  <c r="N688" i="1"/>
  <c r="I688" i="1"/>
  <c r="K688" i="1" s="1"/>
  <c r="D688" i="1"/>
  <c r="F688" i="1" s="1"/>
  <c r="N687" i="1"/>
  <c r="P687" i="1" s="1"/>
  <c r="I687" i="1"/>
  <c r="D687" i="1"/>
  <c r="F687" i="1" s="1"/>
  <c r="N686" i="1"/>
  <c r="P686" i="1" s="1"/>
  <c r="I686" i="1"/>
  <c r="D686" i="1"/>
  <c r="N685" i="1"/>
  <c r="P685" i="1" s="1"/>
  <c r="I685" i="1"/>
  <c r="K685" i="1" s="1"/>
  <c r="D685" i="1"/>
  <c r="E685" i="1" s="1"/>
  <c r="G685" i="1" s="1"/>
  <c r="H685" i="1" s="1"/>
  <c r="N684" i="1"/>
  <c r="I684" i="1"/>
  <c r="K684" i="1" s="1"/>
  <c r="D684" i="1"/>
  <c r="E684" i="1" s="1"/>
  <c r="G684" i="1" s="1"/>
  <c r="H684" i="1" s="1"/>
  <c r="N683" i="1"/>
  <c r="I683" i="1"/>
  <c r="J683" i="1" s="1"/>
  <c r="L683" i="1" s="1"/>
  <c r="M683" i="1" s="1"/>
  <c r="D683" i="1"/>
  <c r="N682" i="1"/>
  <c r="P682" i="1" s="1"/>
  <c r="I682" i="1"/>
  <c r="D682" i="1"/>
  <c r="N681" i="1"/>
  <c r="P681" i="1" s="1"/>
  <c r="I681" i="1"/>
  <c r="J681" i="1" s="1"/>
  <c r="L681" i="1" s="1"/>
  <c r="M681" i="1" s="1"/>
  <c r="D681" i="1"/>
  <c r="E681" i="1" s="1"/>
  <c r="G681" i="1" s="1"/>
  <c r="H681" i="1" s="1"/>
  <c r="N680" i="1"/>
  <c r="O680" i="1" s="1"/>
  <c r="Q680" i="1" s="1"/>
  <c r="R680" i="1" s="1"/>
  <c r="I680" i="1"/>
  <c r="D680" i="1"/>
  <c r="N679" i="1"/>
  <c r="O679" i="1" s="1"/>
  <c r="Q679" i="1" s="1"/>
  <c r="R679" i="1" s="1"/>
  <c r="I679" i="1"/>
  <c r="D679" i="1"/>
  <c r="F679" i="1" s="1"/>
  <c r="N678" i="1"/>
  <c r="I678" i="1"/>
  <c r="J678" i="1" s="1"/>
  <c r="L678" i="1" s="1"/>
  <c r="M678" i="1" s="1"/>
  <c r="D678" i="1"/>
  <c r="E678" i="1" s="1"/>
  <c r="G678" i="1" s="1"/>
  <c r="H678" i="1" s="1"/>
  <c r="N677" i="1"/>
  <c r="P677" i="1" s="1"/>
  <c r="I677" i="1"/>
  <c r="D677" i="1"/>
  <c r="E677" i="1" s="1"/>
  <c r="G677" i="1" s="1"/>
  <c r="H677" i="1" s="1"/>
  <c r="N676" i="1"/>
  <c r="I676" i="1"/>
  <c r="K676" i="1" s="1"/>
  <c r="D676" i="1"/>
  <c r="N675" i="1"/>
  <c r="O675" i="1" s="1"/>
  <c r="Q675" i="1" s="1"/>
  <c r="R675" i="1" s="1"/>
  <c r="I675" i="1"/>
  <c r="J675" i="1" s="1"/>
  <c r="L675" i="1" s="1"/>
  <c r="M675" i="1" s="1"/>
  <c r="D675" i="1"/>
  <c r="N674" i="1"/>
  <c r="I674" i="1"/>
  <c r="J674" i="1" s="1"/>
  <c r="L674" i="1" s="1"/>
  <c r="M674" i="1" s="1"/>
  <c r="D674" i="1"/>
  <c r="N673" i="1"/>
  <c r="P673" i="1" s="1"/>
  <c r="I673" i="1"/>
  <c r="D673" i="1"/>
  <c r="E673" i="1" s="1"/>
  <c r="G673" i="1" s="1"/>
  <c r="H673" i="1" s="1"/>
  <c r="N672" i="1"/>
  <c r="O672" i="1" s="1"/>
  <c r="Q672" i="1" s="1"/>
  <c r="R672" i="1" s="1"/>
  <c r="I672" i="1"/>
  <c r="K672" i="1" s="1"/>
  <c r="D672" i="1"/>
  <c r="N671" i="1"/>
  <c r="P671" i="1" s="1"/>
  <c r="I671" i="1"/>
  <c r="D671" i="1"/>
  <c r="F671" i="1" s="1"/>
  <c r="N670" i="1"/>
  <c r="O670" i="1" s="1"/>
  <c r="Q670" i="1" s="1"/>
  <c r="R670" i="1" s="1"/>
  <c r="I670" i="1"/>
  <c r="J670" i="1" s="1"/>
  <c r="L670" i="1" s="1"/>
  <c r="M670" i="1" s="1"/>
  <c r="D670" i="1"/>
  <c r="N669" i="1"/>
  <c r="P669" i="1" s="1"/>
  <c r="I669" i="1"/>
  <c r="K669" i="1" s="1"/>
  <c r="D669" i="1"/>
  <c r="N668" i="1"/>
  <c r="I668" i="1"/>
  <c r="K668" i="1" s="1"/>
  <c r="D668" i="1"/>
  <c r="E668" i="1" s="1"/>
  <c r="G668" i="1" s="1"/>
  <c r="H668" i="1" s="1"/>
  <c r="N667" i="1"/>
  <c r="O667" i="1" s="1"/>
  <c r="Q667" i="1" s="1"/>
  <c r="R667" i="1" s="1"/>
  <c r="I667" i="1"/>
  <c r="J667" i="1" s="1"/>
  <c r="L667" i="1" s="1"/>
  <c r="M667" i="1" s="1"/>
  <c r="D667" i="1"/>
  <c r="F667" i="1" s="1"/>
  <c r="N666" i="1"/>
  <c r="P666" i="1" s="1"/>
  <c r="I666" i="1"/>
  <c r="D666" i="1"/>
  <c r="N665" i="1"/>
  <c r="P665" i="1" s="1"/>
  <c r="I665" i="1"/>
  <c r="D665" i="1"/>
  <c r="E665" i="1" s="1"/>
  <c r="G665" i="1" s="1"/>
  <c r="H665" i="1" s="1"/>
  <c r="N664" i="1"/>
  <c r="O664" i="1" s="1"/>
  <c r="Q664" i="1" s="1"/>
  <c r="R664" i="1" s="1"/>
  <c r="I664" i="1"/>
  <c r="K664" i="1" s="1"/>
  <c r="D664" i="1"/>
  <c r="F664" i="1" s="1"/>
  <c r="N663" i="1"/>
  <c r="O663" i="1" s="1"/>
  <c r="Q663" i="1" s="1"/>
  <c r="R663" i="1" s="1"/>
  <c r="I663" i="1"/>
  <c r="D663" i="1"/>
  <c r="F663" i="1" s="1"/>
  <c r="N662" i="1"/>
  <c r="O662" i="1" s="1"/>
  <c r="Q662" i="1" s="1"/>
  <c r="R662" i="1" s="1"/>
  <c r="I662" i="1"/>
  <c r="J662" i="1" s="1"/>
  <c r="L662" i="1" s="1"/>
  <c r="M662" i="1" s="1"/>
  <c r="D662" i="1"/>
  <c r="E662" i="1" s="1"/>
  <c r="G662" i="1" s="1"/>
  <c r="H662" i="1" s="1"/>
  <c r="N661" i="1"/>
  <c r="P661" i="1" s="1"/>
  <c r="I661" i="1"/>
  <c r="K661" i="1" s="1"/>
  <c r="D661" i="1"/>
  <c r="N660" i="1"/>
  <c r="I660" i="1"/>
  <c r="K660" i="1" s="1"/>
  <c r="D660" i="1"/>
  <c r="N659" i="1"/>
  <c r="O659" i="1" s="1"/>
  <c r="Q659" i="1" s="1"/>
  <c r="R659" i="1" s="1"/>
  <c r="I659" i="1"/>
  <c r="J659" i="1" s="1"/>
  <c r="L659" i="1" s="1"/>
  <c r="M659" i="1" s="1"/>
  <c r="D659" i="1"/>
  <c r="F659" i="1" s="1"/>
  <c r="N658" i="1"/>
  <c r="P658" i="1" s="1"/>
  <c r="I658" i="1"/>
  <c r="J658" i="1" s="1"/>
  <c r="L658" i="1" s="1"/>
  <c r="M658" i="1" s="1"/>
  <c r="D658" i="1"/>
  <c r="N657" i="1"/>
  <c r="P657" i="1" s="1"/>
  <c r="I657" i="1"/>
  <c r="J657" i="1" s="1"/>
  <c r="L657" i="1" s="1"/>
  <c r="M657" i="1" s="1"/>
  <c r="D657" i="1"/>
  <c r="E657" i="1" s="1"/>
  <c r="G657" i="1" s="1"/>
  <c r="H657" i="1" s="1"/>
  <c r="N656" i="1"/>
  <c r="O656" i="1" s="1"/>
  <c r="Q656" i="1" s="1"/>
  <c r="R656" i="1" s="1"/>
  <c r="I656" i="1"/>
  <c r="K656" i="1" s="1"/>
  <c r="D656" i="1"/>
  <c r="N655" i="1"/>
  <c r="O655" i="1" s="1"/>
  <c r="Q655" i="1" s="1"/>
  <c r="R655" i="1" s="1"/>
  <c r="I655" i="1"/>
  <c r="D655" i="1"/>
  <c r="F655" i="1" s="1"/>
  <c r="N654" i="1"/>
  <c r="O654" i="1" s="1"/>
  <c r="Q654" i="1" s="1"/>
  <c r="R654" i="1" s="1"/>
  <c r="I654" i="1"/>
  <c r="D654" i="1"/>
  <c r="E654" i="1" s="1"/>
  <c r="G654" i="1" s="1"/>
  <c r="H654" i="1" s="1"/>
  <c r="N653" i="1"/>
  <c r="P653" i="1" s="1"/>
  <c r="I653" i="1"/>
  <c r="K653" i="1" s="1"/>
  <c r="D653" i="1"/>
  <c r="E653" i="1" s="1"/>
  <c r="G653" i="1" s="1"/>
  <c r="H653" i="1" s="1"/>
  <c r="N652" i="1"/>
  <c r="I652" i="1"/>
  <c r="K652" i="1" s="1"/>
  <c r="D652" i="1"/>
  <c r="E652" i="1" s="1"/>
  <c r="G652" i="1" s="1"/>
  <c r="H652" i="1" s="1"/>
  <c r="N651" i="1"/>
  <c r="I651" i="1"/>
  <c r="K651" i="1" s="1"/>
  <c r="D651" i="1"/>
  <c r="F651" i="1" s="1"/>
  <c r="N650" i="1"/>
  <c r="I650" i="1"/>
  <c r="K650" i="1" s="1"/>
  <c r="D650" i="1"/>
  <c r="N649" i="1"/>
  <c r="P649" i="1" s="1"/>
  <c r="I649" i="1"/>
  <c r="J649" i="1" s="1"/>
  <c r="L649" i="1" s="1"/>
  <c r="M649" i="1" s="1"/>
  <c r="D649" i="1"/>
  <c r="N648" i="1"/>
  <c r="O648" i="1" s="1"/>
  <c r="Q648" i="1" s="1"/>
  <c r="R648" i="1" s="1"/>
  <c r="I648" i="1"/>
  <c r="K648" i="1" s="1"/>
  <c r="D648" i="1"/>
  <c r="N647" i="1"/>
  <c r="P647" i="1" s="1"/>
  <c r="I647" i="1"/>
  <c r="D647" i="1"/>
  <c r="F647" i="1" s="1"/>
  <c r="N646" i="1"/>
  <c r="O646" i="1" s="1"/>
  <c r="Q646" i="1" s="1"/>
  <c r="R646" i="1" s="1"/>
  <c r="I646" i="1"/>
  <c r="J646" i="1" s="1"/>
  <c r="L646" i="1" s="1"/>
  <c r="M646" i="1" s="1"/>
  <c r="D646" i="1"/>
  <c r="N645" i="1"/>
  <c r="P645" i="1" s="1"/>
  <c r="I645" i="1"/>
  <c r="K645" i="1" s="1"/>
  <c r="D645" i="1"/>
  <c r="N644" i="1"/>
  <c r="I644" i="1"/>
  <c r="D644" i="1"/>
  <c r="E644" i="1" s="1"/>
  <c r="G644" i="1" s="1"/>
  <c r="H644" i="1" s="1"/>
  <c r="N643" i="1"/>
  <c r="O643" i="1" s="1"/>
  <c r="Q643" i="1" s="1"/>
  <c r="R643" i="1" s="1"/>
  <c r="I643" i="1"/>
  <c r="K643" i="1" s="1"/>
  <c r="D643" i="1"/>
  <c r="N642" i="1"/>
  <c r="P642" i="1" s="1"/>
  <c r="I642" i="1"/>
  <c r="K642" i="1" s="1"/>
  <c r="D642" i="1"/>
  <c r="N641" i="1"/>
  <c r="I641" i="1"/>
  <c r="J641" i="1" s="1"/>
  <c r="L641" i="1" s="1"/>
  <c r="M641" i="1" s="1"/>
  <c r="D641" i="1"/>
  <c r="E641" i="1" s="1"/>
  <c r="G641" i="1" s="1"/>
  <c r="H641" i="1" s="1"/>
  <c r="N640" i="1"/>
  <c r="I640" i="1"/>
  <c r="K640" i="1" s="1"/>
  <c r="D640" i="1"/>
  <c r="F640" i="1" s="1"/>
  <c r="N639" i="1"/>
  <c r="P639" i="1" s="1"/>
  <c r="I639" i="1"/>
  <c r="D639" i="1"/>
  <c r="N638" i="1"/>
  <c r="I638" i="1"/>
  <c r="D638" i="1"/>
  <c r="E638" i="1" s="1"/>
  <c r="G638" i="1" s="1"/>
  <c r="H638" i="1" s="1"/>
  <c r="N637" i="1"/>
  <c r="P637" i="1" s="1"/>
  <c r="I637" i="1"/>
  <c r="K637" i="1" s="1"/>
  <c r="D637" i="1"/>
  <c r="N636" i="1"/>
  <c r="I636" i="1"/>
  <c r="D636" i="1"/>
  <c r="N635" i="1"/>
  <c r="O635" i="1" s="1"/>
  <c r="Q635" i="1" s="1"/>
  <c r="R635" i="1" s="1"/>
  <c r="I635" i="1"/>
  <c r="K635" i="1" s="1"/>
  <c r="D635" i="1"/>
  <c r="F635" i="1" s="1"/>
  <c r="N634" i="1"/>
  <c r="P634" i="1" s="1"/>
  <c r="I634" i="1"/>
  <c r="K634" i="1" s="1"/>
  <c r="D634" i="1"/>
  <c r="N633" i="1"/>
  <c r="I633" i="1"/>
  <c r="J633" i="1" s="1"/>
  <c r="L633" i="1" s="1"/>
  <c r="M633" i="1" s="1"/>
  <c r="D633" i="1"/>
  <c r="N632" i="1"/>
  <c r="I632" i="1"/>
  <c r="K632" i="1" s="1"/>
  <c r="D632" i="1"/>
  <c r="N631" i="1"/>
  <c r="O631" i="1" s="1"/>
  <c r="Q631" i="1" s="1"/>
  <c r="R631" i="1" s="1"/>
  <c r="I631" i="1"/>
  <c r="D631" i="1"/>
  <c r="N630" i="1"/>
  <c r="I630" i="1"/>
  <c r="J630" i="1" s="1"/>
  <c r="L630" i="1" s="1"/>
  <c r="M630" i="1" s="1"/>
  <c r="D630" i="1"/>
  <c r="N629" i="1"/>
  <c r="P629" i="1" s="1"/>
  <c r="I629" i="1"/>
  <c r="D629" i="1"/>
  <c r="N628" i="1"/>
  <c r="I628" i="1"/>
  <c r="D628" i="1"/>
  <c r="N627" i="1"/>
  <c r="O627" i="1" s="1"/>
  <c r="Q627" i="1" s="1"/>
  <c r="R627" i="1" s="1"/>
  <c r="I627" i="1"/>
  <c r="J627" i="1" s="1"/>
  <c r="L627" i="1" s="1"/>
  <c r="M627" i="1" s="1"/>
  <c r="D627" i="1"/>
  <c r="F627" i="1" s="1"/>
  <c r="N626" i="1"/>
  <c r="I626" i="1"/>
  <c r="D626" i="1"/>
  <c r="N625" i="1"/>
  <c r="I625" i="1"/>
  <c r="D625" i="1"/>
  <c r="E625" i="1" s="1"/>
  <c r="G625" i="1" s="1"/>
  <c r="H625" i="1" s="1"/>
  <c r="N624" i="1"/>
  <c r="P624" i="1" s="1"/>
  <c r="I624" i="1"/>
  <c r="K624" i="1" s="1"/>
  <c r="D624" i="1"/>
  <c r="N623" i="1"/>
  <c r="O623" i="1" s="1"/>
  <c r="Q623" i="1" s="1"/>
  <c r="R623" i="1" s="1"/>
  <c r="I623" i="1"/>
  <c r="D623" i="1"/>
  <c r="N622" i="1"/>
  <c r="P622" i="1" s="1"/>
  <c r="I622" i="1"/>
  <c r="D622" i="1"/>
  <c r="E622" i="1" s="1"/>
  <c r="G622" i="1" s="1"/>
  <c r="H622" i="1" s="1"/>
  <c r="N621" i="1"/>
  <c r="I621" i="1"/>
  <c r="K621" i="1" s="1"/>
  <c r="D621" i="1"/>
  <c r="F621" i="1" s="1"/>
  <c r="N620" i="1"/>
  <c r="I620" i="1"/>
  <c r="D620" i="1"/>
  <c r="F620" i="1" s="1"/>
  <c r="N619" i="1"/>
  <c r="I619" i="1"/>
  <c r="D619" i="1"/>
  <c r="F619" i="1" s="1"/>
  <c r="N618" i="1"/>
  <c r="P618" i="1" s="1"/>
  <c r="I618" i="1"/>
  <c r="K618" i="1" s="1"/>
  <c r="D618" i="1"/>
  <c r="N617" i="1"/>
  <c r="I617" i="1"/>
  <c r="D617" i="1"/>
  <c r="E617" i="1" s="1"/>
  <c r="G617" i="1" s="1"/>
  <c r="H617" i="1" s="1"/>
  <c r="N616" i="1"/>
  <c r="I616" i="1"/>
  <c r="D616" i="1"/>
  <c r="N615" i="1"/>
  <c r="P615" i="1" s="1"/>
  <c r="I615" i="1"/>
  <c r="D615" i="1"/>
  <c r="N614" i="1"/>
  <c r="I614" i="1"/>
  <c r="D614" i="1"/>
  <c r="E614" i="1" s="1"/>
  <c r="G614" i="1" s="1"/>
  <c r="H614" i="1" s="1"/>
  <c r="N613" i="1"/>
  <c r="P613" i="1" s="1"/>
  <c r="I613" i="1"/>
  <c r="K613" i="1" s="1"/>
  <c r="D613" i="1"/>
  <c r="N612" i="1"/>
  <c r="P612" i="1" s="1"/>
  <c r="I612" i="1"/>
  <c r="J612" i="1" s="1"/>
  <c r="L612" i="1" s="1"/>
  <c r="M612" i="1" s="1"/>
  <c r="D612" i="1"/>
  <c r="E612" i="1" s="1"/>
  <c r="G612" i="1" s="1"/>
  <c r="H612" i="1" s="1"/>
  <c r="N611" i="1"/>
  <c r="O611" i="1" s="1"/>
  <c r="Q611" i="1" s="1"/>
  <c r="R611" i="1" s="1"/>
  <c r="I611" i="1"/>
  <c r="J611" i="1" s="1"/>
  <c r="L611" i="1" s="1"/>
  <c r="M611" i="1" s="1"/>
  <c r="D611" i="1"/>
  <c r="N610" i="1"/>
  <c r="P610" i="1" s="1"/>
  <c r="I610" i="1"/>
  <c r="K610" i="1" s="1"/>
  <c r="D610" i="1"/>
  <c r="N609" i="1"/>
  <c r="I609" i="1"/>
  <c r="K609" i="1" s="1"/>
  <c r="D609" i="1"/>
  <c r="F609" i="1" s="1"/>
  <c r="N608" i="1"/>
  <c r="P608" i="1" s="1"/>
  <c r="I608" i="1"/>
  <c r="K608" i="1" s="1"/>
  <c r="D608" i="1"/>
  <c r="F608" i="1" s="1"/>
  <c r="N607" i="1"/>
  <c r="P607" i="1" s="1"/>
  <c r="I607" i="1"/>
  <c r="K607" i="1" s="1"/>
  <c r="D607" i="1"/>
  <c r="N606" i="1"/>
  <c r="P606" i="1" s="1"/>
  <c r="I606" i="1"/>
  <c r="K606" i="1" s="1"/>
  <c r="D606" i="1"/>
  <c r="N605" i="1"/>
  <c r="I605" i="1"/>
  <c r="K605" i="1" s="1"/>
  <c r="D605" i="1"/>
  <c r="N604" i="1"/>
  <c r="I604" i="1"/>
  <c r="K604" i="1" s="1"/>
  <c r="D604" i="1"/>
  <c r="N603" i="1"/>
  <c r="I603" i="1"/>
  <c r="J603" i="1" s="1"/>
  <c r="L603" i="1" s="1"/>
  <c r="M603" i="1" s="1"/>
  <c r="D603" i="1"/>
  <c r="F603" i="1" s="1"/>
  <c r="N602" i="1"/>
  <c r="P602" i="1" s="1"/>
  <c r="I602" i="1"/>
  <c r="K602" i="1" s="1"/>
  <c r="D602" i="1"/>
  <c r="N601" i="1"/>
  <c r="P601" i="1" s="1"/>
  <c r="I601" i="1"/>
  <c r="J601" i="1" s="1"/>
  <c r="L601" i="1" s="1"/>
  <c r="M601" i="1" s="1"/>
  <c r="D601" i="1"/>
  <c r="N600" i="1"/>
  <c r="O600" i="1" s="1"/>
  <c r="Q600" i="1" s="1"/>
  <c r="R600" i="1" s="1"/>
  <c r="I600" i="1"/>
  <c r="D600" i="1"/>
  <c r="F600" i="1" s="1"/>
  <c r="N599" i="1"/>
  <c r="I599" i="1"/>
  <c r="D599" i="1"/>
  <c r="F599" i="1" s="1"/>
  <c r="N598" i="1"/>
  <c r="I598" i="1"/>
  <c r="K598" i="1" s="1"/>
  <c r="D598" i="1"/>
  <c r="N597" i="1"/>
  <c r="P597" i="1" s="1"/>
  <c r="I597" i="1"/>
  <c r="K597" i="1" s="1"/>
  <c r="D597" i="1"/>
  <c r="N596" i="1"/>
  <c r="I596" i="1"/>
  <c r="K596" i="1" s="1"/>
  <c r="D596" i="1"/>
  <c r="F596" i="1" s="1"/>
  <c r="N595" i="1"/>
  <c r="O595" i="1" s="1"/>
  <c r="Q595" i="1" s="1"/>
  <c r="R595" i="1" s="1"/>
  <c r="I595" i="1"/>
  <c r="J595" i="1" s="1"/>
  <c r="L595" i="1" s="1"/>
  <c r="M595" i="1" s="1"/>
  <c r="D595" i="1"/>
  <c r="F595" i="1" s="1"/>
  <c r="N594" i="1"/>
  <c r="P594" i="1" s="1"/>
  <c r="I594" i="1"/>
  <c r="J594" i="1" s="1"/>
  <c r="L594" i="1" s="1"/>
  <c r="M594" i="1" s="1"/>
  <c r="D594" i="1"/>
  <c r="N593" i="1"/>
  <c r="P593" i="1" s="1"/>
  <c r="I593" i="1"/>
  <c r="K593" i="1" s="1"/>
  <c r="D593" i="1"/>
  <c r="E593" i="1" s="1"/>
  <c r="G593" i="1" s="1"/>
  <c r="H593" i="1" s="1"/>
  <c r="N592" i="1"/>
  <c r="O592" i="1" s="1"/>
  <c r="Q592" i="1" s="1"/>
  <c r="R592" i="1" s="1"/>
  <c r="I592" i="1"/>
  <c r="K592" i="1" s="1"/>
  <c r="D592" i="1"/>
  <c r="N591" i="1"/>
  <c r="P591" i="1" s="1"/>
  <c r="I591" i="1"/>
  <c r="D591" i="1"/>
  <c r="F591" i="1" s="1"/>
  <c r="N590" i="1"/>
  <c r="O590" i="1" s="1"/>
  <c r="Q590" i="1" s="1"/>
  <c r="R590" i="1" s="1"/>
  <c r="I590" i="1"/>
  <c r="K590" i="1" s="1"/>
  <c r="D590" i="1"/>
  <c r="E590" i="1" s="1"/>
  <c r="G590" i="1" s="1"/>
  <c r="H590" i="1" s="1"/>
  <c r="N589" i="1"/>
  <c r="P589" i="1" s="1"/>
  <c r="I589" i="1"/>
  <c r="K589" i="1" s="1"/>
  <c r="D589" i="1"/>
  <c r="E589" i="1" s="1"/>
  <c r="G589" i="1" s="1"/>
  <c r="H589" i="1" s="1"/>
  <c r="N588" i="1"/>
  <c r="I588" i="1"/>
  <c r="K588" i="1" s="1"/>
  <c r="D588" i="1"/>
  <c r="F588" i="1" s="1"/>
  <c r="N587" i="1"/>
  <c r="O587" i="1" s="1"/>
  <c r="Q587" i="1" s="1"/>
  <c r="R587" i="1" s="1"/>
  <c r="I587" i="1"/>
  <c r="K587" i="1" s="1"/>
  <c r="D587" i="1"/>
  <c r="F587" i="1" s="1"/>
  <c r="N586" i="1"/>
  <c r="P586" i="1" s="1"/>
  <c r="I586" i="1"/>
  <c r="K586" i="1" s="1"/>
  <c r="D586" i="1"/>
  <c r="N585" i="1"/>
  <c r="P585" i="1" s="1"/>
  <c r="I585" i="1"/>
  <c r="D585" i="1"/>
  <c r="F585" i="1" s="1"/>
  <c r="N584" i="1"/>
  <c r="P584" i="1" s="1"/>
  <c r="I584" i="1"/>
  <c r="K584" i="1" s="1"/>
  <c r="D584" i="1"/>
  <c r="F584" i="1" s="1"/>
  <c r="N583" i="1"/>
  <c r="O583" i="1" s="1"/>
  <c r="Q583" i="1" s="1"/>
  <c r="R583" i="1" s="1"/>
  <c r="I583" i="1"/>
  <c r="D583" i="1"/>
  <c r="F583" i="1" s="1"/>
  <c r="N582" i="1"/>
  <c r="P582" i="1" s="1"/>
  <c r="I582" i="1"/>
  <c r="J582" i="1" s="1"/>
  <c r="L582" i="1" s="1"/>
  <c r="M582" i="1" s="1"/>
  <c r="D582" i="1"/>
  <c r="F582" i="1" s="1"/>
  <c r="N581" i="1"/>
  <c r="P581" i="1" s="1"/>
  <c r="I581" i="1"/>
  <c r="K581" i="1" s="1"/>
  <c r="D581" i="1"/>
  <c r="N580" i="1"/>
  <c r="I580" i="1"/>
  <c r="K580" i="1" s="1"/>
  <c r="D580" i="1"/>
  <c r="N579" i="1"/>
  <c r="P579" i="1" s="1"/>
  <c r="I579" i="1"/>
  <c r="K579" i="1" s="1"/>
  <c r="D579" i="1"/>
  <c r="F579" i="1" s="1"/>
  <c r="N578" i="1"/>
  <c r="P578" i="1" s="1"/>
  <c r="I578" i="1"/>
  <c r="J578" i="1" s="1"/>
  <c r="L578" i="1" s="1"/>
  <c r="M578" i="1" s="1"/>
  <c r="D578" i="1"/>
  <c r="N577" i="1"/>
  <c r="P577" i="1" s="1"/>
  <c r="I577" i="1"/>
  <c r="K577" i="1" s="1"/>
  <c r="D577" i="1"/>
  <c r="N576" i="1"/>
  <c r="P576" i="1" s="1"/>
  <c r="I576" i="1"/>
  <c r="K576" i="1" s="1"/>
  <c r="D576" i="1"/>
  <c r="F576" i="1" s="1"/>
  <c r="N575" i="1"/>
  <c r="O575" i="1" s="1"/>
  <c r="Q575" i="1" s="1"/>
  <c r="R575" i="1" s="1"/>
  <c r="I575" i="1"/>
  <c r="K575" i="1" s="1"/>
  <c r="D575" i="1"/>
  <c r="F575" i="1" s="1"/>
  <c r="N574" i="1"/>
  <c r="I574" i="1"/>
  <c r="D574" i="1"/>
  <c r="F574" i="1" s="1"/>
  <c r="N573" i="1"/>
  <c r="P573" i="1" s="1"/>
  <c r="I573" i="1"/>
  <c r="K573" i="1" s="1"/>
  <c r="D573" i="1"/>
  <c r="N572" i="1"/>
  <c r="I572" i="1"/>
  <c r="K572" i="1" s="1"/>
  <c r="D572" i="1"/>
  <c r="F572" i="1" s="1"/>
  <c r="N571" i="1"/>
  <c r="I571" i="1"/>
  <c r="K571" i="1" s="1"/>
  <c r="D571" i="1"/>
  <c r="E571" i="1" s="1"/>
  <c r="G571" i="1" s="1"/>
  <c r="H571" i="1" s="1"/>
  <c r="N570" i="1"/>
  <c r="P570" i="1" s="1"/>
  <c r="I570" i="1"/>
  <c r="K570" i="1" s="1"/>
  <c r="D570" i="1"/>
  <c r="N569" i="1"/>
  <c r="P569" i="1" s="1"/>
  <c r="I569" i="1"/>
  <c r="K569" i="1" s="1"/>
  <c r="D569" i="1"/>
  <c r="N568" i="1"/>
  <c r="P568" i="1" s="1"/>
  <c r="I568" i="1"/>
  <c r="K568" i="1" s="1"/>
  <c r="D568" i="1"/>
  <c r="F568" i="1" s="1"/>
  <c r="N567" i="1"/>
  <c r="I567" i="1"/>
  <c r="K567" i="1" s="1"/>
  <c r="D567" i="1"/>
  <c r="F567" i="1" s="1"/>
  <c r="N566" i="1"/>
  <c r="O566" i="1" s="1"/>
  <c r="Q566" i="1" s="1"/>
  <c r="R566" i="1" s="1"/>
  <c r="I566" i="1"/>
  <c r="D566" i="1"/>
  <c r="F566" i="1" s="1"/>
  <c r="N565" i="1"/>
  <c r="O565" i="1" s="1"/>
  <c r="Q565" i="1" s="1"/>
  <c r="R565" i="1" s="1"/>
  <c r="I565" i="1"/>
  <c r="K565" i="1" s="1"/>
  <c r="D565" i="1"/>
  <c r="N564" i="1"/>
  <c r="I564" i="1"/>
  <c r="K564" i="1" s="1"/>
  <c r="D564" i="1"/>
  <c r="N563" i="1"/>
  <c r="I563" i="1"/>
  <c r="K563" i="1" s="1"/>
  <c r="D563" i="1"/>
  <c r="F563" i="1" s="1"/>
  <c r="N562" i="1"/>
  <c r="P562" i="1" s="1"/>
  <c r="I562" i="1"/>
  <c r="K562" i="1" s="1"/>
  <c r="D562" i="1"/>
  <c r="F562" i="1" s="1"/>
  <c r="N561" i="1"/>
  <c r="P561" i="1" s="1"/>
  <c r="I561" i="1"/>
  <c r="K561" i="1" s="1"/>
  <c r="D561" i="1"/>
  <c r="N560" i="1"/>
  <c r="P560" i="1" s="1"/>
  <c r="I560" i="1"/>
  <c r="K560" i="1" s="1"/>
  <c r="D560" i="1"/>
  <c r="F560" i="1" s="1"/>
  <c r="N559" i="1"/>
  <c r="O559" i="1" s="1"/>
  <c r="Q559" i="1" s="1"/>
  <c r="R559" i="1" s="1"/>
  <c r="I559" i="1"/>
  <c r="D559" i="1"/>
  <c r="F559" i="1" s="1"/>
  <c r="N558" i="1"/>
  <c r="P558" i="1" s="1"/>
  <c r="I558" i="1"/>
  <c r="D558" i="1"/>
  <c r="F558" i="1" s="1"/>
  <c r="N557" i="1"/>
  <c r="P557" i="1" s="1"/>
  <c r="I557" i="1"/>
  <c r="K557" i="1" s="1"/>
  <c r="D557" i="1"/>
  <c r="N556" i="1"/>
  <c r="P556" i="1" s="1"/>
  <c r="I556" i="1"/>
  <c r="K556" i="1" s="1"/>
  <c r="D556" i="1"/>
  <c r="E556" i="1" s="1"/>
  <c r="G556" i="1" s="1"/>
  <c r="H556" i="1" s="1"/>
  <c r="N555" i="1"/>
  <c r="I555" i="1"/>
  <c r="K555" i="1" s="1"/>
  <c r="D555" i="1"/>
  <c r="F555" i="1" s="1"/>
  <c r="N554" i="1"/>
  <c r="I554" i="1"/>
  <c r="K554" i="1" s="1"/>
  <c r="D554" i="1"/>
  <c r="N553" i="1"/>
  <c r="P553" i="1" s="1"/>
  <c r="I553" i="1"/>
  <c r="J553" i="1" s="1"/>
  <c r="L553" i="1" s="1"/>
  <c r="M553" i="1" s="1"/>
  <c r="D553" i="1"/>
  <c r="N552" i="1"/>
  <c r="O552" i="1" s="1"/>
  <c r="Q552" i="1" s="1"/>
  <c r="R552" i="1" s="1"/>
  <c r="I552" i="1"/>
  <c r="K552" i="1" s="1"/>
  <c r="D552" i="1"/>
  <c r="F552" i="1" s="1"/>
  <c r="N551" i="1"/>
  <c r="O551" i="1" s="1"/>
  <c r="Q551" i="1" s="1"/>
  <c r="R551" i="1" s="1"/>
  <c r="I551" i="1"/>
  <c r="K551" i="1" s="1"/>
  <c r="D551" i="1"/>
  <c r="F551" i="1" s="1"/>
  <c r="N550" i="1"/>
  <c r="I550" i="1"/>
  <c r="D550" i="1"/>
  <c r="F550" i="1" s="1"/>
  <c r="N549" i="1"/>
  <c r="P549" i="1" s="1"/>
  <c r="I549" i="1"/>
  <c r="D549" i="1"/>
  <c r="F549" i="1" s="1"/>
  <c r="N548" i="1"/>
  <c r="P548" i="1" s="1"/>
  <c r="I548" i="1"/>
  <c r="K548" i="1" s="1"/>
  <c r="D548" i="1"/>
  <c r="F548" i="1" s="1"/>
  <c r="N547" i="1"/>
  <c r="I547" i="1"/>
  <c r="D547" i="1"/>
  <c r="F547" i="1" s="1"/>
  <c r="N546" i="1"/>
  <c r="P546" i="1" s="1"/>
  <c r="I546" i="1"/>
  <c r="D546" i="1"/>
  <c r="F546" i="1" s="1"/>
  <c r="N545" i="1"/>
  <c r="P545" i="1" s="1"/>
  <c r="I545" i="1"/>
  <c r="D545" i="1"/>
  <c r="N544" i="1"/>
  <c r="O544" i="1" s="1"/>
  <c r="Q544" i="1" s="1"/>
  <c r="R544" i="1" s="1"/>
  <c r="I544" i="1"/>
  <c r="K544" i="1" s="1"/>
  <c r="D544" i="1"/>
  <c r="F544" i="1" s="1"/>
  <c r="N543" i="1"/>
  <c r="P543" i="1" s="1"/>
  <c r="I543" i="1"/>
  <c r="K543" i="1" s="1"/>
  <c r="D543" i="1"/>
  <c r="F543" i="1" s="1"/>
  <c r="N542" i="1"/>
  <c r="O542" i="1" s="1"/>
  <c r="Q542" i="1" s="1"/>
  <c r="R542" i="1" s="1"/>
  <c r="I542" i="1"/>
  <c r="D542" i="1"/>
  <c r="N541" i="1"/>
  <c r="I541" i="1"/>
  <c r="K541" i="1" s="1"/>
  <c r="D541" i="1"/>
  <c r="E541" i="1" s="1"/>
  <c r="G541" i="1" s="1"/>
  <c r="H541" i="1" s="1"/>
  <c r="N540" i="1"/>
  <c r="P540" i="1" s="1"/>
  <c r="I540" i="1"/>
  <c r="K540" i="1" s="1"/>
  <c r="D540" i="1"/>
  <c r="N539" i="1"/>
  <c r="I539" i="1"/>
  <c r="D539" i="1"/>
  <c r="F539" i="1" s="1"/>
  <c r="N538" i="1"/>
  <c r="P538" i="1" s="1"/>
  <c r="I538" i="1"/>
  <c r="K538" i="1" s="1"/>
  <c r="D538" i="1"/>
  <c r="N537" i="1"/>
  <c r="P537" i="1" s="1"/>
  <c r="I537" i="1"/>
  <c r="D537" i="1"/>
  <c r="N536" i="1"/>
  <c r="O536" i="1" s="1"/>
  <c r="Q536" i="1" s="1"/>
  <c r="R536" i="1" s="1"/>
  <c r="I536" i="1"/>
  <c r="K536" i="1" s="1"/>
  <c r="D536" i="1"/>
  <c r="F536" i="1" s="1"/>
  <c r="N535" i="1"/>
  <c r="I535" i="1"/>
  <c r="D535" i="1"/>
  <c r="F535" i="1" s="1"/>
  <c r="N534" i="1"/>
  <c r="P534" i="1" s="1"/>
  <c r="I534" i="1"/>
  <c r="D534" i="1"/>
  <c r="E534" i="1" s="1"/>
  <c r="G534" i="1" s="1"/>
  <c r="H534" i="1" s="1"/>
  <c r="N533" i="1"/>
  <c r="P533" i="1" s="1"/>
  <c r="I533" i="1"/>
  <c r="K533" i="1" s="1"/>
  <c r="D533" i="1"/>
  <c r="F533" i="1" s="1"/>
  <c r="N532" i="1"/>
  <c r="P532" i="1" s="1"/>
  <c r="I532" i="1"/>
  <c r="K532" i="1" s="1"/>
  <c r="D532" i="1"/>
  <c r="E532" i="1" s="1"/>
  <c r="G532" i="1" s="1"/>
  <c r="H532" i="1" s="1"/>
  <c r="N531" i="1"/>
  <c r="I531" i="1"/>
  <c r="K531" i="1" s="1"/>
  <c r="D531" i="1"/>
  <c r="F531" i="1" s="1"/>
  <c r="N530" i="1"/>
  <c r="P530" i="1" s="1"/>
  <c r="I530" i="1"/>
  <c r="J530" i="1" s="1"/>
  <c r="L530" i="1" s="1"/>
  <c r="M530" i="1" s="1"/>
  <c r="D530" i="1"/>
  <c r="F530" i="1" s="1"/>
  <c r="N529" i="1"/>
  <c r="P529" i="1" s="1"/>
  <c r="I529" i="1"/>
  <c r="J529" i="1" s="1"/>
  <c r="L529" i="1" s="1"/>
  <c r="M529" i="1" s="1"/>
  <c r="D529" i="1"/>
  <c r="N528" i="1"/>
  <c r="P528" i="1" s="1"/>
  <c r="I528" i="1"/>
  <c r="D528" i="1"/>
  <c r="F528" i="1" s="1"/>
  <c r="N527" i="1"/>
  <c r="P527" i="1" s="1"/>
  <c r="I527" i="1"/>
  <c r="K527" i="1" s="1"/>
  <c r="D527" i="1"/>
  <c r="F527" i="1" s="1"/>
  <c r="N526" i="1"/>
  <c r="O526" i="1" s="1"/>
  <c r="Q526" i="1" s="1"/>
  <c r="R526" i="1" s="1"/>
  <c r="I526" i="1"/>
  <c r="D526" i="1"/>
  <c r="E526" i="1" s="1"/>
  <c r="G526" i="1" s="1"/>
  <c r="H526" i="1" s="1"/>
  <c r="N525" i="1"/>
  <c r="P525" i="1" s="1"/>
  <c r="I525" i="1"/>
  <c r="D525" i="1"/>
  <c r="F525" i="1" s="1"/>
  <c r="N524" i="1"/>
  <c r="P524" i="1" s="1"/>
  <c r="I524" i="1"/>
  <c r="K524" i="1" s="1"/>
  <c r="D524" i="1"/>
  <c r="E524" i="1" s="1"/>
  <c r="G524" i="1" s="1"/>
  <c r="H524" i="1" s="1"/>
  <c r="N523" i="1"/>
  <c r="I523" i="1"/>
  <c r="K523" i="1" s="1"/>
  <c r="D523" i="1"/>
  <c r="N522" i="1"/>
  <c r="P522" i="1" s="1"/>
  <c r="I522" i="1"/>
  <c r="K522" i="1" s="1"/>
  <c r="D522" i="1"/>
  <c r="N521" i="1"/>
  <c r="P521" i="1" s="1"/>
  <c r="I521" i="1"/>
  <c r="J521" i="1" s="1"/>
  <c r="L521" i="1" s="1"/>
  <c r="M521" i="1" s="1"/>
  <c r="D521" i="1"/>
  <c r="N520" i="1"/>
  <c r="O520" i="1" s="1"/>
  <c r="Q520" i="1" s="1"/>
  <c r="R520" i="1" s="1"/>
  <c r="I520" i="1"/>
  <c r="K520" i="1" s="1"/>
  <c r="D520" i="1"/>
  <c r="F520" i="1" s="1"/>
  <c r="N519" i="1"/>
  <c r="I519" i="1"/>
  <c r="K519" i="1" s="1"/>
  <c r="D519" i="1"/>
  <c r="F519" i="1" s="1"/>
  <c r="N518" i="1"/>
  <c r="O518" i="1" s="1"/>
  <c r="Q518" i="1" s="1"/>
  <c r="R518" i="1" s="1"/>
  <c r="I518" i="1"/>
  <c r="D518" i="1"/>
  <c r="F518" i="1" s="1"/>
  <c r="N517" i="1"/>
  <c r="O517" i="1" s="1"/>
  <c r="Q517" i="1" s="1"/>
  <c r="R517" i="1" s="1"/>
  <c r="I517" i="1"/>
  <c r="K517" i="1" s="1"/>
  <c r="D517" i="1"/>
  <c r="N516" i="1"/>
  <c r="P516" i="1" s="1"/>
  <c r="I516" i="1"/>
  <c r="K516" i="1" s="1"/>
  <c r="D516" i="1"/>
  <c r="E516" i="1" s="1"/>
  <c r="G516" i="1" s="1"/>
  <c r="H516" i="1" s="1"/>
  <c r="N515" i="1"/>
  <c r="I515" i="1"/>
  <c r="D515" i="1"/>
  <c r="F515" i="1" s="1"/>
  <c r="N514" i="1"/>
  <c r="P514" i="1" s="1"/>
  <c r="I514" i="1"/>
  <c r="K514" i="1" s="1"/>
  <c r="D514" i="1"/>
  <c r="F514" i="1" s="1"/>
  <c r="N513" i="1"/>
  <c r="P513" i="1" s="1"/>
  <c r="I513" i="1"/>
  <c r="D513" i="1"/>
  <c r="N512" i="1"/>
  <c r="P512" i="1" s="1"/>
  <c r="I512" i="1"/>
  <c r="D512" i="1"/>
  <c r="F512" i="1" s="1"/>
  <c r="N511" i="1"/>
  <c r="O511" i="1" s="1"/>
  <c r="Q511" i="1" s="1"/>
  <c r="R511" i="1" s="1"/>
  <c r="I511" i="1"/>
  <c r="D511" i="1"/>
  <c r="F511" i="1" s="1"/>
  <c r="N510" i="1"/>
  <c r="P510" i="1" s="1"/>
  <c r="I510" i="1"/>
  <c r="D510" i="1"/>
  <c r="F510" i="1" s="1"/>
  <c r="N509" i="1"/>
  <c r="P509" i="1" s="1"/>
  <c r="I509" i="1"/>
  <c r="D509" i="1"/>
  <c r="F509" i="1" s="1"/>
  <c r="N508" i="1"/>
  <c r="I508" i="1"/>
  <c r="K508" i="1" s="1"/>
  <c r="D508" i="1"/>
  <c r="F508" i="1" s="1"/>
  <c r="N507" i="1"/>
  <c r="I507" i="1"/>
  <c r="K507" i="1" s="1"/>
  <c r="D507" i="1"/>
  <c r="N506" i="1"/>
  <c r="P506" i="1" s="1"/>
  <c r="I506" i="1"/>
  <c r="K506" i="1" s="1"/>
  <c r="D506" i="1"/>
  <c r="F506" i="1" s="1"/>
  <c r="N505" i="1"/>
  <c r="P505" i="1" s="1"/>
  <c r="I505" i="1"/>
  <c r="D505" i="1"/>
  <c r="N504" i="1"/>
  <c r="O504" i="1" s="1"/>
  <c r="Q504" i="1" s="1"/>
  <c r="R504" i="1" s="1"/>
  <c r="I504" i="1"/>
  <c r="K504" i="1" s="1"/>
  <c r="D504" i="1"/>
  <c r="N503" i="1"/>
  <c r="I503" i="1"/>
  <c r="K503" i="1" s="1"/>
  <c r="D503" i="1"/>
  <c r="F503" i="1" s="1"/>
  <c r="N502" i="1"/>
  <c r="O502" i="1" s="1"/>
  <c r="Q502" i="1" s="1"/>
  <c r="R502" i="1" s="1"/>
  <c r="I502" i="1"/>
  <c r="D502" i="1"/>
  <c r="F502" i="1" s="1"/>
  <c r="N501" i="1"/>
  <c r="I501" i="1"/>
  <c r="K501" i="1" s="1"/>
  <c r="D501" i="1"/>
  <c r="N500" i="1"/>
  <c r="P500" i="1" s="1"/>
  <c r="I500" i="1"/>
  <c r="K500" i="1" s="1"/>
  <c r="D500" i="1"/>
  <c r="F500" i="1" s="1"/>
  <c r="N499" i="1"/>
  <c r="I499" i="1"/>
  <c r="J499" i="1" s="1"/>
  <c r="L499" i="1" s="1"/>
  <c r="M499" i="1" s="1"/>
  <c r="D499" i="1"/>
  <c r="N498" i="1"/>
  <c r="I498" i="1"/>
  <c r="K498" i="1" s="1"/>
  <c r="D498" i="1"/>
  <c r="F498" i="1" s="1"/>
  <c r="N497" i="1"/>
  <c r="P497" i="1" s="1"/>
  <c r="I497" i="1"/>
  <c r="J497" i="1" s="1"/>
  <c r="L497" i="1" s="1"/>
  <c r="M497" i="1" s="1"/>
  <c r="D497" i="1"/>
  <c r="N496" i="1"/>
  <c r="I496" i="1"/>
  <c r="J496" i="1" s="1"/>
  <c r="L496" i="1" s="1"/>
  <c r="M496" i="1" s="1"/>
  <c r="D496" i="1"/>
  <c r="N495" i="1"/>
  <c r="P495" i="1" s="1"/>
  <c r="I495" i="1"/>
  <c r="K495" i="1" s="1"/>
  <c r="D495" i="1"/>
  <c r="E495" i="1" s="1"/>
  <c r="G495" i="1" s="1"/>
  <c r="H495" i="1" s="1"/>
  <c r="N494" i="1"/>
  <c r="P494" i="1" s="1"/>
  <c r="I494" i="1"/>
  <c r="D494" i="1"/>
  <c r="F494" i="1" s="1"/>
  <c r="N493" i="1"/>
  <c r="P493" i="1" s="1"/>
  <c r="I493" i="1"/>
  <c r="K493" i="1" s="1"/>
  <c r="D493" i="1"/>
  <c r="F493" i="1" s="1"/>
  <c r="N492" i="1"/>
  <c r="I492" i="1"/>
  <c r="J492" i="1" s="1"/>
  <c r="L492" i="1" s="1"/>
  <c r="M492" i="1" s="1"/>
  <c r="D492" i="1"/>
  <c r="E492" i="1" s="1"/>
  <c r="G492" i="1" s="1"/>
  <c r="H492" i="1" s="1"/>
  <c r="N491" i="1"/>
  <c r="P491" i="1" s="1"/>
  <c r="I491" i="1"/>
  <c r="D491" i="1"/>
  <c r="F491" i="1" s="1"/>
  <c r="N490" i="1"/>
  <c r="P490" i="1" s="1"/>
  <c r="I490" i="1"/>
  <c r="J490" i="1" s="1"/>
  <c r="L490" i="1" s="1"/>
  <c r="M490" i="1" s="1"/>
  <c r="D490" i="1"/>
  <c r="F490" i="1" s="1"/>
  <c r="N489" i="1"/>
  <c r="O489" i="1" s="1"/>
  <c r="Q489" i="1" s="1"/>
  <c r="R489" i="1" s="1"/>
  <c r="I489" i="1"/>
  <c r="K489" i="1" s="1"/>
  <c r="D489" i="1"/>
  <c r="F489" i="1" s="1"/>
  <c r="N488" i="1"/>
  <c r="O488" i="1" s="1"/>
  <c r="Q488" i="1" s="1"/>
  <c r="R488" i="1" s="1"/>
  <c r="I488" i="1"/>
  <c r="D488" i="1"/>
  <c r="N487" i="1"/>
  <c r="I487" i="1"/>
  <c r="K487" i="1" s="1"/>
  <c r="D487" i="1"/>
  <c r="N486" i="1"/>
  <c r="O486" i="1" s="1"/>
  <c r="Q486" i="1" s="1"/>
  <c r="R486" i="1" s="1"/>
  <c r="I486" i="1"/>
  <c r="K486" i="1" s="1"/>
  <c r="D486" i="1"/>
  <c r="E486" i="1" s="1"/>
  <c r="G486" i="1" s="1"/>
  <c r="H486" i="1" s="1"/>
  <c r="N485" i="1"/>
  <c r="I485" i="1"/>
  <c r="D485" i="1"/>
  <c r="N484" i="1"/>
  <c r="P484" i="1" s="1"/>
  <c r="I484" i="1"/>
  <c r="J484" i="1" s="1"/>
  <c r="L484" i="1" s="1"/>
  <c r="M484" i="1" s="1"/>
  <c r="D484" i="1"/>
  <c r="F484" i="1" s="1"/>
  <c r="N483" i="1"/>
  <c r="P483" i="1" s="1"/>
  <c r="I483" i="1"/>
  <c r="J483" i="1" s="1"/>
  <c r="L483" i="1" s="1"/>
  <c r="M483" i="1" s="1"/>
  <c r="D483" i="1"/>
  <c r="N482" i="1"/>
  <c r="P482" i="1" s="1"/>
  <c r="I482" i="1"/>
  <c r="J482" i="1" s="1"/>
  <c r="L482" i="1" s="1"/>
  <c r="M482" i="1" s="1"/>
  <c r="D482" i="1"/>
  <c r="F482" i="1" s="1"/>
  <c r="N481" i="1"/>
  <c r="I481" i="1"/>
  <c r="K481" i="1" s="1"/>
  <c r="D481" i="1"/>
  <c r="F481" i="1" s="1"/>
  <c r="N480" i="1"/>
  <c r="P480" i="1" s="1"/>
  <c r="I480" i="1"/>
  <c r="D480" i="1"/>
  <c r="N479" i="1"/>
  <c r="I479" i="1"/>
  <c r="K479" i="1" s="1"/>
  <c r="D479" i="1"/>
  <c r="E479" i="1" s="1"/>
  <c r="G479" i="1" s="1"/>
  <c r="H479" i="1" s="1"/>
  <c r="N478" i="1"/>
  <c r="O478" i="1" s="1"/>
  <c r="Q478" i="1" s="1"/>
  <c r="R478" i="1" s="1"/>
  <c r="I478" i="1"/>
  <c r="K478" i="1" s="1"/>
  <c r="D478" i="1"/>
  <c r="E478" i="1" s="1"/>
  <c r="G478" i="1" s="1"/>
  <c r="H478" i="1" s="1"/>
  <c r="N477" i="1"/>
  <c r="I477" i="1"/>
  <c r="D477" i="1"/>
  <c r="N476" i="1"/>
  <c r="P476" i="1" s="1"/>
  <c r="I476" i="1"/>
  <c r="J476" i="1" s="1"/>
  <c r="L476" i="1" s="1"/>
  <c r="M476" i="1" s="1"/>
  <c r="D476" i="1"/>
  <c r="F476" i="1" s="1"/>
  <c r="N475" i="1"/>
  <c r="P475" i="1" s="1"/>
  <c r="I475" i="1"/>
  <c r="D475" i="1"/>
  <c r="N474" i="1"/>
  <c r="P474" i="1" s="1"/>
  <c r="I474" i="1"/>
  <c r="J474" i="1" s="1"/>
  <c r="L474" i="1" s="1"/>
  <c r="M474" i="1" s="1"/>
  <c r="D474" i="1"/>
  <c r="N473" i="1"/>
  <c r="O473" i="1" s="1"/>
  <c r="Q473" i="1" s="1"/>
  <c r="R473" i="1" s="1"/>
  <c r="I473" i="1"/>
  <c r="D473" i="1"/>
  <c r="F473" i="1" s="1"/>
  <c r="N472" i="1"/>
  <c r="P472" i="1" s="1"/>
  <c r="I472" i="1"/>
  <c r="D472" i="1"/>
  <c r="F472" i="1" s="1"/>
  <c r="P471" i="1"/>
  <c r="N471" i="1"/>
  <c r="O471" i="1" s="1"/>
  <c r="Q471" i="1" s="1"/>
  <c r="R471" i="1" s="1"/>
  <c r="I471" i="1"/>
  <c r="K471" i="1" s="1"/>
  <c r="D471" i="1"/>
  <c r="E471" i="1" s="1"/>
  <c r="G471" i="1" s="1"/>
  <c r="H471" i="1" s="1"/>
  <c r="N470" i="1"/>
  <c r="P470" i="1" s="1"/>
  <c r="I470" i="1"/>
  <c r="K470" i="1" s="1"/>
  <c r="D470" i="1"/>
  <c r="N469" i="1"/>
  <c r="I469" i="1"/>
  <c r="K469" i="1" s="1"/>
  <c r="D469" i="1"/>
  <c r="E469" i="1" s="1"/>
  <c r="G469" i="1" s="1"/>
  <c r="H469" i="1" s="1"/>
  <c r="N468" i="1"/>
  <c r="P468" i="1" s="1"/>
  <c r="I468" i="1"/>
  <c r="J468" i="1" s="1"/>
  <c r="L468" i="1" s="1"/>
  <c r="M468" i="1" s="1"/>
  <c r="D468" i="1"/>
  <c r="F468" i="1" s="1"/>
  <c r="N467" i="1"/>
  <c r="P467" i="1" s="1"/>
  <c r="I467" i="1"/>
  <c r="K467" i="1" s="1"/>
  <c r="D467" i="1"/>
  <c r="N466" i="1"/>
  <c r="P466" i="1" s="1"/>
  <c r="I466" i="1"/>
  <c r="J466" i="1" s="1"/>
  <c r="L466" i="1" s="1"/>
  <c r="M466" i="1" s="1"/>
  <c r="D466" i="1"/>
  <c r="F466" i="1" s="1"/>
  <c r="N465" i="1"/>
  <c r="I465" i="1"/>
  <c r="J465" i="1" s="1"/>
  <c r="L465" i="1" s="1"/>
  <c r="M465" i="1" s="1"/>
  <c r="D465" i="1"/>
  <c r="F465" i="1" s="1"/>
  <c r="N464" i="1"/>
  <c r="I464" i="1"/>
  <c r="D464" i="1"/>
  <c r="F464" i="1" s="1"/>
  <c r="N463" i="1"/>
  <c r="O463" i="1" s="1"/>
  <c r="Q463" i="1" s="1"/>
  <c r="R463" i="1" s="1"/>
  <c r="I463" i="1"/>
  <c r="D463" i="1"/>
  <c r="E463" i="1" s="1"/>
  <c r="G463" i="1" s="1"/>
  <c r="H463" i="1" s="1"/>
  <c r="N462" i="1"/>
  <c r="P462" i="1" s="1"/>
  <c r="I462" i="1"/>
  <c r="K462" i="1" s="1"/>
  <c r="D462" i="1"/>
  <c r="N461" i="1"/>
  <c r="I461" i="1"/>
  <c r="K461" i="1" s="1"/>
  <c r="D461" i="1"/>
  <c r="E461" i="1" s="1"/>
  <c r="G461" i="1" s="1"/>
  <c r="H461" i="1" s="1"/>
  <c r="N460" i="1"/>
  <c r="P460" i="1" s="1"/>
  <c r="I460" i="1"/>
  <c r="J460" i="1" s="1"/>
  <c r="L460" i="1" s="1"/>
  <c r="M460" i="1" s="1"/>
  <c r="D460" i="1"/>
  <c r="F460" i="1" s="1"/>
  <c r="N459" i="1"/>
  <c r="P459" i="1" s="1"/>
  <c r="I459" i="1"/>
  <c r="K459" i="1" s="1"/>
  <c r="D459" i="1"/>
  <c r="N458" i="1"/>
  <c r="P458" i="1" s="1"/>
  <c r="I458" i="1"/>
  <c r="J458" i="1" s="1"/>
  <c r="L458" i="1" s="1"/>
  <c r="M458" i="1" s="1"/>
  <c r="D458" i="1"/>
  <c r="F458" i="1" s="1"/>
  <c r="N457" i="1"/>
  <c r="I457" i="1"/>
  <c r="J457" i="1" s="1"/>
  <c r="L457" i="1" s="1"/>
  <c r="M457" i="1" s="1"/>
  <c r="D457" i="1"/>
  <c r="N456" i="1"/>
  <c r="I456" i="1"/>
  <c r="J456" i="1" s="1"/>
  <c r="L456" i="1" s="1"/>
  <c r="M456" i="1" s="1"/>
  <c r="D456" i="1"/>
  <c r="N455" i="1"/>
  <c r="O455" i="1" s="1"/>
  <c r="Q455" i="1" s="1"/>
  <c r="R455" i="1" s="1"/>
  <c r="I455" i="1"/>
  <c r="K455" i="1" s="1"/>
  <c r="D455" i="1"/>
  <c r="E455" i="1" s="1"/>
  <c r="G455" i="1" s="1"/>
  <c r="H455" i="1" s="1"/>
  <c r="N454" i="1"/>
  <c r="P454" i="1" s="1"/>
  <c r="I454" i="1"/>
  <c r="D454" i="1"/>
  <c r="E454" i="1" s="1"/>
  <c r="G454" i="1" s="1"/>
  <c r="H454" i="1" s="1"/>
  <c r="N453" i="1"/>
  <c r="O453" i="1" s="1"/>
  <c r="Q453" i="1" s="1"/>
  <c r="R453" i="1" s="1"/>
  <c r="I453" i="1"/>
  <c r="K453" i="1" s="1"/>
  <c r="D453" i="1"/>
  <c r="E453" i="1" s="1"/>
  <c r="G453" i="1" s="1"/>
  <c r="H453" i="1" s="1"/>
  <c r="N452" i="1"/>
  <c r="I452" i="1"/>
  <c r="J452" i="1" s="1"/>
  <c r="L452" i="1" s="1"/>
  <c r="M452" i="1" s="1"/>
  <c r="D452" i="1"/>
  <c r="E452" i="1" s="1"/>
  <c r="G452" i="1" s="1"/>
  <c r="H452" i="1" s="1"/>
  <c r="N451" i="1"/>
  <c r="I451" i="1"/>
  <c r="K451" i="1" s="1"/>
  <c r="D451" i="1"/>
  <c r="E451" i="1" s="1"/>
  <c r="G451" i="1" s="1"/>
  <c r="H451" i="1" s="1"/>
  <c r="N450" i="1"/>
  <c r="P450" i="1" s="1"/>
  <c r="I450" i="1"/>
  <c r="J450" i="1" s="1"/>
  <c r="L450" i="1" s="1"/>
  <c r="M450" i="1" s="1"/>
  <c r="D450" i="1"/>
  <c r="F450" i="1" s="1"/>
  <c r="N449" i="1"/>
  <c r="O449" i="1" s="1"/>
  <c r="Q449" i="1" s="1"/>
  <c r="R449" i="1" s="1"/>
  <c r="I449" i="1"/>
  <c r="K449" i="1" s="1"/>
  <c r="D449" i="1"/>
  <c r="N448" i="1"/>
  <c r="I448" i="1"/>
  <c r="D448" i="1"/>
  <c r="F448" i="1" s="1"/>
  <c r="N447" i="1"/>
  <c r="I447" i="1"/>
  <c r="K447" i="1" s="1"/>
  <c r="D447" i="1"/>
  <c r="E447" i="1" s="1"/>
  <c r="G447" i="1" s="1"/>
  <c r="H447" i="1" s="1"/>
  <c r="N446" i="1"/>
  <c r="I446" i="1"/>
  <c r="D446" i="1"/>
  <c r="E446" i="1" s="1"/>
  <c r="G446" i="1" s="1"/>
  <c r="H446" i="1" s="1"/>
  <c r="N445" i="1"/>
  <c r="O445" i="1" s="1"/>
  <c r="Q445" i="1" s="1"/>
  <c r="R445" i="1" s="1"/>
  <c r="I445" i="1"/>
  <c r="K445" i="1" s="1"/>
  <c r="D445" i="1"/>
  <c r="F445" i="1" s="1"/>
  <c r="N444" i="1"/>
  <c r="I444" i="1"/>
  <c r="J444" i="1" s="1"/>
  <c r="L444" i="1" s="1"/>
  <c r="M444" i="1" s="1"/>
  <c r="D444" i="1"/>
  <c r="F444" i="1" s="1"/>
  <c r="N443" i="1"/>
  <c r="I443" i="1"/>
  <c r="K443" i="1" s="1"/>
  <c r="D443" i="1"/>
  <c r="E443" i="1" s="1"/>
  <c r="G443" i="1" s="1"/>
  <c r="H443" i="1" s="1"/>
  <c r="N442" i="1"/>
  <c r="P442" i="1" s="1"/>
  <c r="I442" i="1"/>
  <c r="K442" i="1" s="1"/>
  <c r="D442" i="1"/>
  <c r="N441" i="1"/>
  <c r="O441" i="1" s="1"/>
  <c r="Q441" i="1" s="1"/>
  <c r="R441" i="1" s="1"/>
  <c r="I441" i="1"/>
  <c r="K441" i="1" s="1"/>
  <c r="D441" i="1"/>
  <c r="N440" i="1"/>
  <c r="O440" i="1" s="1"/>
  <c r="Q440" i="1" s="1"/>
  <c r="R440" i="1" s="1"/>
  <c r="I440" i="1"/>
  <c r="J440" i="1" s="1"/>
  <c r="L440" i="1" s="1"/>
  <c r="M440" i="1" s="1"/>
  <c r="D440" i="1"/>
  <c r="F440" i="1" s="1"/>
  <c r="N439" i="1"/>
  <c r="P439" i="1" s="1"/>
  <c r="I439" i="1"/>
  <c r="K439" i="1" s="1"/>
  <c r="D439" i="1"/>
  <c r="E439" i="1" s="1"/>
  <c r="G439" i="1" s="1"/>
  <c r="H439" i="1" s="1"/>
  <c r="N438" i="1"/>
  <c r="P438" i="1" s="1"/>
  <c r="I438" i="1"/>
  <c r="D438" i="1"/>
  <c r="F438" i="1" s="1"/>
  <c r="N437" i="1"/>
  <c r="O437" i="1" s="1"/>
  <c r="Q437" i="1" s="1"/>
  <c r="R437" i="1" s="1"/>
  <c r="I437" i="1"/>
  <c r="K437" i="1" s="1"/>
  <c r="D437" i="1"/>
  <c r="F437" i="1" s="1"/>
  <c r="N436" i="1"/>
  <c r="P436" i="1" s="1"/>
  <c r="I436" i="1"/>
  <c r="J436" i="1" s="1"/>
  <c r="L436" i="1" s="1"/>
  <c r="M436" i="1" s="1"/>
  <c r="D436" i="1"/>
  <c r="N435" i="1"/>
  <c r="I435" i="1"/>
  <c r="K435" i="1" s="1"/>
  <c r="D435" i="1"/>
  <c r="N434" i="1"/>
  <c r="P434" i="1" s="1"/>
  <c r="I434" i="1"/>
  <c r="K434" i="1" s="1"/>
  <c r="D434" i="1"/>
  <c r="F434" i="1" s="1"/>
  <c r="N433" i="1"/>
  <c r="I433" i="1"/>
  <c r="K433" i="1" s="1"/>
  <c r="D433" i="1"/>
  <c r="N432" i="1"/>
  <c r="O432" i="1" s="1"/>
  <c r="Q432" i="1" s="1"/>
  <c r="R432" i="1" s="1"/>
  <c r="I432" i="1"/>
  <c r="J432" i="1" s="1"/>
  <c r="L432" i="1" s="1"/>
  <c r="M432" i="1" s="1"/>
  <c r="D432" i="1"/>
  <c r="F432" i="1" s="1"/>
  <c r="N431" i="1"/>
  <c r="O431" i="1" s="1"/>
  <c r="Q431" i="1" s="1"/>
  <c r="R431" i="1" s="1"/>
  <c r="I431" i="1"/>
  <c r="K431" i="1" s="1"/>
  <c r="D431" i="1"/>
  <c r="E431" i="1" s="1"/>
  <c r="G431" i="1" s="1"/>
  <c r="H431" i="1" s="1"/>
  <c r="N430" i="1"/>
  <c r="P430" i="1" s="1"/>
  <c r="I430" i="1"/>
  <c r="D430" i="1"/>
  <c r="F430" i="1" s="1"/>
  <c r="N429" i="1"/>
  <c r="O429" i="1" s="1"/>
  <c r="Q429" i="1" s="1"/>
  <c r="R429" i="1" s="1"/>
  <c r="I429" i="1"/>
  <c r="K429" i="1" s="1"/>
  <c r="D429" i="1"/>
  <c r="F429" i="1" s="1"/>
  <c r="N428" i="1"/>
  <c r="P428" i="1" s="1"/>
  <c r="I428" i="1"/>
  <c r="J428" i="1" s="1"/>
  <c r="L428" i="1" s="1"/>
  <c r="M428" i="1" s="1"/>
  <c r="D428" i="1"/>
  <c r="F428" i="1" s="1"/>
  <c r="N427" i="1"/>
  <c r="I427" i="1"/>
  <c r="K427" i="1" s="1"/>
  <c r="D427" i="1"/>
  <c r="E427" i="1" s="1"/>
  <c r="G427" i="1" s="1"/>
  <c r="H427" i="1" s="1"/>
  <c r="N426" i="1"/>
  <c r="P426" i="1" s="1"/>
  <c r="I426" i="1"/>
  <c r="J426" i="1" s="1"/>
  <c r="L426" i="1" s="1"/>
  <c r="M426" i="1" s="1"/>
  <c r="D426" i="1"/>
  <c r="F426" i="1" s="1"/>
  <c r="N425" i="1"/>
  <c r="O425" i="1" s="1"/>
  <c r="Q425" i="1" s="1"/>
  <c r="R425" i="1" s="1"/>
  <c r="I425" i="1"/>
  <c r="K425" i="1" s="1"/>
  <c r="D425" i="1"/>
  <c r="N424" i="1"/>
  <c r="P424" i="1" s="1"/>
  <c r="I424" i="1"/>
  <c r="J424" i="1" s="1"/>
  <c r="L424" i="1" s="1"/>
  <c r="M424" i="1" s="1"/>
  <c r="D424" i="1"/>
  <c r="F424" i="1" s="1"/>
  <c r="N423" i="1"/>
  <c r="O423" i="1" s="1"/>
  <c r="Q423" i="1" s="1"/>
  <c r="R423" i="1" s="1"/>
  <c r="I423" i="1"/>
  <c r="J423" i="1" s="1"/>
  <c r="L423" i="1" s="1"/>
  <c r="M423" i="1" s="1"/>
  <c r="D423" i="1"/>
  <c r="N422" i="1"/>
  <c r="P422" i="1" s="1"/>
  <c r="I422" i="1"/>
  <c r="D422" i="1"/>
  <c r="E422" i="1" s="1"/>
  <c r="G422" i="1" s="1"/>
  <c r="H422" i="1" s="1"/>
  <c r="N421" i="1"/>
  <c r="I421" i="1"/>
  <c r="K421" i="1" s="1"/>
  <c r="D421" i="1"/>
  <c r="F421" i="1" s="1"/>
  <c r="N420" i="1"/>
  <c r="O420" i="1" s="1"/>
  <c r="Q420" i="1" s="1"/>
  <c r="R420" i="1" s="1"/>
  <c r="I420" i="1"/>
  <c r="J420" i="1" s="1"/>
  <c r="L420" i="1" s="1"/>
  <c r="M420" i="1" s="1"/>
  <c r="D420" i="1"/>
  <c r="N419" i="1"/>
  <c r="I419" i="1"/>
  <c r="D419" i="1"/>
  <c r="E419" i="1" s="1"/>
  <c r="G419" i="1" s="1"/>
  <c r="H419" i="1" s="1"/>
  <c r="N418" i="1"/>
  <c r="P418" i="1" s="1"/>
  <c r="I418" i="1"/>
  <c r="K418" i="1" s="1"/>
  <c r="D418" i="1"/>
  <c r="E418" i="1" s="1"/>
  <c r="G418" i="1" s="1"/>
  <c r="H418" i="1" s="1"/>
  <c r="N417" i="1"/>
  <c r="O417" i="1" s="1"/>
  <c r="Q417" i="1" s="1"/>
  <c r="R417" i="1" s="1"/>
  <c r="I417" i="1"/>
  <c r="K417" i="1" s="1"/>
  <c r="D417" i="1"/>
  <c r="N416" i="1"/>
  <c r="P416" i="1" s="1"/>
  <c r="I416" i="1"/>
  <c r="J416" i="1" s="1"/>
  <c r="L416" i="1" s="1"/>
  <c r="M416" i="1" s="1"/>
  <c r="D416" i="1"/>
  <c r="F416" i="1" s="1"/>
  <c r="N415" i="1"/>
  <c r="O415" i="1" s="1"/>
  <c r="Q415" i="1" s="1"/>
  <c r="R415" i="1" s="1"/>
  <c r="I415" i="1"/>
  <c r="K415" i="1" s="1"/>
  <c r="D415" i="1"/>
  <c r="N414" i="1"/>
  <c r="P414" i="1" s="1"/>
  <c r="I414" i="1"/>
  <c r="D414" i="1"/>
  <c r="E414" i="1" s="1"/>
  <c r="G414" i="1" s="1"/>
  <c r="H414" i="1" s="1"/>
  <c r="N413" i="1"/>
  <c r="O413" i="1" s="1"/>
  <c r="Q413" i="1" s="1"/>
  <c r="R413" i="1" s="1"/>
  <c r="I413" i="1"/>
  <c r="K413" i="1" s="1"/>
  <c r="D413" i="1"/>
  <c r="F413" i="1" s="1"/>
  <c r="N412" i="1"/>
  <c r="P412" i="1" s="1"/>
  <c r="I412" i="1"/>
  <c r="J412" i="1" s="1"/>
  <c r="L412" i="1" s="1"/>
  <c r="M412" i="1" s="1"/>
  <c r="D412" i="1"/>
  <c r="F412" i="1" s="1"/>
  <c r="N411" i="1"/>
  <c r="I411" i="1"/>
  <c r="J411" i="1" s="1"/>
  <c r="L411" i="1" s="1"/>
  <c r="M411" i="1" s="1"/>
  <c r="D411" i="1"/>
  <c r="E411" i="1" s="1"/>
  <c r="G411" i="1" s="1"/>
  <c r="H411" i="1" s="1"/>
  <c r="N410" i="1"/>
  <c r="P410" i="1" s="1"/>
  <c r="I410" i="1"/>
  <c r="K410" i="1" s="1"/>
  <c r="D410" i="1"/>
  <c r="E410" i="1" s="1"/>
  <c r="G410" i="1" s="1"/>
  <c r="H410" i="1" s="1"/>
  <c r="N409" i="1"/>
  <c r="I409" i="1"/>
  <c r="K409" i="1" s="1"/>
  <c r="D409" i="1"/>
  <c r="N408" i="1"/>
  <c r="O408" i="1" s="1"/>
  <c r="Q408" i="1" s="1"/>
  <c r="R408" i="1" s="1"/>
  <c r="I408" i="1"/>
  <c r="J408" i="1" s="1"/>
  <c r="L408" i="1" s="1"/>
  <c r="M408" i="1" s="1"/>
  <c r="D408" i="1"/>
  <c r="F408" i="1" s="1"/>
  <c r="N407" i="1"/>
  <c r="I407" i="1"/>
  <c r="K407" i="1" s="1"/>
  <c r="D407" i="1"/>
  <c r="E407" i="1" s="1"/>
  <c r="G407" i="1" s="1"/>
  <c r="H407" i="1" s="1"/>
  <c r="N406" i="1"/>
  <c r="I406" i="1"/>
  <c r="D406" i="1"/>
  <c r="N405" i="1"/>
  <c r="O405" i="1" s="1"/>
  <c r="Q405" i="1" s="1"/>
  <c r="R405" i="1" s="1"/>
  <c r="I405" i="1"/>
  <c r="K405" i="1" s="1"/>
  <c r="D405" i="1"/>
  <c r="E405" i="1" s="1"/>
  <c r="G405" i="1" s="1"/>
  <c r="H405" i="1" s="1"/>
  <c r="N404" i="1"/>
  <c r="P404" i="1" s="1"/>
  <c r="I404" i="1"/>
  <c r="J404" i="1" s="1"/>
  <c r="L404" i="1" s="1"/>
  <c r="M404" i="1" s="1"/>
  <c r="D404" i="1"/>
  <c r="F404" i="1" s="1"/>
  <c r="N403" i="1"/>
  <c r="I403" i="1"/>
  <c r="K403" i="1" s="1"/>
  <c r="D403" i="1"/>
  <c r="E403" i="1" s="1"/>
  <c r="G403" i="1" s="1"/>
  <c r="H403" i="1" s="1"/>
  <c r="N402" i="1"/>
  <c r="P402" i="1" s="1"/>
  <c r="I402" i="1"/>
  <c r="K402" i="1" s="1"/>
  <c r="D402" i="1"/>
  <c r="F402" i="1" s="1"/>
  <c r="N401" i="1"/>
  <c r="O401" i="1" s="1"/>
  <c r="Q401" i="1" s="1"/>
  <c r="R401" i="1" s="1"/>
  <c r="I401" i="1"/>
  <c r="K401" i="1" s="1"/>
  <c r="D401" i="1"/>
  <c r="N400" i="1"/>
  <c r="P400" i="1" s="1"/>
  <c r="I400" i="1"/>
  <c r="J400" i="1" s="1"/>
  <c r="L400" i="1" s="1"/>
  <c r="M400" i="1" s="1"/>
  <c r="D400" i="1"/>
  <c r="F400" i="1" s="1"/>
  <c r="N399" i="1"/>
  <c r="O399" i="1" s="1"/>
  <c r="Q399" i="1" s="1"/>
  <c r="R399" i="1" s="1"/>
  <c r="I399" i="1"/>
  <c r="K399" i="1" s="1"/>
  <c r="D399" i="1"/>
  <c r="E399" i="1" s="1"/>
  <c r="G399" i="1" s="1"/>
  <c r="H399" i="1" s="1"/>
  <c r="N398" i="1"/>
  <c r="P398" i="1" s="1"/>
  <c r="I398" i="1"/>
  <c r="D398" i="1"/>
  <c r="E398" i="1" s="1"/>
  <c r="G398" i="1" s="1"/>
  <c r="H398" i="1" s="1"/>
  <c r="N397" i="1"/>
  <c r="O397" i="1" s="1"/>
  <c r="Q397" i="1" s="1"/>
  <c r="R397" i="1" s="1"/>
  <c r="I397" i="1"/>
  <c r="D397" i="1"/>
  <c r="F397" i="1" s="1"/>
  <c r="N396" i="1"/>
  <c r="I396" i="1"/>
  <c r="J396" i="1" s="1"/>
  <c r="L396" i="1" s="1"/>
  <c r="M396" i="1" s="1"/>
  <c r="D396" i="1"/>
  <c r="F396" i="1" s="1"/>
  <c r="N395" i="1"/>
  <c r="P395" i="1" s="1"/>
  <c r="I395" i="1"/>
  <c r="K395" i="1" s="1"/>
  <c r="D395" i="1"/>
  <c r="E395" i="1" s="1"/>
  <c r="G395" i="1" s="1"/>
  <c r="H395" i="1" s="1"/>
  <c r="N394" i="1"/>
  <c r="P394" i="1" s="1"/>
  <c r="I394" i="1"/>
  <c r="K394" i="1" s="1"/>
  <c r="D394" i="1"/>
  <c r="F394" i="1" s="1"/>
  <c r="N393" i="1"/>
  <c r="O393" i="1" s="1"/>
  <c r="Q393" i="1" s="1"/>
  <c r="R393" i="1" s="1"/>
  <c r="I393" i="1"/>
  <c r="K393" i="1" s="1"/>
  <c r="D393" i="1"/>
  <c r="F393" i="1" s="1"/>
  <c r="N392" i="1"/>
  <c r="P392" i="1" s="1"/>
  <c r="I392" i="1"/>
  <c r="J392" i="1" s="1"/>
  <c r="L392" i="1" s="1"/>
  <c r="M392" i="1" s="1"/>
  <c r="D392" i="1"/>
  <c r="F392" i="1" s="1"/>
  <c r="N391" i="1"/>
  <c r="P391" i="1" s="1"/>
  <c r="I391" i="1"/>
  <c r="K391" i="1" s="1"/>
  <c r="D391" i="1"/>
  <c r="E391" i="1" s="1"/>
  <c r="G391" i="1" s="1"/>
  <c r="H391" i="1" s="1"/>
  <c r="N390" i="1"/>
  <c r="P390" i="1" s="1"/>
  <c r="I390" i="1"/>
  <c r="K390" i="1" s="1"/>
  <c r="D390" i="1"/>
  <c r="E390" i="1" s="1"/>
  <c r="G390" i="1" s="1"/>
  <c r="H390" i="1" s="1"/>
  <c r="N389" i="1"/>
  <c r="P389" i="1" s="1"/>
  <c r="I389" i="1"/>
  <c r="D389" i="1"/>
  <c r="N388" i="1"/>
  <c r="P388" i="1" s="1"/>
  <c r="I388" i="1"/>
  <c r="D388" i="1"/>
  <c r="F388" i="1" s="1"/>
  <c r="N387" i="1"/>
  <c r="O387" i="1" s="1"/>
  <c r="Q387" i="1" s="1"/>
  <c r="R387" i="1" s="1"/>
  <c r="I387" i="1"/>
  <c r="D387" i="1"/>
  <c r="F387" i="1" s="1"/>
  <c r="N386" i="1"/>
  <c r="O386" i="1" s="1"/>
  <c r="Q386" i="1" s="1"/>
  <c r="R386" i="1" s="1"/>
  <c r="I386" i="1"/>
  <c r="D386" i="1"/>
  <c r="F386" i="1" s="1"/>
  <c r="N385" i="1"/>
  <c r="O385" i="1" s="1"/>
  <c r="Q385" i="1" s="1"/>
  <c r="R385" i="1" s="1"/>
  <c r="I385" i="1"/>
  <c r="K385" i="1" s="1"/>
  <c r="D385" i="1"/>
  <c r="E385" i="1" s="1"/>
  <c r="G385" i="1" s="1"/>
  <c r="H385" i="1" s="1"/>
  <c r="N384" i="1"/>
  <c r="O384" i="1" s="1"/>
  <c r="Q384" i="1" s="1"/>
  <c r="R384" i="1" s="1"/>
  <c r="I384" i="1"/>
  <c r="K384" i="1" s="1"/>
  <c r="D384" i="1"/>
  <c r="F384" i="1" s="1"/>
  <c r="N383" i="1"/>
  <c r="I383" i="1"/>
  <c r="K383" i="1" s="1"/>
  <c r="D383" i="1"/>
  <c r="E383" i="1" s="1"/>
  <c r="G383" i="1" s="1"/>
  <c r="H383" i="1" s="1"/>
  <c r="N382" i="1"/>
  <c r="O382" i="1" s="1"/>
  <c r="Q382" i="1" s="1"/>
  <c r="R382" i="1" s="1"/>
  <c r="I382" i="1"/>
  <c r="J382" i="1" s="1"/>
  <c r="L382" i="1" s="1"/>
  <c r="M382" i="1" s="1"/>
  <c r="D382" i="1"/>
  <c r="N381" i="1"/>
  <c r="P381" i="1" s="1"/>
  <c r="I381" i="1"/>
  <c r="J381" i="1" s="1"/>
  <c r="L381" i="1" s="1"/>
  <c r="M381" i="1" s="1"/>
  <c r="D381" i="1"/>
  <c r="N380" i="1"/>
  <c r="P380" i="1" s="1"/>
  <c r="I380" i="1"/>
  <c r="D380" i="1"/>
  <c r="F380" i="1" s="1"/>
  <c r="N379" i="1"/>
  <c r="P379" i="1" s="1"/>
  <c r="I379" i="1"/>
  <c r="K379" i="1" s="1"/>
  <c r="D379" i="1"/>
  <c r="F379" i="1" s="1"/>
  <c r="N378" i="1"/>
  <c r="I378" i="1"/>
  <c r="D378" i="1"/>
  <c r="F378" i="1" s="1"/>
  <c r="N377" i="1"/>
  <c r="O377" i="1" s="1"/>
  <c r="Q377" i="1" s="1"/>
  <c r="R377" i="1" s="1"/>
  <c r="I377" i="1"/>
  <c r="K377" i="1" s="1"/>
  <c r="D377" i="1"/>
  <c r="E377" i="1" s="1"/>
  <c r="G377" i="1" s="1"/>
  <c r="H377" i="1" s="1"/>
  <c r="N376" i="1"/>
  <c r="P376" i="1" s="1"/>
  <c r="I376" i="1"/>
  <c r="K376" i="1" s="1"/>
  <c r="D376" i="1"/>
  <c r="F376" i="1" s="1"/>
  <c r="N375" i="1"/>
  <c r="I375" i="1"/>
  <c r="K375" i="1" s="1"/>
  <c r="D375" i="1"/>
  <c r="E375" i="1" s="1"/>
  <c r="G375" i="1" s="1"/>
  <c r="H375" i="1" s="1"/>
  <c r="N374" i="1"/>
  <c r="O374" i="1" s="1"/>
  <c r="Q374" i="1" s="1"/>
  <c r="R374" i="1" s="1"/>
  <c r="I374" i="1"/>
  <c r="K374" i="1" s="1"/>
  <c r="D374" i="1"/>
  <c r="E374" i="1" s="1"/>
  <c r="G374" i="1" s="1"/>
  <c r="H374" i="1" s="1"/>
  <c r="N373" i="1"/>
  <c r="P373" i="1" s="1"/>
  <c r="I373" i="1"/>
  <c r="K373" i="1" s="1"/>
  <c r="D373" i="1"/>
  <c r="N372" i="1"/>
  <c r="P372" i="1" s="1"/>
  <c r="I372" i="1"/>
  <c r="J372" i="1" s="1"/>
  <c r="L372" i="1" s="1"/>
  <c r="M372" i="1" s="1"/>
  <c r="D372" i="1"/>
  <c r="F372" i="1" s="1"/>
  <c r="N371" i="1"/>
  <c r="O371" i="1" s="1"/>
  <c r="Q371" i="1" s="1"/>
  <c r="R371" i="1" s="1"/>
  <c r="I371" i="1"/>
  <c r="J371" i="1" s="1"/>
  <c r="L371" i="1" s="1"/>
  <c r="M371" i="1" s="1"/>
  <c r="D371" i="1"/>
  <c r="F371" i="1" s="1"/>
  <c r="N370" i="1"/>
  <c r="O370" i="1" s="1"/>
  <c r="Q370" i="1" s="1"/>
  <c r="R370" i="1" s="1"/>
  <c r="I370" i="1"/>
  <c r="D370" i="1"/>
  <c r="F370" i="1" s="1"/>
  <c r="N369" i="1"/>
  <c r="O369" i="1" s="1"/>
  <c r="Q369" i="1" s="1"/>
  <c r="R369" i="1" s="1"/>
  <c r="I369" i="1"/>
  <c r="J369" i="1" s="1"/>
  <c r="L369" i="1" s="1"/>
  <c r="M369" i="1" s="1"/>
  <c r="D369" i="1"/>
  <c r="F369" i="1" s="1"/>
  <c r="N368" i="1"/>
  <c r="P368" i="1" s="1"/>
  <c r="I368" i="1"/>
  <c r="K368" i="1" s="1"/>
  <c r="D368" i="1"/>
  <c r="E368" i="1" s="1"/>
  <c r="G368" i="1" s="1"/>
  <c r="H368" i="1" s="1"/>
  <c r="N367" i="1"/>
  <c r="I367" i="1"/>
  <c r="K367" i="1" s="1"/>
  <c r="D367" i="1"/>
  <c r="E367" i="1" s="1"/>
  <c r="G367" i="1" s="1"/>
  <c r="H367" i="1" s="1"/>
  <c r="N366" i="1"/>
  <c r="O366" i="1" s="1"/>
  <c r="Q366" i="1" s="1"/>
  <c r="R366" i="1" s="1"/>
  <c r="I366" i="1"/>
  <c r="D366" i="1"/>
  <c r="E366" i="1" s="1"/>
  <c r="G366" i="1" s="1"/>
  <c r="H366" i="1" s="1"/>
  <c r="N365" i="1"/>
  <c r="P365" i="1" s="1"/>
  <c r="I365" i="1"/>
  <c r="D365" i="1"/>
  <c r="N364" i="1"/>
  <c r="P364" i="1" s="1"/>
  <c r="I364" i="1"/>
  <c r="J364" i="1" s="1"/>
  <c r="L364" i="1" s="1"/>
  <c r="M364" i="1" s="1"/>
  <c r="D364" i="1"/>
  <c r="E364" i="1" s="1"/>
  <c r="G364" i="1" s="1"/>
  <c r="H364" i="1" s="1"/>
  <c r="N363" i="1"/>
  <c r="P363" i="1" s="1"/>
  <c r="I363" i="1"/>
  <c r="K363" i="1" s="1"/>
  <c r="D363" i="1"/>
  <c r="F363" i="1" s="1"/>
  <c r="N362" i="1"/>
  <c r="O362" i="1" s="1"/>
  <c r="Q362" i="1" s="1"/>
  <c r="R362" i="1" s="1"/>
  <c r="I362" i="1"/>
  <c r="D362" i="1"/>
  <c r="F362" i="1" s="1"/>
  <c r="N361" i="1"/>
  <c r="O361" i="1" s="1"/>
  <c r="Q361" i="1" s="1"/>
  <c r="R361" i="1" s="1"/>
  <c r="I361" i="1"/>
  <c r="J361" i="1" s="1"/>
  <c r="L361" i="1" s="1"/>
  <c r="M361" i="1" s="1"/>
  <c r="D361" i="1"/>
  <c r="F361" i="1" s="1"/>
  <c r="N360" i="1"/>
  <c r="O360" i="1" s="1"/>
  <c r="Q360" i="1" s="1"/>
  <c r="R360" i="1" s="1"/>
  <c r="I360" i="1"/>
  <c r="K360" i="1" s="1"/>
  <c r="D360" i="1"/>
  <c r="E360" i="1" s="1"/>
  <c r="G360" i="1" s="1"/>
  <c r="H360" i="1" s="1"/>
  <c r="N359" i="1"/>
  <c r="I359" i="1"/>
  <c r="K359" i="1" s="1"/>
  <c r="D359" i="1"/>
  <c r="E359" i="1" s="1"/>
  <c r="G359" i="1" s="1"/>
  <c r="H359" i="1" s="1"/>
  <c r="N358" i="1"/>
  <c r="O358" i="1" s="1"/>
  <c r="Q358" i="1" s="1"/>
  <c r="R358" i="1" s="1"/>
  <c r="I358" i="1"/>
  <c r="K358" i="1" s="1"/>
  <c r="D358" i="1"/>
  <c r="F358" i="1" s="1"/>
  <c r="N357" i="1"/>
  <c r="P357" i="1" s="1"/>
  <c r="I357" i="1"/>
  <c r="J357" i="1" s="1"/>
  <c r="L357" i="1" s="1"/>
  <c r="M357" i="1" s="1"/>
  <c r="D357" i="1"/>
  <c r="N356" i="1"/>
  <c r="P356" i="1" s="1"/>
  <c r="I356" i="1"/>
  <c r="J356" i="1" s="1"/>
  <c r="L356" i="1" s="1"/>
  <c r="M356" i="1" s="1"/>
  <c r="D356" i="1"/>
  <c r="E356" i="1" s="1"/>
  <c r="G356" i="1" s="1"/>
  <c r="H356" i="1" s="1"/>
  <c r="N355" i="1"/>
  <c r="P355" i="1" s="1"/>
  <c r="I355" i="1"/>
  <c r="J355" i="1" s="1"/>
  <c r="L355" i="1" s="1"/>
  <c r="M355" i="1" s="1"/>
  <c r="D355" i="1"/>
  <c r="F355" i="1" s="1"/>
  <c r="N354" i="1"/>
  <c r="O354" i="1" s="1"/>
  <c r="Q354" i="1" s="1"/>
  <c r="R354" i="1" s="1"/>
  <c r="I354" i="1"/>
  <c r="D354" i="1"/>
  <c r="F354" i="1" s="1"/>
  <c r="N353" i="1"/>
  <c r="O353" i="1" s="1"/>
  <c r="Q353" i="1" s="1"/>
  <c r="R353" i="1" s="1"/>
  <c r="I353" i="1"/>
  <c r="J353" i="1" s="1"/>
  <c r="L353" i="1" s="1"/>
  <c r="M353" i="1" s="1"/>
  <c r="D353" i="1"/>
  <c r="N352" i="1"/>
  <c r="P352" i="1" s="1"/>
  <c r="I352" i="1"/>
  <c r="K352" i="1" s="1"/>
  <c r="D352" i="1"/>
  <c r="N351" i="1"/>
  <c r="I351" i="1"/>
  <c r="K351" i="1" s="1"/>
  <c r="D351" i="1"/>
  <c r="E351" i="1" s="1"/>
  <c r="G351" i="1" s="1"/>
  <c r="H351" i="1" s="1"/>
  <c r="N350" i="1"/>
  <c r="O350" i="1" s="1"/>
  <c r="Q350" i="1" s="1"/>
  <c r="R350" i="1" s="1"/>
  <c r="I350" i="1"/>
  <c r="J350" i="1" s="1"/>
  <c r="L350" i="1" s="1"/>
  <c r="M350" i="1" s="1"/>
  <c r="D350" i="1"/>
  <c r="E350" i="1" s="1"/>
  <c r="G350" i="1" s="1"/>
  <c r="H350" i="1" s="1"/>
  <c r="N349" i="1"/>
  <c r="P349" i="1" s="1"/>
  <c r="I349" i="1"/>
  <c r="D349" i="1"/>
  <c r="N348" i="1"/>
  <c r="P348" i="1" s="1"/>
  <c r="I348" i="1"/>
  <c r="J348" i="1" s="1"/>
  <c r="L348" i="1" s="1"/>
  <c r="M348" i="1" s="1"/>
  <c r="D348" i="1"/>
  <c r="E348" i="1" s="1"/>
  <c r="G348" i="1" s="1"/>
  <c r="H348" i="1" s="1"/>
  <c r="N347" i="1"/>
  <c r="P347" i="1" s="1"/>
  <c r="I347" i="1"/>
  <c r="K347" i="1" s="1"/>
  <c r="D347" i="1"/>
  <c r="F347" i="1" s="1"/>
  <c r="N346" i="1"/>
  <c r="O346" i="1" s="1"/>
  <c r="Q346" i="1" s="1"/>
  <c r="R346" i="1" s="1"/>
  <c r="I346" i="1"/>
  <c r="D346" i="1"/>
  <c r="F346" i="1" s="1"/>
  <c r="N345" i="1"/>
  <c r="O345" i="1" s="1"/>
  <c r="Q345" i="1" s="1"/>
  <c r="R345" i="1" s="1"/>
  <c r="I345" i="1"/>
  <c r="J345" i="1" s="1"/>
  <c r="L345" i="1" s="1"/>
  <c r="M345" i="1" s="1"/>
  <c r="D345" i="1"/>
  <c r="E345" i="1" s="1"/>
  <c r="G345" i="1" s="1"/>
  <c r="H345" i="1" s="1"/>
  <c r="N344" i="1"/>
  <c r="O344" i="1" s="1"/>
  <c r="Q344" i="1" s="1"/>
  <c r="R344" i="1" s="1"/>
  <c r="I344" i="1"/>
  <c r="K344" i="1" s="1"/>
  <c r="D344" i="1"/>
  <c r="E344" i="1" s="1"/>
  <c r="G344" i="1" s="1"/>
  <c r="H344" i="1" s="1"/>
  <c r="N343" i="1"/>
  <c r="I343" i="1"/>
  <c r="K343" i="1" s="1"/>
  <c r="D343" i="1"/>
  <c r="E343" i="1" s="1"/>
  <c r="G343" i="1" s="1"/>
  <c r="H343" i="1" s="1"/>
  <c r="N342" i="1"/>
  <c r="O342" i="1" s="1"/>
  <c r="Q342" i="1" s="1"/>
  <c r="R342" i="1" s="1"/>
  <c r="I342" i="1"/>
  <c r="K342" i="1" s="1"/>
  <c r="D342" i="1"/>
  <c r="F342" i="1" s="1"/>
  <c r="N341" i="1"/>
  <c r="P341" i="1" s="1"/>
  <c r="I341" i="1"/>
  <c r="J341" i="1" s="1"/>
  <c r="L341" i="1" s="1"/>
  <c r="M341" i="1" s="1"/>
  <c r="D341" i="1"/>
  <c r="N340" i="1"/>
  <c r="P340" i="1" s="1"/>
  <c r="I340" i="1"/>
  <c r="J340" i="1" s="1"/>
  <c r="L340" i="1" s="1"/>
  <c r="M340" i="1" s="1"/>
  <c r="D340" i="1"/>
  <c r="E340" i="1" s="1"/>
  <c r="G340" i="1" s="1"/>
  <c r="H340" i="1" s="1"/>
  <c r="N339" i="1"/>
  <c r="P339" i="1" s="1"/>
  <c r="I339" i="1"/>
  <c r="J339" i="1" s="1"/>
  <c r="L339" i="1" s="1"/>
  <c r="M339" i="1" s="1"/>
  <c r="D339" i="1"/>
  <c r="F339" i="1" s="1"/>
  <c r="N338" i="1"/>
  <c r="O338" i="1" s="1"/>
  <c r="Q338" i="1" s="1"/>
  <c r="R338" i="1" s="1"/>
  <c r="I338" i="1"/>
  <c r="D338" i="1"/>
  <c r="F338" i="1" s="1"/>
  <c r="N337" i="1"/>
  <c r="O337" i="1" s="1"/>
  <c r="Q337" i="1" s="1"/>
  <c r="R337" i="1" s="1"/>
  <c r="I337" i="1"/>
  <c r="J337" i="1" s="1"/>
  <c r="L337" i="1" s="1"/>
  <c r="M337" i="1" s="1"/>
  <c r="D337" i="1"/>
  <c r="F337" i="1" s="1"/>
  <c r="N336" i="1"/>
  <c r="P336" i="1" s="1"/>
  <c r="I336" i="1"/>
  <c r="K336" i="1" s="1"/>
  <c r="D336" i="1"/>
  <c r="E336" i="1" s="1"/>
  <c r="G336" i="1" s="1"/>
  <c r="H336" i="1" s="1"/>
  <c r="N335" i="1"/>
  <c r="I335" i="1"/>
  <c r="K335" i="1" s="1"/>
  <c r="D335" i="1"/>
  <c r="E335" i="1" s="1"/>
  <c r="G335" i="1" s="1"/>
  <c r="H335" i="1" s="1"/>
  <c r="N334" i="1"/>
  <c r="O334" i="1" s="1"/>
  <c r="Q334" i="1" s="1"/>
  <c r="R334" i="1" s="1"/>
  <c r="I334" i="1"/>
  <c r="K334" i="1" s="1"/>
  <c r="D334" i="1"/>
  <c r="E334" i="1" s="1"/>
  <c r="G334" i="1" s="1"/>
  <c r="H334" i="1" s="1"/>
  <c r="N333" i="1"/>
  <c r="P333" i="1" s="1"/>
  <c r="I333" i="1"/>
  <c r="J333" i="1" s="1"/>
  <c r="L333" i="1" s="1"/>
  <c r="M333" i="1" s="1"/>
  <c r="D333" i="1"/>
  <c r="N332" i="1"/>
  <c r="P332" i="1" s="1"/>
  <c r="I332" i="1"/>
  <c r="J332" i="1" s="1"/>
  <c r="L332" i="1" s="1"/>
  <c r="M332" i="1" s="1"/>
  <c r="D332" i="1"/>
  <c r="E332" i="1" s="1"/>
  <c r="G332" i="1" s="1"/>
  <c r="H332" i="1" s="1"/>
  <c r="N331" i="1"/>
  <c r="P331" i="1" s="1"/>
  <c r="I331" i="1"/>
  <c r="K331" i="1" s="1"/>
  <c r="D331" i="1"/>
  <c r="F331" i="1" s="1"/>
  <c r="N330" i="1"/>
  <c r="O330" i="1" s="1"/>
  <c r="Q330" i="1" s="1"/>
  <c r="R330" i="1" s="1"/>
  <c r="I330" i="1"/>
  <c r="D330" i="1"/>
  <c r="F330" i="1" s="1"/>
  <c r="N329" i="1"/>
  <c r="O329" i="1" s="1"/>
  <c r="Q329" i="1" s="1"/>
  <c r="R329" i="1" s="1"/>
  <c r="I329" i="1"/>
  <c r="J329" i="1" s="1"/>
  <c r="L329" i="1" s="1"/>
  <c r="M329" i="1" s="1"/>
  <c r="D329" i="1"/>
  <c r="F329" i="1" s="1"/>
  <c r="N328" i="1"/>
  <c r="O328" i="1" s="1"/>
  <c r="Q328" i="1" s="1"/>
  <c r="R328" i="1" s="1"/>
  <c r="I328" i="1"/>
  <c r="K328" i="1" s="1"/>
  <c r="D328" i="1"/>
  <c r="E328" i="1" s="1"/>
  <c r="G328" i="1" s="1"/>
  <c r="H328" i="1" s="1"/>
  <c r="N327" i="1"/>
  <c r="I327" i="1"/>
  <c r="K327" i="1" s="1"/>
  <c r="D327" i="1"/>
  <c r="E327" i="1" s="1"/>
  <c r="G327" i="1" s="1"/>
  <c r="H327" i="1" s="1"/>
  <c r="N326" i="1"/>
  <c r="O326" i="1" s="1"/>
  <c r="Q326" i="1" s="1"/>
  <c r="R326" i="1" s="1"/>
  <c r="I326" i="1"/>
  <c r="K326" i="1" s="1"/>
  <c r="D326" i="1"/>
  <c r="F326" i="1" s="1"/>
  <c r="N325" i="1"/>
  <c r="P325" i="1" s="1"/>
  <c r="I325" i="1"/>
  <c r="J325" i="1" s="1"/>
  <c r="L325" i="1" s="1"/>
  <c r="M325" i="1" s="1"/>
  <c r="D325" i="1"/>
  <c r="N324" i="1"/>
  <c r="P324" i="1" s="1"/>
  <c r="I324" i="1"/>
  <c r="J324" i="1" s="1"/>
  <c r="L324" i="1" s="1"/>
  <c r="M324" i="1" s="1"/>
  <c r="D324" i="1"/>
  <c r="E324" i="1" s="1"/>
  <c r="G324" i="1" s="1"/>
  <c r="H324" i="1" s="1"/>
  <c r="N323" i="1"/>
  <c r="P323" i="1" s="1"/>
  <c r="I323" i="1"/>
  <c r="J323" i="1" s="1"/>
  <c r="L323" i="1" s="1"/>
  <c r="M323" i="1" s="1"/>
  <c r="D323" i="1"/>
  <c r="F323" i="1" s="1"/>
  <c r="N322" i="1"/>
  <c r="O322" i="1" s="1"/>
  <c r="Q322" i="1" s="1"/>
  <c r="R322" i="1" s="1"/>
  <c r="I322" i="1"/>
  <c r="D322" i="1"/>
  <c r="F322" i="1" s="1"/>
  <c r="N321" i="1"/>
  <c r="O321" i="1" s="1"/>
  <c r="Q321" i="1" s="1"/>
  <c r="R321" i="1" s="1"/>
  <c r="I321" i="1"/>
  <c r="J321" i="1" s="1"/>
  <c r="L321" i="1" s="1"/>
  <c r="M321" i="1" s="1"/>
  <c r="D321" i="1"/>
  <c r="F321" i="1" s="1"/>
  <c r="N320" i="1"/>
  <c r="P320" i="1" s="1"/>
  <c r="I320" i="1"/>
  <c r="K320" i="1" s="1"/>
  <c r="D320" i="1"/>
  <c r="E320" i="1" s="1"/>
  <c r="G320" i="1" s="1"/>
  <c r="H320" i="1" s="1"/>
  <c r="N319" i="1"/>
  <c r="I319" i="1"/>
  <c r="K319" i="1" s="1"/>
  <c r="D319" i="1"/>
  <c r="E319" i="1" s="1"/>
  <c r="G319" i="1" s="1"/>
  <c r="H319" i="1" s="1"/>
  <c r="N318" i="1"/>
  <c r="O318" i="1" s="1"/>
  <c r="Q318" i="1" s="1"/>
  <c r="R318" i="1" s="1"/>
  <c r="I318" i="1"/>
  <c r="K318" i="1" s="1"/>
  <c r="D318" i="1"/>
  <c r="E318" i="1" s="1"/>
  <c r="G318" i="1" s="1"/>
  <c r="H318" i="1" s="1"/>
  <c r="N317" i="1"/>
  <c r="P317" i="1" s="1"/>
  <c r="I317" i="1"/>
  <c r="J317" i="1" s="1"/>
  <c r="L317" i="1" s="1"/>
  <c r="M317" i="1" s="1"/>
  <c r="D317" i="1"/>
  <c r="N316" i="1"/>
  <c r="P316" i="1" s="1"/>
  <c r="I316" i="1"/>
  <c r="J316" i="1" s="1"/>
  <c r="L316" i="1" s="1"/>
  <c r="M316" i="1" s="1"/>
  <c r="D316" i="1"/>
  <c r="E316" i="1" s="1"/>
  <c r="G316" i="1" s="1"/>
  <c r="H316" i="1" s="1"/>
  <c r="N315" i="1"/>
  <c r="P315" i="1" s="1"/>
  <c r="I315" i="1"/>
  <c r="K315" i="1" s="1"/>
  <c r="D315" i="1"/>
  <c r="F315" i="1" s="1"/>
  <c r="N314" i="1"/>
  <c r="O314" i="1" s="1"/>
  <c r="Q314" i="1" s="1"/>
  <c r="R314" i="1" s="1"/>
  <c r="I314" i="1"/>
  <c r="D314" i="1"/>
  <c r="F314" i="1" s="1"/>
  <c r="N313" i="1"/>
  <c r="O313" i="1" s="1"/>
  <c r="Q313" i="1" s="1"/>
  <c r="R313" i="1" s="1"/>
  <c r="I313" i="1"/>
  <c r="K313" i="1" s="1"/>
  <c r="D313" i="1"/>
  <c r="F313" i="1" s="1"/>
  <c r="N312" i="1"/>
  <c r="P312" i="1" s="1"/>
  <c r="I312" i="1"/>
  <c r="K312" i="1" s="1"/>
  <c r="D312" i="1"/>
  <c r="E312" i="1" s="1"/>
  <c r="G312" i="1" s="1"/>
  <c r="H312" i="1" s="1"/>
  <c r="N311" i="1"/>
  <c r="I311" i="1"/>
  <c r="K311" i="1" s="1"/>
  <c r="D311" i="1"/>
  <c r="E311" i="1" s="1"/>
  <c r="G311" i="1" s="1"/>
  <c r="H311" i="1" s="1"/>
  <c r="N310" i="1"/>
  <c r="P310" i="1" s="1"/>
  <c r="I310" i="1"/>
  <c r="K310" i="1" s="1"/>
  <c r="D310" i="1"/>
  <c r="E310" i="1" s="1"/>
  <c r="G310" i="1" s="1"/>
  <c r="H310" i="1" s="1"/>
  <c r="N309" i="1"/>
  <c r="P309" i="1" s="1"/>
  <c r="I309" i="1"/>
  <c r="J309" i="1" s="1"/>
  <c r="L309" i="1" s="1"/>
  <c r="M309" i="1" s="1"/>
  <c r="D309" i="1"/>
  <c r="N308" i="1"/>
  <c r="P308" i="1" s="1"/>
  <c r="I308" i="1"/>
  <c r="J308" i="1" s="1"/>
  <c r="L308" i="1" s="1"/>
  <c r="M308" i="1" s="1"/>
  <c r="D308" i="1"/>
  <c r="F308" i="1" s="1"/>
  <c r="N307" i="1"/>
  <c r="O307" i="1" s="1"/>
  <c r="Q307" i="1" s="1"/>
  <c r="R307" i="1" s="1"/>
  <c r="I307" i="1"/>
  <c r="D307" i="1"/>
  <c r="F307" i="1" s="1"/>
  <c r="N306" i="1"/>
  <c r="P306" i="1" s="1"/>
  <c r="I306" i="1"/>
  <c r="D306" i="1"/>
  <c r="F306" i="1" s="1"/>
  <c r="N305" i="1"/>
  <c r="O305" i="1" s="1"/>
  <c r="Q305" i="1" s="1"/>
  <c r="R305" i="1" s="1"/>
  <c r="I305" i="1"/>
  <c r="K305" i="1" s="1"/>
  <c r="D305" i="1"/>
  <c r="F305" i="1" s="1"/>
  <c r="N304" i="1"/>
  <c r="O304" i="1" s="1"/>
  <c r="Q304" i="1" s="1"/>
  <c r="R304" i="1" s="1"/>
  <c r="I304" i="1"/>
  <c r="K304" i="1" s="1"/>
  <c r="D304" i="1"/>
  <c r="E304" i="1" s="1"/>
  <c r="G304" i="1" s="1"/>
  <c r="H304" i="1" s="1"/>
  <c r="N303" i="1"/>
  <c r="I303" i="1"/>
  <c r="K303" i="1" s="1"/>
  <c r="D303" i="1"/>
  <c r="E303" i="1" s="1"/>
  <c r="G303" i="1" s="1"/>
  <c r="H303" i="1" s="1"/>
  <c r="N302" i="1"/>
  <c r="P302" i="1" s="1"/>
  <c r="I302" i="1"/>
  <c r="J302" i="1" s="1"/>
  <c r="L302" i="1" s="1"/>
  <c r="M302" i="1" s="1"/>
  <c r="D302" i="1"/>
  <c r="F302" i="1" s="1"/>
  <c r="N301" i="1"/>
  <c r="P301" i="1" s="1"/>
  <c r="I301" i="1"/>
  <c r="D301" i="1"/>
  <c r="N300" i="1"/>
  <c r="P300" i="1" s="1"/>
  <c r="I300" i="1"/>
  <c r="D300" i="1"/>
  <c r="F300" i="1" s="1"/>
  <c r="N299" i="1"/>
  <c r="P299" i="1" s="1"/>
  <c r="I299" i="1"/>
  <c r="J299" i="1" s="1"/>
  <c r="L299" i="1" s="1"/>
  <c r="M299" i="1" s="1"/>
  <c r="D299" i="1"/>
  <c r="F299" i="1" s="1"/>
  <c r="N298" i="1"/>
  <c r="P298" i="1" s="1"/>
  <c r="I298" i="1"/>
  <c r="D298" i="1"/>
  <c r="F298" i="1" s="1"/>
  <c r="N297" i="1"/>
  <c r="O297" i="1" s="1"/>
  <c r="Q297" i="1" s="1"/>
  <c r="R297" i="1" s="1"/>
  <c r="I297" i="1"/>
  <c r="K297" i="1" s="1"/>
  <c r="D297" i="1"/>
  <c r="E297" i="1" s="1"/>
  <c r="G297" i="1" s="1"/>
  <c r="H297" i="1" s="1"/>
  <c r="N296" i="1"/>
  <c r="P296" i="1" s="1"/>
  <c r="I296" i="1"/>
  <c r="K296" i="1" s="1"/>
  <c r="D296" i="1"/>
  <c r="N295" i="1"/>
  <c r="I295" i="1"/>
  <c r="K295" i="1" s="1"/>
  <c r="D295" i="1"/>
  <c r="N294" i="1"/>
  <c r="P294" i="1" s="1"/>
  <c r="I294" i="1"/>
  <c r="K294" i="1" s="1"/>
  <c r="D294" i="1"/>
  <c r="F294" i="1" s="1"/>
  <c r="N293" i="1"/>
  <c r="P293" i="1" s="1"/>
  <c r="I293" i="1"/>
  <c r="J293" i="1" s="1"/>
  <c r="L293" i="1" s="1"/>
  <c r="M293" i="1" s="1"/>
  <c r="D293" i="1"/>
  <c r="N292" i="1"/>
  <c r="P292" i="1" s="1"/>
  <c r="I292" i="1"/>
  <c r="J292" i="1" s="1"/>
  <c r="L292" i="1" s="1"/>
  <c r="M292" i="1" s="1"/>
  <c r="D292" i="1"/>
  <c r="F292" i="1" s="1"/>
  <c r="N291" i="1"/>
  <c r="O291" i="1" s="1"/>
  <c r="Q291" i="1" s="1"/>
  <c r="R291" i="1" s="1"/>
  <c r="I291" i="1"/>
  <c r="K291" i="1" s="1"/>
  <c r="D291" i="1"/>
  <c r="F291" i="1" s="1"/>
  <c r="N290" i="1"/>
  <c r="P290" i="1" s="1"/>
  <c r="I290" i="1"/>
  <c r="D290" i="1"/>
  <c r="F290" i="1" s="1"/>
  <c r="N289" i="1"/>
  <c r="O289" i="1" s="1"/>
  <c r="Q289" i="1" s="1"/>
  <c r="R289" i="1" s="1"/>
  <c r="I289" i="1"/>
  <c r="K289" i="1" s="1"/>
  <c r="D289" i="1"/>
  <c r="E289" i="1" s="1"/>
  <c r="G289" i="1" s="1"/>
  <c r="H289" i="1" s="1"/>
  <c r="N288" i="1"/>
  <c r="O288" i="1" s="1"/>
  <c r="Q288" i="1" s="1"/>
  <c r="R288" i="1" s="1"/>
  <c r="I288" i="1"/>
  <c r="K288" i="1" s="1"/>
  <c r="D288" i="1"/>
  <c r="F288" i="1" s="1"/>
  <c r="N287" i="1"/>
  <c r="I287" i="1"/>
  <c r="K287" i="1" s="1"/>
  <c r="D287" i="1"/>
  <c r="E287" i="1" s="1"/>
  <c r="G287" i="1" s="1"/>
  <c r="H287" i="1" s="1"/>
  <c r="N286" i="1"/>
  <c r="P286" i="1" s="1"/>
  <c r="I286" i="1"/>
  <c r="J286" i="1" s="1"/>
  <c r="L286" i="1" s="1"/>
  <c r="M286" i="1" s="1"/>
  <c r="D286" i="1"/>
  <c r="E286" i="1" s="1"/>
  <c r="G286" i="1" s="1"/>
  <c r="H286" i="1" s="1"/>
  <c r="N285" i="1"/>
  <c r="P285" i="1" s="1"/>
  <c r="I285" i="1"/>
  <c r="K285" i="1" s="1"/>
  <c r="D285" i="1"/>
  <c r="N284" i="1"/>
  <c r="P284" i="1" s="1"/>
  <c r="I284" i="1"/>
  <c r="J284" i="1" s="1"/>
  <c r="L284" i="1" s="1"/>
  <c r="M284" i="1" s="1"/>
  <c r="D284" i="1"/>
  <c r="F284" i="1" s="1"/>
  <c r="N283" i="1"/>
  <c r="O283" i="1" s="1"/>
  <c r="Q283" i="1" s="1"/>
  <c r="R283" i="1" s="1"/>
  <c r="I283" i="1"/>
  <c r="J283" i="1" s="1"/>
  <c r="L283" i="1" s="1"/>
  <c r="M283" i="1" s="1"/>
  <c r="D283" i="1"/>
  <c r="F283" i="1" s="1"/>
  <c r="N282" i="1"/>
  <c r="I282" i="1"/>
  <c r="D282" i="1"/>
  <c r="F282" i="1" s="1"/>
  <c r="N281" i="1"/>
  <c r="O281" i="1" s="1"/>
  <c r="Q281" i="1" s="1"/>
  <c r="R281" i="1" s="1"/>
  <c r="I281" i="1"/>
  <c r="K281" i="1" s="1"/>
  <c r="D281" i="1"/>
  <c r="E281" i="1" s="1"/>
  <c r="G281" i="1" s="1"/>
  <c r="H281" i="1" s="1"/>
  <c r="N280" i="1"/>
  <c r="O280" i="1" s="1"/>
  <c r="Q280" i="1" s="1"/>
  <c r="R280" i="1" s="1"/>
  <c r="I280" i="1"/>
  <c r="K280" i="1" s="1"/>
  <c r="D280" i="1"/>
  <c r="E280" i="1" s="1"/>
  <c r="G280" i="1" s="1"/>
  <c r="H280" i="1" s="1"/>
  <c r="N279" i="1"/>
  <c r="I279" i="1"/>
  <c r="K279" i="1" s="1"/>
  <c r="D279" i="1"/>
  <c r="E279" i="1" s="1"/>
  <c r="G279" i="1" s="1"/>
  <c r="H279" i="1" s="1"/>
  <c r="N278" i="1"/>
  <c r="P278" i="1" s="1"/>
  <c r="I278" i="1"/>
  <c r="J278" i="1" s="1"/>
  <c r="L278" i="1" s="1"/>
  <c r="M278" i="1" s="1"/>
  <c r="D278" i="1"/>
  <c r="E278" i="1" s="1"/>
  <c r="G278" i="1" s="1"/>
  <c r="H278" i="1" s="1"/>
  <c r="N277" i="1"/>
  <c r="P277" i="1" s="1"/>
  <c r="I277" i="1"/>
  <c r="J277" i="1" s="1"/>
  <c r="L277" i="1" s="1"/>
  <c r="M277" i="1" s="1"/>
  <c r="D277" i="1"/>
  <c r="N276" i="1"/>
  <c r="P276" i="1" s="1"/>
  <c r="I276" i="1"/>
  <c r="K276" i="1" s="1"/>
  <c r="D276" i="1"/>
  <c r="F276" i="1" s="1"/>
  <c r="N275" i="1"/>
  <c r="O275" i="1" s="1"/>
  <c r="Q275" i="1" s="1"/>
  <c r="R275" i="1" s="1"/>
  <c r="I275" i="1"/>
  <c r="K275" i="1" s="1"/>
  <c r="D275" i="1"/>
  <c r="F275" i="1" s="1"/>
  <c r="N274" i="1"/>
  <c r="I274" i="1"/>
  <c r="D274" i="1"/>
  <c r="F274" i="1" s="1"/>
  <c r="N273" i="1"/>
  <c r="P273" i="1" s="1"/>
  <c r="I273" i="1"/>
  <c r="K273" i="1" s="1"/>
  <c r="D273" i="1"/>
  <c r="E273" i="1" s="1"/>
  <c r="G273" i="1" s="1"/>
  <c r="H273" i="1" s="1"/>
  <c r="N272" i="1"/>
  <c r="O272" i="1" s="1"/>
  <c r="Q272" i="1" s="1"/>
  <c r="R272" i="1" s="1"/>
  <c r="I272" i="1"/>
  <c r="K272" i="1" s="1"/>
  <c r="D272" i="1"/>
  <c r="F272" i="1" s="1"/>
  <c r="N271" i="1"/>
  <c r="I271" i="1"/>
  <c r="K271" i="1" s="1"/>
  <c r="D271" i="1"/>
  <c r="E271" i="1" s="1"/>
  <c r="G271" i="1" s="1"/>
  <c r="H271" i="1" s="1"/>
  <c r="N270" i="1"/>
  <c r="P270" i="1" s="1"/>
  <c r="I270" i="1"/>
  <c r="J270" i="1" s="1"/>
  <c r="L270" i="1" s="1"/>
  <c r="M270" i="1" s="1"/>
  <c r="D270" i="1"/>
  <c r="F270" i="1" s="1"/>
  <c r="N269" i="1"/>
  <c r="P269" i="1" s="1"/>
  <c r="I269" i="1"/>
  <c r="D269" i="1"/>
  <c r="N268" i="1"/>
  <c r="P268" i="1" s="1"/>
  <c r="I268" i="1"/>
  <c r="D268" i="1"/>
  <c r="F268" i="1" s="1"/>
  <c r="N267" i="1"/>
  <c r="I267" i="1"/>
  <c r="J267" i="1" s="1"/>
  <c r="L267" i="1" s="1"/>
  <c r="M267" i="1" s="1"/>
  <c r="D267" i="1"/>
  <c r="F267" i="1" s="1"/>
  <c r="N266" i="1"/>
  <c r="P266" i="1" s="1"/>
  <c r="I266" i="1"/>
  <c r="D266" i="1"/>
  <c r="F266" i="1" s="1"/>
  <c r="N265" i="1"/>
  <c r="O265" i="1" s="1"/>
  <c r="Q265" i="1" s="1"/>
  <c r="R265" i="1" s="1"/>
  <c r="I265" i="1"/>
  <c r="K265" i="1" s="1"/>
  <c r="D265" i="1"/>
  <c r="E265" i="1" s="1"/>
  <c r="G265" i="1" s="1"/>
  <c r="H265" i="1" s="1"/>
  <c r="N264" i="1"/>
  <c r="P264" i="1" s="1"/>
  <c r="I264" i="1"/>
  <c r="K264" i="1" s="1"/>
  <c r="D264" i="1"/>
  <c r="F264" i="1" s="1"/>
  <c r="N263" i="1"/>
  <c r="I263" i="1"/>
  <c r="K263" i="1" s="1"/>
  <c r="D263" i="1"/>
  <c r="E263" i="1" s="1"/>
  <c r="G263" i="1" s="1"/>
  <c r="H263" i="1" s="1"/>
  <c r="N262" i="1"/>
  <c r="P262" i="1" s="1"/>
  <c r="I262" i="1"/>
  <c r="K262" i="1" s="1"/>
  <c r="D262" i="1"/>
  <c r="E262" i="1" s="1"/>
  <c r="G262" i="1" s="1"/>
  <c r="H262" i="1" s="1"/>
  <c r="N261" i="1"/>
  <c r="P261" i="1" s="1"/>
  <c r="I261" i="1"/>
  <c r="J261" i="1" s="1"/>
  <c r="L261" i="1" s="1"/>
  <c r="M261" i="1" s="1"/>
  <c r="D261" i="1"/>
  <c r="N260" i="1"/>
  <c r="P260" i="1" s="1"/>
  <c r="I260" i="1"/>
  <c r="K260" i="1" s="1"/>
  <c r="D260" i="1"/>
  <c r="F260" i="1" s="1"/>
  <c r="N259" i="1"/>
  <c r="O259" i="1" s="1"/>
  <c r="Q259" i="1" s="1"/>
  <c r="R259" i="1" s="1"/>
  <c r="I259" i="1"/>
  <c r="K259" i="1" s="1"/>
  <c r="D259" i="1"/>
  <c r="F259" i="1" s="1"/>
  <c r="N258" i="1"/>
  <c r="I258" i="1"/>
  <c r="D258" i="1"/>
  <c r="F258" i="1" s="1"/>
  <c r="N257" i="1"/>
  <c r="I257" i="1"/>
  <c r="K257" i="1" s="1"/>
  <c r="D257" i="1"/>
  <c r="F257" i="1" s="1"/>
  <c r="N256" i="1"/>
  <c r="O256" i="1" s="1"/>
  <c r="Q256" i="1" s="1"/>
  <c r="R256" i="1" s="1"/>
  <c r="I256" i="1"/>
  <c r="K256" i="1" s="1"/>
  <c r="D256" i="1"/>
  <c r="E256" i="1" s="1"/>
  <c r="G256" i="1" s="1"/>
  <c r="H256" i="1" s="1"/>
  <c r="N255" i="1"/>
  <c r="I255" i="1"/>
  <c r="K255" i="1" s="1"/>
  <c r="D255" i="1"/>
  <c r="E255" i="1" s="1"/>
  <c r="G255" i="1" s="1"/>
  <c r="H255" i="1" s="1"/>
  <c r="N254" i="1"/>
  <c r="P254" i="1" s="1"/>
  <c r="I254" i="1"/>
  <c r="K254" i="1" s="1"/>
  <c r="D254" i="1"/>
  <c r="E254" i="1" s="1"/>
  <c r="G254" i="1" s="1"/>
  <c r="H254" i="1" s="1"/>
  <c r="N253" i="1"/>
  <c r="P253" i="1" s="1"/>
  <c r="I253" i="1"/>
  <c r="K253" i="1" s="1"/>
  <c r="D253" i="1"/>
  <c r="N252" i="1"/>
  <c r="P252" i="1" s="1"/>
  <c r="I252" i="1"/>
  <c r="K252" i="1" s="1"/>
  <c r="D252" i="1"/>
  <c r="F252" i="1" s="1"/>
  <c r="N251" i="1"/>
  <c r="P251" i="1" s="1"/>
  <c r="I251" i="1"/>
  <c r="K251" i="1" s="1"/>
  <c r="D251" i="1"/>
  <c r="F251" i="1" s="1"/>
  <c r="N250" i="1"/>
  <c r="O250" i="1" s="1"/>
  <c r="Q250" i="1" s="1"/>
  <c r="R250" i="1" s="1"/>
  <c r="I250" i="1"/>
  <c r="D250" i="1"/>
  <c r="F250" i="1" s="1"/>
  <c r="N249" i="1"/>
  <c r="O249" i="1" s="1"/>
  <c r="Q249" i="1" s="1"/>
  <c r="R249" i="1" s="1"/>
  <c r="I249" i="1"/>
  <c r="K249" i="1" s="1"/>
  <c r="D249" i="1"/>
  <c r="E249" i="1" s="1"/>
  <c r="G249" i="1" s="1"/>
  <c r="H249" i="1" s="1"/>
  <c r="N248" i="1"/>
  <c r="I248" i="1"/>
  <c r="K248" i="1" s="1"/>
  <c r="D248" i="1"/>
  <c r="F248" i="1" s="1"/>
  <c r="N247" i="1"/>
  <c r="I247" i="1"/>
  <c r="K247" i="1" s="1"/>
  <c r="D247" i="1"/>
  <c r="F247" i="1" s="1"/>
  <c r="N246" i="1"/>
  <c r="P246" i="1" s="1"/>
  <c r="I246" i="1"/>
  <c r="K246" i="1" s="1"/>
  <c r="D246" i="1"/>
  <c r="E246" i="1" s="1"/>
  <c r="G246" i="1" s="1"/>
  <c r="H246" i="1" s="1"/>
  <c r="N245" i="1"/>
  <c r="P245" i="1" s="1"/>
  <c r="I245" i="1"/>
  <c r="K245" i="1" s="1"/>
  <c r="D245" i="1"/>
  <c r="N244" i="1"/>
  <c r="P244" i="1" s="1"/>
  <c r="I244" i="1"/>
  <c r="J244" i="1" s="1"/>
  <c r="L244" i="1" s="1"/>
  <c r="M244" i="1" s="1"/>
  <c r="D244" i="1"/>
  <c r="F244" i="1" s="1"/>
  <c r="N243" i="1"/>
  <c r="O243" i="1" s="1"/>
  <c r="Q243" i="1" s="1"/>
  <c r="R243" i="1" s="1"/>
  <c r="I243" i="1"/>
  <c r="J243" i="1" s="1"/>
  <c r="L243" i="1" s="1"/>
  <c r="M243" i="1" s="1"/>
  <c r="D243" i="1"/>
  <c r="N242" i="1"/>
  <c r="P242" i="1" s="1"/>
  <c r="I242" i="1"/>
  <c r="D242" i="1"/>
  <c r="F242" i="1" s="1"/>
  <c r="N241" i="1"/>
  <c r="P241" i="1" s="1"/>
  <c r="I241" i="1"/>
  <c r="K241" i="1" s="1"/>
  <c r="D241" i="1"/>
  <c r="N240" i="1"/>
  <c r="O240" i="1" s="1"/>
  <c r="Q240" i="1" s="1"/>
  <c r="R240" i="1" s="1"/>
  <c r="I240" i="1"/>
  <c r="K240" i="1" s="1"/>
  <c r="D240" i="1"/>
  <c r="E240" i="1" s="1"/>
  <c r="G240" i="1" s="1"/>
  <c r="H240" i="1" s="1"/>
  <c r="N239" i="1"/>
  <c r="I239" i="1"/>
  <c r="K239" i="1" s="1"/>
  <c r="D239" i="1"/>
  <c r="F239" i="1" s="1"/>
  <c r="N238" i="1"/>
  <c r="P238" i="1" s="1"/>
  <c r="I238" i="1"/>
  <c r="J238" i="1" s="1"/>
  <c r="L238" i="1" s="1"/>
  <c r="M238" i="1" s="1"/>
  <c r="D238" i="1"/>
  <c r="F238" i="1" s="1"/>
  <c r="N237" i="1"/>
  <c r="P237" i="1" s="1"/>
  <c r="I237" i="1"/>
  <c r="K237" i="1" s="1"/>
  <c r="D237" i="1"/>
  <c r="N236" i="1"/>
  <c r="P236" i="1" s="1"/>
  <c r="I236" i="1"/>
  <c r="K236" i="1" s="1"/>
  <c r="D236" i="1"/>
  <c r="F236" i="1" s="1"/>
  <c r="N235" i="1"/>
  <c r="P235" i="1" s="1"/>
  <c r="I235" i="1"/>
  <c r="J235" i="1" s="1"/>
  <c r="L235" i="1" s="1"/>
  <c r="M235" i="1" s="1"/>
  <c r="D235" i="1"/>
  <c r="F235" i="1" s="1"/>
  <c r="N234" i="1"/>
  <c r="O234" i="1" s="1"/>
  <c r="Q234" i="1" s="1"/>
  <c r="R234" i="1" s="1"/>
  <c r="I234" i="1"/>
  <c r="D234" i="1"/>
  <c r="F234" i="1" s="1"/>
  <c r="N233" i="1"/>
  <c r="O233" i="1" s="1"/>
  <c r="Q233" i="1" s="1"/>
  <c r="R233" i="1" s="1"/>
  <c r="I233" i="1"/>
  <c r="K233" i="1" s="1"/>
  <c r="D233" i="1"/>
  <c r="F233" i="1" s="1"/>
  <c r="N232" i="1"/>
  <c r="I232" i="1"/>
  <c r="K232" i="1" s="1"/>
  <c r="D232" i="1"/>
  <c r="F232" i="1" s="1"/>
  <c r="N231" i="1"/>
  <c r="I231" i="1"/>
  <c r="K231" i="1" s="1"/>
  <c r="D231" i="1"/>
  <c r="F231" i="1" s="1"/>
  <c r="N230" i="1"/>
  <c r="P230" i="1" s="1"/>
  <c r="I230" i="1"/>
  <c r="K230" i="1" s="1"/>
  <c r="D230" i="1"/>
  <c r="F230" i="1" s="1"/>
  <c r="N229" i="1"/>
  <c r="P229" i="1" s="1"/>
  <c r="I229" i="1"/>
  <c r="J229" i="1" s="1"/>
  <c r="L229" i="1" s="1"/>
  <c r="M229" i="1" s="1"/>
  <c r="D229" i="1"/>
  <c r="N228" i="1"/>
  <c r="P228" i="1" s="1"/>
  <c r="I228" i="1"/>
  <c r="J228" i="1" s="1"/>
  <c r="L228" i="1" s="1"/>
  <c r="M228" i="1" s="1"/>
  <c r="D228" i="1"/>
  <c r="F228" i="1" s="1"/>
  <c r="N227" i="1"/>
  <c r="O227" i="1" s="1"/>
  <c r="Q227" i="1" s="1"/>
  <c r="R227" i="1" s="1"/>
  <c r="I227" i="1"/>
  <c r="K227" i="1" s="1"/>
  <c r="D227" i="1"/>
  <c r="F227" i="1" s="1"/>
  <c r="N226" i="1"/>
  <c r="O226" i="1" s="1"/>
  <c r="Q226" i="1" s="1"/>
  <c r="R226" i="1" s="1"/>
  <c r="I226" i="1"/>
  <c r="D226" i="1"/>
  <c r="F226" i="1" s="1"/>
  <c r="N225" i="1"/>
  <c r="P225" i="1" s="1"/>
  <c r="I225" i="1"/>
  <c r="K225" i="1" s="1"/>
  <c r="D225" i="1"/>
  <c r="E225" i="1" s="1"/>
  <c r="G225" i="1" s="1"/>
  <c r="H225" i="1" s="1"/>
  <c r="N224" i="1"/>
  <c r="P224" i="1" s="1"/>
  <c r="I224" i="1"/>
  <c r="K224" i="1" s="1"/>
  <c r="D224" i="1"/>
  <c r="N223" i="1"/>
  <c r="I223" i="1"/>
  <c r="K223" i="1" s="1"/>
  <c r="D223" i="1"/>
  <c r="E223" i="1" s="1"/>
  <c r="G223" i="1" s="1"/>
  <c r="H223" i="1" s="1"/>
  <c r="N222" i="1"/>
  <c r="P222" i="1" s="1"/>
  <c r="I222" i="1"/>
  <c r="K222" i="1" s="1"/>
  <c r="D222" i="1"/>
  <c r="E222" i="1" s="1"/>
  <c r="G222" i="1" s="1"/>
  <c r="H222" i="1" s="1"/>
  <c r="N221" i="1"/>
  <c r="P221" i="1" s="1"/>
  <c r="I221" i="1"/>
  <c r="J221" i="1" s="1"/>
  <c r="L221" i="1" s="1"/>
  <c r="M221" i="1" s="1"/>
  <c r="D221" i="1"/>
  <c r="N220" i="1"/>
  <c r="P220" i="1" s="1"/>
  <c r="I220" i="1"/>
  <c r="J220" i="1" s="1"/>
  <c r="L220" i="1" s="1"/>
  <c r="M220" i="1" s="1"/>
  <c r="D220" i="1"/>
  <c r="F220" i="1" s="1"/>
  <c r="N219" i="1"/>
  <c r="P219" i="1" s="1"/>
  <c r="I219" i="1"/>
  <c r="K219" i="1" s="1"/>
  <c r="D219" i="1"/>
  <c r="F219" i="1" s="1"/>
  <c r="N218" i="1"/>
  <c r="O218" i="1" s="1"/>
  <c r="Q218" i="1" s="1"/>
  <c r="R218" i="1" s="1"/>
  <c r="I218" i="1"/>
  <c r="D218" i="1"/>
  <c r="F218" i="1" s="1"/>
  <c r="N217" i="1"/>
  <c r="O217" i="1" s="1"/>
  <c r="Q217" i="1" s="1"/>
  <c r="R217" i="1" s="1"/>
  <c r="I217" i="1"/>
  <c r="K217" i="1" s="1"/>
  <c r="D217" i="1"/>
  <c r="F217" i="1" s="1"/>
  <c r="N216" i="1"/>
  <c r="I216" i="1"/>
  <c r="K216" i="1" s="1"/>
  <c r="D216" i="1"/>
  <c r="E216" i="1" s="1"/>
  <c r="G216" i="1" s="1"/>
  <c r="H216" i="1" s="1"/>
  <c r="N215" i="1"/>
  <c r="I215" i="1"/>
  <c r="K215" i="1" s="1"/>
  <c r="D215" i="1"/>
  <c r="E215" i="1" s="1"/>
  <c r="G215" i="1" s="1"/>
  <c r="H215" i="1" s="1"/>
  <c r="N214" i="1"/>
  <c r="P214" i="1" s="1"/>
  <c r="I214" i="1"/>
  <c r="D214" i="1"/>
  <c r="F214" i="1" s="1"/>
  <c r="N213" i="1"/>
  <c r="P213" i="1" s="1"/>
  <c r="I213" i="1"/>
  <c r="J213" i="1" s="1"/>
  <c r="L213" i="1" s="1"/>
  <c r="M213" i="1" s="1"/>
  <c r="D213" i="1"/>
  <c r="N212" i="1"/>
  <c r="P212" i="1" s="1"/>
  <c r="I212" i="1"/>
  <c r="K212" i="1" s="1"/>
  <c r="D212" i="1"/>
  <c r="F212" i="1" s="1"/>
  <c r="N211" i="1"/>
  <c r="O211" i="1" s="1"/>
  <c r="Q211" i="1" s="1"/>
  <c r="R211" i="1" s="1"/>
  <c r="I211" i="1"/>
  <c r="J211" i="1" s="1"/>
  <c r="L211" i="1" s="1"/>
  <c r="M211" i="1" s="1"/>
  <c r="D211" i="1"/>
  <c r="F211" i="1" s="1"/>
  <c r="N210" i="1"/>
  <c r="O210" i="1" s="1"/>
  <c r="Q210" i="1" s="1"/>
  <c r="R210" i="1" s="1"/>
  <c r="I210" i="1"/>
  <c r="D210" i="1"/>
  <c r="F210" i="1" s="1"/>
  <c r="N209" i="1"/>
  <c r="P209" i="1" s="1"/>
  <c r="I209" i="1"/>
  <c r="K209" i="1" s="1"/>
  <c r="D209" i="1"/>
  <c r="N208" i="1"/>
  <c r="P208" i="1" s="1"/>
  <c r="I208" i="1"/>
  <c r="K208" i="1" s="1"/>
  <c r="D208" i="1"/>
  <c r="E208" i="1" s="1"/>
  <c r="G208" i="1" s="1"/>
  <c r="H208" i="1" s="1"/>
  <c r="N207" i="1"/>
  <c r="I207" i="1"/>
  <c r="K207" i="1" s="1"/>
  <c r="D207" i="1"/>
  <c r="F207" i="1" s="1"/>
  <c r="N206" i="1"/>
  <c r="P206" i="1" s="1"/>
  <c r="I206" i="1"/>
  <c r="K206" i="1" s="1"/>
  <c r="D206" i="1"/>
  <c r="F206" i="1" s="1"/>
  <c r="N205" i="1"/>
  <c r="P205" i="1" s="1"/>
  <c r="I205" i="1"/>
  <c r="J205" i="1" s="1"/>
  <c r="L205" i="1" s="1"/>
  <c r="M205" i="1" s="1"/>
  <c r="D205" i="1"/>
  <c r="N204" i="1"/>
  <c r="P204" i="1" s="1"/>
  <c r="I204" i="1"/>
  <c r="J204" i="1" s="1"/>
  <c r="L204" i="1" s="1"/>
  <c r="M204" i="1" s="1"/>
  <c r="D204" i="1"/>
  <c r="F204" i="1" s="1"/>
  <c r="N203" i="1"/>
  <c r="P203" i="1" s="1"/>
  <c r="I203" i="1"/>
  <c r="K203" i="1" s="1"/>
  <c r="D203" i="1"/>
  <c r="F203" i="1" s="1"/>
  <c r="N202" i="1"/>
  <c r="P202" i="1" s="1"/>
  <c r="I202" i="1"/>
  <c r="D202" i="1"/>
  <c r="F202" i="1" s="1"/>
  <c r="N201" i="1"/>
  <c r="O201" i="1" s="1"/>
  <c r="Q201" i="1" s="1"/>
  <c r="R201" i="1" s="1"/>
  <c r="I201" i="1"/>
  <c r="D201" i="1"/>
  <c r="E201" i="1" s="1"/>
  <c r="G201" i="1" s="1"/>
  <c r="H201" i="1" s="1"/>
  <c r="N200" i="1"/>
  <c r="P200" i="1" s="1"/>
  <c r="I200" i="1"/>
  <c r="K200" i="1" s="1"/>
  <c r="D200" i="1"/>
  <c r="F200" i="1" s="1"/>
  <c r="N199" i="1"/>
  <c r="P199" i="1" s="1"/>
  <c r="I199" i="1"/>
  <c r="D199" i="1"/>
  <c r="F199" i="1" s="1"/>
  <c r="N198" i="1"/>
  <c r="O198" i="1" s="1"/>
  <c r="Q198" i="1" s="1"/>
  <c r="R198" i="1" s="1"/>
  <c r="I198" i="1"/>
  <c r="K198" i="1" s="1"/>
  <c r="D198" i="1"/>
  <c r="N197" i="1"/>
  <c r="P197" i="1" s="1"/>
  <c r="I197" i="1"/>
  <c r="D197" i="1"/>
  <c r="F197" i="1" s="1"/>
  <c r="N196" i="1"/>
  <c r="I196" i="1"/>
  <c r="K196" i="1" s="1"/>
  <c r="D196" i="1"/>
  <c r="E196" i="1" s="1"/>
  <c r="G196" i="1" s="1"/>
  <c r="H196" i="1" s="1"/>
  <c r="N195" i="1"/>
  <c r="P195" i="1" s="1"/>
  <c r="I195" i="1"/>
  <c r="K195" i="1" s="1"/>
  <c r="D195" i="1"/>
  <c r="F195" i="1" s="1"/>
  <c r="N194" i="1"/>
  <c r="P194" i="1" s="1"/>
  <c r="I194" i="1"/>
  <c r="D194" i="1"/>
  <c r="E194" i="1" s="1"/>
  <c r="G194" i="1" s="1"/>
  <c r="H194" i="1" s="1"/>
  <c r="N193" i="1"/>
  <c r="I193" i="1"/>
  <c r="D193" i="1"/>
  <c r="E193" i="1" s="1"/>
  <c r="G193" i="1" s="1"/>
  <c r="H193" i="1" s="1"/>
  <c r="N192" i="1"/>
  <c r="P192" i="1" s="1"/>
  <c r="I192" i="1"/>
  <c r="D192" i="1"/>
  <c r="F192" i="1" s="1"/>
  <c r="N191" i="1"/>
  <c r="P191" i="1" s="1"/>
  <c r="I191" i="1"/>
  <c r="J191" i="1" s="1"/>
  <c r="L191" i="1" s="1"/>
  <c r="M191" i="1" s="1"/>
  <c r="D191" i="1"/>
  <c r="N190" i="1"/>
  <c r="O190" i="1" s="1"/>
  <c r="Q190" i="1" s="1"/>
  <c r="R190" i="1" s="1"/>
  <c r="I190" i="1"/>
  <c r="J190" i="1" s="1"/>
  <c r="L190" i="1" s="1"/>
  <c r="M190" i="1" s="1"/>
  <c r="D190" i="1"/>
  <c r="F190" i="1" s="1"/>
  <c r="N189" i="1"/>
  <c r="P189" i="1" s="1"/>
  <c r="I189" i="1"/>
  <c r="K189" i="1" s="1"/>
  <c r="D189" i="1"/>
  <c r="F189" i="1" s="1"/>
  <c r="N188" i="1"/>
  <c r="O188" i="1" s="1"/>
  <c r="Q188" i="1" s="1"/>
  <c r="R188" i="1" s="1"/>
  <c r="I188" i="1"/>
  <c r="D188" i="1"/>
  <c r="F188" i="1" s="1"/>
  <c r="N187" i="1"/>
  <c r="O187" i="1" s="1"/>
  <c r="Q187" i="1" s="1"/>
  <c r="R187" i="1" s="1"/>
  <c r="I187" i="1"/>
  <c r="K187" i="1" s="1"/>
  <c r="D187" i="1"/>
  <c r="F187" i="1" s="1"/>
  <c r="N186" i="1"/>
  <c r="P186" i="1" s="1"/>
  <c r="I186" i="1"/>
  <c r="J186" i="1" s="1"/>
  <c r="L186" i="1" s="1"/>
  <c r="M186" i="1" s="1"/>
  <c r="D186" i="1"/>
  <c r="E186" i="1" s="1"/>
  <c r="G186" i="1" s="1"/>
  <c r="H186" i="1" s="1"/>
  <c r="N185" i="1"/>
  <c r="P185" i="1" s="1"/>
  <c r="I185" i="1"/>
  <c r="K185" i="1" s="1"/>
  <c r="D185" i="1"/>
  <c r="F185" i="1" s="1"/>
  <c r="N184" i="1"/>
  <c r="O184" i="1" s="1"/>
  <c r="Q184" i="1" s="1"/>
  <c r="R184" i="1" s="1"/>
  <c r="I184" i="1"/>
  <c r="K184" i="1" s="1"/>
  <c r="D184" i="1"/>
  <c r="F184" i="1" s="1"/>
  <c r="N183" i="1"/>
  <c r="I183" i="1"/>
  <c r="K183" i="1" s="1"/>
  <c r="D183" i="1"/>
  <c r="F183" i="1" s="1"/>
  <c r="N182" i="1"/>
  <c r="P182" i="1" s="1"/>
  <c r="I182" i="1"/>
  <c r="K182" i="1" s="1"/>
  <c r="D182" i="1"/>
  <c r="N181" i="1"/>
  <c r="P181" i="1" s="1"/>
  <c r="I181" i="1"/>
  <c r="D181" i="1"/>
  <c r="N180" i="1"/>
  <c r="I180" i="1"/>
  <c r="D180" i="1"/>
  <c r="F180" i="1" s="1"/>
  <c r="N179" i="1"/>
  <c r="P179" i="1" s="1"/>
  <c r="I179" i="1"/>
  <c r="K179" i="1" s="1"/>
  <c r="D179" i="1"/>
  <c r="N178" i="1"/>
  <c r="P178" i="1" s="1"/>
  <c r="I178" i="1"/>
  <c r="K178" i="1" s="1"/>
  <c r="D178" i="1"/>
  <c r="F178" i="1" s="1"/>
  <c r="N177" i="1"/>
  <c r="O177" i="1" s="1"/>
  <c r="Q177" i="1" s="1"/>
  <c r="R177" i="1" s="1"/>
  <c r="I177" i="1"/>
  <c r="K177" i="1" s="1"/>
  <c r="D177" i="1"/>
  <c r="F177" i="1" s="1"/>
  <c r="N176" i="1"/>
  <c r="O176" i="1" s="1"/>
  <c r="Q176" i="1" s="1"/>
  <c r="R176" i="1" s="1"/>
  <c r="I176" i="1"/>
  <c r="D176" i="1"/>
  <c r="E176" i="1" s="1"/>
  <c r="G176" i="1" s="1"/>
  <c r="H176" i="1" s="1"/>
  <c r="N175" i="1"/>
  <c r="P175" i="1" s="1"/>
  <c r="I175" i="1"/>
  <c r="K175" i="1" s="1"/>
  <c r="D175" i="1"/>
  <c r="F175" i="1" s="1"/>
  <c r="N174" i="1"/>
  <c r="P174" i="1" s="1"/>
  <c r="I174" i="1"/>
  <c r="K174" i="1" s="1"/>
  <c r="D174" i="1"/>
  <c r="E174" i="1" s="1"/>
  <c r="G174" i="1" s="1"/>
  <c r="H174" i="1" s="1"/>
  <c r="N173" i="1"/>
  <c r="I173" i="1"/>
  <c r="K173" i="1" s="1"/>
  <c r="D173" i="1"/>
  <c r="F173" i="1" s="1"/>
  <c r="N172" i="1"/>
  <c r="I172" i="1"/>
  <c r="J172" i="1" s="1"/>
  <c r="L172" i="1" s="1"/>
  <c r="M172" i="1" s="1"/>
  <c r="D172" i="1"/>
  <c r="F172" i="1" s="1"/>
  <c r="N171" i="1"/>
  <c r="P171" i="1" s="1"/>
  <c r="I171" i="1"/>
  <c r="J171" i="1" s="1"/>
  <c r="L171" i="1" s="1"/>
  <c r="M171" i="1" s="1"/>
  <c r="D171" i="1"/>
  <c r="N170" i="1"/>
  <c r="P170" i="1" s="1"/>
  <c r="I170" i="1"/>
  <c r="D170" i="1"/>
  <c r="F170" i="1" s="1"/>
  <c r="N169" i="1"/>
  <c r="O169" i="1" s="1"/>
  <c r="Q169" i="1" s="1"/>
  <c r="R169" i="1" s="1"/>
  <c r="I169" i="1"/>
  <c r="K169" i="1" s="1"/>
  <c r="D169" i="1"/>
  <c r="F169" i="1" s="1"/>
  <c r="N168" i="1"/>
  <c r="O168" i="1" s="1"/>
  <c r="Q168" i="1" s="1"/>
  <c r="R168" i="1" s="1"/>
  <c r="I168" i="1"/>
  <c r="D168" i="1"/>
  <c r="F168" i="1" s="1"/>
  <c r="N167" i="1"/>
  <c r="P167" i="1" s="1"/>
  <c r="I167" i="1"/>
  <c r="K167" i="1" s="1"/>
  <c r="D167" i="1"/>
  <c r="E167" i="1" s="1"/>
  <c r="G167" i="1" s="1"/>
  <c r="H167" i="1" s="1"/>
  <c r="N166" i="1"/>
  <c r="P166" i="1" s="1"/>
  <c r="I166" i="1"/>
  <c r="K166" i="1" s="1"/>
  <c r="D166" i="1"/>
  <c r="E166" i="1" s="1"/>
  <c r="G166" i="1" s="1"/>
  <c r="H166" i="1" s="1"/>
  <c r="N165" i="1"/>
  <c r="I165" i="1"/>
  <c r="D165" i="1"/>
  <c r="F165" i="1" s="1"/>
  <c r="N164" i="1"/>
  <c r="P164" i="1" s="1"/>
  <c r="I164" i="1"/>
  <c r="J164" i="1" s="1"/>
  <c r="L164" i="1" s="1"/>
  <c r="M164" i="1" s="1"/>
  <c r="D164" i="1"/>
  <c r="F164" i="1" s="1"/>
  <c r="N163" i="1"/>
  <c r="P163" i="1" s="1"/>
  <c r="I163" i="1"/>
  <c r="J163" i="1" s="1"/>
  <c r="L163" i="1" s="1"/>
  <c r="M163" i="1" s="1"/>
  <c r="D163" i="1"/>
  <c r="F163" i="1" s="1"/>
  <c r="N162" i="1"/>
  <c r="O162" i="1" s="1"/>
  <c r="Q162" i="1" s="1"/>
  <c r="R162" i="1" s="1"/>
  <c r="I162" i="1"/>
  <c r="D162" i="1"/>
  <c r="N161" i="1"/>
  <c r="O161" i="1" s="1"/>
  <c r="Q161" i="1" s="1"/>
  <c r="R161" i="1" s="1"/>
  <c r="I161" i="1"/>
  <c r="K161" i="1" s="1"/>
  <c r="D161" i="1"/>
  <c r="F161" i="1" s="1"/>
  <c r="N160" i="1"/>
  <c r="I160" i="1"/>
  <c r="J160" i="1" s="1"/>
  <c r="L160" i="1" s="1"/>
  <c r="M160" i="1" s="1"/>
  <c r="D160" i="1"/>
  <c r="E160" i="1" s="1"/>
  <c r="G160" i="1" s="1"/>
  <c r="H160" i="1" s="1"/>
  <c r="N159" i="1"/>
  <c r="I159" i="1"/>
  <c r="D159" i="1"/>
  <c r="E159" i="1" s="1"/>
  <c r="G159" i="1" s="1"/>
  <c r="H159" i="1" s="1"/>
  <c r="N158" i="1"/>
  <c r="P158" i="1" s="1"/>
  <c r="I158" i="1"/>
  <c r="K158" i="1" s="1"/>
  <c r="D158" i="1"/>
  <c r="F158" i="1" s="1"/>
  <c r="N157" i="1"/>
  <c r="O157" i="1" s="1"/>
  <c r="Q157" i="1" s="1"/>
  <c r="R157" i="1" s="1"/>
  <c r="I157" i="1"/>
  <c r="J157" i="1" s="1"/>
  <c r="L157" i="1" s="1"/>
  <c r="M157" i="1" s="1"/>
  <c r="D157" i="1"/>
  <c r="N156" i="1"/>
  <c r="I156" i="1"/>
  <c r="J156" i="1" s="1"/>
  <c r="L156" i="1" s="1"/>
  <c r="M156" i="1" s="1"/>
  <c r="D156" i="1"/>
  <c r="F156" i="1" s="1"/>
  <c r="N155" i="1"/>
  <c r="P155" i="1" s="1"/>
  <c r="I155" i="1"/>
  <c r="K155" i="1" s="1"/>
  <c r="D155" i="1"/>
  <c r="E155" i="1" s="1"/>
  <c r="G155" i="1" s="1"/>
  <c r="H155" i="1" s="1"/>
  <c r="N154" i="1"/>
  <c r="O154" i="1" s="1"/>
  <c r="Q154" i="1" s="1"/>
  <c r="R154" i="1" s="1"/>
  <c r="I154" i="1"/>
  <c r="D154" i="1"/>
  <c r="N153" i="1"/>
  <c r="O153" i="1" s="1"/>
  <c r="Q153" i="1" s="1"/>
  <c r="R153" i="1" s="1"/>
  <c r="I153" i="1"/>
  <c r="K153" i="1" s="1"/>
  <c r="D153" i="1"/>
  <c r="F153" i="1" s="1"/>
  <c r="N152" i="1"/>
  <c r="I152" i="1"/>
  <c r="J152" i="1" s="1"/>
  <c r="L152" i="1" s="1"/>
  <c r="M152" i="1" s="1"/>
  <c r="D152" i="1"/>
  <c r="E152" i="1" s="1"/>
  <c r="G152" i="1" s="1"/>
  <c r="H152" i="1" s="1"/>
  <c r="N151" i="1"/>
  <c r="I151" i="1"/>
  <c r="D151" i="1"/>
  <c r="E151" i="1" s="1"/>
  <c r="G151" i="1" s="1"/>
  <c r="H151" i="1" s="1"/>
  <c r="N150" i="1"/>
  <c r="P150" i="1" s="1"/>
  <c r="I150" i="1"/>
  <c r="K150" i="1" s="1"/>
  <c r="D150" i="1"/>
  <c r="F150" i="1" s="1"/>
  <c r="N149" i="1"/>
  <c r="I149" i="1"/>
  <c r="K149" i="1" s="1"/>
  <c r="D149" i="1"/>
  <c r="F149" i="1" s="1"/>
  <c r="N148" i="1"/>
  <c r="P148" i="1" s="1"/>
  <c r="I148" i="1"/>
  <c r="K148" i="1" s="1"/>
  <c r="D148" i="1"/>
  <c r="F148" i="1" s="1"/>
  <c r="N147" i="1"/>
  <c r="P147" i="1" s="1"/>
  <c r="I147" i="1"/>
  <c r="K147" i="1" s="1"/>
  <c r="D147" i="1"/>
  <c r="E147" i="1" s="1"/>
  <c r="G147" i="1" s="1"/>
  <c r="H147" i="1" s="1"/>
  <c r="N146" i="1"/>
  <c r="P146" i="1" s="1"/>
  <c r="I146" i="1"/>
  <c r="K146" i="1" s="1"/>
  <c r="D146" i="1"/>
  <c r="F146" i="1" s="1"/>
  <c r="N145" i="1"/>
  <c r="O145" i="1" s="1"/>
  <c r="Q145" i="1" s="1"/>
  <c r="R145" i="1" s="1"/>
  <c r="I145" i="1"/>
  <c r="K145" i="1" s="1"/>
  <c r="D145" i="1"/>
  <c r="F145" i="1" s="1"/>
  <c r="N144" i="1"/>
  <c r="P144" i="1" s="1"/>
  <c r="I144" i="1"/>
  <c r="J144" i="1" s="1"/>
  <c r="L144" i="1" s="1"/>
  <c r="M144" i="1" s="1"/>
  <c r="D144" i="1"/>
  <c r="F144" i="1" s="1"/>
  <c r="N143" i="1"/>
  <c r="P143" i="1" s="1"/>
  <c r="I143" i="1"/>
  <c r="K143" i="1" s="1"/>
  <c r="D143" i="1"/>
  <c r="F143" i="1" s="1"/>
  <c r="N142" i="1"/>
  <c r="P142" i="1" s="1"/>
  <c r="I142" i="1"/>
  <c r="K142" i="1" s="1"/>
  <c r="D142" i="1"/>
  <c r="F142" i="1" s="1"/>
  <c r="N141" i="1"/>
  <c r="O141" i="1" s="1"/>
  <c r="Q141" i="1" s="1"/>
  <c r="R141" i="1" s="1"/>
  <c r="I141" i="1"/>
  <c r="J141" i="1" s="1"/>
  <c r="L141" i="1" s="1"/>
  <c r="M141" i="1" s="1"/>
  <c r="D141" i="1"/>
  <c r="F141" i="1" s="1"/>
  <c r="N140" i="1"/>
  <c r="P140" i="1" s="1"/>
  <c r="I140" i="1"/>
  <c r="J140" i="1" s="1"/>
  <c r="L140" i="1" s="1"/>
  <c r="M140" i="1" s="1"/>
  <c r="D140" i="1"/>
  <c r="F140" i="1" s="1"/>
  <c r="N139" i="1"/>
  <c r="P139" i="1" s="1"/>
  <c r="I139" i="1"/>
  <c r="K139" i="1" s="1"/>
  <c r="D139" i="1"/>
  <c r="E139" i="1" s="1"/>
  <c r="G139" i="1" s="1"/>
  <c r="H139" i="1" s="1"/>
  <c r="N138" i="1"/>
  <c r="P138" i="1" s="1"/>
  <c r="I138" i="1"/>
  <c r="K138" i="1" s="1"/>
  <c r="D138" i="1"/>
  <c r="N137" i="1"/>
  <c r="O137" i="1" s="1"/>
  <c r="Q137" i="1" s="1"/>
  <c r="R137" i="1" s="1"/>
  <c r="I137" i="1"/>
  <c r="K137" i="1" s="1"/>
  <c r="D137" i="1"/>
  <c r="F137" i="1" s="1"/>
  <c r="N136" i="1"/>
  <c r="O136" i="1" s="1"/>
  <c r="Q136" i="1" s="1"/>
  <c r="R136" i="1" s="1"/>
  <c r="I136" i="1"/>
  <c r="K136" i="1" s="1"/>
  <c r="D136" i="1"/>
  <c r="N135" i="1"/>
  <c r="P135" i="1" s="1"/>
  <c r="I135" i="1"/>
  <c r="K135" i="1" s="1"/>
  <c r="D135" i="1"/>
  <c r="N134" i="1"/>
  <c r="P134" i="1" s="1"/>
  <c r="I134" i="1"/>
  <c r="K134" i="1" s="1"/>
  <c r="D134" i="1"/>
  <c r="F134" i="1" s="1"/>
  <c r="N133" i="1"/>
  <c r="O133" i="1" s="1"/>
  <c r="Q133" i="1" s="1"/>
  <c r="R133" i="1" s="1"/>
  <c r="I133" i="1"/>
  <c r="K133" i="1" s="1"/>
  <c r="D133" i="1"/>
  <c r="F133" i="1" s="1"/>
  <c r="N132" i="1"/>
  <c r="P132" i="1" s="1"/>
  <c r="I132" i="1"/>
  <c r="J132" i="1" s="1"/>
  <c r="L132" i="1" s="1"/>
  <c r="M132" i="1" s="1"/>
  <c r="D132" i="1"/>
  <c r="F132" i="1" s="1"/>
  <c r="N131" i="1"/>
  <c r="P131" i="1" s="1"/>
  <c r="I131" i="1"/>
  <c r="J131" i="1" s="1"/>
  <c r="L131" i="1" s="1"/>
  <c r="M131" i="1" s="1"/>
  <c r="D131" i="1"/>
  <c r="F131" i="1" s="1"/>
  <c r="N130" i="1"/>
  <c r="O130" i="1" s="1"/>
  <c r="Q130" i="1" s="1"/>
  <c r="R130" i="1" s="1"/>
  <c r="I130" i="1"/>
  <c r="K130" i="1" s="1"/>
  <c r="D130" i="1"/>
  <c r="F130" i="1" s="1"/>
  <c r="N129" i="1"/>
  <c r="O129" i="1" s="1"/>
  <c r="Q129" i="1" s="1"/>
  <c r="R129" i="1" s="1"/>
  <c r="I129" i="1"/>
  <c r="K129" i="1" s="1"/>
  <c r="D129" i="1"/>
  <c r="F129" i="1" s="1"/>
  <c r="N128" i="1"/>
  <c r="P128" i="1" s="1"/>
  <c r="I128" i="1"/>
  <c r="D128" i="1"/>
  <c r="F128" i="1" s="1"/>
  <c r="N127" i="1"/>
  <c r="P127" i="1" s="1"/>
  <c r="I127" i="1"/>
  <c r="K127" i="1" s="1"/>
  <c r="D127" i="1"/>
  <c r="F127" i="1" s="1"/>
  <c r="N126" i="1"/>
  <c r="P126" i="1" s="1"/>
  <c r="I126" i="1"/>
  <c r="K126" i="1" s="1"/>
  <c r="D126" i="1"/>
  <c r="E126" i="1" s="1"/>
  <c r="G126" i="1" s="1"/>
  <c r="H126" i="1" s="1"/>
  <c r="N125" i="1"/>
  <c r="P125" i="1" s="1"/>
  <c r="I125" i="1"/>
  <c r="J125" i="1" s="1"/>
  <c r="L125" i="1" s="1"/>
  <c r="M125" i="1" s="1"/>
  <c r="D125" i="1"/>
  <c r="N124" i="1"/>
  <c r="P124" i="1" s="1"/>
  <c r="I124" i="1"/>
  <c r="J124" i="1" s="1"/>
  <c r="L124" i="1" s="1"/>
  <c r="M124" i="1" s="1"/>
  <c r="D124" i="1"/>
  <c r="F124" i="1" s="1"/>
  <c r="N123" i="1"/>
  <c r="P123" i="1" s="1"/>
  <c r="I123" i="1"/>
  <c r="K123" i="1" s="1"/>
  <c r="D123" i="1"/>
  <c r="E123" i="1" s="1"/>
  <c r="G123" i="1" s="1"/>
  <c r="H123" i="1" s="1"/>
  <c r="N122" i="1"/>
  <c r="P122" i="1" s="1"/>
  <c r="I122" i="1"/>
  <c r="K122" i="1" s="1"/>
  <c r="D122" i="1"/>
  <c r="F122" i="1" s="1"/>
  <c r="N121" i="1"/>
  <c r="O121" i="1" s="1"/>
  <c r="Q121" i="1" s="1"/>
  <c r="R121" i="1" s="1"/>
  <c r="I121" i="1"/>
  <c r="K121" i="1" s="1"/>
  <c r="D121" i="1"/>
  <c r="F121" i="1" s="1"/>
  <c r="N120" i="1"/>
  <c r="P120" i="1" s="1"/>
  <c r="I120" i="1"/>
  <c r="K120" i="1" s="1"/>
  <c r="D120" i="1"/>
  <c r="N119" i="1"/>
  <c r="P119" i="1" s="1"/>
  <c r="I119" i="1"/>
  <c r="K119" i="1" s="1"/>
  <c r="D119" i="1"/>
  <c r="N118" i="1"/>
  <c r="P118" i="1" s="1"/>
  <c r="I118" i="1"/>
  <c r="K118" i="1" s="1"/>
  <c r="D118" i="1"/>
  <c r="N117" i="1"/>
  <c r="P117" i="1" s="1"/>
  <c r="I117" i="1"/>
  <c r="K117" i="1" s="1"/>
  <c r="D117" i="1"/>
  <c r="F117" i="1" s="1"/>
  <c r="N116" i="1"/>
  <c r="P116" i="1" s="1"/>
  <c r="I116" i="1"/>
  <c r="K116" i="1" s="1"/>
  <c r="D116" i="1"/>
  <c r="F116" i="1" s="1"/>
  <c r="N115" i="1"/>
  <c r="P115" i="1" s="1"/>
  <c r="I115" i="1"/>
  <c r="K115" i="1" s="1"/>
  <c r="D115" i="1"/>
  <c r="F115" i="1" s="1"/>
  <c r="N114" i="1"/>
  <c r="P114" i="1" s="1"/>
  <c r="I114" i="1"/>
  <c r="K114" i="1" s="1"/>
  <c r="D114" i="1"/>
  <c r="F114" i="1" s="1"/>
  <c r="N113" i="1"/>
  <c r="P113" i="1" s="1"/>
  <c r="I113" i="1"/>
  <c r="K113" i="1" s="1"/>
  <c r="D113" i="1"/>
  <c r="F113" i="1" s="1"/>
  <c r="N112" i="1"/>
  <c r="P112" i="1" s="1"/>
  <c r="I112" i="1"/>
  <c r="K112" i="1" s="1"/>
  <c r="D112" i="1"/>
  <c r="F112" i="1" s="1"/>
  <c r="N111" i="1"/>
  <c r="P111" i="1" s="1"/>
  <c r="I111" i="1"/>
  <c r="K111" i="1" s="1"/>
  <c r="D111" i="1"/>
  <c r="F111" i="1" s="1"/>
  <c r="N110" i="1"/>
  <c r="P110" i="1" s="1"/>
  <c r="I110" i="1"/>
  <c r="K110" i="1" s="1"/>
  <c r="D110" i="1"/>
  <c r="E110" i="1" s="1"/>
  <c r="G110" i="1" s="1"/>
  <c r="H110" i="1" s="1"/>
  <c r="N109" i="1"/>
  <c r="P109" i="1" s="1"/>
  <c r="I109" i="1"/>
  <c r="J109" i="1" s="1"/>
  <c r="L109" i="1" s="1"/>
  <c r="M109" i="1" s="1"/>
  <c r="D109" i="1"/>
  <c r="F109" i="1" s="1"/>
  <c r="N108" i="1"/>
  <c r="P108" i="1" s="1"/>
  <c r="I108" i="1"/>
  <c r="D108" i="1"/>
  <c r="F108" i="1" s="1"/>
  <c r="N107" i="1"/>
  <c r="P107" i="1" s="1"/>
  <c r="I107" i="1"/>
  <c r="D107" i="1"/>
  <c r="E107" i="1" s="1"/>
  <c r="G107" i="1" s="1"/>
  <c r="H107" i="1" s="1"/>
  <c r="N106" i="1"/>
  <c r="O106" i="1" s="1"/>
  <c r="Q106" i="1" s="1"/>
  <c r="R106" i="1" s="1"/>
  <c r="I106" i="1"/>
  <c r="K106" i="1" s="1"/>
  <c r="D106" i="1"/>
  <c r="F106" i="1" s="1"/>
  <c r="N105" i="1"/>
  <c r="O105" i="1" s="1"/>
  <c r="Q105" i="1" s="1"/>
  <c r="R105" i="1" s="1"/>
  <c r="I105" i="1"/>
  <c r="K105" i="1" s="1"/>
  <c r="D105" i="1"/>
  <c r="F105" i="1" s="1"/>
  <c r="N104" i="1"/>
  <c r="O104" i="1" s="1"/>
  <c r="Q104" i="1" s="1"/>
  <c r="R104" i="1" s="1"/>
  <c r="I104" i="1"/>
  <c r="D104" i="1"/>
  <c r="E104" i="1" s="1"/>
  <c r="G104" i="1" s="1"/>
  <c r="H104" i="1" s="1"/>
  <c r="N103" i="1"/>
  <c r="P103" i="1" s="1"/>
  <c r="I103" i="1"/>
  <c r="K103" i="1" s="1"/>
  <c r="D103" i="1"/>
  <c r="E103" i="1" s="1"/>
  <c r="G103" i="1" s="1"/>
  <c r="H103" i="1" s="1"/>
  <c r="N102" i="1"/>
  <c r="P102" i="1" s="1"/>
  <c r="I102" i="1"/>
  <c r="K102" i="1" s="1"/>
  <c r="D102" i="1"/>
  <c r="E102" i="1" s="1"/>
  <c r="G102" i="1" s="1"/>
  <c r="H102" i="1" s="1"/>
  <c r="N101" i="1"/>
  <c r="O101" i="1" s="1"/>
  <c r="Q101" i="1" s="1"/>
  <c r="R101" i="1" s="1"/>
  <c r="I101" i="1"/>
  <c r="J101" i="1" s="1"/>
  <c r="L101" i="1" s="1"/>
  <c r="M101" i="1" s="1"/>
  <c r="D101" i="1"/>
  <c r="F101" i="1" s="1"/>
  <c r="N100" i="1"/>
  <c r="P100" i="1" s="1"/>
  <c r="I100" i="1"/>
  <c r="J100" i="1" s="1"/>
  <c r="L100" i="1" s="1"/>
  <c r="M100" i="1" s="1"/>
  <c r="D100" i="1"/>
  <c r="F100" i="1" s="1"/>
  <c r="N99" i="1"/>
  <c r="P99" i="1" s="1"/>
  <c r="I99" i="1"/>
  <c r="K99" i="1" s="1"/>
  <c r="D99" i="1"/>
  <c r="F99" i="1" s="1"/>
  <c r="N98" i="1"/>
  <c r="P98" i="1" s="1"/>
  <c r="I98" i="1"/>
  <c r="K98" i="1" s="1"/>
  <c r="D98" i="1"/>
  <c r="F98" i="1" s="1"/>
  <c r="N97" i="1"/>
  <c r="P97" i="1" s="1"/>
  <c r="I97" i="1"/>
  <c r="K97" i="1" s="1"/>
  <c r="D97" i="1"/>
  <c r="F97" i="1" s="1"/>
  <c r="N96" i="1"/>
  <c r="P96" i="1" s="1"/>
  <c r="I96" i="1"/>
  <c r="K96" i="1" s="1"/>
  <c r="D96" i="1"/>
  <c r="F96" i="1" s="1"/>
  <c r="N95" i="1"/>
  <c r="P95" i="1" s="1"/>
  <c r="I95" i="1"/>
  <c r="K95" i="1" s="1"/>
  <c r="D95" i="1"/>
  <c r="F95" i="1" s="1"/>
  <c r="N94" i="1"/>
  <c r="P94" i="1" s="1"/>
  <c r="I94" i="1"/>
  <c r="K94" i="1" s="1"/>
  <c r="D94" i="1"/>
  <c r="F94" i="1" s="1"/>
  <c r="N93" i="1"/>
  <c r="P93" i="1" s="1"/>
  <c r="I93" i="1"/>
  <c r="K93" i="1" s="1"/>
  <c r="D93" i="1"/>
  <c r="F93" i="1" s="1"/>
  <c r="N92" i="1"/>
  <c r="P92" i="1" s="1"/>
  <c r="I92" i="1"/>
  <c r="K92" i="1" s="1"/>
  <c r="D92" i="1"/>
  <c r="F92" i="1" s="1"/>
  <c r="N91" i="1"/>
  <c r="P91" i="1" s="1"/>
  <c r="I91" i="1"/>
  <c r="K91" i="1" s="1"/>
  <c r="D91" i="1"/>
  <c r="F91" i="1" s="1"/>
  <c r="N90" i="1"/>
  <c r="P90" i="1" s="1"/>
  <c r="I90" i="1"/>
  <c r="K90" i="1" s="1"/>
  <c r="D90" i="1"/>
  <c r="F90" i="1" s="1"/>
  <c r="N89" i="1"/>
  <c r="P89" i="1" s="1"/>
  <c r="I89" i="1"/>
  <c r="K89" i="1" s="1"/>
  <c r="D89" i="1"/>
  <c r="F89" i="1" s="1"/>
  <c r="N88" i="1"/>
  <c r="O88" i="1" s="1"/>
  <c r="Q88" i="1" s="1"/>
  <c r="R88" i="1" s="1"/>
  <c r="I88" i="1"/>
  <c r="K88" i="1" s="1"/>
  <c r="D88" i="1"/>
  <c r="E88" i="1" s="1"/>
  <c r="G88" i="1" s="1"/>
  <c r="H88" i="1" s="1"/>
  <c r="N87" i="1"/>
  <c r="P87" i="1" s="1"/>
  <c r="I87" i="1"/>
  <c r="K87" i="1" s="1"/>
  <c r="D87" i="1"/>
  <c r="E87" i="1" s="1"/>
  <c r="G87" i="1" s="1"/>
  <c r="H87" i="1" s="1"/>
  <c r="N86" i="1"/>
  <c r="P86" i="1" s="1"/>
  <c r="I86" i="1"/>
  <c r="K86" i="1" s="1"/>
  <c r="D86" i="1"/>
  <c r="E86" i="1" s="1"/>
  <c r="G86" i="1" s="1"/>
  <c r="H86" i="1" s="1"/>
  <c r="N85" i="1"/>
  <c r="O85" i="1" s="1"/>
  <c r="Q85" i="1" s="1"/>
  <c r="R85" i="1" s="1"/>
  <c r="I85" i="1"/>
  <c r="J85" i="1" s="1"/>
  <c r="L85" i="1" s="1"/>
  <c r="M85" i="1" s="1"/>
  <c r="D85" i="1"/>
  <c r="F85" i="1" s="1"/>
  <c r="N84" i="1"/>
  <c r="P84" i="1" s="1"/>
  <c r="I84" i="1"/>
  <c r="J84" i="1" s="1"/>
  <c r="L84" i="1" s="1"/>
  <c r="M84" i="1" s="1"/>
  <c r="D84" i="1"/>
  <c r="F84" i="1" s="1"/>
  <c r="N83" i="1"/>
  <c r="P83" i="1" s="1"/>
  <c r="I83" i="1"/>
  <c r="J83" i="1" s="1"/>
  <c r="L83" i="1" s="1"/>
  <c r="M83" i="1" s="1"/>
  <c r="D83" i="1"/>
  <c r="F83" i="1" s="1"/>
  <c r="N82" i="1"/>
  <c r="O82" i="1" s="1"/>
  <c r="Q82" i="1" s="1"/>
  <c r="R82" i="1" s="1"/>
  <c r="I82" i="1"/>
  <c r="K82" i="1" s="1"/>
  <c r="D82" i="1"/>
  <c r="F82" i="1" s="1"/>
  <c r="N81" i="1"/>
  <c r="O81" i="1" s="1"/>
  <c r="Q81" i="1" s="1"/>
  <c r="R81" i="1" s="1"/>
  <c r="I81" i="1"/>
  <c r="K81" i="1" s="1"/>
  <c r="D81" i="1"/>
  <c r="F81" i="1" s="1"/>
  <c r="N80" i="1"/>
  <c r="O80" i="1" s="1"/>
  <c r="Q80" i="1" s="1"/>
  <c r="R80" i="1" s="1"/>
  <c r="I80" i="1"/>
  <c r="J80" i="1" s="1"/>
  <c r="L80" i="1" s="1"/>
  <c r="M80" i="1" s="1"/>
  <c r="D80" i="1"/>
  <c r="N79" i="1"/>
  <c r="P79" i="1" s="1"/>
  <c r="I79" i="1"/>
  <c r="K79" i="1" s="1"/>
  <c r="D79" i="1"/>
  <c r="E79" i="1" s="1"/>
  <c r="G79" i="1" s="1"/>
  <c r="H79" i="1" s="1"/>
  <c r="N78" i="1"/>
  <c r="P78" i="1" s="1"/>
  <c r="I78" i="1"/>
  <c r="K78" i="1" s="1"/>
  <c r="D78" i="1"/>
  <c r="E78" i="1" s="1"/>
  <c r="G78" i="1" s="1"/>
  <c r="H78" i="1" s="1"/>
  <c r="N77" i="1"/>
  <c r="O77" i="1" s="1"/>
  <c r="Q77" i="1" s="1"/>
  <c r="R77" i="1" s="1"/>
  <c r="I77" i="1"/>
  <c r="J77" i="1" s="1"/>
  <c r="L77" i="1" s="1"/>
  <c r="M77" i="1" s="1"/>
  <c r="D77" i="1"/>
  <c r="N76" i="1"/>
  <c r="P76" i="1" s="1"/>
  <c r="I76" i="1"/>
  <c r="J76" i="1" s="1"/>
  <c r="L76" i="1" s="1"/>
  <c r="M76" i="1" s="1"/>
  <c r="D76" i="1"/>
  <c r="F76" i="1" s="1"/>
  <c r="N75" i="1"/>
  <c r="P75" i="1" s="1"/>
  <c r="I75" i="1"/>
  <c r="D75" i="1"/>
  <c r="E75" i="1" s="1"/>
  <c r="G75" i="1" s="1"/>
  <c r="H75" i="1" s="1"/>
  <c r="N74" i="1"/>
  <c r="P74" i="1" s="1"/>
  <c r="I74" i="1"/>
  <c r="D74" i="1"/>
  <c r="F74" i="1" s="1"/>
  <c r="N73" i="1"/>
  <c r="I73" i="1"/>
  <c r="K73" i="1" s="1"/>
  <c r="D73" i="1"/>
  <c r="F73" i="1" s="1"/>
  <c r="N72" i="1"/>
  <c r="I72" i="1"/>
  <c r="J72" i="1" s="1"/>
  <c r="L72" i="1" s="1"/>
  <c r="M72" i="1" s="1"/>
  <c r="D72" i="1"/>
  <c r="F72" i="1" s="1"/>
  <c r="N71" i="1"/>
  <c r="P71" i="1" s="1"/>
  <c r="I71" i="1"/>
  <c r="K71" i="1" s="1"/>
  <c r="D71" i="1"/>
  <c r="F71" i="1" s="1"/>
  <c r="N70" i="1"/>
  <c r="P70" i="1" s="1"/>
  <c r="I70" i="1"/>
  <c r="K70" i="1" s="1"/>
  <c r="D70" i="1"/>
  <c r="F70" i="1" s="1"/>
  <c r="N69" i="1"/>
  <c r="I69" i="1"/>
  <c r="K69" i="1" s="1"/>
  <c r="D69" i="1"/>
  <c r="F69" i="1" s="1"/>
  <c r="N68" i="1"/>
  <c r="P68" i="1" s="1"/>
  <c r="I68" i="1"/>
  <c r="K68" i="1" s="1"/>
  <c r="D68" i="1"/>
  <c r="F68" i="1" s="1"/>
  <c r="N67" i="1"/>
  <c r="P67" i="1" s="1"/>
  <c r="I67" i="1"/>
  <c r="K67" i="1" s="1"/>
  <c r="D67" i="1"/>
  <c r="N66" i="1"/>
  <c r="P66" i="1" s="1"/>
  <c r="I66" i="1"/>
  <c r="K66" i="1" s="1"/>
  <c r="D66" i="1"/>
  <c r="F66" i="1" s="1"/>
  <c r="N65" i="1"/>
  <c r="I65" i="1"/>
  <c r="K65" i="1" s="1"/>
  <c r="D65" i="1"/>
  <c r="F65" i="1" s="1"/>
  <c r="N64" i="1"/>
  <c r="P64" i="1" s="1"/>
  <c r="I64" i="1"/>
  <c r="D64" i="1"/>
  <c r="F64" i="1" s="1"/>
  <c r="N63" i="1"/>
  <c r="P63" i="1" s="1"/>
  <c r="I63" i="1"/>
  <c r="D63" i="1"/>
  <c r="F63" i="1" s="1"/>
  <c r="N62" i="1"/>
  <c r="P62" i="1" s="1"/>
  <c r="I62" i="1"/>
  <c r="K62" i="1" s="1"/>
  <c r="D62" i="1"/>
  <c r="E62" i="1" s="1"/>
  <c r="G62" i="1" s="1"/>
  <c r="H62" i="1" s="1"/>
  <c r="N61" i="1"/>
  <c r="P61" i="1" s="1"/>
  <c r="I61" i="1"/>
  <c r="D61" i="1"/>
  <c r="F61" i="1" s="1"/>
  <c r="N60" i="1"/>
  <c r="P60" i="1" s="1"/>
  <c r="I60" i="1"/>
  <c r="D60" i="1"/>
  <c r="F60" i="1" s="1"/>
  <c r="N59" i="1"/>
  <c r="P59" i="1" s="1"/>
  <c r="I59" i="1"/>
  <c r="D59" i="1"/>
  <c r="E59" i="1" s="1"/>
  <c r="G59" i="1" s="1"/>
  <c r="H59" i="1" s="1"/>
  <c r="N58" i="1"/>
  <c r="O58" i="1" s="1"/>
  <c r="Q58" i="1" s="1"/>
  <c r="R58" i="1" s="1"/>
  <c r="I58" i="1"/>
  <c r="K58" i="1" s="1"/>
  <c r="D58" i="1"/>
  <c r="F58" i="1" s="1"/>
  <c r="N57" i="1"/>
  <c r="O57" i="1" s="1"/>
  <c r="Q57" i="1" s="1"/>
  <c r="R57" i="1" s="1"/>
  <c r="I57" i="1"/>
  <c r="K57" i="1" s="1"/>
  <c r="D57" i="1"/>
  <c r="F57" i="1" s="1"/>
  <c r="N56" i="1"/>
  <c r="O56" i="1" s="1"/>
  <c r="Q56" i="1" s="1"/>
  <c r="R56" i="1" s="1"/>
  <c r="I56" i="1"/>
  <c r="D56" i="1"/>
  <c r="E56" i="1" s="1"/>
  <c r="G56" i="1" s="1"/>
  <c r="H56" i="1" s="1"/>
  <c r="N55" i="1"/>
  <c r="P55" i="1" s="1"/>
  <c r="I55" i="1"/>
  <c r="D55" i="1"/>
  <c r="E55" i="1" s="1"/>
  <c r="G55" i="1" s="1"/>
  <c r="H55" i="1" s="1"/>
  <c r="N54" i="1"/>
  <c r="P54" i="1" s="1"/>
  <c r="I54" i="1"/>
  <c r="K54" i="1" s="1"/>
  <c r="D54" i="1"/>
  <c r="F54" i="1" s="1"/>
  <c r="N53" i="1"/>
  <c r="I53" i="1"/>
  <c r="K53" i="1" s="1"/>
  <c r="D53" i="1"/>
  <c r="F53" i="1" s="1"/>
  <c r="N52" i="1"/>
  <c r="P52" i="1" s="1"/>
  <c r="I52" i="1"/>
  <c r="J52" i="1" s="1"/>
  <c r="L52" i="1" s="1"/>
  <c r="M52" i="1" s="1"/>
  <c r="D52" i="1"/>
  <c r="F52" i="1" s="1"/>
  <c r="N51" i="1"/>
  <c r="P51" i="1" s="1"/>
  <c r="I51" i="1"/>
  <c r="K51" i="1" s="1"/>
  <c r="D51" i="1"/>
  <c r="E51" i="1" s="1"/>
  <c r="G51" i="1" s="1"/>
  <c r="H51" i="1" s="1"/>
  <c r="N50" i="1"/>
  <c r="P50" i="1" s="1"/>
  <c r="I50" i="1"/>
  <c r="D50" i="1"/>
  <c r="F50" i="1" s="1"/>
  <c r="N49" i="1"/>
  <c r="P49" i="1" s="1"/>
  <c r="I49" i="1"/>
  <c r="K49" i="1" s="1"/>
  <c r="D49" i="1"/>
  <c r="F49" i="1" s="1"/>
  <c r="N48" i="1"/>
  <c r="P48" i="1" s="1"/>
  <c r="I48" i="1"/>
  <c r="K48" i="1" s="1"/>
  <c r="D48" i="1"/>
  <c r="F48" i="1" s="1"/>
  <c r="N47" i="1"/>
  <c r="I47" i="1"/>
  <c r="K47" i="1" s="1"/>
  <c r="D47" i="1"/>
  <c r="F47" i="1" s="1"/>
  <c r="N46" i="1"/>
  <c r="P46" i="1" s="1"/>
  <c r="I46" i="1"/>
  <c r="K46" i="1" s="1"/>
  <c r="D46" i="1"/>
  <c r="N45" i="1"/>
  <c r="I45" i="1"/>
  <c r="D45" i="1"/>
  <c r="N44" i="1"/>
  <c r="P44" i="1" s="1"/>
  <c r="I44" i="1"/>
  <c r="J44" i="1" s="1"/>
  <c r="L44" i="1" s="1"/>
  <c r="M44" i="1" s="1"/>
  <c r="D44" i="1"/>
  <c r="F44" i="1" s="1"/>
  <c r="N43" i="1"/>
  <c r="P43" i="1" s="1"/>
  <c r="I43" i="1"/>
  <c r="K43" i="1" s="1"/>
  <c r="D43" i="1"/>
  <c r="F43" i="1" s="1"/>
  <c r="N42" i="1"/>
  <c r="I42" i="1"/>
  <c r="D42" i="1"/>
  <c r="F42" i="1" s="1"/>
  <c r="N41" i="1"/>
  <c r="I41" i="1"/>
  <c r="K41" i="1" s="1"/>
  <c r="D41" i="1"/>
  <c r="F41" i="1" s="1"/>
  <c r="N40" i="1"/>
  <c r="O40" i="1" s="1"/>
  <c r="Q40" i="1" s="1"/>
  <c r="R40" i="1" s="1"/>
  <c r="I40" i="1"/>
  <c r="K40" i="1" s="1"/>
  <c r="D40" i="1"/>
  <c r="E40" i="1" s="1"/>
  <c r="G40" i="1" s="1"/>
  <c r="H40" i="1" s="1"/>
  <c r="N39" i="1"/>
  <c r="I39" i="1"/>
  <c r="K39" i="1" s="1"/>
  <c r="D39" i="1"/>
  <c r="E39" i="1" s="1"/>
  <c r="G39" i="1" s="1"/>
  <c r="H39" i="1" s="1"/>
  <c r="N38" i="1"/>
  <c r="P38" i="1" s="1"/>
  <c r="I38" i="1"/>
  <c r="K38" i="1" s="1"/>
  <c r="D38" i="1"/>
  <c r="N37" i="1"/>
  <c r="O37" i="1" s="1"/>
  <c r="Q37" i="1" s="1"/>
  <c r="R37" i="1" s="1"/>
  <c r="I37" i="1"/>
  <c r="D37" i="1"/>
  <c r="N36" i="1"/>
  <c r="P36" i="1" s="1"/>
  <c r="I36" i="1"/>
  <c r="D36" i="1"/>
  <c r="F36" i="1" s="1"/>
  <c r="N35" i="1"/>
  <c r="P35" i="1" s="1"/>
  <c r="I35" i="1"/>
  <c r="J35" i="1" s="1"/>
  <c r="L35" i="1" s="1"/>
  <c r="M35" i="1" s="1"/>
  <c r="D35" i="1"/>
  <c r="N34" i="1"/>
  <c r="O34" i="1" s="1"/>
  <c r="Q34" i="1" s="1"/>
  <c r="R34" i="1" s="1"/>
  <c r="I34" i="1"/>
  <c r="K34" i="1" s="1"/>
  <c r="D34" i="1"/>
  <c r="F34" i="1" s="1"/>
  <c r="N33" i="1"/>
  <c r="O33" i="1" s="1"/>
  <c r="Q33" i="1" s="1"/>
  <c r="R33" i="1" s="1"/>
  <c r="I33" i="1"/>
  <c r="K33" i="1" s="1"/>
  <c r="D33" i="1"/>
  <c r="F33" i="1" s="1"/>
  <c r="N32" i="1"/>
  <c r="I32" i="1"/>
  <c r="J32" i="1" s="1"/>
  <c r="L32" i="1" s="1"/>
  <c r="M32" i="1" s="1"/>
  <c r="D32" i="1"/>
  <c r="N31" i="1"/>
  <c r="P31" i="1" s="1"/>
  <c r="I31" i="1"/>
  <c r="K31" i="1" s="1"/>
  <c r="D31" i="1"/>
  <c r="F31" i="1" s="1"/>
  <c r="N30" i="1"/>
  <c r="P30" i="1" s="1"/>
  <c r="I30" i="1"/>
  <c r="K30" i="1" s="1"/>
  <c r="D30" i="1"/>
  <c r="E30" i="1" s="1"/>
  <c r="G30" i="1" s="1"/>
  <c r="H30" i="1" s="1"/>
  <c r="N29" i="1"/>
  <c r="P29" i="1" s="1"/>
  <c r="I29" i="1"/>
  <c r="J29" i="1" s="1"/>
  <c r="L29" i="1" s="1"/>
  <c r="M29" i="1" s="1"/>
  <c r="D29" i="1"/>
  <c r="F29" i="1" s="1"/>
  <c r="N28" i="1"/>
  <c r="I28" i="1"/>
  <c r="J28" i="1" s="1"/>
  <c r="L28" i="1" s="1"/>
  <c r="M28" i="1" s="1"/>
  <c r="D28" i="1"/>
  <c r="F28" i="1" s="1"/>
  <c r="N27" i="1"/>
  <c r="P27" i="1" s="1"/>
  <c r="I27" i="1"/>
  <c r="K27" i="1" s="1"/>
  <c r="D27" i="1"/>
  <c r="E27" i="1" s="1"/>
  <c r="G27" i="1" s="1"/>
  <c r="H27" i="1" s="1"/>
  <c r="N26" i="1"/>
  <c r="O26" i="1" s="1"/>
  <c r="Q26" i="1" s="1"/>
  <c r="R26" i="1" s="1"/>
  <c r="I26" i="1"/>
  <c r="K26" i="1" s="1"/>
  <c r="D26" i="1"/>
  <c r="F26" i="1" s="1"/>
  <c r="N25" i="1"/>
  <c r="P25" i="1" s="1"/>
  <c r="I25" i="1"/>
  <c r="K25" i="1" s="1"/>
  <c r="D25" i="1"/>
  <c r="F25" i="1" s="1"/>
  <c r="N24" i="1"/>
  <c r="O24" i="1" s="1"/>
  <c r="Q24" i="1" s="1"/>
  <c r="R24" i="1" s="1"/>
  <c r="I24" i="1"/>
  <c r="K24" i="1" s="1"/>
  <c r="D24" i="1"/>
  <c r="F24" i="1" s="1"/>
  <c r="N23" i="1"/>
  <c r="P23" i="1" s="1"/>
  <c r="I23" i="1"/>
  <c r="D23" i="1"/>
  <c r="E23" i="1" s="1"/>
  <c r="G23" i="1" s="1"/>
  <c r="H23" i="1" s="1"/>
  <c r="N22" i="1"/>
  <c r="P22" i="1" s="1"/>
  <c r="I22" i="1"/>
  <c r="K22" i="1" s="1"/>
  <c r="D22" i="1"/>
  <c r="F22" i="1" s="1"/>
  <c r="N21" i="1"/>
  <c r="P21" i="1" s="1"/>
  <c r="I21" i="1"/>
  <c r="J21" i="1" s="1"/>
  <c r="L21" i="1" s="1"/>
  <c r="M21" i="1" s="1"/>
  <c r="D21" i="1"/>
  <c r="N20" i="1"/>
  <c r="I20" i="1"/>
  <c r="K20" i="1" s="1"/>
  <c r="D20" i="1"/>
  <c r="F20" i="1" s="1"/>
  <c r="N19" i="1"/>
  <c r="P19" i="1" s="1"/>
  <c r="I19" i="1"/>
  <c r="K19" i="1" s="1"/>
  <c r="D19" i="1"/>
  <c r="E19" i="1" s="1"/>
  <c r="G19" i="1" s="1"/>
  <c r="H19" i="1" s="1"/>
  <c r="N18" i="1"/>
  <c r="I18" i="1"/>
  <c r="D18" i="1"/>
  <c r="F18" i="1" s="1"/>
  <c r="N17" i="1"/>
  <c r="O17" i="1" s="1"/>
  <c r="Q17" i="1" s="1"/>
  <c r="R17" i="1" s="1"/>
  <c r="I17" i="1"/>
  <c r="K17" i="1" s="1"/>
  <c r="D17" i="1"/>
  <c r="F17" i="1" s="1"/>
  <c r="N16" i="1"/>
  <c r="P16" i="1" s="1"/>
  <c r="I16" i="1"/>
  <c r="J16" i="1" s="1"/>
  <c r="L16" i="1" s="1"/>
  <c r="M16" i="1" s="1"/>
  <c r="D16" i="1"/>
  <c r="N15" i="1"/>
  <c r="I15" i="1"/>
  <c r="K15" i="1" s="1"/>
  <c r="D15" i="1"/>
  <c r="E15" i="1" s="1"/>
  <c r="G15" i="1" s="1"/>
  <c r="H15" i="1" s="1"/>
  <c r="N14" i="1"/>
  <c r="P14" i="1" s="1"/>
  <c r="I14" i="1"/>
  <c r="K14" i="1" s="1"/>
  <c r="D14" i="1"/>
  <c r="F14" i="1" s="1"/>
  <c r="N13" i="1"/>
  <c r="O13" i="1" s="1"/>
  <c r="Q13" i="1" s="1"/>
  <c r="R13" i="1" s="1"/>
  <c r="I13" i="1"/>
  <c r="D13" i="1"/>
  <c r="F13" i="1" s="1"/>
  <c r="N12" i="1"/>
  <c r="P12" i="1" s="1"/>
  <c r="I12" i="1"/>
  <c r="K12" i="1" s="1"/>
  <c r="D12" i="1"/>
  <c r="F12" i="1" s="1"/>
  <c r="N11" i="1"/>
  <c r="P11" i="1" s="1"/>
  <c r="I11" i="1"/>
  <c r="K11" i="1" s="1"/>
  <c r="D11" i="1"/>
  <c r="F11" i="1" s="1"/>
  <c r="N10" i="1"/>
  <c r="O10" i="1" s="1"/>
  <c r="Q10" i="1" s="1"/>
  <c r="R10" i="1" s="1"/>
  <c r="I10" i="1"/>
  <c r="K10" i="1" s="1"/>
  <c r="D10" i="1"/>
  <c r="F10" i="1" s="1"/>
  <c r="N9" i="1"/>
  <c r="P9" i="1" s="1"/>
  <c r="I9" i="1"/>
  <c r="K9" i="1" s="1"/>
  <c r="D9" i="1"/>
  <c r="F9" i="1" s="1"/>
  <c r="I8" i="1"/>
  <c r="D8" i="1"/>
  <c r="F8" i="1" s="1"/>
  <c r="I7" i="1"/>
  <c r="K7" i="1" s="1"/>
  <c r="D7" i="1"/>
  <c r="F7" i="1" s="1"/>
  <c r="I6" i="1"/>
  <c r="K6" i="1" s="1"/>
  <c r="D6" i="1"/>
  <c r="F6" i="1" s="1"/>
  <c r="D5" i="1"/>
  <c r="F5" i="1" s="1"/>
  <c r="D4" i="1"/>
  <c r="F4" i="1" s="1"/>
  <c r="O472" i="1" l="1"/>
  <c r="Q472" i="1" s="1"/>
  <c r="R472" i="1" s="1"/>
  <c r="J944" i="1"/>
  <c r="L944" i="1" s="1"/>
  <c r="M944" i="1" s="1"/>
  <c r="O946" i="1"/>
  <c r="Q946" i="1" s="1"/>
  <c r="R946" i="1" s="1"/>
  <c r="K950" i="1"/>
  <c r="F51" i="1"/>
  <c r="E1140" i="1"/>
  <c r="G1140" i="1" s="1"/>
  <c r="H1140" i="1" s="1"/>
  <c r="E14" i="1"/>
  <c r="G14" i="1" s="1"/>
  <c r="H14" i="1" s="1"/>
  <c r="O21" i="1"/>
  <c r="Q21" i="1" s="1"/>
  <c r="R21" i="1" s="1"/>
  <c r="P423" i="1"/>
  <c r="P710" i="1"/>
  <c r="P711" i="1"/>
  <c r="K1147" i="1"/>
  <c r="F1182" i="1"/>
  <c r="F765" i="1"/>
  <c r="P772" i="1"/>
  <c r="O865" i="1"/>
  <c r="Q865" i="1" s="1"/>
  <c r="R865" i="1" s="1"/>
  <c r="J873" i="1"/>
  <c r="L873" i="1" s="1"/>
  <c r="M873" i="1" s="1"/>
  <c r="J874" i="1"/>
  <c r="L874" i="1" s="1"/>
  <c r="M874" i="1" s="1"/>
  <c r="F147" i="1"/>
  <c r="P478" i="1"/>
  <c r="O1243" i="1"/>
  <c r="Q1243" i="1" s="1"/>
  <c r="R1243" i="1" s="1"/>
  <c r="J1247" i="1"/>
  <c r="L1247" i="1" s="1"/>
  <c r="M1247" i="1" s="1"/>
  <c r="J1248" i="1"/>
  <c r="L1248" i="1" s="1"/>
  <c r="M1248" i="1" s="1"/>
  <c r="O470" i="1"/>
  <c r="Q470" i="1" s="1"/>
  <c r="R470" i="1" s="1"/>
  <c r="F816" i="1"/>
  <c r="E1048" i="1"/>
  <c r="G1048" i="1" s="1"/>
  <c r="H1048" i="1" s="1"/>
  <c r="E879" i="1"/>
  <c r="G879" i="1" s="1"/>
  <c r="H879" i="1" s="1"/>
  <c r="K1177" i="1"/>
  <c r="P1200" i="1"/>
  <c r="F23" i="1"/>
  <c r="E539" i="1"/>
  <c r="G539" i="1" s="1"/>
  <c r="H539" i="1" s="1"/>
  <c r="J621" i="1"/>
  <c r="L621" i="1" s="1"/>
  <c r="M621" i="1" s="1"/>
  <c r="J858" i="1"/>
  <c r="L858" i="1" s="1"/>
  <c r="M858" i="1" s="1"/>
  <c r="J859" i="1"/>
  <c r="L859" i="1" s="1"/>
  <c r="M859" i="1" s="1"/>
  <c r="J860" i="1"/>
  <c r="L860" i="1" s="1"/>
  <c r="M860" i="1" s="1"/>
  <c r="O862" i="1"/>
  <c r="Q862" i="1" s="1"/>
  <c r="R862" i="1" s="1"/>
  <c r="O863" i="1"/>
  <c r="Q863" i="1" s="1"/>
  <c r="R863" i="1" s="1"/>
  <c r="F903" i="1"/>
  <c r="J913" i="1"/>
  <c r="L913" i="1" s="1"/>
  <c r="M913" i="1" s="1"/>
  <c r="K914" i="1"/>
  <c r="J915" i="1"/>
  <c r="L915" i="1" s="1"/>
  <c r="M915" i="1" s="1"/>
  <c r="O925" i="1"/>
  <c r="Q925" i="1" s="1"/>
  <c r="R925" i="1" s="1"/>
  <c r="O926" i="1"/>
  <c r="Q926" i="1" s="1"/>
  <c r="R926" i="1" s="1"/>
  <c r="O958" i="1"/>
  <c r="Q958" i="1" s="1"/>
  <c r="R958" i="1" s="1"/>
  <c r="E983" i="1"/>
  <c r="G983" i="1" s="1"/>
  <c r="H983" i="1" s="1"/>
  <c r="E984" i="1"/>
  <c r="G984" i="1" s="1"/>
  <c r="H984" i="1" s="1"/>
  <c r="F993" i="1"/>
  <c r="E1077" i="1"/>
  <c r="G1077" i="1" s="1"/>
  <c r="H1077" i="1" s="1"/>
  <c r="E1230" i="1"/>
  <c r="G1230" i="1" s="1"/>
  <c r="H1230" i="1" s="1"/>
  <c r="E1235" i="1"/>
  <c r="G1235" i="1" s="1"/>
  <c r="H1235" i="1" s="1"/>
  <c r="J1252" i="1"/>
  <c r="L1252" i="1" s="1"/>
  <c r="M1252" i="1" s="1"/>
  <c r="J26" i="1"/>
  <c r="L26" i="1" s="1"/>
  <c r="M26" i="1" s="1"/>
  <c r="F167" i="1"/>
  <c r="J173" i="1"/>
  <c r="L173" i="1" s="1"/>
  <c r="M173" i="1" s="1"/>
  <c r="J310" i="1"/>
  <c r="L310" i="1" s="1"/>
  <c r="M310" i="1" s="1"/>
  <c r="P382" i="1"/>
  <c r="J410" i="1"/>
  <c r="L410" i="1" s="1"/>
  <c r="M410" i="1" s="1"/>
  <c r="F625" i="1"/>
  <c r="P243" i="1"/>
  <c r="F246" i="1"/>
  <c r="O253" i="1"/>
  <c r="Q253" i="1" s="1"/>
  <c r="R253" i="1" s="1"/>
  <c r="O462" i="1"/>
  <c r="Q462" i="1" s="1"/>
  <c r="R462" i="1" s="1"/>
  <c r="P463" i="1"/>
  <c r="J503" i="1"/>
  <c r="L503" i="1" s="1"/>
  <c r="M503" i="1" s="1"/>
  <c r="J504" i="1"/>
  <c r="L504" i="1" s="1"/>
  <c r="M504" i="1" s="1"/>
  <c r="O506" i="1"/>
  <c r="Q506" i="1" s="1"/>
  <c r="R506" i="1" s="1"/>
  <c r="E509" i="1"/>
  <c r="G509" i="1" s="1"/>
  <c r="H509" i="1" s="1"/>
  <c r="O509" i="1"/>
  <c r="Q509" i="1" s="1"/>
  <c r="R509" i="1" s="1"/>
  <c r="P518" i="1"/>
  <c r="P631" i="1"/>
  <c r="J729" i="1"/>
  <c r="L729" i="1" s="1"/>
  <c r="M729" i="1" s="1"/>
  <c r="P747" i="1"/>
  <c r="O786" i="1"/>
  <c r="Q786" i="1" s="1"/>
  <c r="R786" i="1" s="1"/>
  <c r="J831" i="1"/>
  <c r="L831" i="1" s="1"/>
  <c r="M831" i="1" s="1"/>
  <c r="K882" i="1"/>
  <c r="O970" i="1"/>
  <c r="Q970" i="1" s="1"/>
  <c r="R970" i="1" s="1"/>
  <c r="K1030" i="1"/>
  <c r="E1090" i="1"/>
  <c r="G1090" i="1" s="1"/>
  <c r="H1090" i="1" s="1"/>
  <c r="J1092" i="1"/>
  <c r="L1092" i="1" s="1"/>
  <c r="M1092" i="1" s="1"/>
  <c r="J1109" i="1"/>
  <c r="L1109" i="1" s="1"/>
  <c r="M1109" i="1" s="1"/>
  <c r="E24" i="1"/>
  <c r="G24" i="1" s="1"/>
  <c r="H24" i="1" s="1"/>
  <c r="K412" i="1"/>
  <c r="F526" i="1"/>
  <c r="F102" i="1"/>
  <c r="P162" i="1"/>
  <c r="E195" i="1"/>
  <c r="G195" i="1" s="1"/>
  <c r="H195" i="1" s="1"/>
  <c r="K357" i="1"/>
  <c r="J358" i="1"/>
  <c r="L358" i="1" s="1"/>
  <c r="M358" i="1" s="1"/>
  <c r="O1068" i="1"/>
  <c r="Q1068" i="1" s="1"/>
  <c r="R1068" i="1" s="1"/>
  <c r="J1081" i="1"/>
  <c r="L1081" i="1" s="1"/>
  <c r="M1081" i="1" s="1"/>
  <c r="K1125" i="1"/>
  <c r="O269" i="1"/>
  <c r="Q269" i="1" s="1"/>
  <c r="R269" i="1" s="1"/>
  <c r="O379" i="1"/>
  <c r="Q379" i="1" s="1"/>
  <c r="R379" i="1" s="1"/>
  <c r="O438" i="1"/>
  <c r="Q438" i="1" s="1"/>
  <c r="R438" i="1" s="1"/>
  <c r="J501" i="1"/>
  <c r="L501" i="1" s="1"/>
  <c r="M501" i="1" s="1"/>
  <c r="J577" i="1"/>
  <c r="L577" i="1" s="1"/>
  <c r="M577" i="1" s="1"/>
  <c r="P583" i="1"/>
  <c r="F677" i="1"/>
  <c r="F694" i="1"/>
  <c r="O727" i="1"/>
  <c r="Q727" i="1" s="1"/>
  <c r="R727" i="1" s="1"/>
  <c r="F792" i="1"/>
  <c r="E793" i="1"/>
  <c r="G793" i="1" s="1"/>
  <c r="H793" i="1" s="1"/>
  <c r="F794" i="1"/>
  <c r="J865" i="1"/>
  <c r="L865" i="1" s="1"/>
  <c r="M865" i="1" s="1"/>
  <c r="O902" i="1"/>
  <c r="Q902" i="1" s="1"/>
  <c r="R902" i="1" s="1"/>
  <c r="O933" i="1"/>
  <c r="Q933" i="1" s="1"/>
  <c r="R933" i="1" s="1"/>
  <c r="E968" i="1"/>
  <c r="G968" i="1" s="1"/>
  <c r="H968" i="1" s="1"/>
  <c r="F969" i="1"/>
  <c r="E972" i="1"/>
  <c r="G972" i="1" s="1"/>
  <c r="H972" i="1" s="1"/>
  <c r="F1004" i="1"/>
  <c r="E1036" i="1"/>
  <c r="G1036" i="1" s="1"/>
  <c r="H1036" i="1" s="1"/>
  <c r="F1041" i="1"/>
  <c r="J1060" i="1"/>
  <c r="L1060" i="1" s="1"/>
  <c r="M1060" i="1" s="1"/>
  <c r="J1061" i="1"/>
  <c r="L1061" i="1" s="1"/>
  <c r="M1061" i="1" s="1"/>
  <c r="K1062" i="1"/>
  <c r="J1063" i="1"/>
  <c r="L1063" i="1" s="1"/>
  <c r="M1063" i="1" s="1"/>
  <c r="O1179" i="1"/>
  <c r="Q1179" i="1" s="1"/>
  <c r="R1179" i="1" s="1"/>
  <c r="F62" i="1"/>
  <c r="P77" i="1"/>
  <c r="K164" i="1"/>
  <c r="F174" i="1"/>
  <c r="E175" i="1"/>
  <c r="G175" i="1" s="1"/>
  <c r="H175" i="1" s="1"/>
  <c r="F176" i="1"/>
  <c r="E302" i="1"/>
  <c r="G302" i="1" s="1"/>
  <c r="H302" i="1" s="1"/>
  <c r="F312" i="1"/>
  <c r="F345" i="1"/>
  <c r="J391" i="1"/>
  <c r="L391" i="1" s="1"/>
  <c r="M391" i="1" s="1"/>
  <c r="O442" i="1"/>
  <c r="Q442" i="1" s="1"/>
  <c r="R442" i="1" s="1"/>
  <c r="E445" i="1"/>
  <c r="G445" i="1" s="1"/>
  <c r="H445" i="1" s="1"/>
  <c r="F446" i="1"/>
  <c r="K456" i="1"/>
  <c r="K457" i="1"/>
  <c r="K458" i="1"/>
  <c r="J469" i="1"/>
  <c r="L469" i="1" s="1"/>
  <c r="M469" i="1" s="1"/>
  <c r="E476" i="1"/>
  <c r="G476" i="1" s="1"/>
  <c r="H476" i="1" s="1"/>
  <c r="J479" i="1"/>
  <c r="L479" i="1" s="1"/>
  <c r="M479" i="1" s="1"/>
  <c r="O538" i="1"/>
  <c r="Q538" i="1" s="1"/>
  <c r="R538" i="1" s="1"/>
  <c r="O548" i="1"/>
  <c r="Q548" i="1" s="1"/>
  <c r="R548" i="1" s="1"/>
  <c r="O634" i="1"/>
  <c r="Q634" i="1" s="1"/>
  <c r="R634" i="1" s="1"/>
  <c r="F641" i="1"/>
  <c r="J643" i="1"/>
  <c r="L643" i="1" s="1"/>
  <c r="M643" i="1" s="1"/>
  <c r="P775" i="1"/>
  <c r="O847" i="1"/>
  <c r="Q847" i="1" s="1"/>
  <c r="R847" i="1" s="1"/>
  <c r="E869" i="1"/>
  <c r="G869" i="1" s="1"/>
  <c r="H869" i="1" s="1"/>
  <c r="E939" i="1"/>
  <c r="G939" i="1" s="1"/>
  <c r="H939" i="1" s="1"/>
  <c r="E940" i="1"/>
  <c r="G940" i="1" s="1"/>
  <c r="H940" i="1" s="1"/>
  <c r="O954" i="1"/>
  <c r="Q954" i="1" s="1"/>
  <c r="R954" i="1" s="1"/>
  <c r="P955" i="1"/>
  <c r="F976" i="1"/>
  <c r="F1000" i="1"/>
  <c r="F1016" i="1"/>
  <c r="E1082" i="1"/>
  <c r="G1082" i="1" s="1"/>
  <c r="H1082" i="1" s="1"/>
  <c r="E1114" i="1"/>
  <c r="G1114" i="1" s="1"/>
  <c r="H1114" i="1" s="1"/>
  <c r="P1131" i="1"/>
  <c r="E1153" i="1"/>
  <c r="G1153" i="1" s="1"/>
  <c r="H1153" i="1" s="1"/>
  <c r="J1239" i="1"/>
  <c r="L1239" i="1" s="1"/>
  <c r="M1239" i="1" s="1"/>
  <c r="O219" i="1"/>
  <c r="Q219" i="1" s="1"/>
  <c r="R219" i="1" s="1"/>
  <c r="K283" i="1"/>
  <c r="K284" i="1"/>
  <c r="J285" i="1"/>
  <c r="L285" i="1" s="1"/>
  <c r="M285" i="1" s="1"/>
  <c r="J1219" i="1"/>
  <c r="L1219" i="1" s="1"/>
  <c r="M1219" i="1" s="1"/>
  <c r="K1220" i="1"/>
  <c r="E1242" i="1"/>
  <c r="G1242" i="1" s="1"/>
  <c r="H1242" i="1" s="1"/>
  <c r="O1259" i="1"/>
  <c r="Q1259" i="1" s="1"/>
  <c r="R1259" i="1" s="1"/>
  <c r="P1260" i="1"/>
  <c r="E1003" i="1"/>
  <c r="G1003" i="1" s="1"/>
  <c r="H1003" i="1" s="1"/>
  <c r="O1128" i="1"/>
  <c r="Q1128" i="1" s="1"/>
  <c r="R1128" i="1" s="1"/>
  <c r="O1229" i="1"/>
  <c r="Q1229" i="1" s="1"/>
  <c r="R1229" i="1" s="1"/>
  <c r="P1236" i="1"/>
  <c r="F1239" i="1"/>
  <c r="K1255" i="1"/>
  <c r="J1256" i="1"/>
  <c r="L1256" i="1" s="1"/>
  <c r="M1256" i="1" s="1"/>
  <c r="P15" i="1"/>
  <c r="O15" i="1"/>
  <c r="Q15" i="1" s="1"/>
  <c r="R15" i="1" s="1"/>
  <c r="O16" i="1"/>
  <c r="Q16" i="1" s="1"/>
  <c r="R16" i="1" s="1"/>
  <c r="E34" i="1"/>
  <c r="G34" i="1" s="1"/>
  <c r="H34" i="1" s="1"/>
  <c r="K52" i="1"/>
  <c r="P80" i="1"/>
  <c r="P81" i="1"/>
  <c r="P82" i="1"/>
  <c r="P88" i="1"/>
  <c r="P136" i="1"/>
  <c r="K28" i="1"/>
  <c r="K29" i="1"/>
  <c r="J43" i="1"/>
  <c r="L43" i="1" s="1"/>
  <c r="M43" i="1" s="1"/>
  <c r="K44" i="1"/>
  <c r="F155" i="1"/>
  <c r="K157" i="1"/>
  <c r="J175" i="1"/>
  <c r="L175" i="1" s="1"/>
  <c r="M175" i="1" s="1"/>
  <c r="P211" i="1"/>
  <c r="K220" i="1"/>
  <c r="F263" i="1"/>
  <c r="O296" i="1"/>
  <c r="Q296" i="1" s="1"/>
  <c r="R296" i="1" s="1"/>
  <c r="P330" i="1"/>
  <c r="O331" i="1"/>
  <c r="Q331" i="1" s="1"/>
  <c r="R331" i="1" s="1"/>
  <c r="E371" i="1"/>
  <c r="G371" i="1" s="1"/>
  <c r="H371" i="1" s="1"/>
  <c r="P384" i="1"/>
  <c r="J418" i="1"/>
  <c r="L418" i="1" s="1"/>
  <c r="M418" i="1" s="1"/>
  <c r="P431" i="1"/>
  <c r="E450" i="1"/>
  <c r="G450" i="1" s="1"/>
  <c r="H450" i="1" s="1"/>
  <c r="F451" i="1"/>
  <c r="O454" i="1"/>
  <c r="Q454" i="1" s="1"/>
  <c r="R454" i="1" s="1"/>
  <c r="K465" i="1"/>
  <c r="K466" i="1"/>
  <c r="E494" i="1"/>
  <c r="G494" i="1" s="1"/>
  <c r="H494" i="1" s="1"/>
  <c r="P502" i="1"/>
  <c r="P511" i="1"/>
  <c r="E531" i="1"/>
  <c r="G531" i="1" s="1"/>
  <c r="H531" i="1" s="1"/>
  <c r="E533" i="1"/>
  <c r="G533" i="1" s="1"/>
  <c r="H533" i="1" s="1"/>
  <c r="O543" i="1"/>
  <c r="Q543" i="1" s="1"/>
  <c r="R543" i="1" s="1"/>
  <c r="O562" i="1"/>
  <c r="Q562" i="1" s="1"/>
  <c r="R562" i="1" s="1"/>
  <c r="J570" i="1"/>
  <c r="L570" i="1" s="1"/>
  <c r="M570" i="1" s="1"/>
  <c r="O573" i="1"/>
  <c r="Q573" i="1" s="1"/>
  <c r="R573" i="1" s="1"/>
  <c r="J618" i="1"/>
  <c r="L618" i="1" s="1"/>
  <c r="M618" i="1" s="1"/>
  <c r="P663" i="1"/>
  <c r="J693" i="1"/>
  <c r="L693" i="1" s="1"/>
  <c r="M693" i="1" s="1"/>
  <c r="F721" i="1"/>
  <c r="K758" i="1"/>
  <c r="O794" i="1"/>
  <c r="Q794" i="1" s="1"/>
  <c r="R794" i="1" s="1"/>
  <c r="F805" i="1"/>
  <c r="E829" i="1"/>
  <c r="G829" i="1" s="1"/>
  <c r="H829" i="1" s="1"/>
  <c r="E830" i="1"/>
  <c r="G830" i="1" s="1"/>
  <c r="H830" i="1" s="1"/>
  <c r="O839" i="1"/>
  <c r="Q839" i="1" s="1"/>
  <c r="R839" i="1" s="1"/>
  <c r="K840" i="1"/>
  <c r="O852" i="1"/>
  <c r="Q852" i="1" s="1"/>
  <c r="R852" i="1" s="1"/>
  <c r="E884" i="1"/>
  <c r="G884" i="1" s="1"/>
  <c r="H884" i="1" s="1"/>
  <c r="J890" i="1"/>
  <c r="L890" i="1" s="1"/>
  <c r="M890" i="1" s="1"/>
  <c r="K899" i="1"/>
  <c r="E900" i="1"/>
  <c r="G900" i="1" s="1"/>
  <c r="H900" i="1" s="1"/>
  <c r="F901" i="1"/>
  <c r="E902" i="1"/>
  <c r="G902" i="1" s="1"/>
  <c r="H902" i="1" s="1"/>
  <c r="O918" i="1"/>
  <c r="Q918" i="1" s="1"/>
  <c r="R918" i="1" s="1"/>
  <c r="J929" i="1"/>
  <c r="L929" i="1" s="1"/>
  <c r="M929" i="1" s="1"/>
  <c r="E935" i="1"/>
  <c r="G935" i="1" s="1"/>
  <c r="H935" i="1" s="1"/>
  <c r="F936" i="1"/>
  <c r="F937" i="1"/>
  <c r="J952" i="1"/>
  <c r="L952" i="1" s="1"/>
  <c r="M952" i="1" s="1"/>
  <c r="K953" i="1"/>
  <c r="K961" i="1"/>
  <c r="F1032" i="1"/>
  <c r="J1049" i="1"/>
  <c r="L1049" i="1" s="1"/>
  <c r="M1049" i="1" s="1"/>
  <c r="O1052" i="1"/>
  <c r="Q1052" i="1" s="1"/>
  <c r="R1052" i="1" s="1"/>
  <c r="P1095" i="1"/>
  <c r="E1120" i="1"/>
  <c r="G1120" i="1" s="1"/>
  <c r="H1120" i="1" s="1"/>
  <c r="F1143" i="1"/>
  <c r="E1144" i="1"/>
  <c r="G1144" i="1" s="1"/>
  <c r="H1144" i="1" s="1"/>
  <c r="E1155" i="1"/>
  <c r="G1155" i="1" s="1"/>
  <c r="H1155" i="1" s="1"/>
  <c r="E1156" i="1"/>
  <c r="G1156" i="1" s="1"/>
  <c r="H1156" i="1" s="1"/>
  <c r="E1166" i="1"/>
  <c r="G1166" i="1" s="1"/>
  <c r="H1166" i="1" s="1"/>
  <c r="F1194" i="1"/>
  <c r="J1201" i="1"/>
  <c r="L1201" i="1" s="1"/>
  <c r="M1201" i="1" s="1"/>
  <c r="O1228" i="1"/>
  <c r="Q1228" i="1" s="1"/>
  <c r="R1228" i="1" s="1"/>
  <c r="E1234" i="1"/>
  <c r="G1234" i="1" s="1"/>
  <c r="H1234" i="1" s="1"/>
  <c r="J1235" i="1"/>
  <c r="L1235" i="1" s="1"/>
  <c r="M1235" i="1" s="1"/>
  <c r="O1240" i="1"/>
  <c r="Q1240" i="1" s="1"/>
  <c r="R1240" i="1" s="1"/>
  <c r="O1249" i="1"/>
  <c r="Q1249" i="1" s="1"/>
  <c r="R1249" i="1" s="1"/>
  <c r="O1254" i="1"/>
  <c r="Q1254" i="1" s="1"/>
  <c r="R1254" i="1" s="1"/>
  <c r="O1257" i="1"/>
  <c r="Q1257" i="1" s="1"/>
  <c r="R1257" i="1" s="1"/>
  <c r="K460" i="1"/>
  <c r="J461" i="1"/>
  <c r="L461" i="1" s="1"/>
  <c r="M461" i="1" s="1"/>
  <c r="E1254" i="1"/>
  <c r="G1254" i="1" s="1"/>
  <c r="H1254" i="1" s="1"/>
  <c r="O84" i="1"/>
  <c r="Q84" i="1" s="1"/>
  <c r="R84" i="1" s="1"/>
  <c r="K101" i="1"/>
  <c r="K131" i="1"/>
  <c r="O224" i="1"/>
  <c r="Q224" i="1" s="1"/>
  <c r="R224" i="1" s="1"/>
  <c r="E227" i="1"/>
  <c r="G227" i="1" s="1"/>
  <c r="H227" i="1" s="1"/>
  <c r="E259" i="1"/>
  <c r="G259" i="1" s="1"/>
  <c r="H259" i="1" s="1"/>
  <c r="K261" i="1"/>
  <c r="F286" i="1"/>
  <c r="J288" i="1"/>
  <c r="L288" i="1" s="1"/>
  <c r="M288" i="1" s="1"/>
  <c r="P322" i="1"/>
  <c r="O323" i="1"/>
  <c r="Q323" i="1" s="1"/>
  <c r="R323" i="1" s="1"/>
  <c r="F344" i="1"/>
  <c r="F398" i="1"/>
  <c r="K408" i="1"/>
  <c r="P504" i="1"/>
  <c r="O514" i="1"/>
  <c r="Q514" i="1" s="1"/>
  <c r="R514" i="1" s="1"/>
  <c r="P526" i="1"/>
  <c r="J531" i="1"/>
  <c r="L531" i="1" s="1"/>
  <c r="M531" i="1" s="1"/>
  <c r="E536" i="1"/>
  <c r="G536" i="1" s="1"/>
  <c r="H536" i="1" s="1"/>
  <c r="O546" i="1"/>
  <c r="Q546" i="1" s="1"/>
  <c r="R546" i="1" s="1"/>
  <c r="E550" i="1"/>
  <c r="G550" i="1" s="1"/>
  <c r="H550" i="1" s="1"/>
  <c r="J560" i="1"/>
  <c r="L560" i="1" s="1"/>
  <c r="M560" i="1" s="1"/>
  <c r="J561" i="1"/>
  <c r="L561" i="1" s="1"/>
  <c r="M561" i="1" s="1"/>
  <c r="J562" i="1"/>
  <c r="L562" i="1" s="1"/>
  <c r="M562" i="1" s="1"/>
  <c r="J575" i="1"/>
  <c r="L575" i="1" s="1"/>
  <c r="M575" i="1" s="1"/>
  <c r="E587" i="1"/>
  <c r="G587" i="1" s="1"/>
  <c r="H587" i="1" s="1"/>
  <c r="J589" i="1"/>
  <c r="L589" i="1" s="1"/>
  <c r="M589" i="1" s="1"/>
  <c r="P595" i="1"/>
  <c r="J607" i="1"/>
  <c r="L607" i="1" s="1"/>
  <c r="M607" i="1" s="1"/>
  <c r="O629" i="1"/>
  <c r="Q629" i="1" s="1"/>
  <c r="R629" i="1" s="1"/>
  <c r="K658" i="1"/>
  <c r="F662" i="1"/>
  <c r="F689" i="1"/>
  <c r="O698" i="1"/>
  <c r="Q698" i="1" s="1"/>
  <c r="R698" i="1" s="1"/>
  <c r="E764" i="1"/>
  <c r="G764" i="1" s="1"/>
  <c r="H764" i="1" s="1"/>
  <c r="P828" i="1"/>
  <c r="J866" i="1"/>
  <c r="L866" i="1" s="1"/>
  <c r="M866" i="1" s="1"/>
  <c r="F877" i="1"/>
  <c r="O881" i="1"/>
  <c r="Q881" i="1" s="1"/>
  <c r="R881" i="1" s="1"/>
  <c r="E923" i="1"/>
  <c r="G923" i="1" s="1"/>
  <c r="H923" i="1" s="1"/>
  <c r="K985" i="1"/>
  <c r="P1075" i="1"/>
  <c r="E1079" i="1"/>
  <c r="G1079" i="1" s="1"/>
  <c r="H1079" i="1" s="1"/>
  <c r="E1080" i="1"/>
  <c r="G1080" i="1" s="1"/>
  <c r="H1080" i="1" s="1"/>
  <c r="J1085" i="1"/>
  <c r="L1085" i="1" s="1"/>
  <c r="M1085" i="1" s="1"/>
  <c r="E1104" i="1"/>
  <c r="G1104" i="1" s="1"/>
  <c r="H1104" i="1" s="1"/>
  <c r="J1111" i="1"/>
  <c r="L1111" i="1" s="1"/>
  <c r="M1111" i="1" s="1"/>
  <c r="O1118" i="1"/>
  <c r="Q1118" i="1" s="1"/>
  <c r="R1118" i="1" s="1"/>
  <c r="O1119" i="1"/>
  <c r="Q1119" i="1" s="1"/>
  <c r="R1119" i="1" s="1"/>
  <c r="O1126" i="1"/>
  <c r="Q1126" i="1" s="1"/>
  <c r="R1126" i="1" s="1"/>
  <c r="O1171" i="1"/>
  <c r="Q1171" i="1" s="1"/>
  <c r="R1171" i="1" s="1"/>
  <c r="O1176" i="1"/>
  <c r="Q1176" i="1" s="1"/>
  <c r="R1176" i="1" s="1"/>
  <c r="P1184" i="1"/>
  <c r="F1191" i="1"/>
  <c r="K1212" i="1"/>
  <c r="K1217" i="1"/>
  <c r="J1224" i="1"/>
  <c r="L1224" i="1" s="1"/>
  <c r="M1224" i="1" s="1"/>
  <c r="E1250" i="1"/>
  <c r="G1250" i="1" s="1"/>
  <c r="H1250" i="1" s="1"/>
  <c r="E1251" i="1"/>
  <c r="G1251" i="1" s="1"/>
  <c r="H1251" i="1" s="1"/>
  <c r="P45" i="1"/>
  <c r="O45" i="1"/>
  <c r="Q45" i="1" s="1"/>
  <c r="R45" i="1" s="1"/>
  <c r="P69" i="1"/>
  <c r="O69" i="1"/>
  <c r="Q69" i="1" s="1"/>
  <c r="R69" i="1" s="1"/>
  <c r="J104" i="1"/>
  <c r="L104" i="1" s="1"/>
  <c r="M104" i="1" s="1"/>
  <c r="K104" i="1"/>
  <c r="E136" i="1"/>
  <c r="G136" i="1" s="1"/>
  <c r="H136" i="1" s="1"/>
  <c r="F136" i="1"/>
  <c r="P152" i="1"/>
  <c r="O152" i="1"/>
  <c r="Q152" i="1" s="1"/>
  <c r="R152" i="1" s="1"/>
  <c r="J214" i="1"/>
  <c r="L214" i="1" s="1"/>
  <c r="M214" i="1" s="1"/>
  <c r="K214" i="1"/>
  <c r="F241" i="1"/>
  <c r="E241" i="1"/>
  <c r="G241" i="1" s="1"/>
  <c r="H241" i="1" s="1"/>
  <c r="P274" i="1"/>
  <c r="O274" i="1"/>
  <c r="Q274" i="1" s="1"/>
  <c r="R274" i="1" s="1"/>
  <c r="O282" i="1"/>
  <c r="Q282" i="1" s="1"/>
  <c r="R282" i="1" s="1"/>
  <c r="P282" i="1"/>
  <c r="E352" i="1"/>
  <c r="G352" i="1" s="1"/>
  <c r="H352" i="1" s="1"/>
  <c r="F352" i="1"/>
  <c r="P406" i="1"/>
  <c r="O406" i="1"/>
  <c r="Q406" i="1" s="1"/>
  <c r="R406" i="1" s="1"/>
  <c r="P550" i="1"/>
  <c r="O550" i="1"/>
  <c r="Q550" i="1" s="1"/>
  <c r="R550" i="1" s="1"/>
  <c r="J749" i="1"/>
  <c r="L749" i="1" s="1"/>
  <c r="M749" i="1" s="1"/>
  <c r="K749" i="1"/>
  <c r="J13" i="1"/>
  <c r="L13" i="1" s="1"/>
  <c r="M13" i="1" s="1"/>
  <c r="K13" i="1"/>
  <c r="P32" i="1"/>
  <c r="O32" i="1"/>
  <c r="Q32" i="1" s="1"/>
  <c r="R32" i="1" s="1"/>
  <c r="P42" i="1"/>
  <c r="O42" i="1"/>
  <c r="Q42" i="1" s="1"/>
  <c r="R42" i="1" s="1"/>
  <c r="K63" i="1"/>
  <c r="J63" i="1"/>
  <c r="L63" i="1" s="1"/>
  <c r="M63" i="1" s="1"/>
  <c r="P72" i="1"/>
  <c r="O72" i="1"/>
  <c r="Q72" i="1" s="1"/>
  <c r="R72" i="1" s="1"/>
  <c r="K75" i="1"/>
  <c r="J75" i="1"/>
  <c r="L75" i="1" s="1"/>
  <c r="M75" i="1" s="1"/>
  <c r="J107" i="1"/>
  <c r="L107" i="1" s="1"/>
  <c r="M107" i="1" s="1"/>
  <c r="K107" i="1"/>
  <c r="F118" i="1"/>
  <c r="E118" i="1"/>
  <c r="G118" i="1" s="1"/>
  <c r="H118" i="1" s="1"/>
  <c r="E135" i="1"/>
  <c r="G135" i="1" s="1"/>
  <c r="H135" i="1" s="1"/>
  <c r="F135" i="1"/>
  <c r="K154" i="1"/>
  <c r="J154" i="1"/>
  <c r="L154" i="1" s="1"/>
  <c r="M154" i="1" s="1"/>
  <c r="P248" i="1"/>
  <c r="O248" i="1"/>
  <c r="Q248" i="1" s="1"/>
  <c r="R248" i="1" s="1"/>
  <c r="P257" i="1"/>
  <c r="O257" i="1"/>
  <c r="Q257" i="1" s="1"/>
  <c r="R257" i="1" s="1"/>
  <c r="F296" i="1"/>
  <c r="E296" i="1"/>
  <c r="G296" i="1" s="1"/>
  <c r="H296" i="1" s="1"/>
  <c r="K307" i="1"/>
  <c r="J307" i="1"/>
  <c r="L307" i="1" s="1"/>
  <c r="M307" i="1" s="1"/>
  <c r="K366" i="1"/>
  <c r="J366" i="1"/>
  <c r="L366" i="1" s="1"/>
  <c r="M366" i="1" s="1"/>
  <c r="P396" i="1"/>
  <c r="O396" i="1"/>
  <c r="Q396" i="1" s="1"/>
  <c r="R396" i="1" s="1"/>
  <c r="E415" i="1"/>
  <c r="G415" i="1" s="1"/>
  <c r="H415" i="1" s="1"/>
  <c r="F415" i="1"/>
  <c r="F436" i="1"/>
  <c r="E436" i="1"/>
  <c r="G436" i="1" s="1"/>
  <c r="H436" i="1" s="1"/>
  <c r="E501" i="1"/>
  <c r="G501" i="1" s="1"/>
  <c r="H501" i="1" s="1"/>
  <c r="F501" i="1"/>
  <c r="P541" i="1"/>
  <c r="O541" i="1"/>
  <c r="Q541" i="1" s="1"/>
  <c r="R541" i="1" s="1"/>
  <c r="E606" i="1"/>
  <c r="G606" i="1" s="1"/>
  <c r="H606" i="1" s="1"/>
  <c r="F606" i="1"/>
  <c r="E649" i="1"/>
  <c r="G649" i="1" s="1"/>
  <c r="H649" i="1" s="1"/>
  <c r="F649" i="1"/>
  <c r="J973" i="1"/>
  <c r="L973" i="1" s="1"/>
  <c r="M973" i="1" s="1"/>
  <c r="K973" i="1"/>
  <c r="J1244" i="1"/>
  <c r="L1244" i="1" s="1"/>
  <c r="M1244" i="1" s="1"/>
  <c r="K1244" i="1"/>
  <c r="F1255" i="1"/>
  <c r="E1255" i="1"/>
  <c r="G1255" i="1" s="1"/>
  <c r="H1255" i="1" s="1"/>
  <c r="J1260" i="1"/>
  <c r="L1260" i="1" s="1"/>
  <c r="M1260" i="1" s="1"/>
  <c r="K1260" i="1"/>
  <c r="E67" i="1"/>
  <c r="G67" i="1" s="1"/>
  <c r="H67" i="1" s="1"/>
  <c r="F67" i="1"/>
  <c r="E80" i="1"/>
  <c r="G80" i="1" s="1"/>
  <c r="H80" i="1" s="1"/>
  <c r="F80" i="1"/>
  <c r="J108" i="1"/>
  <c r="L108" i="1" s="1"/>
  <c r="M108" i="1" s="1"/>
  <c r="K108" i="1"/>
  <c r="F119" i="1"/>
  <c r="E119" i="1"/>
  <c r="G119" i="1" s="1"/>
  <c r="H119" i="1" s="1"/>
  <c r="J128" i="1"/>
  <c r="L128" i="1" s="1"/>
  <c r="M128" i="1" s="1"/>
  <c r="K128" i="1"/>
  <c r="K192" i="1"/>
  <c r="J192" i="1"/>
  <c r="L192" i="1" s="1"/>
  <c r="M192" i="1" s="1"/>
  <c r="E470" i="1"/>
  <c r="G470" i="1" s="1"/>
  <c r="H470" i="1" s="1"/>
  <c r="F470" i="1"/>
  <c r="K546" i="1"/>
  <c r="J546" i="1"/>
  <c r="L546" i="1" s="1"/>
  <c r="M546" i="1" s="1"/>
  <c r="F39" i="1"/>
  <c r="P41" i="1"/>
  <c r="O41" i="1"/>
  <c r="Q41" i="1" s="1"/>
  <c r="R41" i="1" s="1"/>
  <c r="J61" i="1"/>
  <c r="L61" i="1" s="1"/>
  <c r="M61" i="1" s="1"/>
  <c r="K61" i="1"/>
  <c r="K74" i="1"/>
  <c r="J74" i="1"/>
  <c r="L74" i="1" s="1"/>
  <c r="M74" i="1" s="1"/>
  <c r="F77" i="1"/>
  <c r="E77" i="1"/>
  <c r="G77" i="1" s="1"/>
  <c r="H77" i="1" s="1"/>
  <c r="F125" i="1"/>
  <c r="E125" i="1"/>
  <c r="G125" i="1" s="1"/>
  <c r="H125" i="1" s="1"/>
  <c r="P160" i="1"/>
  <c r="O160" i="1"/>
  <c r="Q160" i="1" s="1"/>
  <c r="R160" i="1" s="1"/>
  <c r="K165" i="1"/>
  <c r="J165" i="1"/>
  <c r="L165" i="1" s="1"/>
  <c r="M165" i="1" s="1"/>
  <c r="P172" i="1"/>
  <c r="O172" i="1"/>
  <c r="Q172" i="1" s="1"/>
  <c r="R172" i="1" s="1"/>
  <c r="P183" i="1"/>
  <c r="O183" i="1"/>
  <c r="Q183" i="1" s="1"/>
  <c r="R183" i="1" s="1"/>
  <c r="K194" i="1"/>
  <c r="J194" i="1"/>
  <c r="L194" i="1" s="1"/>
  <c r="M194" i="1" s="1"/>
  <c r="F198" i="1"/>
  <c r="E198" i="1"/>
  <c r="G198" i="1" s="1"/>
  <c r="H198" i="1" s="1"/>
  <c r="F243" i="1"/>
  <c r="E243" i="1"/>
  <c r="G243" i="1" s="1"/>
  <c r="H243" i="1" s="1"/>
  <c r="P267" i="1"/>
  <c r="O267" i="1"/>
  <c r="Q267" i="1" s="1"/>
  <c r="R267" i="1" s="1"/>
  <c r="E295" i="1"/>
  <c r="G295" i="1" s="1"/>
  <c r="H295" i="1" s="1"/>
  <c r="F295" i="1"/>
  <c r="K301" i="1"/>
  <c r="J301" i="1"/>
  <c r="L301" i="1" s="1"/>
  <c r="M301" i="1" s="1"/>
  <c r="J365" i="1"/>
  <c r="L365" i="1" s="1"/>
  <c r="M365" i="1" s="1"/>
  <c r="K365" i="1"/>
  <c r="J389" i="1"/>
  <c r="L389" i="1" s="1"/>
  <c r="M389" i="1" s="1"/>
  <c r="K389" i="1"/>
  <c r="F406" i="1"/>
  <c r="E406" i="1"/>
  <c r="G406" i="1" s="1"/>
  <c r="H406" i="1" s="1"/>
  <c r="O409" i="1"/>
  <c r="Q409" i="1" s="1"/>
  <c r="R409" i="1" s="1"/>
  <c r="P409" i="1"/>
  <c r="O433" i="1"/>
  <c r="Q433" i="1" s="1"/>
  <c r="R433" i="1" s="1"/>
  <c r="P433" i="1"/>
  <c r="F570" i="1"/>
  <c r="E570" i="1"/>
  <c r="G570" i="1" s="1"/>
  <c r="H570" i="1" s="1"/>
  <c r="F580" i="1"/>
  <c r="E580" i="1"/>
  <c r="G580" i="1" s="1"/>
  <c r="H580" i="1" s="1"/>
  <c r="F597" i="1"/>
  <c r="E597" i="1"/>
  <c r="G597" i="1" s="1"/>
  <c r="H597" i="1" s="1"/>
  <c r="F601" i="1"/>
  <c r="E601" i="1"/>
  <c r="G601" i="1" s="1"/>
  <c r="H601" i="1" s="1"/>
  <c r="F648" i="1"/>
  <c r="E648" i="1"/>
  <c r="G648" i="1" s="1"/>
  <c r="H648" i="1" s="1"/>
  <c r="E776" i="1"/>
  <c r="G776" i="1" s="1"/>
  <c r="H776" i="1" s="1"/>
  <c r="F776" i="1"/>
  <c r="P949" i="1"/>
  <c r="O949" i="1"/>
  <c r="Q949" i="1" s="1"/>
  <c r="R949" i="1" s="1"/>
  <c r="K1141" i="1"/>
  <c r="J1141" i="1"/>
  <c r="L1141" i="1" s="1"/>
  <c r="M1141" i="1" s="1"/>
  <c r="K1152" i="1"/>
  <c r="J1152" i="1"/>
  <c r="L1152" i="1" s="1"/>
  <c r="M1152" i="1" s="1"/>
  <c r="J1164" i="1"/>
  <c r="L1164" i="1" s="1"/>
  <c r="M1164" i="1" s="1"/>
  <c r="K1164" i="1"/>
  <c r="J59" i="1"/>
  <c r="L59" i="1" s="1"/>
  <c r="M59" i="1" s="1"/>
  <c r="K59" i="1"/>
  <c r="P73" i="1"/>
  <c r="O73" i="1"/>
  <c r="Q73" i="1" s="1"/>
  <c r="R73" i="1" s="1"/>
  <c r="E179" i="1"/>
  <c r="G179" i="1" s="1"/>
  <c r="H179" i="1" s="1"/>
  <c r="F179" i="1"/>
  <c r="P258" i="1"/>
  <c r="O258" i="1"/>
  <c r="Q258" i="1" s="1"/>
  <c r="R258" i="1" s="1"/>
  <c r="K268" i="1"/>
  <c r="J268" i="1"/>
  <c r="L268" i="1" s="1"/>
  <c r="M268" i="1" s="1"/>
  <c r="J387" i="1"/>
  <c r="L387" i="1" s="1"/>
  <c r="M387" i="1" s="1"/>
  <c r="K387" i="1"/>
  <c r="J419" i="1"/>
  <c r="L419" i="1" s="1"/>
  <c r="M419" i="1" s="1"/>
  <c r="K419" i="1"/>
  <c r="F442" i="1"/>
  <c r="E442" i="1"/>
  <c r="G442" i="1" s="1"/>
  <c r="H442" i="1" s="1"/>
  <c r="K505" i="1"/>
  <c r="J505" i="1"/>
  <c r="L505" i="1" s="1"/>
  <c r="M505" i="1" s="1"/>
  <c r="K515" i="1"/>
  <c r="J515" i="1"/>
  <c r="L515" i="1" s="1"/>
  <c r="M515" i="1" s="1"/>
  <c r="K8" i="1"/>
  <c r="J8" i="1"/>
  <c r="L8" i="1" s="1"/>
  <c r="M8" i="1" s="1"/>
  <c r="F32" i="1"/>
  <c r="E32" i="1"/>
  <c r="G32" i="1" s="1"/>
  <c r="H32" i="1" s="1"/>
  <c r="F37" i="1"/>
  <c r="E37" i="1"/>
  <c r="G37" i="1" s="1"/>
  <c r="H37" i="1" s="1"/>
  <c r="O53" i="1"/>
  <c r="Q53" i="1" s="1"/>
  <c r="R53" i="1" s="1"/>
  <c r="P53" i="1"/>
  <c r="J56" i="1"/>
  <c r="L56" i="1" s="1"/>
  <c r="M56" i="1" s="1"/>
  <c r="K56" i="1"/>
  <c r="J60" i="1"/>
  <c r="L60" i="1" s="1"/>
  <c r="M60" i="1" s="1"/>
  <c r="K60" i="1"/>
  <c r="F120" i="1"/>
  <c r="E120" i="1"/>
  <c r="G120" i="1" s="1"/>
  <c r="H120" i="1" s="1"/>
  <c r="F138" i="1"/>
  <c r="E138" i="1"/>
  <c r="G138" i="1" s="1"/>
  <c r="H138" i="1" s="1"/>
  <c r="O149" i="1"/>
  <c r="Q149" i="1" s="1"/>
  <c r="R149" i="1" s="1"/>
  <c r="P149" i="1"/>
  <c r="K170" i="1"/>
  <c r="J170" i="1"/>
  <c r="L170" i="1" s="1"/>
  <c r="M170" i="1" s="1"/>
  <c r="J193" i="1"/>
  <c r="L193" i="1" s="1"/>
  <c r="M193" i="1" s="1"/>
  <c r="K193" i="1"/>
  <c r="F209" i="1"/>
  <c r="E209" i="1"/>
  <c r="G209" i="1" s="1"/>
  <c r="H209" i="1" s="1"/>
  <c r="P216" i="1"/>
  <c r="O216" i="1"/>
  <c r="Q216" i="1" s="1"/>
  <c r="R216" i="1" s="1"/>
  <c r="E224" i="1"/>
  <c r="G224" i="1" s="1"/>
  <c r="H224" i="1" s="1"/>
  <c r="F224" i="1"/>
  <c r="P232" i="1"/>
  <c r="O232" i="1"/>
  <c r="Q232" i="1" s="1"/>
  <c r="R232" i="1" s="1"/>
  <c r="K269" i="1"/>
  <c r="J269" i="1"/>
  <c r="L269" i="1" s="1"/>
  <c r="M269" i="1" s="1"/>
  <c r="J300" i="1"/>
  <c r="L300" i="1" s="1"/>
  <c r="M300" i="1" s="1"/>
  <c r="K300" i="1"/>
  <c r="F353" i="1"/>
  <c r="E353" i="1"/>
  <c r="G353" i="1" s="1"/>
  <c r="H353" i="1" s="1"/>
  <c r="O378" i="1"/>
  <c r="Q378" i="1" s="1"/>
  <c r="R378" i="1" s="1"/>
  <c r="P378" i="1"/>
  <c r="J388" i="1"/>
  <c r="L388" i="1" s="1"/>
  <c r="M388" i="1" s="1"/>
  <c r="K388" i="1"/>
  <c r="K397" i="1"/>
  <c r="J397" i="1"/>
  <c r="L397" i="1" s="1"/>
  <c r="M397" i="1" s="1"/>
  <c r="O407" i="1"/>
  <c r="Q407" i="1" s="1"/>
  <c r="R407" i="1" s="1"/>
  <c r="P407" i="1"/>
  <c r="E423" i="1"/>
  <c r="G423" i="1" s="1"/>
  <c r="H423" i="1" s="1"/>
  <c r="F423" i="1"/>
  <c r="O448" i="1"/>
  <c r="Q448" i="1" s="1"/>
  <c r="R448" i="1" s="1"/>
  <c r="P448" i="1"/>
  <c r="K475" i="1"/>
  <c r="J475" i="1"/>
  <c r="L475" i="1" s="1"/>
  <c r="M475" i="1" s="1"/>
  <c r="K491" i="1"/>
  <c r="J491" i="1"/>
  <c r="L491" i="1" s="1"/>
  <c r="M491" i="1" s="1"/>
  <c r="K525" i="1"/>
  <c r="J525" i="1"/>
  <c r="L525" i="1" s="1"/>
  <c r="M525" i="1" s="1"/>
  <c r="F692" i="1"/>
  <c r="E692" i="1"/>
  <c r="G692" i="1" s="1"/>
  <c r="H692" i="1" s="1"/>
  <c r="O696" i="1"/>
  <c r="Q696" i="1" s="1"/>
  <c r="R696" i="1" s="1"/>
  <c r="P696" i="1"/>
  <c r="E762" i="1"/>
  <c r="G762" i="1" s="1"/>
  <c r="H762" i="1" s="1"/>
  <c r="F762" i="1"/>
  <c r="J876" i="1"/>
  <c r="L876" i="1" s="1"/>
  <c r="M876" i="1" s="1"/>
  <c r="K876" i="1"/>
  <c r="E928" i="1"/>
  <c r="G928" i="1" s="1"/>
  <c r="H928" i="1" s="1"/>
  <c r="F928" i="1"/>
  <c r="P942" i="1"/>
  <c r="O942" i="1"/>
  <c r="Q942" i="1" s="1"/>
  <c r="R942" i="1" s="1"/>
  <c r="P1028" i="1"/>
  <c r="O1028" i="1"/>
  <c r="Q1028" i="1" s="1"/>
  <c r="R1028" i="1" s="1"/>
  <c r="P1035" i="1"/>
  <c r="O1035" i="1"/>
  <c r="Q1035" i="1" s="1"/>
  <c r="R1035" i="1" s="1"/>
  <c r="K1057" i="1"/>
  <c r="J1057" i="1"/>
  <c r="L1057" i="1" s="1"/>
  <c r="M1057" i="1" s="1"/>
  <c r="P1084" i="1"/>
  <c r="O1084" i="1"/>
  <c r="Q1084" i="1" s="1"/>
  <c r="R1084" i="1" s="1"/>
  <c r="K1134" i="1"/>
  <c r="J1134" i="1"/>
  <c r="L1134" i="1" s="1"/>
  <c r="M1134" i="1" s="1"/>
  <c r="F382" i="1"/>
  <c r="E382" i="1"/>
  <c r="G382" i="1" s="1"/>
  <c r="H382" i="1" s="1"/>
  <c r="P447" i="1"/>
  <c r="O447" i="1"/>
  <c r="Q447" i="1" s="1"/>
  <c r="R447" i="1" s="1"/>
  <c r="F488" i="1"/>
  <c r="E488" i="1"/>
  <c r="G488" i="1" s="1"/>
  <c r="H488" i="1" s="1"/>
  <c r="K537" i="1"/>
  <c r="J537" i="1"/>
  <c r="L537" i="1" s="1"/>
  <c r="M537" i="1" s="1"/>
  <c r="J545" i="1"/>
  <c r="L545" i="1" s="1"/>
  <c r="M545" i="1" s="1"/>
  <c r="K545" i="1"/>
  <c r="E557" i="1"/>
  <c r="G557" i="1" s="1"/>
  <c r="H557" i="1" s="1"/>
  <c r="F557" i="1"/>
  <c r="P567" i="1"/>
  <c r="O567" i="1"/>
  <c r="Q567" i="1" s="1"/>
  <c r="R567" i="1" s="1"/>
  <c r="P574" i="1"/>
  <c r="O574" i="1"/>
  <c r="Q574" i="1" s="1"/>
  <c r="R574" i="1" s="1"/>
  <c r="F605" i="1"/>
  <c r="E605" i="1"/>
  <c r="G605" i="1" s="1"/>
  <c r="H605" i="1" s="1"/>
  <c r="O619" i="1"/>
  <c r="Q619" i="1" s="1"/>
  <c r="R619" i="1" s="1"/>
  <c r="P619" i="1"/>
  <c r="E629" i="1"/>
  <c r="G629" i="1" s="1"/>
  <c r="H629" i="1" s="1"/>
  <c r="F629" i="1"/>
  <c r="O638" i="1"/>
  <c r="Q638" i="1" s="1"/>
  <c r="R638" i="1" s="1"/>
  <c r="P638" i="1"/>
  <c r="P688" i="1"/>
  <c r="O688" i="1"/>
  <c r="Q688" i="1" s="1"/>
  <c r="R688" i="1" s="1"/>
  <c r="F730" i="1"/>
  <c r="E730" i="1"/>
  <c r="G730" i="1" s="1"/>
  <c r="H730" i="1" s="1"/>
  <c r="J766" i="1"/>
  <c r="L766" i="1" s="1"/>
  <c r="M766" i="1" s="1"/>
  <c r="K766" i="1"/>
  <c r="O804" i="1"/>
  <c r="Q804" i="1" s="1"/>
  <c r="R804" i="1" s="1"/>
  <c r="P804" i="1"/>
  <c r="P857" i="1"/>
  <c r="O857" i="1"/>
  <c r="Q857" i="1" s="1"/>
  <c r="R857" i="1" s="1"/>
  <c r="J921" i="1"/>
  <c r="L921" i="1" s="1"/>
  <c r="M921" i="1" s="1"/>
  <c r="K921" i="1"/>
  <c r="K957" i="1"/>
  <c r="J957" i="1"/>
  <c r="L957" i="1" s="1"/>
  <c r="M957" i="1" s="1"/>
  <c r="O1006" i="1"/>
  <c r="Q1006" i="1" s="1"/>
  <c r="R1006" i="1" s="1"/>
  <c r="P1006" i="1"/>
  <c r="F1025" i="1"/>
  <c r="E1025" i="1"/>
  <c r="G1025" i="1" s="1"/>
  <c r="H1025" i="1" s="1"/>
  <c r="K1033" i="1"/>
  <c r="J1033" i="1"/>
  <c r="L1033" i="1" s="1"/>
  <c r="M1033" i="1" s="1"/>
  <c r="F1055" i="1"/>
  <c r="E1055" i="1"/>
  <c r="G1055" i="1" s="1"/>
  <c r="H1055" i="1" s="1"/>
  <c r="F1137" i="1"/>
  <c r="E1137" i="1"/>
  <c r="G1137" i="1" s="1"/>
  <c r="H1137" i="1" s="1"/>
  <c r="F1161" i="1"/>
  <c r="E1161" i="1"/>
  <c r="G1161" i="1" s="1"/>
  <c r="H1161" i="1" s="1"/>
  <c r="P1208" i="1"/>
  <c r="O1208" i="1"/>
  <c r="Q1208" i="1" s="1"/>
  <c r="R1208" i="1" s="1"/>
  <c r="F1222" i="1"/>
  <c r="E1222" i="1"/>
  <c r="G1222" i="1" s="1"/>
  <c r="H1222" i="1" s="1"/>
  <c r="J69" i="1"/>
  <c r="L69" i="1" s="1"/>
  <c r="M69" i="1" s="1"/>
  <c r="E71" i="1"/>
  <c r="G71" i="1" s="1"/>
  <c r="H71" i="1" s="1"/>
  <c r="K76" i="1"/>
  <c r="J79" i="1"/>
  <c r="L79" i="1" s="1"/>
  <c r="M79" i="1" s="1"/>
  <c r="O96" i="1"/>
  <c r="Q96" i="1" s="1"/>
  <c r="R96" i="1" s="1"/>
  <c r="O98" i="1"/>
  <c r="Q98" i="1" s="1"/>
  <c r="R98" i="1" s="1"/>
  <c r="P106" i="1"/>
  <c r="J117" i="1"/>
  <c r="L117" i="1" s="1"/>
  <c r="M117" i="1" s="1"/>
  <c r="J123" i="1"/>
  <c r="L123" i="1" s="1"/>
  <c r="M123" i="1" s="1"/>
  <c r="J148" i="1"/>
  <c r="L148" i="1" s="1"/>
  <c r="M148" i="1" s="1"/>
  <c r="F152" i="1"/>
  <c r="P153" i="1"/>
  <c r="O164" i="1"/>
  <c r="Q164" i="1" s="1"/>
  <c r="R164" i="1" s="1"/>
  <c r="P168" i="1"/>
  <c r="J178" i="1"/>
  <c r="L178" i="1" s="1"/>
  <c r="M178" i="1" s="1"/>
  <c r="E232" i="1"/>
  <c r="G232" i="1" s="1"/>
  <c r="H232" i="1" s="1"/>
  <c r="P233" i="1"/>
  <c r="P234" i="1"/>
  <c r="O235" i="1"/>
  <c r="Q235" i="1" s="1"/>
  <c r="R235" i="1" s="1"/>
  <c r="P272" i="1"/>
  <c r="K278" i="1"/>
  <c r="P280" i="1"/>
  <c r="J291" i="1"/>
  <c r="L291" i="1" s="1"/>
  <c r="M291" i="1" s="1"/>
  <c r="J294" i="1"/>
  <c r="L294" i="1" s="1"/>
  <c r="M294" i="1" s="1"/>
  <c r="O299" i="1"/>
  <c r="Q299" i="1" s="1"/>
  <c r="R299" i="1" s="1"/>
  <c r="J312" i="1"/>
  <c r="L312" i="1" s="1"/>
  <c r="M312" i="1" s="1"/>
  <c r="P314" i="1"/>
  <c r="F328" i="1"/>
  <c r="F542" i="1"/>
  <c r="E542" i="1"/>
  <c r="G542" i="1" s="1"/>
  <c r="H542" i="1" s="1"/>
  <c r="F604" i="1"/>
  <c r="E604" i="1"/>
  <c r="G604" i="1" s="1"/>
  <c r="H604" i="1" s="1"/>
  <c r="P626" i="1"/>
  <c r="O626" i="1"/>
  <c r="Q626" i="1" s="1"/>
  <c r="R626" i="1" s="1"/>
  <c r="O686" i="1"/>
  <c r="Q686" i="1" s="1"/>
  <c r="R686" i="1" s="1"/>
  <c r="O687" i="1"/>
  <c r="Q687" i="1" s="1"/>
  <c r="R687" i="1" s="1"/>
  <c r="E733" i="1"/>
  <c r="G733" i="1" s="1"/>
  <c r="H733" i="1" s="1"/>
  <c r="F733" i="1"/>
  <c r="F760" i="1"/>
  <c r="E760" i="1"/>
  <c r="G760" i="1" s="1"/>
  <c r="H760" i="1" s="1"/>
  <c r="F778" i="1"/>
  <c r="E778" i="1"/>
  <c r="G778" i="1" s="1"/>
  <c r="H778" i="1" s="1"/>
  <c r="K789" i="1"/>
  <c r="J789" i="1"/>
  <c r="L789" i="1" s="1"/>
  <c r="M789" i="1" s="1"/>
  <c r="K797" i="1"/>
  <c r="J797" i="1"/>
  <c r="L797" i="1" s="1"/>
  <c r="M797" i="1" s="1"/>
  <c r="F800" i="1"/>
  <c r="E800" i="1"/>
  <c r="G800" i="1" s="1"/>
  <c r="H800" i="1" s="1"/>
  <c r="K802" i="1"/>
  <c r="P818" i="1"/>
  <c r="O818" i="1"/>
  <c r="Q818" i="1" s="1"/>
  <c r="R818" i="1" s="1"/>
  <c r="P823" i="1"/>
  <c r="J827" i="1"/>
  <c r="L827" i="1" s="1"/>
  <c r="M827" i="1" s="1"/>
  <c r="O905" i="1"/>
  <c r="Q905" i="1" s="1"/>
  <c r="R905" i="1" s="1"/>
  <c r="P905" i="1"/>
  <c r="O916" i="1"/>
  <c r="Q916" i="1" s="1"/>
  <c r="R916" i="1" s="1"/>
  <c r="P916" i="1"/>
  <c r="F932" i="1"/>
  <c r="E932" i="1"/>
  <c r="G932" i="1" s="1"/>
  <c r="H932" i="1" s="1"/>
  <c r="K1001" i="1"/>
  <c r="P1002" i="1"/>
  <c r="O1002" i="1"/>
  <c r="Q1002" i="1" s="1"/>
  <c r="R1002" i="1" s="1"/>
  <c r="F1020" i="1"/>
  <c r="E1020" i="1"/>
  <c r="G1020" i="1" s="1"/>
  <c r="H1020" i="1" s="1"/>
  <c r="K1037" i="1"/>
  <c r="J1037" i="1"/>
  <c r="L1037" i="1" s="1"/>
  <c r="M1037" i="1" s="1"/>
  <c r="O1047" i="1"/>
  <c r="Q1047" i="1" s="1"/>
  <c r="R1047" i="1" s="1"/>
  <c r="P1047" i="1"/>
  <c r="F1100" i="1"/>
  <c r="E1100" i="1"/>
  <c r="G1100" i="1" s="1"/>
  <c r="H1100" i="1" s="1"/>
  <c r="P1158" i="1"/>
  <c r="O1158" i="1"/>
  <c r="Q1158" i="1" s="1"/>
  <c r="R1158" i="1" s="1"/>
  <c r="F1172" i="1"/>
  <c r="P1192" i="1"/>
  <c r="O1192" i="1"/>
  <c r="Q1192" i="1" s="1"/>
  <c r="R1192" i="1" s="1"/>
  <c r="E1199" i="1"/>
  <c r="G1199" i="1" s="1"/>
  <c r="H1199" i="1" s="1"/>
  <c r="F1199" i="1"/>
  <c r="O1216" i="1"/>
  <c r="Q1216" i="1" s="1"/>
  <c r="R1216" i="1" s="1"/>
  <c r="P1216" i="1"/>
  <c r="O1224" i="1"/>
  <c r="Q1224" i="1" s="1"/>
  <c r="R1224" i="1" s="1"/>
  <c r="P1224" i="1"/>
  <c r="P58" i="1"/>
  <c r="E72" i="1"/>
  <c r="G72" i="1" s="1"/>
  <c r="H72" i="1" s="1"/>
  <c r="F86" i="1"/>
  <c r="F87" i="1"/>
  <c r="O97" i="1"/>
  <c r="Q97" i="1" s="1"/>
  <c r="R97" i="1" s="1"/>
  <c r="O103" i="1"/>
  <c r="Q103" i="1" s="1"/>
  <c r="R103" i="1" s="1"/>
  <c r="O122" i="1"/>
  <c r="Q122" i="1" s="1"/>
  <c r="R122" i="1" s="1"/>
  <c r="O127" i="1"/>
  <c r="Q127" i="1" s="1"/>
  <c r="R127" i="1" s="1"/>
  <c r="P129" i="1"/>
  <c r="E133" i="1"/>
  <c r="G133" i="1" s="1"/>
  <c r="H133" i="1" s="1"/>
  <c r="K144" i="1"/>
  <c r="J147" i="1"/>
  <c r="L147" i="1" s="1"/>
  <c r="M147" i="1" s="1"/>
  <c r="E149" i="1"/>
  <c r="G149" i="1" s="1"/>
  <c r="H149" i="1" s="1"/>
  <c r="F151" i="1"/>
  <c r="F160" i="1"/>
  <c r="E168" i="1"/>
  <c r="G168" i="1" s="1"/>
  <c r="H168" i="1" s="1"/>
  <c r="P169" i="1"/>
  <c r="E183" i="1"/>
  <c r="G183" i="1" s="1"/>
  <c r="H183" i="1" s="1"/>
  <c r="E185" i="1"/>
  <c r="G185" i="1" s="1"/>
  <c r="H185" i="1" s="1"/>
  <c r="E187" i="1"/>
  <c r="G187" i="1" s="1"/>
  <c r="H187" i="1" s="1"/>
  <c r="J189" i="1"/>
  <c r="L189" i="1" s="1"/>
  <c r="M189" i="1" s="1"/>
  <c r="O191" i="1"/>
  <c r="Q191" i="1" s="1"/>
  <c r="R191" i="1" s="1"/>
  <c r="J196" i="1"/>
  <c r="L196" i="1" s="1"/>
  <c r="M196" i="1" s="1"/>
  <c r="J208" i="1"/>
  <c r="L208" i="1" s="1"/>
  <c r="M208" i="1" s="1"/>
  <c r="E214" i="1"/>
  <c r="G214" i="1" s="1"/>
  <c r="H214" i="1" s="1"/>
  <c r="F222" i="1"/>
  <c r="K228" i="1"/>
  <c r="J252" i="1"/>
  <c r="L252" i="1" s="1"/>
  <c r="M252" i="1" s="1"/>
  <c r="O264" i="1"/>
  <c r="Q264" i="1" s="1"/>
  <c r="R264" i="1" s="1"/>
  <c r="K293" i="1"/>
  <c r="O315" i="1"/>
  <c r="Q315" i="1" s="1"/>
  <c r="R315" i="1" s="1"/>
  <c r="E329" i="1"/>
  <c r="G329" i="1" s="1"/>
  <c r="H329" i="1" s="1"/>
  <c r="P446" i="1"/>
  <c r="O446" i="1"/>
  <c r="Q446" i="1" s="1"/>
  <c r="R446" i="1" s="1"/>
  <c r="K473" i="1"/>
  <c r="J473" i="1"/>
  <c r="L473" i="1" s="1"/>
  <c r="M473" i="1" s="1"/>
  <c r="E499" i="1"/>
  <c r="G499" i="1" s="1"/>
  <c r="H499" i="1" s="1"/>
  <c r="F499" i="1"/>
  <c r="P554" i="1"/>
  <c r="O554" i="1"/>
  <c r="Q554" i="1" s="1"/>
  <c r="R554" i="1" s="1"/>
  <c r="K600" i="1"/>
  <c r="J600" i="1"/>
  <c r="L600" i="1" s="1"/>
  <c r="M600" i="1" s="1"/>
  <c r="E22" i="1"/>
  <c r="G22" i="1" s="1"/>
  <c r="H22" i="1" s="1"/>
  <c r="F27" i="1"/>
  <c r="J31" i="1"/>
  <c r="L31" i="1" s="1"/>
  <c r="M31" i="1" s="1"/>
  <c r="J48" i="1"/>
  <c r="L48" i="1" s="1"/>
  <c r="M48" i="1" s="1"/>
  <c r="J51" i="1"/>
  <c r="L51" i="1" s="1"/>
  <c r="M51" i="1" s="1"/>
  <c r="E53" i="1"/>
  <c r="G53" i="1" s="1"/>
  <c r="H53" i="1" s="1"/>
  <c r="F55" i="1"/>
  <c r="F56" i="1"/>
  <c r="E58" i="1"/>
  <c r="G58" i="1" s="1"/>
  <c r="H58" i="1" s="1"/>
  <c r="K83" i="1"/>
  <c r="K85" i="1"/>
  <c r="E96" i="1"/>
  <c r="G96" i="1" s="1"/>
  <c r="H96" i="1" s="1"/>
  <c r="E106" i="1"/>
  <c r="G106" i="1" s="1"/>
  <c r="H106" i="1" s="1"/>
  <c r="F110" i="1"/>
  <c r="E141" i="1"/>
  <c r="G141" i="1" s="1"/>
  <c r="H141" i="1" s="1"/>
  <c r="E158" i="1"/>
  <c r="G158" i="1" s="1"/>
  <c r="H158" i="1" s="1"/>
  <c r="K163" i="1"/>
  <c r="J167" i="1"/>
  <c r="L167" i="1" s="1"/>
  <c r="M167" i="1" s="1"/>
  <c r="P176" i="1"/>
  <c r="P177" i="1"/>
  <c r="O195" i="1"/>
  <c r="Q195" i="1" s="1"/>
  <c r="R195" i="1" s="1"/>
  <c r="F201" i="1"/>
  <c r="J212" i="1"/>
  <c r="L212" i="1" s="1"/>
  <c r="M212" i="1" s="1"/>
  <c r="K213" i="1"/>
  <c r="P227" i="1"/>
  <c r="E238" i="1"/>
  <c r="G238" i="1" s="1"/>
  <c r="H238" i="1" s="1"/>
  <c r="O242" i="1"/>
  <c r="Q242" i="1" s="1"/>
  <c r="R242" i="1" s="1"/>
  <c r="O251" i="1"/>
  <c r="Q251" i="1" s="1"/>
  <c r="R251" i="1" s="1"/>
  <c r="F262" i="1"/>
  <c r="E275" i="1"/>
  <c r="G275" i="1" s="1"/>
  <c r="H275" i="1" s="1"/>
  <c r="F311" i="1"/>
  <c r="F336" i="1"/>
  <c r="E337" i="1"/>
  <c r="G337" i="1" s="1"/>
  <c r="H337" i="1" s="1"/>
  <c r="J349" i="1"/>
  <c r="L349" i="1" s="1"/>
  <c r="M349" i="1" s="1"/>
  <c r="K349" i="1"/>
  <c r="K350" i="1"/>
  <c r="F377" i="1"/>
  <c r="J380" i="1"/>
  <c r="L380" i="1" s="1"/>
  <c r="M380" i="1" s="1"/>
  <c r="K380" i="1"/>
  <c r="K381" i="1"/>
  <c r="E388" i="1"/>
  <c r="G388" i="1" s="1"/>
  <c r="H388" i="1" s="1"/>
  <c r="F454" i="1"/>
  <c r="P455" i="1"/>
  <c r="E462" i="1"/>
  <c r="G462" i="1" s="1"/>
  <c r="H462" i="1" s="1"/>
  <c r="F462" i="1"/>
  <c r="F478" i="1"/>
  <c r="E485" i="1"/>
  <c r="G485" i="1" s="1"/>
  <c r="H485" i="1" s="1"/>
  <c r="F485" i="1"/>
  <c r="F486" i="1"/>
  <c r="P489" i="1"/>
  <c r="F492" i="1"/>
  <c r="P496" i="1"/>
  <c r="O496" i="1"/>
  <c r="Q496" i="1" s="1"/>
  <c r="R496" i="1" s="1"/>
  <c r="P536" i="1"/>
  <c r="F540" i="1"/>
  <c r="E540" i="1"/>
  <c r="G540" i="1" s="1"/>
  <c r="H540" i="1" s="1"/>
  <c r="K549" i="1"/>
  <c r="J549" i="1"/>
  <c r="L549" i="1" s="1"/>
  <c r="M549" i="1" s="1"/>
  <c r="F573" i="1"/>
  <c r="E573" i="1"/>
  <c r="G573" i="1" s="1"/>
  <c r="H573" i="1" s="1"/>
  <c r="F581" i="1"/>
  <c r="E581" i="1"/>
  <c r="G581" i="1" s="1"/>
  <c r="H581" i="1" s="1"/>
  <c r="O606" i="1"/>
  <c r="Q606" i="1" s="1"/>
  <c r="R606" i="1" s="1"/>
  <c r="P623" i="1"/>
  <c r="O624" i="1"/>
  <c r="Q624" i="1" s="1"/>
  <c r="R624" i="1" s="1"/>
  <c r="P640" i="1"/>
  <c r="O640" i="1"/>
  <c r="Q640" i="1" s="1"/>
  <c r="R640" i="1" s="1"/>
  <c r="P654" i="1"/>
  <c r="P655" i="1"/>
  <c r="K683" i="1"/>
  <c r="E686" i="1"/>
  <c r="G686" i="1" s="1"/>
  <c r="H686" i="1" s="1"/>
  <c r="F686" i="1"/>
  <c r="J717" i="1"/>
  <c r="L717" i="1" s="1"/>
  <c r="M717" i="1" s="1"/>
  <c r="O719" i="1"/>
  <c r="Q719" i="1" s="1"/>
  <c r="R719" i="1" s="1"/>
  <c r="K751" i="1"/>
  <c r="P774" i="1"/>
  <c r="O774" i="1"/>
  <c r="Q774" i="1" s="1"/>
  <c r="R774" i="1" s="1"/>
  <c r="F777" i="1"/>
  <c r="E777" i="1"/>
  <c r="G777" i="1" s="1"/>
  <c r="H777" i="1" s="1"/>
  <c r="J892" i="1"/>
  <c r="L892" i="1" s="1"/>
  <c r="M892" i="1" s="1"/>
  <c r="K892" i="1"/>
  <c r="O900" i="1"/>
  <c r="Q900" i="1" s="1"/>
  <c r="R900" i="1" s="1"/>
  <c r="P900" i="1"/>
  <c r="J911" i="1"/>
  <c r="L911" i="1" s="1"/>
  <c r="M911" i="1" s="1"/>
  <c r="K911" i="1"/>
  <c r="E929" i="1"/>
  <c r="G929" i="1" s="1"/>
  <c r="H929" i="1" s="1"/>
  <c r="F929" i="1"/>
  <c r="P981" i="1"/>
  <c r="O981" i="1"/>
  <c r="Q981" i="1" s="1"/>
  <c r="R981" i="1" s="1"/>
  <c r="J992" i="1"/>
  <c r="L992" i="1" s="1"/>
  <c r="M992" i="1" s="1"/>
  <c r="P1042" i="1"/>
  <c r="O1042" i="1"/>
  <c r="Q1042" i="1" s="1"/>
  <c r="R1042" i="1" s="1"/>
  <c r="P1074" i="1"/>
  <c r="O1074" i="1"/>
  <c r="Q1074" i="1" s="1"/>
  <c r="R1074" i="1" s="1"/>
  <c r="J1089" i="1"/>
  <c r="L1089" i="1" s="1"/>
  <c r="M1089" i="1" s="1"/>
  <c r="K1089" i="1"/>
  <c r="J1155" i="1"/>
  <c r="L1155" i="1" s="1"/>
  <c r="M1155" i="1" s="1"/>
  <c r="K1155" i="1"/>
  <c r="K1165" i="1"/>
  <c r="J1165" i="1"/>
  <c r="L1165" i="1" s="1"/>
  <c r="M1165" i="1" s="1"/>
  <c r="O1252" i="1"/>
  <c r="Q1252" i="1" s="1"/>
  <c r="R1252" i="1" s="1"/>
  <c r="P1252" i="1"/>
  <c r="F1260" i="1"/>
  <c r="E1260" i="1"/>
  <c r="G1260" i="1" s="1"/>
  <c r="H1260" i="1" s="1"/>
  <c r="K709" i="1"/>
  <c r="J709" i="1"/>
  <c r="L709" i="1" s="1"/>
  <c r="M709" i="1" s="1"/>
  <c r="J765" i="1"/>
  <c r="L765" i="1" s="1"/>
  <c r="M765" i="1" s="1"/>
  <c r="K765" i="1"/>
  <c r="E785" i="1"/>
  <c r="G785" i="1" s="1"/>
  <c r="H785" i="1" s="1"/>
  <c r="F785" i="1"/>
  <c r="E894" i="1"/>
  <c r="G894" i="1" s="1"/>
  <c r="H894" i="1" s="1"/>
  <c r="F894" i="1"/>
  <c r="P938" i="1"/>
  <c r="O938" i="1"/>
  <c r="Q938" i="1" s="1"/>
  <c r="R938" i="1" s="1"/>
  <c r="E961" i="1"/>
  <c r="G961" i="1" s="1"/>
  <c r="H961" i="1" s="1"/>
  <c r="F961" i="1"/>
  <c r="F1068" i="1"/>
  <c r="E1068" i="1"/>
  <c r="G1068" i="1" s="1"/>
  <c r="H1068" i="1" s="1"/>
  <c r="K1076" i="1"/>
  <c r="J1076" i="1"/>
  <c r="L1076" i="1" s="1"/>
  <c r="M1076" i="1" s="1"/>
  <c r="P1097" i="1"/>
  <c r="O1097" i="1"/>
  <c r="Q1097" i="1" s="1"/>
  <c r="R1097" i="1" s="1"/>
  <c r="K1131" i="1"/>
  <c r="J1131" i="1"/>
  <c r="L1131" i="1" s="1"/>
  <c r="M1131" i="1" s="1"/>
  <c r="E1169" i="1"/>
  <c r="G1169" i="1" s="1"/>
  <c r="H1169" i="1" s="1"/>
  <c r="F1169" i="1"/>
  <c r="O1196" i="1"/>
  <c r="Q1196" i="1" s="1"/>
  <c r="R1196" i="1" s="1"/>
  <c r="P1196" i="1"/>
  <c r="J1209" i="1"/>
  <c r="L1209" i="1" s="1"/>
  <c r="M1209" i="1" s="1"/>
  <c r="K1209" i="1"/>
  <c r="F1226" i="1"/>
  <c r="E1226" i="1"/>
  <c r="G1226" i="1" s="1"/>
  <c r="H1226" i="1" s="1"/>
  <c r="K1238" i="1"/>
  <c r="J1238" i="1"/>
  <c r="L1238" i="1" s="1"/>
  <c r="M1238" i="1" s="1"/>
  <c r="K1254" i="1"/>
  <c r="J1254" i="1"/>
  <c r="L1254" i="1" s="1"/>
  <c r="M1254" i="1" s="1"/>
  <c r="E563" i="1"/>
  <c r="G563" i="1" s="1"/>
  <c r="H563" i="1" s="1"/>
  <c r="O586" i="1"/>
  <c r="Q586" i="1" s="1"/>
  <c r="R586" i="1" s="1"/>
  <c r="J598" i="1"/>
  <c r="L598" i="1" s="1"/>
  <c r="M598" i="1" s="1"/>
  <c r="K601" i="1"/>
  <c r="J602" i="1"/>
  <c r="L602" i="1" s="1"/>
  <c r="M602" i="1" s="1"/>
  <c r="K603" i="1"/>
  <c r="J609" i="1"/>
  <c r="L609" i="1" s="1"/>
  <c r="M609" i="1" s="1"/>
  <c r="O615" i="1"/>
  <c r="Q615" i="1" s="1"/>
  <c r="R615" i="1" s="1"/>
  <c r="F622" i="1"/>
  <c r="J632" i="1"/>
  <c r="L632" i="1" s="1"/>
  <c r="M632" i="1" s="1"/>
  <c r="K633" i="1"/>
  <c r="F638" i="1"/>
  <c r="E640" i="1"/>
  <c r="G640" i="1" s="1"/>
  <c r="H640" i="1" s="1"/>
  <c r="P643" i="1"/>
  <c r="F652" i="1"/>
  <c r="F653" i="1"/>
  <c r="K657" i="1"/>
  <c r="P662" i="1"/>
  <c r="J664" i="1"/>
  <c r="L664" i="1" s="1"/>
  <c r="M664" i="1" s="1"/>
  <c r="O666" i="1"/>
  <c r="Q666" i="1" s="1"/>
  <c r="R666" i="1" s="1"/>
  <c r="P667" i="1"/>
  <c r="O677" i="1"/>
  <c r="Q677" i="1" s="1"/>
  <c r="R677" i="1" s="1"/>
  <c r="F702" i="1"/>
  <c r="J704" i="1"/>
  <c r="L704" i="1" s="1"/>
  <c r="M704" i="1" s="1"/>
  <c r="K726" i="1"/>
  <c r="P742" i="1"/>
  <c r="O742" i="1"/>
  <c r="Q742" i="1" s="1"/>
  <c r="R742" i="1" s="1"/>
  <c r="K746" i="1"/>
  <c r="P751" i="1"/>
  <c r="O778" i="1"/>
  <c r="Q778" i="1" s="1"/>
  <c r="R778" i="1" s="1"/>
  <c r="P778" i="1"/>
  <c r="E784" i="1"/>
  <c r="G784" i="1" s="1"/>
  <c r="H784" i="1" s="1"/>
  <c r="F784" i="1"/>
  <c r="J794" i="1"/>
  <c r="L794" i="1" s="1"/>
  <c r="M794" i="1" s="1"/>
  <c r="K794" i="1"/>
  <c r="K805" i="1"/>
  <c r="J805" i="1"/>
  <c r="L805" i="1" s="1"/>
  <c r="M805" i="1" s="1"/>
  <c r="F822" i="1"/>
  <c r="E822" i="1"/>
  <c r="G822" i="1" s="1"/>
  <c r="H822" i="1" s="1"/>
  <c r="O830" i="1"/>
  <c r="Q830" i="1" s="1"/>
  <c r="R830" i="1" s="1"/>
  <c r="E838" i="1"/>
  <c r="G838" i="1" s="1"/>
  <c r="H838" i="1" s="1"/>
  <c r="F838" i="1"/>
  <c r="E893" i="1"/>
  <c r="G893" i="1" s="1"/>
  <c r="H893" i="1" s="1"/>
  <c r="P910" i="1"/>
  <c r="O910" i="1"/>
  <c r="Q910" i="1" s="1"/>
  <c r="R910" i="1" s="1"/>
  <c r="E960" i="1"/>
  <c r="G960" i="1" s="1"/>
  <c r="H960" i="1" s="1"/>
  <c r="O986" i="1"/>
  <c r="Q986" i="1" s="1"/>
  <c r="R986" i="1" s="1"/>
  <c r="E988" i="1"/>
  <c r="G988" i="1" s="1"/>
  <c r="H988" i="1" s="1"/>
  <c r="F988" i="1"/>
  <c r="E996" i="1"/>
  <c r="G996" i="1" s="1"/>
  <c r="H996" i="1" s="1"/>
  <c r="P1065" i="1"/>
  <c r="O1065" i="1"/>
  <c r="Q1065" i="1" s="1"/>
  <c r="R1065" i="1" s="1"/>
  <c r="E1081" i="1"/>
  <c r="G1081" i="1" s="1"/>
  <c r="H1081" i="1" s="1"/>
  <c r="F1081" i="1"/>
  <c r="F1129" i="1"/>
  <c r="K1130" i="1"/>
  <c r="J1130" i="1"/>
  <c r="L1130" i="1" s="1"/>
  <c r="M1130" i="1" s="1"/>
  <c r="J1145" i="1"/>
  <c r="L1145" i="1" s="1"/>
  <c r="M1145" i="1" s="1"/>
  <c r="K1150" i="1"/>
  <c r="J1150" i="1"/>
  <c r="L1150" i="1" s="1"/>
  <c r="M1150" i="1" s="1"/>
  <c r="P1195" i="1"/>
  <c r="O1195" i="1"/>
  <c r="Q1195" i="1" s="1"/>
  <c r="R1195" i="1" s="1"/>
  <c r="J1231" i="1"/>
  <c r="L1231" i="1" s="1"/>
  <c r="M1231" i="1" s="1"/>
  <c r="P1253" i="1"/>
  <c r="O1253" i="1"/>
  <c r="Q1253" i="1" s="1"/>
  <c r="R1253" i="1" s="1"/>
  <c r="J781" i="1"/>
  <c r="L781" i="1" s="1"/>
  <c r="M781" i="1" s="1"/>
  <c r="K782" i="1"/>
  <c r="K783" i="1"/>
  <c r="P796" i="1"/>
  <c r="K798" i="1"/>
  <c r="K799" i="1"/>
  <c r="F801" i="1"/>
  <c r="F802" i="1"/>
  <c r="O802" i="1"/>
  <c r="Q802" i="1" s="1"/>
  <c r="R802" i="1" s="1"/>
  <c r="E808" i="1"/>
  <c r="G808" i="1" s="1"/>
  <c r="H808" i="1" s="1"/>
  <c r="J989" i="1"/>
  <c r="L989" i="1" s="1"/>
  <c r="M989" i="1" s="1"/>
  <c r="K993" i="1"/>
  <c r="O995" i="1"/>
  <c r="Q995" i="1" s="1"/>
  <c r="R995" i="1" s="1"/>
  <c r="O998" i="1"/>
  <c r="Q998" i="1" s="1"/>
  <c r="R998" i="1" s="1"/>
  <c r="P1010" i="1"/>
  <c r="J1024" i="1"/>
  <c r="L1024" i="1" s="1"/>
  <c r="M1024" i="1" s="1"/>
  <c r="O1030" i="1"/>
  <c r="Q1030" i="1" s="1"/>
  <c r="R1030" i="1" s="1"/>
  <c r="P1036" i="1"/>
  <c r="J1055" i="1"/>
  <c r="L1055" i="1" s="1"/>
  <c r="M1055" i="1" s="1"/>
  <c r="P1063" i="1"/>
  <c r="K1070" i="1"/>
  <c r="J494" i="1"/>
  <c r="L494" i="1" s="1"/>
  <c r="M494" i="1" s="1"/>
  <c r="K494" i="1"/>
  <c r="F504" i="1"/>
  <c r="E504" i="1"/>
  <c r="G504" i="1" s="1"/>
  <c r="H504" i="1" s="1"/>
  <c r="K528" i="1"/>
  <c r="J528" i="1"/>
  <c r="L528" i="1" s="1"/>
  <c r="M528" i="1" s="1"/>
  <c r="P621" i="1"/>
  <c r="O621" i="1"/>
  <c r="Q621" i="1" s="1"/>
  <c r="R621" i="1" s="1"/>
  <c r="F643" i="1"/>
  <c r="E643" i="1"/>
  <c r="G643" i="1" s="1"/>
  <c r="H643" i="1" s="1"/>
  <c r="E660" i="1"/>
  <c r="G660" i="1" s="1"/>
  <c r="H660" i="1" s="1"/>
  <c r="F660" i="1"/>
  <c r="F683" i="1"/>
  <c r="E683" i="1"/>
  <c r="G683" i="1" s="1"/>
  <c r="H683" i="1" s="1"/>
  <c r="P729" i="1"/>
  <c r="O729" i="1"/>
  <c r="Q729" i="1" s="1"/>
  <c r="R729" i="1" s="1"/>
  <c r="E818" i="1"/>
  <c r="G818" i="1" s="1"/>
  <c r="H818" i="1" s="1"/>
  <c r="F818" i="1"/>
  <c r="K850" i="1"/>
  <c r="J850" i="1"/>
  <c r="L850" i="1" s="1"/>
  <c r="M850" i="1" s="1"/>
  <c r="F882" i="1"/>
  <c r="E882" i="1"/>
  <c r="G882" i="1" s="1"/>
  <c r="H882" i="1" s="1"/>
  <c r="K906" i="1"/>
  <c r="J906" i="1"/>
  <c r="L906" i="1" s="1"/>
  <c r="M906" i="1" s="1"/>
  <c r="J918" i="1"/>
  <c r="L918" i="1" s="1"/>
  <c r="M918" i="1" s="1"/>
  <c r="K918" i="1"/>
  <c r="P1021" i="1"/>
  <c r="O1021" i="1"/>
  <c r="Q1021" i="1" s="1"/>
  <c r="R1021" i="1" s="1"/>
  <c r="K1045" i="1"/>
  <c r="J1045" i="1"/>
  <c r="L1045" i="1" s="1"/>
  <c r="M1045" i="1" s="1"/>
  <c r="K1077" i="1"/>
  <c r="J1077" i="1"/>
  <c r="L1077" i="1" s="1"/>
  <c r="M1077" i="1" s="1"/>
  <c r="P1244" i="1"/>
  <c r="O1244" i="1"/>
  <c r="Q1244" i="1" s="1"/>
  <c r="R1244" i="1" s="1"/>
  <c r="E13" i="1"/>
  <c r="G13" i="1" s="1"/>
  <c r="H13" i="1" s="1"/>
  <c r="F15" i="1"/>
  <c r="E26" i="1"/>
  <c r="G26" i="1" s="1"/>
  <c r="H26" i="1" s="1"/>
  <c r="E31" i="1"/>
  <c r="G31" i="1" s="1"/>
  <c r="H31" i="1" s="1"/>
  <c r="J53" i="1"/>
  <c r="L53" i="1" s="1"/>
  <c r="M53" i="1" s="1"/>
  <c r="P56" i="1"/>
  <c r="F59" i="1"/>
  <c r="K77" i="1"/>
  <c r="F78" i="1"/>
  <c r="K80" i="1"/>
  <c r="E82" i="1"/>
  <c r="G82" i="1" s="1"/>
  <c r="H82" i="1" s="1"/>
  <c r="P130" i="1"/>
  <c r="J149" i="1"/>
  <c r="L149" i="1" s="1"/>
  <c r="M149" i="1" s="1"/>
  <c r="P154" i="1"/>
  <c r="O167" i="1"/>
  <c r="Q167" i="1" s="1"/>
  <c r="R167" i="1" s="1"/>
  <c r="E170" i="1"/>
  <c r="G170" i="1" s="1"/>
  <c r="H170" i="1" s="1"/>
  <c r="K172" i="1"/>
  <c r="O175" i="1"/>
  <c r="Q175" i="1" s="1"/>
  <c r="R175" i="1" s="1"/>
  <c r="E184" i="1"/>
  <c r="G184" i="1" s="1"/>
  <c r="H184" i="1" s="1"/>
  <c r="P184" i="1"/>
  <c r="J206" i="1"/>
  <c r="L206" i="1" s="1"/>
  <c r="M206" i="1" s="1"/>
  <c r="O209" i="1"/>
  <c r="Q209" i="1" s="1"/>
  <c r="R209" i="1" s="1"/>
  <c r="P217" i="1"/>
  <c r="J224" i="1"/>
  <c r="L224" i="1" s="1"/>
  <c r="M224" i="1" s="1"/>
  <c r="J236" i="1"/>
  <c r="L236" i="1" s="1"/>
  <c r="M236" i="1" s="1"/>
  <c r="P240" i="1"/>
  <c r="J275" i="1"/>
  <c r="L275" i="1" s="1"/>
  <c r="M275" i="1" s="1"/>
  <c r="E291" i="1"/>
  <c r="G291" i="1" s="1"/>
  <c r="H291" i="1" s="1"/>
  <c r="E307" i="1"/>
  <c r="G307" i="1" s="1"/>
  <c r="H307" i="1" s="1"/>
  <c r="K333" i="1"/>
  <c r="O355" i="1"/>
  <c r="Q355" i="1" s="1"/>
  <c r="R355" i="1" s="1"/>
  <c r="O363" i="1"/>
  <c r="Q363" i="1" s="1"/>
  <c r="R363" i="1" s="1"/>
  <c r="P369" i="1"/>
  <c r="O389" i="1"/>
  <c r="Q389" i="1" s="1"/>
  <c r="R389" i="1" s="1"/>
  <c r="O422" i="1"/>
  <c r="Q422" i="1" s="1"/>
  <c r="R422" i="1" s="1"/>
  <c r="P440" i="1"/>
  <c r="J487" i="1"/>
  <c r="L487" i="1" s="1"/>
  <c r="M487" i="1" s="1"/>
  <c r="F538" i="1"/>
  <c r="E538" i="1"/>
  <c r="G538" i="1" s="1"/>
  <c r="H538" i="1" s="1"/>
  <c r="J554" i="1"/>
  <c r="L554" i="1" s="1"/>
  <c r="M554" i="1" s="1"/>
  <c r="E633" i="1"/>
  <c r="G633" i="1" s="1"/>
  <c r="H633" i="1" s="1"/>
  <c r="F633" i="1"/>
  <c r="K666" i="1"/>
  <c r="J666" i="1"/>
  <c r="L666" i="1" s="1"/>
  <c r="M666" i="1" s="1"/>
  <c r="F675" i="1"/>
  <c r="E675" i="1"/>
  <c r="G675" i="1" s="1"/>
  <c r="H675" i="1" s="1"/>
  <c r="J685" i="1"/>
  <c r="L685" i="1" s="1"/>
  <c r="M685" i="1" s="1"/>
  <c r="E693" i="1"/>
  <c r="G693" i="1" s="1"/>
  <c r="H693" i="1" s="1"/>
  <c r="E746" i="1"/>
  <c r="G746" i="1" s="1"/>
  <c r="H746" i="1" s="1"/>
  <c r="F746" i="1"/>
  <c r="K769" i="1"/>
  <c r="J769" i="1"/>
  <c r="L769" i="1" s="1"/>
  <c r="M769" i="1" s="1"/>
  <c r="E797" i="1"/>
  <c r="G797" i="1" s="1"/>
  <c r="H797" i="1" s="1"/>
  <c r="F797" i="1"/>
  <c r="F835" i="1"/>
  <c r="E846" i="1"/>
  <c r="G846" i="1" s="1"/>
  <c r="H846" i="1" s="1"/>
  <c r="O872" i="1"/>
  <c r="Q872" i="1" s="1"/>
  <c r="R872" i="1" s="1"/>
  <c r="P872" i="1"/>
  <c r="J916" i="1"/>
  <c r="L916" i="1" s="1"/>
  <c r="M916" i="1" s="1"/>
  <c r="K941" i="1"/>
  <c r="J941" i="1"/>
  <c r="L941" i="1" s="1"/>
  <c r="M941" i="1" s="1"/>
  <c r="F1001" i="1"/>
  <c r="E1001" i="1"/>
  <c r="G1001" i="1" s="1"/>
  <c r="H1001" i="1" s="1"/>
  <c r="F1012" i="1"/>
  <c r="E1012" i="1"/>
  <c r="G1012" i="1" s="1"/>
  <c r="H1012" i="1" s="1"/>
  <c r="P1019" i="1"/>
  <c r="O1019" i="1"/>
  <c r="Q1019" i="1" s="1"/>
  <c r="R1019" i="1" s="1"/>
  <c r="K1025" i="1"/>
  <c r="J1025" i="1"/>
  <c r="L1025" i="1" s="1"/>
  <c r="M1025" i="1" s="1"/>
  <c r="F1028" i="1"/>
  <c r="E1028" i="1"/>
  <c r="G1028" i="1" s="1"/>
  <c r="H1028" i="1" s="1"/>
  <c r="P1031" i="1"/>
  <c r="F1042" i="1"/>
  <c r="E1042" i="1"/>
  <c r="G1042" i="1" s="1"/>
  <c r="H1042" i="1" s="1"/>
  <c r="K1058" i="1"/>
  <c r="O1059" i="1"/>
  <c r="Q1059" i="1" s="1"/>
  <c r="R1059" i="1" s="1"/>
  <c r="P1059" i="1"/>
  <c r="K1074" i="1"/>
  <c r="J1074" i="1"/>
  <c r="L1074" i="1" s="1"/>
  <c r="M1074" i="1" s="1"/>
  <c r="O1220" i="1"/>
  <c r="Q1220" i="1" s="1"/>
  <c r="R1220" i="1" s="1"/>
  <c r="P1220" i="1"/>
  <c r="F1238" i="1"/>
  <c r="E1238" i="1"/>
  <c r="G1238" i="1" s="1"/>
  <c r="H1238" i="1" s="1"/>
  <c r="E477" i="1"/>
  <c r="G477" i="1" s="1"/>
  <c r="H477" i="1" s="1"/>
  <c r="F477" i="1"/>
  <c r="K539" i="1"/>
  <c r="J539" i="1"/>
  <c r="L539" i="1" s="1"/>
  <c r="M539" i="1" s="1"/>
  <c r="J625" i="1"/>
  <c r="L625" i="1" s="1"/>
  <c r="M625" i="1" s="1"/>
  <c r="K625" i="1"/>
  <c r="K785" i="1"/>
  <c r="J785" i="1"/>
  <c r="L785" i="1" s="1"/>
  <c r="M785" i="1" s="1"/>
  <c r="P810" i="1"/>
  <c r="O810" i="1"/>
  <c r="Q810" i="1" s="1"/>
  <c r="R810" i="1" s="1"/>
  <c r="K839" i="1"/>
  <c r="J839" i="1"/>
  <c r="L839" i="1" s="1"/>
  <c r="M839" i="1" s="1"/>
  <c r="P879" i="1"/>
  <c r="O879" i="1"/>
  <c r="Q879" i="1" s="1"/>
  <c r="R879" i="1" s="1"/>
  <c r="K1068" i="1"/>
  <c r="J1068" i="1"/>
  <c r="L1068" i="1" s="1"/>
  <c r="M1068" i="1" s="1"/>
  <c r="K1071" i="1"/>
  <c r="J1071" i="1"/>
  <c r="L1071" i="1" s="1"/>
  <c r="M1071" i="1" s="1"/>
  <c r="K1227" i="1"/>
  <c r="J1227" i="1"/>
  <c r="L1227" i="1" s="1"/>
  <c r="M1227" i="1" s="1"/>
  <c r="E11" i="1"/>
  <c r="G11" i="1" s="1"/>
  <c r="H11" i="1" s="1"/>
  <c r="O36" i="1"/>
  <c r="Q36" i="1" s="1"/>
  <c r="R36" i="1" s="1"/>
  <c r="E42" i="1"/>
  <c r="G42" i="1" s="1"/>
  <c r="H42" i="1" s="1"/>
  <c r="E48" i="1"/>
  <c r="G48" i="1" s="1"/>
  <c r="H48" i="1" s="1"/>
  <c r="P57" i="1"/>
  <c r="O60" i="1"/>
  <c r="Q60" i="1" s="1"/>
  <c r="R60" i="1" s="1"/>
  <c r="F79" i="1"/>
  <c r="E90" i="1"/>
  <c r="G90" i="1" s="1"/>
  <c r="H90" i="1" s="1"/>
  <c r="O93" i="1"/>
  <c r="Q93" i="1" s="1"/>
  <c r="R93" i="1" s="1"/>
  <c r="E101" i="1"/>
  <c r="G101" i="1" s="1"/>
  <c r="H101" i="1" s="1"/>
  <c r="K109" i="1"/>
  <c r="J111" i="1"/>
  <c r="L111" i="1" s="1"/>
  <c r="M111" i="1" s="1"/>
  <c r="E115" i="1"/>
  <c r="G115" i="1" s="1"/>
  <c r="H115" i="1" s="1"/>
  <c r="O120" i="1"/>
  <c r="Q120" i="1" s="1"/>
  <c r="R120" i="1" s="1"/>
  <c r="F139" i="1"/>
  <c r="K152" i="1"/>
  <c r="E163" i="1"/>
  <c r="G163" i="1" s="1"/>
  <c r="H163" i="1" s="1"/>
  <c r="O170" i="1"/>
  <c r="Q170" i="1" s="1"/>
  <c r="R170" i="1" s="1"/>
  <c r="E173" i="1"/>
  <c r="G173" i="1" s="1"/>
  <c r="H173" i="1" s="1"/>
  <c r="J183" i="1"/>
  <c r="L183" i="1" s="1"/>
  <c r="M183" i="1" s="1"/>
  <c r="P187" i="1"/>
  <c r="E200" i="1"/>
  <c r="G200" i="1" s="1"/>
  <c r="H200" i="1" s="1"/>
  <c r="E207" i="1"/>
  <c r="G207" i="1" s="1"/>
  <c r="H207" i="1" s="1"/>
  <c r="K221" i="1"/>
  <c r="O237" i="1"/>
  <c r="Q237" i="1" s="1"/>
  <c r="R237" i="1" s="1"/>
  <c r="P249" i="1"/>
  <c r="J259" i="1"/>
  <c r="L259" i="1" s="1"/>
  <c r="M259" i="1" s="1"/>
  <c r="J262" i="1"/>
  <c r="L262" i="1" s="1"/>
  <c r="M262" i="1" s="1"/>
  <c r="J264" i="1"/>
  <c r="L264" i="1" s="1"/>
  <c r="M264" i="1" s="1"/>
  <c r="F278" i="1"/>
  <c r="F280" i="1"/>
  <c r="P283" i="1"/>
  <c r="E288" i="1"/>
  <c r="G288" i="1" s="1"/>
  <c r="H288" i="1" s="1"/>
  <c r="O301" i="1"/>
  <c r="Q301" i="1" s="1"/>
  <c r="R301" i="1" s="1"/>
  <c r="F320" i="1"/>
  <c r="J334" i="1"/>
  <c r="L334" i="1" s="1"/>
  <c r="M334" i="1" s="1"/>
  <c r="K341" i="1"/>
  <c r="J342" i="1"/>
  <c r="L342" i="1" s="1"/>
  <c r="M342" i="1" s="1"/>
  <c r="P374" i="1"/>
  <c r="F383" i="1"/>
  <c r="O392" i="1"/>
  <c r="Q392" i="1" s="1"/>
  <c r="R392" i="1" s="1"/>
  <c r="O394" i="1"/>
  <c r="Q394" i="1" s="1"/>
  <c r="R394" i="1" s="1"/>
  <c r="P420" i="1"/>
  <c r="O439" i="1"/>
  <c r="Q439" i="1" s="1"/>
  <c r="R439" i="1" s="1"/>
  <c r="P441" i="1"/>
  <c r="P449" i="1"/>
  <c r="E460" i="1"/>
  <c r="G460" i="1" s="1"/>
  <c r="H460" i="1" s="1"/>
  <c r="F469" i="1"/>
  <c r="O480" i="1"/>
  <c r="Q480" i="1" s="1"/>
  <c r="R480" i="1" s="1"/>
  <c r="O491" i="1"/>
  <c r="Q491" i="1" s="1"/>
  <c r="R491" i="1" s="1"/>
  <c r="O492" i="1"/>
  <c r="Q492" i="1" s="1"/>
  <c r="R492" i="1" s="1"/>
  <c r="P492" i="1"/>
  <c r="J507" i="1"/>
  <c r="L507" i="1" s="1"/>
  <c r="M507" i="1" s="1"/>
  <c r="E525" i="1"/>
  <c r="G525" i="1" s="1"/>
  <c r="H525" i="1" s="1"/>
  <c r="K553" i="1"/>
  <c r="J569" i="1"/>
  <c r="L569" i="1" s="1"/>
  <c r="M569" i="1" s="1"/>
  <c r="P599" i="1"/>
  <c r="O599" i="1"/>
  <c r="Q599" i="1" s="1"/>
  <c r="R599" i="1" s="1"/>
  <c r="F630" i="1"/>
  <c r="E630" i="1"/>
  <c r="G630" i="1" s="1"/>
  <c r="H630" i="1" s="1"/>
  <c r="J651" i="1"/>
  <c r="L651" i="1" s="1"/>
  <c r="M651" i="1" s="1"/>
  <c r="J661" i="1"/>
  <c r="L661" i="1" s="1"/>
  <c r="M661" i="1" s="1"/>
  <c r="K670" i="1"/>
  <c r="P703" i="1"/>
  <c r="O703" i="1"/>
  <c r="Q703" i="1" s="1"/>
  <c r="R703" i="1" s="1"/>
  <c r="J721" i="1"/>
  <c r="L721" i="1" s="1"/>
  <c r="M721" i="1" s="1"/>
  <c r="K721" i="1"/>
  <c r="F752" i="1"/>
  <c r="E752" i="1"/>
  <c r="G752" i="1" s="1"/>
  <c r="H752" i="1" s="1"/>
  <c r="E7" i="1"/>
  <c r="G7" i="1" s="1"/>
  <c r="H7" i="1" s="1"/>
  <c r="E9" i="1"/>
  <c r="G9" i="1" s="1"/>
  <c r="H9" i="1" s="1"/>
  <c r="P13" i="1"/>
  <c r="J19" i="1"/>
  <c r="L19" i="1" s="1"/>
  <c r="M19" i="1" s="1"/>
  <c r="J20" i="1"/>
  <c r="L20" i="1" s="1"/>
  <c r="M20" i="1" s="1"/>
  <c r="J24" i="1"/>
  <c r="L24" i="1" s="1"/>
  <c r="M24" i="1" s="1"/>
  <c r="P24" i="1"/>
  <c r="O25" i="1"/>
  <c r="Q25" i="1" s="1"/>
  <c r="R25" i="1" s="1"/>
  <c r="P26" i="1"/>
  <c r="J27" i="1"/>
  <c r="L27" i="1" s="1"/>
  <c r="M27" i="1" s="1"/>
  <c r="E29" i="1"/>
  <c r="G29" i="1" s="1"/>
  <c r="H29" i="1" s="1"/>
  <c r="O29" i="1"/>
  <c r="Q29" i="1" s="1"/>
  <c r="R29" i="1" s="1"/>
  <c r="O31" i="1"/>
  <c r="Q31" i="1" s="1"/>
  <c r="R31" i="1" s="1"/>
  <c r="P34" i="1"/>
  <c r="P37" i="1"/>
  <c r="J40" i="1"/>
  <c r="L40" i="1" s="1"/>
  <c r="M40" i="1" s="1"/>
  <c r="O48" i="1"/>
  <c r="Q48" i="1" s="1"/>
  <c r="R48" i="1" s="1"/>
  <c r="O49" i="1"/>
  <c r="Q49" i="1" s="1"/>
  <c r="R49" i="1" s="1"/>
  <c r="O50" i="1"/>
  <c r="Q50" i="1" s="1"/>
  <c r="R50" i="1" s="1"/>
  <c r="E54" i="1"/>
  <c r="G54" i="1" s="1"/>
  <c r="H54" i="1" s="1"/>
  <c r="O55" i="1"/>
  <c r="Q55" i="1" s="1"/>
  <c r="R55" i="1" s="1"/>
  <c r="J68" i="1"/>
  <c r="L68" i="1" s="1"/>
  <c r="M68" i="1" s="1"/>
  <c r="E70" i="1"/>
  <c r="G70" i="1" s="1"/>
  <c r="H70" i="1" s="1"/>
  <c r="K72" i="1"/>
  <c r="O74" i="1"/>
  <c r="Q74" i="1" s="1"/>
  <c r="R74" i="1" s="1"/>
  <c r="E85" i="1"/>
  <c r="G85" i="1" s="1"/>
  <c r="H85" i="1" s="1"/>
  <c r="P85" i="1"/>
  <c r="J87" i="1"/>
  <c r="L87" i="1" s="1"/>
  <c r="M87" i="1" s="1"/>
  <c r="E95" i="1"/>
  <c r="G95" i="1" s="1"/>
  <c r="H95" i="1" s="1"/>
  <c r="J96" i="1"/>
  <c r="L96" i="1" s="1"/>
  <c r="M96" i="1" s="1"/>
  <c r="E99" i="1"/>
  <c r="G99" i="1" s="1"/>
  <c r="H99" i="1" s="1"/>
  <c r="K100" i="1"/>
  <c r="P101" i="1"/>
  <c r="F104" i="1"/>
  <c r="P104" i="1"/>
  <c r="P105" i="1"/>
  <c r="J106" i="1"/>
  <c r="L106" i="1" s="1"/>
  <c r="M106" i="1" s="1"/>
  <c r="F107" i="1"/>
  <c r="O108" i="1"/>
  <c r="Q108" i="1" s="1"/>
  <c r="R108" i="1" s="1"/>
  <c r="J116" i="1"/>
  <c r="L116" i="1" s="1"/>
  <c r="M116" i="1" s="1"/>
  <c r="O117" i="1"/>
  <c r="Q117" i="1" s="1"/>
  <c r="R117" i="1" s="1"/>
  <c r="J120" i="1"/>
  <c r="L120" i="1" s="1"/>
  <c r="M120" i="1" s="1"/>
  <c r="P121" i="1"/>
  <c r="F123" i="1"/>
  <c r="K125" i="1"/>
  <c r="J127" i="1"/>
  <c r="L127" i="1" s="1"/>
  <c r="M127" i="1" s="1"/>
  <c r="E130" i="1"/>
  <c r="G130" i="1" s="1"/>
  <c r="H130" i="1" s="1"/>
  <c r="P133" i="1"/>
  <c r="J138" i="1"/>
  <c r="L138" i="1" s="1"/>
  <c r="M138" i="1" s="1"/>
  <c r="K141" i="1"/>
  <c r="O144" i="1"/>
  <c r="Q144" i="1" s="1"/>
  <c r="R144" i="1" s="1"/>
  <c r="O146" i="1"/>
  <c r="Q146" i="1" s="1"/>
  <c r="R146" i="1" s="1"/>
  <c r="E150" i="1"/>
  <c r="G150" i="1" s="1"/>
  <c r="H150" i="1" s="1"/>
  <c r="P157" i="1"/>
  <c r="K160" i="1"/>
  <c r="E165" i="1"/>
  <c r="G165" i="1" s="1"/>
  <c r="H165" i="1" s="1"/>
  <c r="E178" i="1"/>
  <c r="G178" i="1" s="1"/>
  <c r="H178" i="1" s="1"/>
  <c r="O178" i="1"/>
  <c r="Q178" i="1" s="1"/>
  <c r="R178" i="1" s="1"/>
  <c r="J179" i="1"/>
  <c r="L179" i="1" s="1"/>
  <c r="M179" i="1" s="1"/>
  <c r="O181" i="1"/>
  <c r="Q181" i="1" s="1"/>
  <c r="R181" i="1" s="1"/>
  <c r="J187" i="1"/>
  <c r="L187" i="1" s="1"/>
  <c r="M187" i="1" s="1"/>
  <c r="E189" i="1"/>
  <c r="G189" i="1" s="1"/>
  <c r="H189" i="1" s="1"/>
  <c r="O189" i="1"/>
  <c r="Q189" i="1" s="1"/>
  <c r="R189" i="1" s="1"/>
  <c r="P190" i="1"/>
  <c r="O194" i="1"/>
  <c r="Q194" i="1" s="1"/>
  <c r="R194" i="1" s="1"/>
  <c r="J195" i="1"/>
  <c r="L195" i="1" s="1"/>
  <c r="M195" i="1" s="1"/>
  <c r="O197" i="1"/>
  <c r="Q197" i="1" s="1"/>
  <c r="R197" i="1" s="1"/>
  <c r="J198" i="1"/>
  <c r="L198" i="1" s="1"/>
  <c r="M198" i="1" s="1"/>
  <c r="E203" i="1"/>
  <c r="G203" i="1" s="1"/>
  <c r="H203" i="1" s="1"/>
  <c r="F208" i="1"/>
  <c r="O208" i="1"/>
  <c r="Q208" i="1" s="1"/>
  <c r="R208" i="1" s="1"/>
  <c r="P210" i="1"/>
  <c r="K211" i="1"/>
  <c r="O213" i="1"/>
  <c r="Q213" i="1" s="1"/>
  <c r="R213" i="1" s="1"/>
  <c r="J216" i="1"/>
  <c r="L216" i="1" s="1"/>
  <c r="M216" i="1" s="1"/>
  <c r="J222" i="1"/>
  <c r="L222" i="1" s="1"/>
  <c r="M222" i="1" s="1"/>
  <c r="F223" i="1"/>
  <c r="J227" i="1"/>
  <c r="L227" i="1" s="1"/>
  <c r="M227" i="1" s="1"/>
  <c r="J230" i="1"/>
  <c r="L230" i="1" s="1"/>
  <c r="M230" i="1" s="1"/>
  <c r="E231" i="1"/>
  <c r="G231" i="1" s="1"/>
  <c r="H231" i="1" s="1"/>
  <c r="J237" i="1"/>
  <c r="L237" i="1" s="1"/>
  <c r="M237" i="1" s="1"/>
  <c r="F240" i="1"/>
  <c r="O241" i="1"/>
  <c r="Q241" i="1" s="1"/>
  <c r="R241" i="1" s="1"/>
  <c r="K243" i="1"/>
  <c r="J246" i="1"/>
  <c r="L246" i="1" s="1"/>
  <c r="M246" i="1" s="1"/>
  <c r="E247" i="1"/>
  <c r="G247" i="1" s="1"/>
  <c r="H247" i="1" s="1"/>
  <c r="E248" i="1"/>
  <c r="G248" i="1" s="1"/>
  <c r="H248" i="1" s="1"/>
  <c r="J248" i="1"/>
  <c r="L248" i="1" s="1"/>
  <c r="M248" i="1" s="1"/>
  <c r="F249" i="1"/>
  <c r="F254" i="1"/>
  <c r="F255" i="1"/>
  <c r="F256" i="1"/>
  <c r="E257" i="1"/>
  <c r="G257" i="1" s="1"/>
  <c r="H257" i="1" s="1"/>
  <c r="E264" i="1"/>
  <c r="G264" i="1" s="1"/>
  <c r="H264" i="1" s="1"/>
  <c r="F265" i="1"/>
  <c r="K267" i="1"/>
  <c r="E270" i="1"/>
  <c r="G270" i="1" s="1"/>
  <c r="H270" i="1" s="1"/>
  <c r="F273" i="1"/>
  <c r="O273" i="1"/>
  <c r="Q273" i="1" s="1"/>
  <c r="R273" i="1" s="1"/>
  <c r="K277" i="1"/>
  <c r="F281" i="1"/>
  <c r="O285" i="1"/>
  <c r="Q285" i="1" s="1"/>
  <c r="R285" i="1" s="1"/>
  <c r="P288" i="1"/>
  <c r="P289" i="1"/>
  <c r="O290" i="1"/>
  <c r="Q290" i="1" s="1"/>
  <c r="R290" i="1" s="1"/>
  <c r="J296" i="1"/>
  <c r="L296" i="1" s="1"/>
  <c r="M296" i="1" s="1"/>
  <c r="F297" i="1"/>
  <c r="K299" i="1"/>
  <c r="F304" i="1"/>
  <c r="E305" i="1"/>
  <c r="G305" i="1" s="1"/>
  <c r="H305" i="1" s="1"/>
  <c r="P305" i="1"/>
  <c r="O306" i="1"/>
  <c r="Q306" i="1" s="1"/>
  <c r="R306" i="1" s="1"/>
  <c r="P307" i="1"/>
  <c r="F310" i="1"/>
  <c r="K317" i="1"/>
  <c r="J318" i="1"/>
  <c r="L318" i="1" s="1"/>
  <c r="M318" i="1" s="1"/>
  <c r="K325" i="1"/>
  <c r="J326" i="1"/>
  <c r="L326" i="1" s="1"/>
  <c r="M326" i="1" s="1"/>
  <c r="P338" i="1"/>
  <c r="O339" i="1"/>
  <c r="Q339" i="1" s="1"/>
  <c r="R339" i="1" s="1"/>
  <c r="P346" i="1"/>
  <c r="O347" i="1"/>
  <c r="Q347" i="1" s="1"/>
  <c r="R347" i="1" s="1"/>
  <c r="F360" i="1"/>
  <c r="E361" i="1"/>
  <c r="G361" i="1" s="1"/>
  <c r="H361" i="1" s="1"/>
  <c r="F368" i="1"/>
  <c r="E369" i="1"/>
  <c r="G369" i="1" s="1"/>
  <c r="H369" i="1" s="1"/>
  <c r="P371" i="1"/>
  <c r="F374" i="1"/>
  <c r="E376" i="1"/>
  <c r="G376" i="1" s="1"/>
  <c r="H376" i="1" s="1"/>
  <c r="O376" i="1"/>
  <c r="Q376" i="1" s="1"/>
  <c r="R376" i="1" s="1"/>
  <c r="J377" i="1"/>
  <c r="L377" i="1" s="1"/>
  <c r="M377" i="1" s="1"/>
  <c r="O381" i="1"/>
  <c r="Q381" i="1" s="1"/>
  <c r="R381" i="1" s="1"/>
  <c r="J384" i="1"/>
  <c r="L384" i="1" s="1"/>
  <c r="M384" i="1" s="1"/>
  <c r="P387" i="1"/>
  <c r="E392" i="1"/>
  <c r="G392" i="1" s="1"/>
  <c r="H392" i="1" s="1"/>
  <c r="J402" i="1"/>
  <c r="L402" i="1" s="1"/>
  <c r="M402" i="1" s="1"/>
  <c r="J407" i="1"/>
  <c r="L407" i="1" s="1"/>
  <c r="M407" i="1" s="1"/>
  <c r="F414" i="1"/>
  <c r="F422" i="1"/>
  <c r="K423" i="1"/>
  <c r="J427" i="1"/>
  <c r="L427" i="1" s="1"/>
  <c r="M427" i="1" s="1"/>
  <c r="E428" i="1"/>
  <c r="G428" i="1" s="1"/>
  <c r="H428" i="1" s="1"/>
  <c r="E430" i="1"/>
  <c r="G430" i="1" s="1"/>
  <c r="H430" i="1" s="1"/>
  <c r="F439" i="1"/>
  <c r="J447" i="1"/>
  <c r="L447" i="1" s="1"/>
  <c r="M447" i="1" s="1"/>
  <c r="J451" i="1"/>
  <c r="L451" i="1" s="1"/>
  <c r="M451" i="1" s="1"/>
  <c r="F452" i="1"/>
  <c r="J455" i="1"/>
  <c r="L455" i="1" s="1"/>
  <c r="M455" i="1" s="1"/>
  <c r="E458" i="1"/>
  <c r="G458" i="1" s="1"/>
  <c r="H458" i="1" s="1"/>
  <c r="O458" i="1"/>
  <c r="Q458" i="1" s="1"/>
  <c r="R458" i="1" s="1"/>
  <c r="J459" i="1"/>
  <c r="L459" i="1" s="1"/>
  <c r="M459" i="1" s="1"/>
  <c r="F461" i="1"/>
  <c r="E464" i="1"/>
  <c r="G464" i="1" s="1"/>
  <c r="H464" i="1" s="1"/>
  <c r="E466" i="1"/>
  <c r="G466" i="1" s="1"/>
  <c r="H466" i="1" s="1"/>
  <c r="O466" i="1"/>
  <c r="Q466" i="1" s="1"/>
  <c r="R466" i="1" s="1"/>
  <c r="J467" i="1"/>
  <c r="L467" i="1" s="1"/>
  <c r="M467" i="1" s="1"/>
  <c r="K468" i="1"/>
  <c r="J471" i="1"/>
  <c r="L471" i="1" s="1"/>
  <c r="M471" i="1" s="1"/>
  <c r="F474" i="1"/>
  <c r="E474" i="1"/>
  <c r="G474" i="1" s="1"/>
  <c r="H474" i="1" s="1"/>
  <c r="F479" i="1"/>
  <c r="F480" i="1"/>
  <c r="E480" i="1"/>
  <c r="G480" i="1" s="1"/>
  <c r="H480" i="1" s="1"/>
  <c r="E484" i="1"/>
  <c r="G484" i="1" s="1"/>
  <c r="H484" i="1" s="1"/>
  <c r="P486" i="1"/>
  <c r="O495" i="1"/>
  <c r="Q495" i="1" s="1"/>
  <c r="R495" i="1" s="1"/>
  <c r="K496" i="1"/>
  <c r="P498" i="1"/>
  <c r="O498" i="1"/>
  <c r="Q498" i="1" s="1"/>
  <c r="R498" i="1" s="1"/>
  <c r="K499" i="1"/>
  <c r="F517" i="1"/>
  <c r="E517" i="1"/>
  <c r="G517" i="1" s="1"/>
  <c r="H517" i="1" s="1"/>
  <c r="F523" i="1"/>
  <c r="E523" i="1"/>
  <c r="G523" i="1" s="1"/>
  <c r="H523" i="1" s="1"/>
  <c r="P535" i="1"/>
  <c r="O535" i="1"/>
  <c r="Q535" i="1" s="1"/>
  <c r="R535" i="1" s="1"/>
  <c r="E548" i="1"/>
  <c r="G548" i="1" s="1"/>
  <c r="H548" i="1" s="1"/>
  <c r="O549" i="1"/>
  <c r="Q549" i="1" s="1"/>
  <c r="R549" i="1" s="1"/>
  <c r="E565" i="1"/>
  <c r="G565" i="1" s="1"/>
  <c r="H565" i="1" s="1"/>
  <c r="F565" i="1"/>
  <c r="P575" i="1"/>
  <c r="O578" i="1"/>
  <c r="Q578" i="1" s="1"/>
  <c r="R578" i="1" s="1"/>
  <c r="O579" i="1"/>
  <c r="Q579" i="1" s="1"/>
  <c r="R579" i="1" s="1"/>
  <c r="P598" i="1"/>
  <c r="O598" i="1"/>
  <c r="Q598" i="1" s="1"/>
  <c r="R598" i="1" s="1"/>
  <c r="P603" i="1"/>
  <c r="O603" i="1"/>
  <c r="Q603" i="1" s="1"/>
  <c r="R603" i="1" s="1"/>
  <c r="P605" i="1"/>
  <c r="O605" i="1"/>
  <c r="Q605" i="1" s="1"/>
  <c r="R605" i="1" s="1"/>
  <c r="K629" i="1"/>
  <c r="J629" i="1"/>
  <c r="L629" i="1" s="1"/>
  <c r="M629" i="1" s="1"/>
  <c r="J642" i="1"/>
  <c r="L642" i="1" s="1"/>
  <c r="M642" i="1" s="1"/>
  <c r="K646" i="1"/>
  <c r="P650" i="1"/>
  <c r="O650" i="1"/>
  <c r="Q650" i="1" s="1"/>
  <c r="R650" i="1" s="1"/>
  <c r="J665" i="1"/>
  <c r="L665" i="1" s="1"/>
  <c r="M665" i="1" s="1"/>
  <c r="K665" i="1"/>
  <c r="K667" i="1"/>
  <c r="P672" i="1"/>
  <c r="F681" i="1"/>
  <c r="K682" i="1"/>
  <c r="J682" i="1"/>
  <c r="L682" i="1" s="1"/>
  <c r="M682" i="1" s="1"/>
  <c r="O691" i="1"/>
  <c r="Q691" i="1" s="1"/>
  <c r="R691" i="1" s="1"/>
  <c r="P691" i="1"/>
  <c r="P701" i="1"/>
  <c r="O701" i="1"/>
  <c r="Q701" i="1" s="1"/>
  <c r="R701" i="1" s="1"/>
  <c r="E707" i="1"/>
  <c r="G707" i="1" s="1"/>
  <c r="H707" i="1" s="1"/>
  <c r="E715" i="1"/>
  <c r="G715" i="1" s="1"/>
  <c r="H715" i="1" s="1"/>
  <c r="F716" i="1"/>
  <c r="E717" i="1"/>
  <c r="G717" i="1" s="1"/>
  <c r="H717" i="1" s="1"/>
  <c r="P720" i="1"/>
  <c r="F724" i="1"/>
  <c r="J725" i="1"/>
  <c r="L725" i="1" s="1"/>
  <c r="M725" i="1" s="1"/>
  <c r="K725" i="1"/>
  <c r="J732" i="1"/>
  <c r="L732" i="1" s="1"/>
  <c r="M732" i="1" s="1"/>
  <c r="K740" i="1"/>
  <c r="J740" i="1"/>
  <c r="L740" i="1" s="1"/>
  <c r="M740" i="1" s="1"/>
  <c r="E745" i="1"/>
  <c r="G745" i="1" s="1"/>
  <c r="H745" i="1" s="1"/>
  <c r="F745" i="1"/>
  <c r="J753" i="1"/>
  <c r="L753" i="1" s="1"/>
  <c r="M753" i="1" s="1"/>
  <c r="P759" i="1"/>
  <c r="O759" i="1"/>
  <c r="Q759" i="1" s="1"/>
  <c r="R759" i="1" s="1"/>
  <c r="J767" i="1"/>
  <c r="L767" i="1" s="1"/>
  <c r="M767" i="1" s="1"/>
  <c r="O770" i="1"/>
  <c r="Q770" i="1" s="1"/>
  <c r="R770" i="1" s="1"/>
  <c r="O787" i="1"/>
  <c r="Q787" i="1" s="1"/>
  <c r="R787" i="1" s="1"/>
  <c r="P788" i="1"/>
  <c r="K790" i="1"/>
  <c r="P791" i="1"/>
  <c r="O791" i="1"/>
  <c r="Q791" i="1" s="1"/>
  <c r="R791" i="1" s="1"/>
  <c r="P824" i="1"/>
  <c r="P825" i="1"/>
  <c r="J834" i="1"/>
  <c r="L834" i="1" s="1"/>
  <c r="M834" i="1" s="1"/>
  <c r="O841" i="1"/>
  <c r="Q841" i="1" s="1"/>
  <c r="R841" i="1" s="1"/>
  <c r="P841" i="1"/>
  <c r="K856" i="1"/>
  <c r="O871" i="1"/>
  <c r="Q871" i="1" s="1"/>
  <c r="R871" i="1" s="1"/>
  <c r="J883" i="1"/>
  <c r="L883" i="1" s="1"/>
  <c r="M883" i="1" s="1"/>
  <c r="K883" i="1"/>
  <c r="F898" i="1"/>
  <c r="E898" i="1"/>
  <c r="G898" i="1" s="1"/>
  <c r="H898" i="1" s="1"/>
  <c r="P912" i="1"/>
  <c r="P929" i="1"/>
  <c r="O929" i="1"/>
  <c r="Q929" i="1" s="1"/>
  <c r="R929" i="1" s="1"/>
  <c r="P962" i="1"/>
  <c r="O962" i="1"/>
  <c r="Q962" i="1" s="1"/>
  <c r="R962" i="1" s="1"/>
  <c r="P978" i="1"/>
  <c r="O978" i="1"/>
  <c r="Q978" i="1" s="1"/>
  <c r="R978" i="1" s="1"/>
  <c r="K981" i="1"/>
  <c r="J981" i="1"/>
  <c r="L981" i="1" s="1"/>
  <c r="M981" i="1" s="1"/>
  <c r="P1018" i="1"/>
  <c r="O1018" i="1"/>
  <c r="Q1018" i="1" s="1"/>
  <c r="R1018" i="1" s="1"/>
  <c r="E1027" i="1"/>
  <c r="G1027" i="1" s="1"/>
  <c r="H1027" i="1" s="1"/>
  <c r="F1027" i="1"/>
  <c r="F1122" i="1"/>
  <c r="E1122" i="1"/>
  <c r="G1122" i="1" s="1"/>
  <c r="H1122" i="1" s="1"/>
  <c r="E1128" i="1"/>
  <c r="G1128" i="1" s="1"/>
  <c r="H1128" i="1" s="1"/>
  <c r="F1128" i="1"/>
  <c r="F1134" i="1"/>
  <c r="E1134" i="1"/>
  <c r="G1134" i="1" s="1"/>
  <c r="H1134" i="1" s="1"/>
  <c r="K1137" i="1"/>
  <c r="J1137" i="1"/>
  <c r="L1137" i="1" s="1"/>
  <c r="M1137" i="1" s="1"/>
  <c r="F1152" i="1"/>
  <c r="E1152" i="1"/>
  <c r="G1152" i="1" s="1"/>
  <c r="H1152" i="1" s="1"/>
  <c r="K1158" i="1"/>
  <c r="J1158" i="1"/>
  <c r="L1158" i="1" s="1"/>
  <c r="M1158" i="1" s="1"/>
  <c r="K1198" i="1"/>
  <c r="J1198" i="1"/>
  <c r="L1198" i="1" s="1"/>
  <c r="M1198" i="1" s="1"/>
  <c r="E1217" i="1"/>
  <c r="G1217" i="1" s="1"/>
  <c r="H1217" i="1" s="1"/>
  <c r="F1217" i="1"/>
  <c r="O481" i="1"/>
  <c r="Q481" i="1" s="1"/>
  <c r="R481" i="1" s="1"/>
  <c r="P481" i="1"/>
  <c r="J513" i="1"/>
  <c r="L513" i="1" s="1"/>
  <c r="M513" i="1" s="1"/>
  <c r="K513" i="1"/>
  <c r="J585" i="1"/>
  <c r="L585" i="1" s="1"/>
  <c r="M585" i="1" s="1"/>
  <c r="K585" i="1"/>
  <c r="P693" i="1"/>
  <c r="O693" i="1"/>
  <c r="Q693" i="1" s="1"/>
  <c r="R693" i="1" s="1"/>
  <c r="P739" i="1"/>
  <c r="O739" i="1"/>
  <c r="Q739" i="1" s="1"/>
  <c r="R739" i="1" s="1"/>
  <c r="J744" i="1"/>
  <c r="L744" i="1" s="1"/>
  <c r="M744" i="1" s="1"/>
  <c r="K744" i="1"/>
  <c r="F753" i="1"/>
  <c r="E753" i="1"/>
  <c r="G753" i="1" s="1"/>
  <c r="H753" i="1" s="1"/>
  <c r="K770" i="1"/>
  <c r="J770" i="1"/>
  <c r="L770" i="1" s="1"/>
  <c r="M770" i="1" s="1"/>
  <c r="K813" i="1"/>
  <c r="J813" i="1"/>
  <c r="L813" i="1" s="1"/>
  <c r="M813" i="1" s="1"/>
  <c r="F868" i="1"/>
  <c r="E868" i="1"/>
  <c r="G868" i="1" s="1"/>
  <c r="H868" i="1" s="1"/>
  <c r="O887" i="1"/>
  <c r="Q887" i="1" s="1"/>
  <c r="R887" i="1" s="1"/>
  <c r="P887" i="1"/>
  <c r="J942" i="1"/>
  <c r="L942" i="1" s="1"/>
  <c r="M942" i="1" s="1"/>
  <c r="K942" i="1"/>
  <c r="E1066" i="1"/>
  <c r="G1066" i="1" s="1"/>
  <c r="H1066" i="1" s="1"/>
  <c r="F1066" i="1"/>
  <c r="P1078" i="1"/>
  <c r="O1078" i="1"/>
  <c r="Q1078" i="1" s="1"/>
  <c r="R1078" i="1" s="1"/>
  <c r="P1114" i="1"/>
  <c r="O1114" i="1"/>
  <c r="Q1114" i="1" s="1"/>
  <c r="R1114" i="1" s="1"/>
  <c r="E18" i="1"/>
  <c r="G18" i="1" s="1"/>
  <c r="H18" i="1" s="1"/>
  <c r="F30" i="1"/>
  <c r="P33" i="1"/>
  <c r="E47" i="1"/>
  <c r="G47" i="1" s="1"/>
  <c r="H47" i="1" s="1"/>
  <c r="J58" i="1"/>
  <c r="L58" i="1" s="1"/>
  <c r="M58" i="1" s="1"/>
  <c r="F75" i="1"/>
  <c r="O79" i="1"/>
  <c r="Q79" i="1" s="1"/>
  <c r="R79" i="1" s="1"/>
  <c r="F88" i="1"/>
  <c r="J99" i="1"/>
  <c r="L99" i="1" s="1"/>
  <c r="M99" i="1" s="1"/>
  <c r="F103" i="1"/>
  <c r="J122" i="1"/>
  <c r="L122" i="1" s="1"/>
  <c r="M122" i="1" s="1"/>
  <c r="K124" i="1"/>
  <c r="F126" i="1"/>
  <c r="O132" i="1"/>
  <c r="Q132" i="1" s="1"/>
  <c r="R132" i="1" s="1"/>
  <c r="J135" i="1"/>
  <c r="L135" i="1" s="1"/>
  <c r="M135" i="1" s="1"/>
  <c r="J155" i="1"/>
  <c r="L155" i="1" s="1"/>
  <c r="M155" i="1" s="1"/>
  <c r="K171" i="1"/>
  <c r="E192" i="1"/>
  <c r="G192" i="1" s="1"/>
  <c r="H192" i="1" s="1"/>
  <c r="E199" i="1"/>
  <c r="G199" i="1" s="1"/>
  <c r="H199" i="1" s="1"/>
  <c r="O200" i="1"/>
  <c r="Q200" i="1" s="1"/>
  <c r="R200" i="1" s="1"/>
  <c r="J232" i="1"/>
  <c r="L232" i="1" s="1"/>
  <c r="M232" i="1" s="1"/>
  <c r="J253" i="1"/>
  <c r="L253" i="1" s="1"/>
  <c r="M253" i="1" s="1"/>
  <c r="F287" i="1"/>
  <c r="O312" i="1"/>
  <c r="Q312" i="1" s="1"/>
  <c r="R312" i="1" s="1"/>
  <c r="E321" i="1"/>
  <c r="G321" i="1" s="1"/>
  <c r="H321" i="1" s="1"/>
  <c r="P354" i="1"/>
  <c r="P362" i="1"/>
  <c r="P370" i="1"/>
  <c r="J385" i="1"/>
  <c r="L385" i="1" s="1"/>
  <c r="M385" i="1" s="1"/>
  <c r="P399" i="1"/>
  <c r="O414" i="1"/>
  <c r="Q414" i="1" s="1"/>
  <c r="R414" i="1" s="1"/>
  <c r="O416" i="1"/>
  <c r="Q416" i="1" s="1"/>
  <c r="R416" i="1" s="1"/>
  <c r="O428" i="1"/>
  <c r="Q428" i="1" s="1"/>
  <c r="R428" i="1" s="1"/>
  <c r="K450" i="1"/>
  <c r="P453" i="1"/>
  <c r="P473" i="1"/>
  <c r="E491" i="1"/>
  <c r="G491" i="1" s="1"/>
  <c r="H491" i="1" s="1"/>
  <c r="K497" i="1"/>
  <c r="J498" i="1"/>
  <c r="L498" i="1" s="1"/>
  <c r="M498" i="1" s="1"/>
  <c r="P508" i="1"/>
  <c r="O508" i="1"/>
  <c r="Q508" i="1" s="1"/>
  <c r="R508" i="1" s="1"/>
  <c r="O525" i="1"/>
  <c r="Q525" i="1" s="1"/>
  <c r="R525" i="1" s="1"/>
  <c r="O558" i="1"/>
  <c r="Q558" i="1" s="1"/>
  <c r="R558" i="1" s="1"/>
  <c r="O613" i="1"/>
  <c r="Q613" i="1" s="1"/>
  <c r="R613" i="1" s="1"/>
  <c r="E619" i="1"/>
  <c r="G619" i="1" s="1"/>
  <c r="H619" i="1" s="1"/>
  <c r="E621" i="1"/>
  <c r="G621" i="1" s="1"/>
  <c r="H621" i="1" s="1"/>
  <c r="F628" i="1"/>
  <c r="E628" i="1"/>
  <c r="G628" i="1" s="1"/>
  <c r="H628" i="1" s="1"/>
  <c r="J638" i="1"/>
  <c r="L638" i="1" s="1"/>
  <c r="M638" i="1" s="1"/>
  <c r="K638" i="1"/>
  <c r="E659" i="1"/>
  <c r="G659" i="1" s="1"/>
  <c r="H659" i="1" s="1"/>
  <c r="J686" i="1"/>
  <c r="L686" i="1" s="1"/>
  <c r="M686" i="1" s="1"/>
  <c r="K686" i="1"/>
  <c r="P707" i="1"/>
  <c r="K734" i="1"/>
  <c r="J734" i="1"/>
  <c r="L734" i="1" s="1"/>
  <c r="M734" i="1" s="1"/>
  <c r="J737" i="1"/>
  <c r="L737" i="1" s="1"/>
  <c r="M737" i="1" s="1"/>
  <c r="E741" i="1"/>
  <c r="G741" i="1" s="1"/>
  <c r="H741" i="1" s="1"/>
  <c r="F768" i="1"/>
  <c r="P771" i="1"/>
  <c r="O771" i="1"/>
  <c r="Q771" i="1" s="1"/>
  <c r="R771" i="1" s="1"/>
  <c r="E796" i="1"/>
  <c r="G796" i="1" s="1"/>
  <c r="H796" i="1" s="1"/>
  <c r="E817" i="1"/>
  <c r="G817" i="1" s="1"/>
  <c r="H817" i="1" s="1"/>
  <c r="F817" i="1"/>
  <c r="J836" i="1"/>
  <c r="L836" i="1" s="1"/>
  <c r="M836" i="1" s="1"/>
  <c r="K836" i="1"/>
  <c r="F845" i="1"/>
  <c r="J847" i="1"/>
  <c r="L847" i="1" s="1"/>
  <c r="M847" i="1" s="1"/>
  <c r="K847" i="1"/>
  <c r="O897" i="1"/>
  <c r="Q897" i="1" s="1"/>
  <c r="R897" i="1" s="1"/>
  <c r="P897" i="1"/>
  <c r="F455" i="1"/>
  <c r="O476" i="1"/>
  <c r="Q476" i="1" s="1"/>
  <c r="R476" i="1" s="1"/>
  <c r="K483" i="1"/>
  <c r="O484" i="1"/>
  <c r="Q484" i="1" s="1"/>
  <c r="R484" i="1" s="1"/>
  <c r="E487" i="1"/>
  <c r="G487" i="1" s="1"/>
  <c r="H487" i="1" s="1"/>
  <c r="F487" i="1"/>
  <c r="P488" i="1"/>
  <c r="F496" i="1"/>
  <c r="E496" i="1"/>
  <c r="G496" i="1" s="1"/>
  <c r="H496" i="1" s="1"/>
  <c r="F507" i="1"/>
  <c r="E507" i="1"/>
  <c r="G507" i="1" s="1"/>
  <c r="H507" i="1" s="1"/>
  <c r="E515" i="1"/>
  <c r="G515" i="1" s="1"/>
  <c r="H515" i="1" s="1"/>
  <c r="O519" i="1"/>
  <c r="Q519" i="1" s="1"/>
  <c r="R519" i="1" s="1"/>
  <c r="P519" i="1"/>
  <c r="O534" i="1"/>
  <c r="Q534" i="1" s="1"/>
  <c r="R534" i="1" s="1"/>
  <c r="J547" i="1"/>
  <c r="L547" i="1" s="1"/>
  <c r="M547" i="1" s="1"/>
  <c r="K547" i="1"/>
  <c r="E564" i="1"/>
  <c r="G564" i="1" s="1"/>
  <c r="H564" i="1" s="1"/>
  <c r="F564" i="1"/>
  <c r="P572" i="1"/>
  <c r="O572" i="1"/>
  <c r="Q572" i="1" s="1"/>
  <c r="R572" i="1" s="1"/>
  <c r="F592" i="1"/>
  <c r="E592" i="1"/>
  <c r="G592" i="1" s="1"/>
  <c r="H592" i="1" s="1"/>
  <c r="E598" i="1"/>
  <c r="G598" i="1" s="1"/>
  <c r="H598" i="1" s="1"/>
  <c r="F598" i="1"/>
  <c r="F611" i="1"/>
  <c r="E611" i="1"/>
  <c r="G611" i="1" s="1"/>
  <c r="H611" i="1" s="1"/>
  <c r="O616" i="1"/>
  <c r="Q616" i="1" s="1"/>
  <c r="R616" i="1" s="1"/>
  <c r="P616" i="1"/>
  <c r="J622" i="1"/>
  <c r="L622" i="1" s="1"/>
  <c r="M622" i="1" s="1"/>
  <c r="K622" i="1"/>
  <c r="J626" i="1"/>
  <c r="L626" i="1" s="1"/>
  <c r="M626" i="1" s="1"/>
  <c r="K626" i="1"/>
  <c r="P632" i="1"/>
  <c r="O632" i="1"/>
  <c r="Q632" i="1" s="1"/>
  <c r="R632" i="1" s="1"/>
  <c r="F637" i="1"/>
  <c r="E637" i="1"/>
  <c r="G637" i="1" s="1"/>
  <c r="H637" i="1" s="1"/>
  <c r="F656" i="1"/>
  <c r="E656" i="1"/>
  <c r="G656" i="1" s="1"/>
  <c r="H656" i="1" s="1"/>
  <c r="F661" i="1"/>
  <c r="E661" i="1"/>
  <c r="G661" i="1" s="1"/>
  <c r="H661" i="1" s="1"/>
  <c r="F672" i="1"/>
  <c r="E672" i="1"/>
  <c r="G672" i="1" s="1"/>
  <c r="H672" i="1" s="1"/>
  <c r="K680" i="1"/>
  <c r="J680" i="1"/>
  <c r="L680" i="1" s="1"/>
  <c r="M680" i="1" s="1"/>
  <c r="P690" i="1"/>
  <c r="O690" i="1"/>
  <c r="Q690" i="1" s="1"/>
  <c r="R690" i="1" s="1"/>
  <c r="F705" i="1"/>
  <c r="K706" i="1"/>
  <c r="J706" i="1"/>
  <c r="L706" i="1" s="1"/>
  <c r="M706" i="1" s="1"/>
  <c r="J712" i="1"/>
  <c r="L712" i="1" s="1"/>
  <c r="M712" i="1" s="1"/>
  <c r="K713" i="1"/>
  <c r="K714" i="1"/>
  <c r="F718" i="1"/>
  <c r="O734" i="1"/>
  <c r="Q734" i="1" s="1"/>
  <c r="R734" i="1" s="1"/>
  <c r="O735" i="1"/>
  <c r="Q735" i="1" s="1"/>
  <c r="R735" i="1" s="1"/>
  <c r="E749" i="1"/>
  <c r="G749" i="1" s="1"/>
  <c r="H749" i="1" s="1"/>
  <c r="E757" i="1"/>
  <c r="G757" i="1" s="1"/>
  <c r="H757" i="1" s="1"/>
  <c r="F761" i="1"/>
  <c r="E761" i="1"/>
  <c r="G761" i="1" s="1"/>
  <c r="H761" i="1" s="1"/>
  <c r="F780" i="1"/>
  <c r="E780" i="1"/>
  <c r="G780" i="1" s="1"/>
  <c r="H780" i="1" s="1"/>
  <c r="K786" i="1"/>
  <c r="J786" i="1"/>
  <c r="L786" i="1" s="1"/>
  <c r="M786" i="1" s="1"/>
  <c r="J810" i="1"/>
  <c r="L810" i="1" s="1"/>
  <c r="M810" i="1" s="1"/>
  <c r="K810" i="1"/>
  <c r="F837" i="1"/>
  <c r="E837" i="1"/>
  <c r="G837" i="1" s="1"/>
  <c r="H837" i="1" s="1"/>
  <c r="P840" i="1"/>
  <c r="O840" i="1"/>
  <c r="Q840" i="1" s="1"/>
  <c r="R840" i="1" s="1"/>
  <c r="F842" i="1"/>
  <c r="E842" i="1"/>
  <c r="G842" i="1" s="1"/>
  <c r="H842" i="1" s="1"/>
  <c r="J851" i="1"/>
  <c r="L851" i="1" s="1"/>
  <c r="M851" i="1" s="1"/>
  <c r="K851" i="1"/>
  <c r="P855" i="1"/>
  <c r="O855" i="1"/>
  <c r="Q855" i="1" s="1"/>
  <c r="R855" i="1" s="1"/>
  <c r="F871" i="1"/>
  <c r="O889" i="1"/>
  <c r="Q889" i="1" s="1"/>
  <c r="R889" i="1" s="1"/>
  <c r="O892" i="1"/>
  <c r="Q892" i="1" s="1"/>
  <c r="R892" i="1" s="1"/>
  <c r="P903" i="1"/>
  <c r="O903" i="1"/>
  <c r="Q903" i="1" s="1"/>
  <c r="R903" i="1" s="1"/>
  <c r="O908" i="1"/>
  <c r="Q908" i="1" s="1"/>
  <c r="R908" i="1" s="1"/>
  <c r="P908" i="1"/>
  <c r="E920" i="1"/>
  <c r="G920" i="1" s="1"/>
  <c r="H920" i="1" s="1"/>
  <c r="F921" i="1"/>
  <c r="E924" i="1"/>
  <c r="G924" i="1" s="1"/>
  <c r="H924" i="1" s="1"/>
  <c r="P934" i="1"/>
  <c r="O934" i="1"/>
  <c r="Q934" i="1" s="1"/>
  <c r="R934" i="1" s="1"/>
  <c r="F952" i="1"/>
  <c r="E953" i="1"/>
  <c r="G953" i="1" s="1"/>
  <c r="H953" i="1" s="1"/>
  <c r="F953" i="1"/>
  <c r="F963" i="1"/>
  <c r="E963" i="1"/>
  <c r="G963" i="1" s="1"/>
  <c r="H963" i="1" s="1"/>
  <c r="J974" i="1"/>
  <c r="L974" i="1" s="1"/>
  <c r="M974" i="1" s="1"/>
  <c r="K974" i="1"/>
  <c r="K1016" i="1"/>
  <c r="J1016" i="1"/>
  <c r="L1016" i="1" s="1"/>
  <c r="M1016" i="1" s="1"/>
  <c r="P1017" i="1"/>
  <c r="O1017" i="1"/>
  <c r="Q1017" i="1" s="1"/>
  <c r="R1017" i="1" s="1"/>
  <c r="O1022" i="1"/>
  <c r="Q1022" i="1" s="1"/>
  <c r="R1022" i="1" s="1"/>
  <c r="P1022" i="1"/>
  <c r="F1117" i="1"/>
  <c r="E1117" i="1"/>
  <c r="G1117" i="1" s="1"/>
  <c r="H1117" i="1" s="1"/>
  <c r="F1125" i="1"/>
  <c r="E1125" i="1"/>
  <c r="G1125" i="1" s="1"/>
  <c r="H1125" i="1" s="1"/>
  <c r="P1136" i="1"/>
  <c r="O1136" i="1"/>
  <c r="Q1136" i="1" s="1"/>
  <c r="R1136" i="1" s="1"/>
  <c r="K1195" i="1"/>
  <c r="J1195" i="1"/>
  <c r="L1195" i="1" s="1"/>
  <c r="M1195" i="1" s="1"/>
  <c r="E1215" i="1"/>
  <c r="G1215" i="1" s="1"/>
  <c r="H1215" i="1" s="1"/>
  <c r="F1215" i="1"/>
  <c r="P790" i="1"/>
  <c r="O790" i="1"/>
  <c r="Q790" i="1" s="1"/>
  <c r="R790" i="1" s="1"/>
  <c r="O799" i="1"/>
  <c r="Q799" i="1" s="1"/>
  <c r="R799" i="1" s="1"/>
  <c r="P799" i="1"/>
  <c r="J807" i="1"/>
  <c r="L807" i="1" s="1"/>
  <c r="M807" i="1" s="1"/>
  <c r="K807" i="1"/>
  <c r="K835" i="1"/>
  <c r="J835" i="1"/>
  <c r="L835" i="1" s="1"/>
  <c r="M835" i="1" s="1"/>
  <c r="K849" i="1"/>
  <c r="J849" i="1"/>
  <c r="L849" i="1" s="1"/>
  <c r="M849" i="1" s="1"/>
  <c r="F863" i="1"/>
  <c r="E863" i="1"/>
  <c r="G863" i="1" s="1"/>
  <c r="H863" i="1" s="1"/>
  <c r="P873" i="1"/>
  <c r="O873" i="1"/>
  <c r="Q873" i="1" s="1"/>
  <c r="R873" i="1" s="1"/>
  <c r="E910" i="1"/>
  <c r="G910" i="1" s="1"/>
  <c r="H910" i="1" s="1"/>
  <c r="F910" i="1"/>
  <c r="K920" i="1"/>
  <c r="J920" i="1"/>
  <c r="L920" i="1" s="1"/>
  <c r="M920" i="1" s="1"/>
  <c r="O931" i="1"/>
  <c r="Q931" i="1" s="1"/>
  <c r="R931" i="1" s="1"/>
  <c r="P931" i="1"/>
  <c r="E948" i="1"/>
  <c r="G948" i="1" s="1"/>
  <c r="H948" i="1" s="1"/>
  <c r="F948" i="1"/>
  <c r="K969" i="1"/>
  <c r="J969" i="1"/>
  <c r="L969" i="1" s="1"/>
  <c r="M969" i="1" s="1"/>
  <c r="K976" i="1"/>
  <c r="J976" i="1"/>
  <c r="L976" i="1" s="1"/>
  <c r="M976" i="1" s="1"/>
  <c r="F979" i="1"/>
  <c r="E979" i="1"/>
  <c r="G979" i="1" s="1"/>
  <c r="H979" i="1" s="1"/>
  <c r="K998" i="1"/>
  <c r="J998" i="1"/>
  <c r="L998" i="1" s="1"/>
  <c r="M998" i="1" s="1"/>
  <c r="K1000" i="1"/>
  <c r="J1000" i="1"/>
  <c r="L1000" i="1" s="1"/>
  <c r="M1000" i="1" s="1"/>
  <c r="J1005" i="1"/>
  <c r="L1005" i="1" s="1"/>
  <c r="M1005" i="1" s="1"/>
  <c r="K1005" i="1"/>
  <c r="K1013" i="1"/>
  <c r="J1013" i="1"/>
  <c r="L1013" i="1" s="1"/>
  <c r="M1013" i="1" s="1"/>
  <c r="J1047" i="1"/>
  <c r="L1047" i="1" s="1"/>
  <c r="M1047" i="1" s="1"/>
  <c r="K1047" i="1"/>
  <c r="K1093" i="1"/>
  <c r="J1093" i="1"/>
  <c r="L1093" i="1" s="1"/>
  <c r="M1093" i="1" s="1"/>
  <c r="P1122" i="1"/>
  <c r="O1122" i="1"/>
  <c r="Q1122" i="1" s="1"/>
  <c r="R1122" i="1" s="1"/>
  <c r="P1146" i="1"/>
  <c r="O1146" i="1"/>
  <c r="Q1146" i="1" s="1"/>
  <c r="R1146" i="1" s="1"/>
  <c r="O1147" i="1"/>
  <c r="Q1147" i="1" s="1"/>
  <c r="R1147" i="1" s="1"/>
  <c r="P1147" i="1"/>
  <c r="F1176" i="1"/>
  <c r="E1176" i="1"/>
  <c r="G1176" i="1" s="1"/>
  <c r="H1176" i="1" s="1"/>
  <c r="J1190" i="1"/>
  <c r="L1190" i="1" s="1"/>
  <c r="M1190" i="1" s="1"/>
  <c r="K1190" i="1"/>
  <c r="F1201" i="1"/>
  <c r="E1201" i="1"/>
  <c r="G1201" i="1" s="1"/>
  <c r="H1201" i="1" s="1"/>
  <c r="F1206" i="1"/>
  <c r="E1206" i="1"/>
  <c r="G1206" i="1" s="1"/>
  <c r="H1206" i="1" s="1"/>
  <c r="E1219" i="1"/>
  <c r="G1219" i="1" s="1"/>
  <c r="H1219" i="1" s="1"/>
  <c r="F1219" i="1"/>
  <c r="O1248" i="1"/>
  <c r="Q1248" i="1" s="1"/>
  <c r="R1248" i="1" s="1"/>
  <c r="P1248" i="1"/>
  <c r="O594" i="1"/>
  <c r="Q594" i="1" s="1"/>
  <c r="R594" i="1" s="1"/>
  <c r="P600" i="1"/>
  <c r="J606" i="1"/>
  <c r="L606" i="1" s="1"/>
  <c r="M606" i="1" s="1"/>
  <c r="K612" i="1"/>
  <c r="F614" i="1"/>
  <c r="O618" i="1"/>
  <c r="Q618" i="1" s="1"/>
  <c r="R618" i="1" s="1"/>
  <c r="K627" i="1"/>
  <c r="E635" i="1"/>
  <c r="G635" i="1" s="1"/>
  <c r="H635" i="1" s="1"/>
  <c r="J640" i="1"/>
  <c r="L640" i="1" s="1"/>
  <c r="M640" i="1" s="1"/>
  <c r="P646" i="1"/>
  <c r="P648" i="1"/>
  <c r="K649" i="1"/>
  <c r="J650" i="1"/>
  <c r="L650" i="1" s="1"/>
  <c r="M650" i="1" s="1"/>
  <c r="J653" i="1"/>
  <c r="L653" i="1" s="1"/>
  <c r="M653" i="1" s="1"/>
  <c r="O658" i="1"/>
  <c r="Q658" i="1" s="1"/>
  <c r="R658" i="1" s="1"/>
  <c r="K659" i="1"/>
  <c r="O661" i="1"/>
  <c r="Q661" i="1" s="1"/>
  <c r="R661" i="1" s="1"/>
  <c r="E664" i="1"/>
  <c r="G664" i="1" s="1"/>
  <c r="H664" i="1" s="1"/>
  <c r="P664" i="1"/>
  <c r="E667" i="1"/>
  <c r="G667" i="1" s="1"/>
  <c r="H667" i="1" s="1"/>
  <c r="P670" i="1"/>
  <c r="O671" i="1"/>
  <c r="Q671" i="1" s="1"/>
  <c r="R671" i="1" s="1"/>
  <c r="K674" i="1"/>
  <c r="P679" i="1"/>
  <c r="F684" i="1"/>
  <c r="F685" i="1"/>
  <c r="O695" i="1"/>
  <c r="Q695" i="1" s="1"/>
  <c r="R695" i="1" s="1"/>
  <c r="K697" i="1"/>
  <c r="K698" i="1"/>
  <c r="E699" i="1"/>
  <c r="G699" i="1" s="1"/>
  <c r="H699" i="1" s="1"/>
  <c r="E701" i="1"/>
  <c r="G701" i="1" s="1"/>
  <c r="H701" i="1" s="1"/>
  <c r="P704" i="1"/>
  <c r="K707" i="1"/>
  <c r="F708" i="1"/>
  <c r="E712" i="1"/>
  <c r="G712" i="1" s="1"/>
  <c r="H712" i="1" s="1"/>
  <c r="O714" i="1"/>
  <c r="Q714" i="1" s="1"/>
  <c r="R714" i="1" s="1"/>
  <c r="O717" i="1"/>
  <c r="Q717" i="1" s="1"/>
  <c r="R717" i="1" s="1"/>
  <c r="O722" i="1"/>
  <c r="Q722" i="1" s="1"/>
  <c r="R722" i="1" s="1"/>
  <c r="P723" i="1"/>
  <c r="E732" i="1"/>
  <c r="G732" i="1" s="1"/>
  <c r="H732" i="1" s="1"/>
  <c r="F739" i="1"/>
  <c r="F755" i="1"/>
  <c r="P755" i="1"/>
  <c r="P756" i="1"/>
  <c r="P762" i="1"/>
  <c r="K773" i="1"/>
  <c r="F781" i="1"/>
  <c r="O795" i="1"/>
  <c r="Q795" i="1" s="1"/>
  <c r="R795" i="1" s="1"/>
  <c r="P795" i="1"/>
  <c r="J806" i="1"/>
  <c r="L806" i="1" s="1"/>
  <c r="M806" i="1" s="1"/>
  <c r="K806" i="1"/>
  <c r="P811" i="1"/>
  <c r="P812" i="1"/>
  <c r="P815" i="1"/>
  <c r="J823" i="1"/>
  <c r="L823" i="1" s="1"/>
  <c r="M823" i="1" s="1"/>
  <c r="J824" i="1"/>
  <c r="L824" i="1" s="1"/>
  <c r="M824" i="1" s="1"/>
  <c r="K824" i="1"/>
  <c r="F826" i="1"/>
  <c r="F831" i="1"/>
  <c r="O832" i="1"/>
  <c r="Q832" i="1" s="1"/>
  <c r="R832" i="1" s="1"/>
  <c r="P844" i="1"/>
  <c r="O844" i="1"/>
  <c r="Q844" i="1" s="1"/>
  <c r="R844" i="1" s="1"/>
  <c r="E854" i="1"/>
  <c r="G854" i="1" s="1"/>
  <c r="H854" i="1" s="1"/>
  <c r="P856" i="1"/>
  <c r="F859" i="1"/>
  <c r="F861" i="1"/>
  <c r="E861" i="1"/>
  <c r="G861" i="1" s="1"/>
  <c r="H861" i="1" s="1"/>
  <c r="J868" i="1"/>
  <c r="L868" i="1" s="1"/>
  <c r="M868" i="1" s="1"/>
  <c r="J871" i="1"/>
  <c r="L871" i="1" s="1"/>
  <c r="M871" i="1" s="1"/>
  <c r="F887" i="1"/>
  <c r="O894" i="1"/>
  <c r="Q894" i="1" s="1"/>
  <c r="R894" i="1" s="1"/>
  <c r="F908" i="1"/>
  <c r="E908" i="1"/>
  <c r="G908" i="1" s="1"/>
  <c r="H908" i="1" s="1"/>
  <c r="O923" i="1"/>
  <c r="Q923" i="1" s="1"/>
  <c r="R923" i="1" s="1"/>
  <c r="P923" i="1"/>
  <c r="O930" i="1"/>
  <c r="Q930" i="1" s="1"/>
  <c r="R930" i="1" s="1"/>
  <c r="P930" i="1"/>
  <c r="O939" i="1"/>
  <c r="Q939" i="1" s="1"/>
  <c r="R939" i="1" s="1"/>
  <c r="P939" i="1"/>
  <c r="J966" i="1"/>
  <c r="L966" i="1" s="1"/>
  <c r="M966" i="1" s="1"/>
  <c r="K966" i="1"/>
  <c r="P973" i="1"/>
  <c r="O973" i="1"/>
  <c r="Q973" i="1" s="1"/>
  <c r="R973" i="1" s="1"/>
  <c r="F1008" i="1"/>
  <c r="E1008" i="1"/>
  <c r="G1008" i="1" s="1"/>
  <c r="H1008" i="1" s="1"/>
  <c r="P1014" i="1"/>
  <c r="O1014" i="1"/>
  <c r="Q1014" i="1" s="1"/>
  <c r="R1014" i="1" s="1"/>
  <c r="E1017" i="1"/>
  <c r="G1017" i="1" s="1"/>
  <c r="H1017" i="1" s="1"/>
  <c r="F1017" i="1"/>
  <c r="K1046" i="1"/>
  <c r="J1046" i="1"/>
  <c r="L1046" i="1" s="1"/>
  <c r="M1046" i="1" s="1"/>
  <c r="E1069" i="1"/>
  <c r="G1069" i="1" s="1"/>
  <c r="H1069" i="1" s="1"/>
  <c r="F1069" i="1"/>
  <c r="P1081" i="1"/>
  <c r="O1081" i="1"/>
  <c r="Q1081" i="1" s="1"/>
  <c r="R1081" i="1" s="1"/>
  <c r="E1088" i="1"/>
  <c r="G1088" i="1" s="1"/>
  <c r="H1088" i="1" s="1"/>
  <c r="F1088" i="1"/>
  <c r="P1110" i="1"/>
  <c r="O1110" i="1"/>
  <c r="Q1110" i="1" s="1"/>
  <c r="R1110" i="1" s="1"/>
  <c r="O1134" i="1"/>
  <c r="Q1134" i="1" s="1"/>
  <c r="R1134" i="1" s="1"/>
  <c r="P1134" i="1"/>
  <c r="P1142" i="1"/>
  <c r="O1142" i="1"/>
  <c r="Q1142" i="1" s="1"/>
  <c r="R1142" i="1" s="1"/>
  <c r="F1147" i="1"/>
  <c r="E1147" i="1"/>
  <c r="G1147" i="1" s="1"/>
  <c r="H1147" i="1" s="1"/>
  <c r="P1152" i="1"/>
  <c r="O1152" i="1"/>
  <c r="Q1152" i="1" s="1"/>
  <c r="R1152" i="1" s="1"/>
  <c r="O1155" i="1"/>
  <c r="Q1155" i="1" s="1"/>
  <c r="R1155" i="1" s="1"/>
  <c r="P1155" i="1"/>
  <c r="P1163" i="1"/>
  <c r="O1163" i="1"/>
  <c r="Q1163" i="1" s="1"/>
  <c r="R1163" i="1" s="1"/>
  <c r="E1175" i="1"/>
  <c r="G1175" i="1" s="1"/>
  <c r="H1175" i="1" s="1"/>
  <c r="F1175" i="1"/>
  <c r="E1183" i="1"/>
  <c r="G1183" i="1" s="1"/>
  <c r="H1183" i="1" s="1"/>
  <c r="F1183" i="1"/>
  <c r="F916" i="1"/>
  <c r="E916" i="1"/>
  <c r="G916" i="1" s="1"/>
  <c r="H916" i="1" s="1"/>
  <c r="K925" i="1"/>
  <c r="J925" i="1"/>
  <c r="L925" i="1" s="1"/>
  <c r="M925" i="1" s="1"/>
  <c r="J934" i="1"/>
  <c r="L934" i="1" s="1"/>
  <c r="M934" i="1" s="1"/>
  <c r="K934" i="1"/>
  <c r="E945" i="1"/>
  <c r="G945" i="1" s="1"/>
  <c r="H945" i="1" s="1"/>
  <c r="F945" i="1"/>
  <c r="F955" i="1"/>
  <c r="E955" i="1"/>
  <c r="G955" i="1" s="1"/>
  <c r="H955" i="1" s="1"/>
  <c r="F964" i="1"/>
  <c r="E964" i="1"/>
  <c r="G964" i="1" s="1"/>
  <c r="H964" i="1" s="1"/>
  <c r="O974" i="1"/>
  <c r="Q974" i="1" s="1"/>
  <c r="R974" i="1" s="1"/>
  <c r="P974" i="1"/>
  <c r="F995" i="1"/>
  <c r="E995" i="1"/>
  <c r="G995" i="1" s="1"/>
  <c r="H995" i="1" s="1"/>
  <c r="F1007" i="1"/>
  <c r="E1007" i="1"/>
  <c r="G1007" i="1" s="1"/>
  <c r="H1007" i="1" s="1"/>
  <c r="K1009" i="1"/>
  <c r="J1009" i="1"/>
  <c r="L1009" i="1" s="1"/>
  <c r="M1009" i="1" s="1"/>
  <c r="E1021" i="1"/>
  <c r="G1021" i="1" s="1"/>
  <c r="H1021" i="1" s="1"/>
  <c r="F1021" i="1"/>
  <c r="K1034" i="1"/>
  <c r="J1034" i="1"/>
  <c r="L1034" i="1" s="1"/>
  <c r="M1034" i="1" s="1"/>
  <c r="P1038" i="1"/>
  <c r="O1038" i="1"/>
  <c r="Q1038" i="1" s="1"/>
  <c r="R1038" i="1" s="1"/>
  <c r="J1050" i="1"/>
  <c r="L1050" i="1" s="1"/>
  <c r="M1050" i="1" s="1"/>
  <c r="K1050" i="1"/>
  <c r="P1057" i="1"/>
  <c r="O1057" i="1"/>
  <c r="Q1057" i="1" s="1"/>
  <c r="R1057" i="1" s="1"/>
  <c r="K1073" i="1"/>
  <c r="J1073" i="1"/>
  <c r="L1073" i="1" s="1"/>
  <c r="M1073" i="1" s="1"/>
  <c r="F1076" i="1"/>
  <c r="E1076" i="1"/>
  <c r="G1076" i="1" s="1"/>
  <c r="H1076" i="1" s="1"/>
  <c r="P1079" i="1"/>
  <c r="O1079" i="1"/>
  <c r="Q1079" i="1" s="1"/>
  <c r="R1079" i="1" s="1"/>
  <c r="F1084" i="1"/>
  <c r="E1084" i="1"/>
  <c r="G1084" i="1" s="1"/>
  <c r="H1084" i="1" s="1"/>
  <c r="J1090" i="1"/>
  <c r="L1090" i="1" s="1"/>
  <c r="M1090" i="1" s="1"/>
  <c r="K1090" i="1"/>
  <c r="O1098" i="1"/>
  <c r="Q1098" i="1" s="1"/>
  <c r="R1098" i="1" s="1"/>
  <c r="P1098" i="1"/>
  <c r="P1111" i="1"/>
  <c r="O1111" i="1"/>
  <c r="Q1111" i="1" s="1"/>
  <c r="R1111" i="1" s="1"/>
  <c r="F1150" i="1"/>
  <c r="E1150" i="1"/>
  <c r="G1150" i="1" s="1"/>
  <c r="H1150" i="1" s="1"/>
  <c r="E1188" i="1"/>
  <c r="G1188" i="1" s="1"/>
  <c r="H1188" i="1" s="1"/>
  <c r="F1188" i="1"/>
  <c r="E1198" i="1"/>
  <c r="G1198" i="1" s="1"/>
  <c r="H1198" i="1" s="1"/>
  <c r="F1198" i="1"/>
  <c r="J1240" i="1"/>
  <c r="L1240" i="1" s="1"/>
  <c r="M1240" i="1" s="1"/>
  <c r="K1240" i="1"/>
  <c r="O1245" i="1"/>
  <c r="Q1245" i="1" s="1"/>
  <c r="R1245" i="1" s="1"/>
  <c r="P1245" i="1"/>
  <c r="E1064" i="1"/>
  <c r="G1064" i="1" s="1"/>
  <c r="H1064" i="1" s="1"/>
  <c r="F1064" i="1"/>
  <c r="P1089" i="1"/>
  <c r="O1089" i="1"/>
  <c r="Q1089" i="1" s="1"/>
  <c r="R1089" i="1" s="1"/>
  <c r="O1094" i="1"/>
  <c r="Q1094" i="1" s="1"/>
  <c r="R1094" i="1" s="1"/>
  <c r="P1094" i="1"/>
  <c r="O1102" i="1"/>
  <c r="Q1102" i="1" s="1"/>
  <c r="R1102" i="1" s="1"/>
  <c r="P1102" i="1"/>
  <c r="F1109" i="1"/>
  <c r="E1109" i="1"/>
  <c r="G1109" i="1" s="1"/>
  <c r="H1109" i="1" s="1"/>
  <c r="E1130" i="1"/>
  <c r="G1130" i="1" s="1"/>
  <c r="H1130" i="1" s="1"/>
  <c r="F1130" i="1"/>
  <c r="E1141" i="1"/>
  <c r="G1141" i="1" s="1"/>
  <c r="H1141" i="1" s="1"/>
  <c r="F1141" i="1"/>
  <c r="E1145" i="1"/>
  <c r="G1145" i="1" s="1"/>
  <c r="H1145" i="1" s="1"/>
  <c r="F1145" i="1"/>
  <c r="J1171" i="1"/>
  <c r="L1171" i="1" s="1"/>
  <c r="M1171" i="1" s="1"/>
  <c r="K1171" i="1"/>
  <c r="J1199" i="1"/>
  <c r="L1199" i="1" s="1"/>
  <c r="M1199" i="1" s="1"/>
  <c r="K1199" i="1"/>
  <c r="E1204" i="1"/>
  <c r="G1204" i="1" s="1"/>
  <c r="H1204" i="1" s="1"/>
  <c r="F1204" i="1"/>
  <c r="E1212" i="1"/>
  <c r="G1212" i="1" s="1"/>
  <c r="H1212" i="1" s="1"/>
  <c r="F1212" i="1"/>
  <c r="J1223" i="1"/>
  <c r="L1223" i="1" s="1"/>
  <c r="M1223" i="1" s="1"/>
  <c r="K1223" i="1"/>
  <c r="E1247" i="1"/>
  <c r="G1247" i="1" s="1"/>
  <c r="H1247" i="1" s="1"/>
  <c r="F1247" i="1"/>
  <c r="E1252" i="1"/>
  <c r="G1252" i="1" s="1"/>
  <c r="H1252" i="1" s="1"/>
  <c r="F1252" i="1"/>
  <c r="J984" i="1"/>
  <c r="L984" i="1" s="1"/>
  <c r="M984" i="1" s="1"/>
  <c r="E987" i="1"/>
  <c r="G987" i="1" s="1"/>
  <c r="H987" i="1" s="1"/>
  <c r="O989" i="1"/>
  <c r="Q989" i="1" s="1"/>
  <c r="R989" i="1" s="1"/>
  <c r="P990" i="1"/>
  <c r="O997" i="1"/>
  <c r="Q997" i="1" s="1"/>
  <c r="R997" i="1" s="1"/>
  <c r="E1009" i="1"/>
  <c r="G1009" i="1" s="1"/>
  <c r="H1009" i="1" s="1"/>
  <c r="J1014" i="1"/>
  <c r="L1014" i="1" s="1"/>
  <c r="M1014" i="1" s="1"/>
  <c r="J1020" i="1"/>
  <c r="L1020" i="1" s="1"/>
  <c r="M1020" i="1" s="1"/>
  <c r="E1023" i="1"/>
  <c r="G1023" i="1" s="1"/>
  <c r="H1023" i="1" s="1"/>
  <c r="F1024" i="1"/>
  <c r="F1029" i="1"/>
  <c r="K1031" i="1"/>
  <c r="O1033" i="1"/>
  <c r="Q1033" i="1" s="1"/>
  <c r="R1033" i="1" s="1"/>
  <c r="E1040" i="1"/>
  <c r="G1040" i="1" s="1"/>
  <c r="H1040" i="1" s="1"/>
  <c r="O1041" i="1"/>
  <c r="Q1041" i="1" s="1"/>
  <c r="R1041" i="1" s="1"/>
  <c r="E1044" i="1"/>
  <c r="G1044" i="1" s="1"/>
  <c r="H1044" i="1" s="1"/>
  <c r="F1045" i="1"/>
  <c r="O1049" i="1"/>
  <c r="Q1049" i="1" s="1"/>
  <c r="R1049" i="1" s="1"/>
  <c r="P1050" i="1"/>
  <c r="O1050" i="1"/>
  <c r="Q1050" i="1" s="1"/>
  <c r="R1050" i="1" s="1"/>
  <c r="P1051" i="1"/>
  <c r="F1053" i="1"/>
  <c r="E1056" i="1"/>
  <c r="G1056" i="1" s="1"/>
  <c r="H1056" i="1" s="1"/>
  <c r="E1060" i="1"/>
  <c r="G1060" i="1" s="1"/>
  <c r="H1060" i="1" s="1"/>
  <c r="O1066" i="1"/>
  <c r="Q1066" i="1" s="1"/>
  <c r="R1066" i="1" s="1"/>
  <c r="P1066" i="1"/>
  <c r="E1074" i="1"/>
  <c r="G1074" i="1" s="1"/>
  <c r="H1074" i="1" s="1"/>
  <c r="J1078" i="1"/>
  <c r="L1078" i="1" s="1"/>
  <c r="M1078" i="1" s="1"/>
  <c r="K1078" i="1"/>
  <c r="J1082" i="1"/>
  <c r="L1082" i="1" s="1"/>
  <c r="M1082" i="1" s="1"/>
  <c r="K1082" i="1"/>
  <c r="P1091" i="1"/>
  <c r="P1092" i="1"/>
  <c r="O1092" i="1"/>
  <c r="Q1092" i="1" s="1"/>
  <c r="R1092" i="1" s="1"/>
  <c r="F1098" i="1"/>
  <c r="E1098" i="1"/>
  <c r="G1098" i="1" s="1"/>
  <c r="H1098" i="1" s="1"/>
  <c r="K1100" i="1"/>
  <c r="J1100" i="1"/>
  <c r="L1100" i="1" s="1"/>
  <c r="M1100" i="1" s="1"/>
  <c r="P1106" i="1"/>
  <c r="O1106" i="1"/>
  <c r="Q1106" i="1" s="1"/>
  <c r="R1106" i="1" s="1"/>
  <c r="E1112" i="1"/>
  <c r="G1112" i="1" s="1"/>
  <c r="H1112" i="1" s="1"/>
  <c r="K1114" i="1"/>
  <c r="J1114" i="1"/>
  <c r="L1114" i="1" s="1"/>
  <c r="M1114" i="1" s="1"/>
  <c r="J1116" i="1"/>
  <c r="L1116" i="1" s="1"/>
  <c r="M1116" i="1" s="1"/>
  <c r="K1121" i="1"/>
  <c r="J1121" i="1"/>
  <c r="L1121" i="1" s="1"/>
  <c r="M1121" i="1" s="1"/>
  <c r="J1124" i="1"/>
  <c r="L1124" i="1" s="1"/>
  <c r="M1124" i="1" s="1"/>
  <c r="K1129" i="1"/>
  <c r="J1129" i="1"/>
  <c r="L1129" i="1" s="1"/>
  <c r="M1129" i="1" s="1"/>
  <c r="F1132" i="1"/>
  <c r="E1132" i="1"/>
  <c r="G1132" i="1" s="1"/>
  <c r="H1132" i="1" s="1"/>
  <c r="F1135" i="1"/>
  <c r="K1136" i="1"/>
  <c r="J1136" i="1"/>
  <c r="L1136" i="1" s="1"/>
  <c r="M1136" i="1" s="1"/>
  <c r="J1139" i="1"/>
  <c r="L1139" i="1" s="1"/>
  <c r="M1139" i="1" s="1"/>
  <c r="J1149" i="1"/>
  <c r="L1149" i="1" s="1"/>
  <c r="M1149" i="1" s="1"/>
  <c r="J1153" i="1"/>
  <c r="L1153" i="1" s="1"/>
  <c r="M1153" i="1" s="1"/>
  <c r="K1153" i="1"/>
  <c r="J1156" i="1"/>
  <c r="L1156" i="1" s="1"/>
  <c r="M1156" i="1" s="1"/>
  <c r="K1156" i="1"/>
  <c r="J1174" i="1"/>
  <c r="L1174" i="1" s="1"/>
  <c r="M1174" i="1" s="1"/>
  <c r="K1180" i="1"/>
  <c r="J1187" i="1"/>
  <c r="L1187" i="1" s="1"/>
  <c r="M1187" i="1" s="1"/>
  <c r="K1187" i="1"/>
  <c r="K1188" i="1"/>
  <c r="O1193" i="1"/>
  <c r="Q1193" i="1" s="1"/>
  <c r="R1193" i="1" s="1"/>
  <c r="P1193" i="1"/>
  <c r="P1206" i="1"/>
  <c r="O1214" i="1"/>
  <c r="Q1214" i="1" s="1"/>
  <c r="R1214" i="1" s="1"/>
  <c r="P1214" i="1"/>
  <c r="K1222" i="1"/>
  <c r="J1222" i="1"/>
  <c r="L1222" i="1" s="1"/>
  <c r="M1222" i="1" s="1"/>
  <c r="P1232" i="1"/>
  <c r="O1232" i="1"/>
  <c r="Q1232" i="1" s="1"/>
  <c r="R1232" i="1" s="1"/>
  <c r="J1243" i="1"/>
  <c r="L1243" i="1" s="1"/>
  <c r="M1243" i="1" s="1"/>
  <c r="K1243" i="1"/>
  <c r="E1259" i="1"/>
  <c r="G1259" i="1" s="1"/>
  <c r="H1259" i="1" s="1"/>
  <c r="F1259" i="1"/>
  <c r="E1106" i="1"/>
  <c r="G1106" i="1" s="1"/>
  <c r="H1106" i="1" s="1"/>
  <c r="E1116" i="1"/>
  <c r="G1116" i="1" s="1"/>
  <c r="H1116" i="1" s="1"/>
  <c r="O1116" i="1"/>
  <c r="Q1116" i="1" s="1"/>
  <c r="R1116" i="1" s="1"/>
  <c r="J1117" i="1"/>
  <c r="L1117" i="1" s="1"/>
  <c r="M1117" i="1" s="1"/>
  <c r="J1119" i="1"/>
  <c r="L1119" i="1" s="1"/>
  <c r="M1119" i="1" s="1"/>
  <c r="J1122" i="1"/>
  <c r="L1122" i="1" s="1"/>
  <c r="M1122" i="1" s="1"/>
  <c r="E1124" i="1"/>
  <c r="G1124" i="1" s="1"/>
  <c r="H1124" i="1" s="1"/>
  <c r="O1124" i="1"/>
  <c r="Q1124" i="1" s="1"/>
  <c r="R1124" i="1" s="1"/>
  <c r="K1140" i="1"/>
  <c r="E1142" i="1"/>
  <c r="G1142" i="1" s="1"/>
  <c r="H1142" i="1" s="1"/>
  <c r="J1144" i="1"/>
  <c r="L1144" i="1" s="1"/>
  <c r="M1144" i="1" s="1"/>
  <c r="O1149" i="1"/>
  <c r="Q1149" i="1" s="1"/>
  <c r="R1149" i="1" s="1"/>
  <c r="P1160" i="1"/>
  <c r="K1163" i="1"/>
  <c r="F1164" i="1"/>
  <c r="O1166" i="1"/>
  <c r="Q1166" i="1" s="1"/>
  <c r="R1166" i="1" s="1"/>
  <c r="J1169" i="1"/>
  <c r="L1169" i="1" s="1"/>
  <c r="M1169" i="1" s="1"/>
  <c r="F1174" i="1"/>
  <c r="P1174" i="1"/>
  <c r="K1179" i="1"/>
  <c r="F1180" i="1"/>
  <c r="P1182" i="1"/>
  <c r="J1185" i="1"/>
  <c r="L1185" i="1" s="1"/>
  <c r="M1185" i="1" s="1"/>
  <c r="F1190" i="1"/>
  <c r="O1190" i="1"/>
  <c r="Q1190" i="1" s="1"/>
  <c r="R1190" i="1" s="1"/>
  <c r="K1191" i="1"/>
  <c r="E1193" i="1"/>
  <c r="G1193" i="1" s="1"/>
  <c r="H1193" i="1" s="1"/>
  <c r="K1196" i="1"/>
  <c r="J1203" i="1"/>
  <c r="L1203" i="1" s="1"/>
  <c r="M1203" i="1" s="1"/>
  <c r="J1211" i="1"/>
  <c r="L1211" i="1" s="1"/>
  <c r="M1211" i="1" s="1"/>
  <c r="F1214" i="1"/>
  <c r="G3" i="3"/>
  <c r="F3" i="3"/>
  <c r="H3" i="3" s="1"/>
  <c r="D4" i="3"/>
  <c r="P10" i="1"/>
  <c r="J12" i="1"/>
  <c r="L12" i="1" s="1"/>
  <c r="M12" i="1" s="1"/>
  <c r="P17" i="1"/>
  <c r="F19" i="1"/>
  <c r="P39" i="1"/>
  <c r="O39" i="1"/>
  <c r="Q39" i="1" s="1"/>
  <c r="R39" i="1" s="1"/>
  <c r="P47" i="1"/>
  <c r="O47" i="1"/>
  <c r="Q47" i="1" s="1"/>
  <c r="R47" i="1" s="1"/>
  <c r="P65" i="1"/>
  <c r="O65" i="1"/>
  <c r="Q65" i="1" s="1"/>
  <c r="R65" i="1" s="1"/>
  <c r="J9" i="1"/>
  <c r="L9" i="1" s="1"/>
  <c r="M9" i="1" s="1"/>
  <c r="E5" i="1"/>
  <c r="G5" i="1" s="1"/>
  <c r="H5" i="1" s="1"/>
  <c r="K16" i="1"/>
  <c r="P20" i="1"/>
  <c r="O20" i="1"/>
  <c r="Q20" i="1" s="1"/>
  <c r="R20" i="1" s="1"/>
  <c r="O23" i="1"/>
  <c r="Q23" i="1" s="1"/>
  <c r="R23" i="1" s="1"/>
  <c r="F38" i="1"/>
  <c r="E38" i="1"/>
  <c r="G38" i="1" s="1"/>
  <c r="H38" i="1" s="1"/>
  <c r="F46" i="1"/>
  <c r="E46" i="1"/>
  <c r="G46" i="1" s="1"/>
  <c r="H46" i="1" s="1"/>
  <c r="K55" i="1"/>
  <c r="J55" i="1"/>
  <c r="L55" i="1" s="1"/>
  <c r="M55" i="1" s="1"/>
  <c r="F21" i="1"/>
  <c r="E21" i="1"/>
  <c r="G21" i="1" s="1"/>
  <c r="H21" i="1" s="1"/>
  <c r="F35" i="1"/>
  <c r="E35" i="1"/>
  <c r="G35" i="1" s="1"/>
  <c r="H35" i="1" s="1"/>
  <c r="F40" i="1"/>
  <c r="J10" i="1"/>
  <c r="L10" i="1" s="1"/>
  <c r="M10" i="1" s="1"/>
  <c r="O12" i="1"/>
  <c r="Q12" i="1" s="1"/>
  <c r="R12" i="1" s="1"/>
  <c r="J15" i="1"/>
  <c r="L15" i="1" s="1"/>
  <c r="M15" i="1" s="1"/>
  <c r="K18" i="1"/>
  <c r="J18" i="1"/>
  <c r="L18" i="1" s="1"/>
  <c r="M18" i="1" s="1"/>
  <c r="K21" i="1"/>
  <c r="P28" i="1"/>
  <c r="O28" i="1"/>
  <c r="Q28" i="1" s="1"/>
  <c r="R28" i="1" s="1"/>
  <c r="K32" i="1"/>
  <c r="K35" i="1"/>
  <c r="E43" i="1"/>
  <c r="G43" i="1" s="1"/>
  <c r="H43" i="1" s="1"/>
  <c r="F45" i="1"/>
  <c r="E45" i="1"/>
  <c r="G45" i="1" s="1"/>
  <c r="H45" i="1" s="1"/>
  <c r="K64" i="1"/>
  <c r="J64" i="1"/>
  <c r="L64" i="1" s="1"/>
  <c r="M64" i="1" s="1"/>
  <c r="O18" i="1"/>
  <c r="Q18" i="1" s="1"/>
  <c r="R18" i="1" s="1"/>
  <c r="P18" i="1"/>
  <c r="K37" i="1"/>
  <c r="J37" i="1"/>
  <c r="L37" i="1" s="1"/>
  <c r="M37" i="1" s="1"/>
  <c r="K45" i="1"/>
  <c r="J45" i="1"/>
  <c r="L45" i="1" s="1"/>
  <c r="M45" i="1" s="1"/>
  <c r="K50" i="1"/>
  <c r="J50" i="1"/>
  <c r="L50" i="1" s="1"/>
  <c r="M50" i="1" s="1"/>
  <c r="E4" i="1"/>
  <c r="G4" i="1" s="1"/>
  <c r="E16" i="1"/>
  <c r="G16" i="1" s="1"/>
  <c r="H16" i="1" s="1"/>
  <c r="F16" i="1"/>
  <c r="K23" i="1"/>
  <c r="J23" i="1"/>
  <c r="L23" i="1" s="1"/>
  <c r="M23" i="1" s="1"/>
  <c r="K36" i="1"/>
  <c r="J36" i="1"/>
  <c r="L36" i="1" s="1"/>
  <c r="M36" i="1" s="1"/>
  <c r="P40" i="1"/>
  <c r="K42" i="1"/>
  <c r="J42" i="1"/>
  <c r="L42" i="1" s="1"/>
  <c r="M42" i="1" s="1"/>
  <c r="O66" i="1"/>
  <c r="Q66" i="1" s="1"/>
  <c r="R66" i="1" s="1"/>
  <c r="J67" i="1"/>
  <c r="L67" i="1" s="1"/>
  <c r="M67" i="1" s="1"/>
  <c r="O71" i="1"/>
  <c r="Q71" i="1" s="1"/>
  <c r="R71" i="1" s="1"/>
  <c r="O76" i="1"/>
  <c r="Q76" i="1" s="1"/>
  <c r="R76" i="1" s="1"/>
  <c r="E91" i="1"/>
  <c r="G91" i="1" s="1"/>
  <c r="H91" i="1" s="1"/>
  <c r="J92" i="1"/>
  <c r="L92" i="1" s="1"/>
  <c r="M92" i="1" s="1"/>
  <c r="J93" i="1"/>
  <c r="L93" i="1" s="1"/>
  <c r="M93" i="1" s="1"/>
  <c r="E94" i="1"/>
  <c r="G94" i="1" s="1"/>
  <c r="H94" i="1" s="1"/>
  <c r="J98" i="1"/>
  <c r="L98" i="1" s="1"/>
  <c r="M98" i="1" s="1"/>
  <c r="J103" i="1"/>
  <c r="L103" i="1" s="1"/>
  <c r="M103" i="1" s="1"/>
  <c r="J112" i="1"/>
  <c r="L112" i="1" s="1"/>
  <c r="M112" i="1" s="1"/>
  <c r="O113" i="1"/>
  <c r="Q113" i="1" s="1"/>
  <c r="R113" i="1" s="1"/>
  <c r="O114" i="1"/>
  <c r="Q114" i="1" s="1"/>
  <c r="R114" i="1" s="1"/>
  <c r="J115" i="1"/>
  <c r="L115" i="1" s="1"/>
  <c r="M115" i="1" s="1"/>
  <c r="O119" i="1"/>
  <c r="Q119" i="1" s="1"/>
  <c r="R119" i="1" s="1"/>
  <c r="O124" i="1"/>
  <c r="Q124" i="1" s="1"/>
  <c r="R124" i="1" s="1"/>
  <c r="O140" i="1"/>
  <c r="Q140" i="1" s="1"/>
  <c r="R140" i="1" s="1"/>
  <c r="E143" i="1"/>
  <c r="G143" i="1" s="1"/>
  <c r="H143" i="1" s="1"/>
  <c r="E144" i="1"/>
  <c r="G144" i="1" s="1"/>
  <c r="H144" i="1" s="1"/>
  <c r="J146" i="1"/>
  <c r="L146" i="1" s="1"/>
  <c r="M146" i="1" s="1"/>
  <c r="P151" i="1"/>
  <c r="O151" i="1"/>
  <c r="Q151" i="1" s="1"/>
  <c r="R151" i="1" s="1"/>
  <c r="K162" i="1"/>
  <c r="J162" i="1"/>
  <c r="L162" i="1" s="1"/>
  <c r="M162" i="1" s="1"/>
  <c r="J168" i="1"/>
  <c r="L168" i="1" s="1"/>
  <c r="M168" i="1" s="1"/>
  <c r="K168" i="1"/>
  <c r="J47" i="1"/>
  <c r="L47" i="1" s="1"/>
  <c r="M47" i="1" s="1"/>
  <c r="O63" i="1"/>
  <c r="Q63" i="1" s="1"/>
  <c r="R63" i="1" s="1"/>
  <c r="O68" i="1"/>
  <c r="Q68" i="1" s="1"/>
  <c r="R68" i="1" s="1"/>
  <c r="J90" i="1"/>
  <c r="L90" i="1" s="1"/>
  <c r="M90" i="1" s="1"/>
  <c r="J95" i="1"/>
  <c r="L95" i="1" s="1"/>
  <c r="M95" i="1" s="1"/>
  <c r="O111" i="1"/>
  <c r="Q111" i="1" s="1"/>
  <c r="R111" i="1" s="1"/>
  <c r="O116" i="1"/>
  <c r="Q116" i="1" s="1"/>
  <c r="R116" i="1" s="1"/>
  <c r="O125" i="1"/>
  <c r="Q125" i="1" s="1"/>
  <c r="R125" i="1" s="1"/>
  <c r="E127" i="1"/>
  <c r="G127" i="1" s="1"/>
  <c r="H127" i="1" s="1"/>
  <c r="E128" i="1"/>
  <c r="G128" i="1" s="1"/>
  <c r="H128" i="1" s="1"/>
  <c r="O128" i="1"/>
  <c r="Q128" i="1" s="1"/>
  <c r="R128" i="1" s="1"/>
  <c r="J133" i="1"/>
  <c r="L133" i="1" s="1"/>
  <c r="M133" i="1" s="1"/>
  <c r="E134" i="1"/>
  <c r="G134" i="1" s="1"/>
  <c r="H134" i="1" s="1"/>
  <c r="O138" i="1"/>
  <c r="Q138" i="1" s="1"/>
  <c r="R138" i="1" s="1"/>
  <c r="J139" i="1"/>
  <c r="L139" i="1" s="1"/>
  <c r="M139" i="1" s="1"/>
  <c r="P141" i="1"/>
  <c r="F159" i="1"/>
  <c r="F166" i="1"/>
  <c r="E182" i="1"/>
  <c r="G182" i="1" s="1"/>
  <c r="H182" i="1" s="1"/>
  <c r="F182" i="1"/>
  <c r="K186" i="1"/>
  <c r="F191" i="1"/>
  <c r="E191" i="1"/>
  <c r="G191" i="1" s="1"/>
  <c r="H191" i="1" s="1"/>
  <c r="K197" i="1"/>
  <c r="J197" i="1"/>
  <c r="L197" i="1" s="1"/>
  <c r="M197" i="1" s="1"/>
  <c r="K159" i="1"/>
  <c r="J159" i="1"/>
  <c r="L159" i="1" s="1"/>
  <c r="M159" i="1" s="1"/>
  <c r="J180" i="1"/>
  <c r="L180" i="1" s="1"/>
  <c r="M180" i="1" s="1"/>
  <c r="K180" i="1"/>
  <c r="O52" i="1"/>
  <c r="Q52" i="1" s="1"/>
  <c r="R52" i="1" s="1"/>
  <c r="O61" i="1"/>
  <c r="Q61" i="1" s="1"/>
  <c r="R61" i="1" s="1"/>
  <c r="E63" i="1"/>
  <c r="G63" i="1" s="1"/>
  <c r="H63" i="1" s="1"/>
  <c r="E64" i="1"/>
  <c r="G64" i="1" s="1"/>
  <c r="H64" i="1" s="1"/>
  <c r="O64" i="1"/>
  <c r="Q64" i="1" s="1"/>
  <c r="R64" i="1" s="1"/>
  <c r="E69" i="1"/>
  <c r="G69" i="1" s="1"/>
  <c r="H69" i="1" s="1"/>
  <c r="E74" i="1"/>
  <c r="G74" i="1" s="1"/>
  <c r="H74" i="1" s="1"/>
  <c r="E83" i="1"/>
  <c r="G83" i="1" s="1"/>
  <c r="H83" i="1" s="1"/>
  <c r="K84" i="1"/>
  <c r="J88" i="1"/>
  <c r="L88" i="1" s="1"/>
  <c r="M88" i="1" s="1"/>
  <c r="O89" i="1"/>
  <c r="Q89" i="1" s="1"/>
  <c r="R89" i="1" s="1"/>
  <c r="O90" i="1"/>
  <c r="Q90" i="1" s="1"/>
  <c r="R90" i="1" s="1"/>
  <c r="J91" i="1"/>
  <c r="L91" i="1" s="1"/>
  <c r="M91" i="1" s="1"/>
  <c r="O95" i="1"/>
  <c r="Q95" i="1" s="1"/>
  <c r="R95" i="1" s="1"/>
  <c r="O100" i="1"/>
  <c r="Q100" i="1" s="1"/>
  <c r="R100" i="1" s="1"/>
  <c r="O109" i="1"/>
  <c r="Q109" i="1" s="1"/>
  <c r="R109" i="1" s="1"/>
  <c r="E111" i="1"/>
  <c r="G111" i="1" s="1"/>
  <c r="H111" i="1" s="1"/>
  <c r="E112" i="1"/>
  <c r="G112" i="1" s="1"/>
  <c r="H112" i="1" s="1"/>
  <c r="O112" i="1"/>
  <c r="Q112" i="1" s="1"/>
  <c r="R112" i="1" s="1"/>
  <c r="E117" i="1"/>
  <c r="G117" i="1" s="1"/>
  <c r="H117" i="1" s="1"/>
  <c r="E122" i="1"/>
  <c r="G122" i="1" s="1"/>
  <c r="H122" i="1" s="1"/>
  <c r="E131" i="1"/>
  <c r="G131" i="1" s="1"/>
  <c r="H131" i="1" s="1"/>
  <c r="K132" i="1"/>
  <c r="J136" i="1"/>
  <c r="L136" i="1" s="1"/>
  <c r="M136" i="1" s="1"/>
  <c r="P137" i="1"/>
  <c r="E142" i="1"/>
  <c r="G142" i="1" s="1"/>
  <c r="H142" i="1" s="1"/>
  <c r="O148" i="1"/>
  <c r="Q148" i="1" s="1"/>
  <c r="R148" i="1" s="1"/>
  <c r="K156" i="1"/>
  <c r="P159" i="1"/>
  <c r="O159" i="1"/>
  <c r="Q159" i="1" s="1"/>
  <c r="R159" i="1" s="1"/>
  <c r="P180" i="1"/>
  <c r="O180" i="1"/>
  <c r="Q180" i="1" s="1"/>
  <c r="R180" i="1" s="1"/>
  <c r="J34" i="1"/>
  <c r="L34" i="1" s="1"/>
  <c r="M34" i="1" s="1"/>
  <c r="J39" i="1"/>
  <c r="L39" i="1" s="1"/>
  <c r="M39" i="1" s="1"/>
  <c r="O44" i="1"/>
  <c r="Q44" i="1" s="1"/>
  <c r="R44" i="1" s="1"/>
  <c r="E61" i="1"/>
  <c r="G61" i="1" s="1"/>
  <c r="H61" i="1" s="1"/>
  <c r="E66" i="1"/>
  <c r="G66" i="1" s="1"/>
  <c r="H66" i="1" s="1"/>
  <c r="J82" i="1"/>
  <c r="L82" i="1" s="1"/>
  <c r="M82" i="1" s="1"/>
  <c r="O87" i="1"/>
  <c r="Q87" i="1" s="1"/>
  <c r="R87" i="1" s="1"/>
  <c r="O92" i="1"/>
  <c r="Q92" i="1" s="1"/>
  <c r="R92" i="1" s="1"/>
  <c r="E109" i="1"/>
  <c r="G109" i="1" s="1"/>
  <c r="H109" i="1" s="1"/>
  <c r="E114" i="1"/>
  <c r="G114" i="1" s="1"/>
  <c r="H114" i="1" s="1"/>
  <c r="J130" i="1"/>
  <c r="L130" i="1" s="1"/>
  <c r="M130" i="1" s="1"/>
  <c r="O135" i="1"/>
  <c r="Q135" i="1" s="1"/>
  <c r="R135" i="1" s="1"/>
  <c r="J143" i="1"/>
  <c r="L143" i="1" s="1"/>
  <c r="M143" i="1" s="1"/>
  <c r="P145" i="1"/>
  <c r="F181" i="1"/>
  <c r="E181" i="1"/>
  <c r="G181" i="1" s="1"/>
  <c r="H181" i="1" s="1"/>
  <c r="K188" i="1"/>
  <c r="J188" i="1"/>
  <c r="L188" i="1" s="1"/>
  <c r="M188" i="1" s="1"/>
  <c r="P156" i="1"/>
  <c r="O156" i="1"/>
  <c r="Q156" i="1" s="1"/>
  <c r="R156" i="1" s="1"/>
  <c r="O173" i="1"/>
  <c r="Q173" i="1" s="1"/>
  <c r="R173" i="1" s="1"/>
  <c r="P173" i="1"/>
  <c r="J181" i="1"/>
  <c r="L181" i="1" s="1"/>
  <c r="M181" i="1" s="1"/>
  <c r="K181" i="1"/>
  <c r="E50" i="1"/>
  <c r="G50" i="1" s="1"/>
  <c r="H50" i="1" s="1"/>
  <c r="J66" i="1"/>
  <c r="L66" i="1" s="1"/>
  <c r="M66" i="1" s="1"/>
  <c r="J71" i="1"/>
  <c r="L71" i="1" s="1"/>
  <c r="M71" i="1" s="1"/>
  <c r="E93" i="1"/>
  <c r="G93" i="1" s="1"/>
  <c r="H93" i="1" s="1"/>
  <c r="E98" i="1"/>
  <c r="G98" i="1" s="1"/>
  <c r="H98" i="1" s="1"/>
  <c r="J114" i="1"/>
  <c r="L114" i="1" s="1"/>
  <c r="M114" i="1" s="1"/>
  <c r="J119" i="1"/>
  <c r="L119" i="1" s="1"/>
  <c r="M119" i="1" s="1"/>
  <c r="K140" i="1"/>
  <c r="O143" i="1"/>
  <c r="Q143" i="1" s="1"/>
  <c r="R143" i="1" s="1"/>
  <c r="E146" i="1"/>
  <c r="G146" i="1" s="1"/>
  <c r="H146" i="1" s="1"/>
  <c r="F154" i="1"/>
  <c r="E154" i="1"/>
  <c r="G154" i="1" s="1"/>
  <c r="H154" i="1" s="1"/>
  <c r="F157" i="1"/>
  <c r="E157" i="1"/>
  <c r="G157" i="1" s="1"/>
  <c r="H157" i="1" s="1"/>
  <c r="P161" i="1"/>
  <c r="E171" i="1"/>
  <c r="G171" i="1" s="1"/>
  <c r="H171" i="1" s="1"/>
  <c r="F171" i="1"/>
  <c r="J176" i="1"/>
  <c r="L176" i="1" s="1"/>
  <c r="M176" i="1" s="1"/>
  <c r="K176" i="1"/>
  <c r="P193" i="1"/>
  <c r="O193" i="1"/>
  <c r="Q193" i="1" s="1"/>
  <c r="R193" i="1" s="1"/>
  <c r="K151" i="1"/>
  <c r="J151" i="1"/>
  <c r="L151" i="1" s="1"/>
  <c r="M151" i="1" s="1"/>
  <c r="F162" i="1"/>
  <c r="E162" i="1"/>
  <c r="G162" i="1" s="1"/>
  <c r="H162" i="1" s="1"/>
  <c r="O165" i="1"/>
  <c r="Q165" i="1" s="1"/>
  <c r="R165" i="1" s="1"/>
  <c r="P165" i="1"/>
  <c r="K190" i="1"/>
  <c r="F193" i="1"/>
  <c r="K205" i="1"/>
  <c r="F215" i="1"/>
  <c r="F225" i="1"/>
  <c r="K229" i="1"/>
  <c r="K235" i="1"/>
  <c r="K238" i="1"/>
  <c r="K244" i="1"/>
  <c r="P250" i="1"/>
  <c r="P256" i="1"/>
  <c r="P259" i="1"/>
  <c r="P265" i="1"/>
  <c r="F271" i="1"/>
  <c r="K302" i="1"/>
  <c r="P304" i="1"/>
  <c r="K309" i="1"/>
  <c r="F318" i="1"/>
  <c r="K323" i="1"/>
  <c r="P328" i="1"/>
  <c r="F334" i="1"/>
  <c r="K339" i="1"/>
  <c r="P344" i="1"/>
  <c r="F350" i="1"/>
  <c r="K355" i="1"/>
  <c r="P360" i="1"/>
  <c r="F366" i="1"/>
  <c r="K371" i="1"/>
  <c r="P386" i="1"/>
  <c r="F390" i="1"/>
  <c r="F405" i="1"/>
  <c r="P408" i="1"/>
  <c r="F410" i="1"/>
  <c r="K411" i="1"/>
  <c r="O412" i="1"/>
  <c r="Q412" i="1" s="1"/>
  <c r="R412" i="1" s="1"/>
  <c r="P415" i="1"/>
  <c r="F418" i="1"/>
  <c r="K426" i="1"/>
  <c r="E429" i="1"/>
  <c r="G429" i="1" s="1"/>
  <c r="H429" i="1" s="1"/>
  <c r="P432" i="1"/>
  <c r="J435" i="1"/>
  <c r="L435" i="1" s="1"/>
  <c r="M435" i="1" s="1"/>
  <c r="E438" i="1"/>
  <c r="G438" i="1" s="1"/>
  <c r="H438" i="1" s="1"/>
  <c r="J448" i="1"/>
  <c r="L448" i="1" s="1"/>
  <c r="M448" i="1" s="1"/>
  <c r="K448" i="1"/>
  <c r="F456" i="1"/>
  <c r="E456" i="1"/>
  <c r="G456" i="1" s="1"/>
  <c r="H456" i="1" s="1"/>
  <c r="O457" i="1"/>
  <c r="Q457" i="1" s="1"/>
  <c r="R457" i="1" s="1"/>
  <c r="P457" i="1"/>
  <c r="K485" i="1"/>
  <c r="J485" i="1"/>
  <c r="L485" i="1" s="1"/>
  <c r="M485" i="1" s="1"/>
  <c r="J184" i="1"/>
  <c r="L184" i="1" s="1"/>
  <c r="M184" i="1" s="1"/>
  <c r="J185" i="1"/>
  <c r="L185" i="1" s="1"/>
  <c r="M185" i="1" s="1"/>
  <c r="P201" i="1"/>
  <c r="E211" i="1"/>
  <c r="G211" i="1" s="1"/>
  <c r="H211" i="1" s="1"/>
  <c r="P218" i="1"/>
  <c r="O245" i="1"/>
  <c r="Q245" i="1" s="1"/>
  <c r="R245" i="1" s="1"/>
  <c r="E267" i="1"/>
  <c r="G267" i="1" s="1"/>
  <c r="H267" i="1" s="1"/>
  <c r="J272" i="1"/>
  <c r="L272" i="1" s="1"/>
  <c r="M272" i="1" s="1"/>
  <c r="P275" i="1"/>
  <c r="K292" i="1"/>
  <c r="O293" i="1"/>
  <c r="Q293" i="1" s="1"/>
  <c r="R293" i="1" s="1"/>
  <c r="P313" i="1"/>
  <c r="E315" i="1"/>
  <c r="G315" i="1" s="1"/>
  <c r="H315" i="1" s="1"/>
  <c r="F319" i="1"/>
  <c r="J320" i="1"/>
  <c r="L320" i="1" s="1"/>
  <c r="M320" i="1" s="1"/>
  <c r="K324" i="1"/>
  <c r="O325" i="1"/>
  <c r="Q325" i="1" s="1"/>
  <c r="R325" i="1" s="1"/>
  <c r="P329" i="1"/>
  <c r="E331" i="1"/>
  <c r="G331" i="1" s="1"/>
  <c r="H331" i="1" s="1"/>
  <c r="F335" i="1"/>
  <c r="J336" i="1"/>
  <c r="L336" i="1" s="1"/>
  <c r="M336" i="1" s="1"/>
  <c r="K340" i="1"/>
  <c r="O341" i="1"/>
  <c r="Q341" i="1" s="1"/>
  <c r="R341" i="1" s="1"/>
  <c r="P345" i="1"/>
  <c r="E347" i="1"/>
  <c r="G347" i="1" s="1"/>
  <c r="H347" i="1" s="1"/>
  <c r="F351" i="1"/>
  <c r="J352" i="1"/>
  <c r="L352" i="1" s="1"/>
  <c r="M352" i="1" s="1"/>
  <c r="K356" i="1"/>
  <c r="O357" i="1"/>
  <c r="Q357" i="1" s="1"/>
  <c r="R357" i="1" s="1"/>
  <c r="P361" i="1"/>
  <c r="E363" i="1"/>
  <c r="G363" i="1" s="1"/>
  <c r="H363" i="1" s="1"/>
  <c r="F367" i="1"/>
  <c r="J368" i="1"/>
  <c r="L368" i="1" s="1"/>
  <c r="M368" i="1" s="1"/>
  <c r="P377" i="1"/>
  <c r="E379" i="1"/>
  <c r="G379" i="1" s="1"/>
  <c r="H379" i="1" s="1"/>
  <c r="J393" i="1"/>
  <c r="L393" i="1" s="1"/>
  <c r="M393" i="1" s="1"/>
  <c r="K400" i="1"/>
  <c r="P401" i="1"/>
  <c r="K404" i="1"/>
  <c r="K424" i="1"/>
  <c r="P425" i="1"/>
  <c r="E434" i="1"/>
  <c r="G434" i="1" s="1"/>
  <c r="H434" i="1" s="1"/>
  <c r="O436" i="1"/>
  <c r="Q436" i="1" s="1"/>
  <c r="R436" i="1" s="1"/>
  <c r="J439" i="1"/>
  <c r="L439" i="1" s="1"/>
  <c r="M439" i="1" s="1"/>
  <c r="K444" i="1"/>
  <c r="F447" i="1"/>
  <c r="K452" i="1"/>
  <c r="O465" i="1"/>
  <c r="Q465" i="1" s="1"/>
  <c r="R465" i="1" s="1"/>
  <c r="P465" i="1"/>
  <c r="J512" i="1"/>
  <c r="L512" i="1" s="1"/>
  <c r="M512" i="1" s="1"/>
  <c r="K512" i="1"/>
  <c r="E197" i="1"/>
  <c r="G197" i="1" s="1"/>
  <c r="H197" i="1" s="1"/>
  <c r="J203" i="1"/>
  <c r="L203" i="1" s="1"/>
  <c r="M203" i="1" s="1"/>
  <c r="K204" i="1"/>
  <c r="O205" i="1"/>
  <c r="Q205" i="1" s="1"/>
  <c r="R205" i="1" s="1"/>
  <c r="E219" i="1"/>
  <c r="G219" i="1" s="1"/>
  <c r="H219" i="1" s="1"/>
  <c r="P226" i="1"/>
  <c r="O229" i="1"/>
  <c r="Q229" i="1" s="1"/>
  <c r="R229" i="1" s="1"/>
  <c r="E251" i="1"/>
  <c r="G251" i="1" s="1"/>
  <c r="H251" i="1" s="1"/>
  <c r="K270" i="1"/>
  <c r="E294" i="1"/>
  <c r="G294" i="1" s="1"/>
  <c r="H294" i="1" s="1"/>
  <c r="O298" i="1"/>
  <c r="Q298" i="1" s="1"/>
  <c r="R298" i="1" s="1"/>
  <c r="K308" i="1"/>
  <c r="O309" i="1"/>
  <c r="Q309" i="1" s="1"/>
  <c r="R309" i="1" s="1"/>
  <c r="E313" i="1"/>
  <c r="G313" i="1" s="1"/>
  <c r="H313" i="1" s="1"/>
  <c r="J315" i="1"/>
  <c r="L315" i="1" s="1"/>
  <c r="M315" i="1" s="1"/>
  <c r="F316" i="1"/>
  <c r="O320" i="1"/>
  <c r="Q320" i="1" s="1"/>
  <c r="R320" i="1" s="1"/>
  <c r="K321" i="1"/>
  <c r="E326" i="1"/>
  <c r="G326" i="1" s="1"/>
  <c r="H326" i="1" s="1"/>
  <c r="P326" i="1"/>
  <c r="J331" i="1"/>
  <c r="L331" i="1" s="1"/>
  <c r="M331" i="1" s="1"/>
  <c r="F332" i="1"/>
  <c r="O336" i="1"/>
  <c r="Q336" i="1" s="1"/>
  <c r="R336" i="1" s="1"/>
  <c r="K337" i="1"/>
  <c r="E342" i="1"/>
  <c r="G342" i="1" s="1"/>
  <c r="H342" i="1" s="1"/>
  <c r="P342" i="1"/>
  <c r="J347" i="1"/>
  <c r="L347" i="1" s="1"/>
  <c r="M347" i="1" s="1"/>
  <c r="F348" i="1"/>
  <c r="O352" i="1"/>
  <c r="Q352" i="1" s="1"/>
  <c r="R352" i="1" s="1"/>
  <c r="K353" i="1"/>
  <c r="E358" i="1"/>
  <c r="G358" i="1" s="1"/>
  <c r="H358" i="1" s="1"/>
  <c r="P358" i="1"/>
  <c r="J363" i="1"/>
  <c r="L363" i="1" s="1"/>
  <c r="M363" i="1" s="1"/>
  <c r="F364" i="1"/>
  <c r="O368" i="1"/>
  <c r="Q368" i="1" s="1"/>
  <c r="R368" i="1" s="1"/>
  <c r="K369" i="1"/>
  <c r="J373" i="1"/>
  <c r="L373" i="1" s="1"/>
  <c r="M373" i="1" s="1"/>
  <c r="J379" i="1"/>
  <c r="L379" i="1" s="1"/>
  <c r="M379" i="1" s="1"/>
  <c r="E380" i="1"/>
  <c r="G380" i="1" s="1"/>
  <c r="H380" i="1" s="1"/>
  <c r="K382" i="1"/>
  <c r="P385" i="1"/>
  <c r="E387" i="1"/>
  <c r="G387" i="1" s="1"/>
  <c r="H387" i="1" s="1"/>
  <c r="O390" i="1"/>
  <c r="Q390" i="1" s="1"/>
  <c r="R390" i="1" s="1"/>
  <c r="J395" i="1"/>
  <c r="L395" i="1" s="1"/>
  <c r="M395" i="1" s="1"/>
  <c r="J399" i="1"/>
  <c r="L399" i="1" s="1"/>
  <c r="M399" i="1" s="1"/>
  <c r="O400" i="1"/>
  <c r="Q400" i="1" s="1"/>
  <c r="R400" i="1" s="1"/>
  <c r="E402" i="1"/>
  <c r="G402" i="1" s="1"/>
  <c r="H402" i="1" s="1"/>
  <c r="J403" i="1"/>
  <c r="L403" i="1" s="1"/>
  <c r="M403" i="1" s="1"/>
  <c r="E413" i="1"/>
  <c r="G413" i="1" s="1"/>
  <c r="H413" i="1" s="1"/>
  <c r="O424" i="1"/>
  <c r="Q424" i="1" s="1"/>
  <c r="R424" i="1" s="1"/>
  <c r="J434" i="1"/>
  <c r="L434" i="1" s="1"/>
  <c r="M434" i="1" s="1"/>
  <c r="E437" i="1"/>
  <c r="G437" i="1" s="1"/>
  <c r="H437" i="1" s="1"/>
  <c r="P444" i="1"/>
  <c r="O444" i="1"/>
  <c r="Q444" i="1" s="1"/>
  <c r="R444" i="1" s="1"/>
  <c r="P452" i="1"/>
  <c r="O452" i="1"/>
  <c r="Q452" i="1" s="1"/>
  <c r="R452" i="1" s="1"/>
  <c r="O456" i="1"/>
  <c r="Q456" i="1" s="1"/>
  <c r="R456" i="1" s="1"/>
  <c r="P456" i="1"/>
  <c r="E372" i="1"/>
  <c r="G372" i="1" s="1"/>
  <c r="H372" i="1" s="1"/>
  <c r="J374" i="1"/>
  <c r="L374" i="1" s="1"/>
  <c r="M374" i="1" s="1"/>
  <c r="F375" i="1"/>
  <c r="J376" i="1"/>
  <c r="L376" i="1" s="1"/>
  <c r="M376" i="1" s="1"/>
  <c r="E384" i="1"/>
  <c r="G384" i="1" s="1"/>
  <c r="H384" i="1" s="1"/>
  <c r="E394" i="1"/>
  <c r="G394" i="1" s="1"/>
  <c r="H394" i="1" s="1"/>
  <c r="O404" i="1"/>
  <c r="Q404" i="1" s="1"/>
  <c r="R404" i="1" s="1"/>
  <c r="F407" i="1"/>
  <c r="J415" i="1"/>
  <c r="L415" i="1" s="1"/>
  <c r="M415" i="1" s="1"/>
  <c r="K416" i="1"/>
  <c r="P417" i="1"/>
  <c r="E421" i="1"/>
  <c r="G421" i="1" s="1"/>
  <c r="H421" i="1" s="1"/>
  <c r="E426" i="1"/>
  <c r="G426" i="1" s="1"/>
  <c r="H426" i="1" s="1"/>
  <c r="K428" i="1"/>
  <c r="F431" i="1"/>
  <c r="J433" i="1"/>
  <c r="L433" i="1" s="1"/>
  <c r="M433" i="1" s="1"/>
  <c r="J442" i="1"/>
  <c r="L442" i="1" s="1"/>
  <c r="M442" i="1" s="1"/>
  <c r="J443" i="1"/>
  <c r="L443" i="1" s="1"/>
  <c r="M443" i="1" s="1"/>
  <c r="O479" i="1"/>
  <c r="Q479" i="1" s="1"/>
  <c r="R479" i="1" s="1"/>
  <c r="P479" i="1"/>
  <c r="O501" i="1"/>
  <c r="Q501" i="1" s="1"/>
  <c r="R501" i="1" s="1"/>
  <c r="P501" i="1"/>
  <c r="O503" i="1"/>
  <c r="Q503" i="1" s="1"/>
  <c r="R503" i="1" s="1"/>
  <c r="P503" i="1"/>
  <c r="K509" i="1"/>
  <c r="J509" i="1"/>
  <c r="L509" i="1" s="1"/>
  <c r="M509" i="1" s="1"/>
  <c r="O199" i="1"/>
  <c r="Q199" i="1" s="1"/>
  <c r="R199" i="1" s="1"/>
  <c r="J200" i="1"/>
  <c r="L200" i="1" s="1"/>
  <c r="M200" i="1" s="1"/>
  <c r="O202" i="1"/>
  <c r="Q202" i="1" s="1"/>
  <c r="R202" i="1" s="1"/>
  <c r="O203" i="1"/>
  <c r="Q203" i="1" s="1"/>
  <c r="R203" i="1" s="1"/>
  <c r="E206" i="1"/>
  <c r="G206" i="1" s="1"/>
  <c r="H206" i="1" s="1"/>
  <c r="F216" i="1"/>
  <c r="E217" i="1"/>
  <c r="G217" i="1" s="1"/>
  <c r="H217" i="1" s="1"/>
  <c r="J219" i="1"/>
  <c r="L219" i="1" s="1"/>
  <c r="M219" i="1" s="1"/>
  <c r="O225" i="1"/>
  <c r="Q225" i="1" s="1"/>
  <c r="R225" i="1" s="1"/>
  <c r="E230" i="1"/>
  <c r="G230" i="1" s="1"/>
  <c r="H230" i="1" s="1"/>
  <c r="E233" i="1"/>
  <c r="G233" i="1" s="1"/>
  <c r="H233" i="1" s="1"/>
  <c r="E235" i="1"/>
  <c r="G235" i="1" s="1"/>
  <c r="H235" i="1" s="1"/>
  <c r="E239" i="1"/>
  <c r="G239" i="1" s="1"/>
  <c r="H239" i="1" s="1"/>
  <c r="J245" i="1"/>
  <c r="L245" i="1" s="1"/>
  <c r="M245" i="1" s="1"/>
  <c r="J251" i="1"/>
  <c r="L251" i="1" s="1"/>
  <c r="M251" i="1" s="1"/>
  <c r="J254" i="1"/>
  <c r="L254" i="1" s="1"/>
  <c r="M254" i="1" s="1"/>
  <c r="J256" i="1"/>
  <c r="L256" i="1" s="1"/>
  <c r="M256" i="1" s="1"/>
  <c r="J260" i="1"/>
  <c r="L260" i="1" s="1"/>
  <c r="M260" i="1" s="1"/>
  <c r="O266" i="1"/>
  <c r="Q266" i="1" s="1"/>
  <c r="R266" i="1" s="1"/>
  <c r="E272" i="1"/>
  <c r="G272" i="1" s="1"/>
  <c r="H272" i="1" s="1"/>
  <c r="J276" i="1"/>
  <c r="L276" i="1" s="1"/>
  <c r="M276" i="1" s="1"/>
  <c r="K286" i="1"/>
  <c r="F289" i="1"/>
  <c r="P291" i="1"/>
  <c r="F303" i="1"/>
  <c r="J304" i="1"/>
  <c r="L304" i="1" s="1"/>
  <c r="M304" i="1" s="1"/>
  <c r="K316" i="1"/>
  <c r="O317" i="1"/>
  <c r="Q317" i="1" s="1"/>
  <c r="R317" i="1" s="1"/>
  <c r="P321" i="1"/>
  <c r="E323" i="1"/>
  <c r="G323" i="1" s="1"/>
  <c r="H323" i="1" s="1"/>
  <c r="F327" i="1"/>
  <c r="J328" i="1"/>
  <c r="L328" i="1" s="1"/>
  <c r="M328" i="1" s="1"/>
  <c r="K332" i="1"/>
  <c r="O333" i="1"/>
  <c r="Q333" i="1" s="1"/>
  <c r="R333" i="1" s="1"/>
  <c r="P337" i="1"/>
  <c r="E339" i="1"/>
  <c r="G339" i="1" s="1"/>
  <c r="H339" i="1" s="1"/>
  <c r="F343" i="1"/>
  <c r="J344" i="1"/>
  <c r="L344" i="1" s="1"/>
  <c r="M344" i="1" s="1"/>
  <c r="K348" i="1"/>
  <c r="O349" i="1"/>
  <c r="Q349" i="1" s="1"/>
  <c r="R349" i="1" s="1"/>
  <c r="P353" i="1"/>
  <c r="E355" i="1"/>
  <c r="G355" i="1" s="1"/>
  <c r="H355" i="1" s="1"/>
  <c r="F359" i="1"/>
  <c r="J360" i="1"/>
  <c r="L360" i="1" s="1"/>
  <c r="M360" i="1" s="1"/>
  <c r="K364" i="1"/>
  <c r="O365" i="1"/>
  <c r="Q365" i="1" s="1"/>
  <c r="R365" i="1" s="1"/>
  <c r="F385" i="1"/>
  <c r="O464" i="1"/>
  <c r="Q464" i="1" s="1"/>
  <c r="R464" i="1" s="1"/>
  <c r="P464" i="1"/>
  <c r="O487" i="1"/>
  <c r="Q487" i="1" s="1"/>
  <c r="R487" i="1" s="1"/>
  <c r="P487" i="1"/>
  <c r="J449" i="1"/>
  <c r="L449" i="1" s="1"/>
  <c r="M449" i="1" s="1"/>
  <c r="J453" i="1"/>
  <c r="L453" i="1" s="1"/>
  <c r="M453" i="1" s="1"/>
  <c r="E468" i="1"/>
  <c r="G468" i="1" s="1"/>
  <c r="H468" i="1" s="1"/>
  <c r="O221" i="1"/>
  <c r="Q221" i="1" s="1"/>
  <c r="R221" i="1" s="1"/>
  <c r="J240" i="1"/>
  <c r="L240" i="1" s="1"/>
  <c r="M240" i="1" s="1"/>
  <c r="O261" i="1"/>
  <c r="Q261" i="1" s="1"/>
  <c r="R261" i="1" s="1"/>
  <c r="O277" i="1"/>
  <c r="Q277" i="1" s="1"/>
  <c r="R277" i="1" s="1"/>
  <c r="F279" i="1"/>
  <c r="J280" i="1"/>
  <c r="L280" i="1" s="1"/>
  <c r="M280" i="1" s="1"/>
  <c r="P281" i="1"/>
  <c r="E283" i="1"/>
  <c r="G283" i="1" s="1"/>
  <c r="H283" i="1" s="1"/>
  <c r="P297" i="1"/>
  <c r="E299" i="1"/>
  <c r="G299" i="1" s="1"/>
  <c r="H299" i="1" s="1"/>
  <c r="P318" i="1"/>
  <c r="F324" i="1"/>
  <c r="K329" i="1"/>
  <c r="P334" i="1"/>
  <c r="F340" i="1"/>
  <c r="K345" i="1"/>
  <c r="P350" i="1"/>
  <c r="F356" i="1"/>
  <c r="K361" i="1"/>
  <c r="P366" i="1"/>
  <c r="K372" i="1"/>
  <c r="O373" i="1"/>
  <c r="Q373" i="1" s="1"/>
  <c r="R373" i="1" s="1"/>
  <c r="E396" i="1"/>
  <c r="G396" i="1" s="1"/>
  <c r="H396" i="1" s="1"/>
  <c r="F399" i="1"/>
  <c r="J401" i="1"/>
  <c r="L401" i="1" s="1"/>
  <c r="M401" i="1" s="1"/>
  <c r="F419" i="1"/>
  <c r="K420" i="1"/>
  <c r="J431" i="1"/>
  <c r="L431" i="1" s="1"/>
  <c r="M431" i="1" s="1"/>
  <c r="K436" i="1"/>
  <c r="K463" i="1"/>
  <c r="J463" i="1"/>
  <c r="L463" i="1" s="1"/>
  <c r="M463" i="1" s="1"/>
  <c r="K477" i="1"/>
  <c r="J477" i="1"/>
  <c r="L477" i="1" s="1"/>
  <c r="M477" i="1" s="1"/>
  <c r="K476" i="1"/>
  <c r="E482" i="1"/>
  <c r="G482" i="1" s="1"/>
  <c r="H482" i="1" s="1"/>
  <c r="K484" i="1"/>
  <c r="E490" i="1"/>
  <c r="G490" i="1" s="1"/>
  <c r="H490" i="1" s="1"/>
  <c r="J493" i="1"/>
  <c r="L493" i="1" s="1"/>
  <c r="M493" i="1" s="1"/>
  <c r="P517" i="1"/>
  <c r="P520" i="1"/>
  <c r="K530" i="1"/>
  <c r="F532" i="1"/>
  <c r="F534" i="1"/>
  <c r="F541" i="1"/>
  <c r="P542" i="1"/>
  <c r="P544" i="1"/>
  <c r="P552" i="1"/>
  <c r="F556" i="1"/>
  <c r="P559" i="1"/>
  <c r="P565" i="1"/>
  <c r="P566" i="1"/>
  <c r="F571" i="1"/>
  <c r="K578" i="1"/>
  <c r="P587" i="1"/>
  <c r="F589" i="1"/>
  <c r="F590" i="1"/>
  <c r="P590" i="1"/>
  <c r="F593" i="1"/>
  <c r="K594" i="1"/>
  <c r="P630" i="1"/>
  <c r="O630" i="1"/>
  <c r="Q630" i="1" s="1"/>
  <c r="R630" i="1" s="1"/>
  <c r="E676" i="1"/>
  <c r="G676" i="1" s="1"/>
  <c r="H676" i="1" s="1"/>
  <c r="F676" i="1"/>
  <c r="O683" i="1"/>
  <c r="Q683" i="1" s="1"/>
  <c r="R683" i="1" s="1"/>
  <c r="P683" i="1"/>
  <c r="E607" i="1"/>
  <c r="G607" i="1" s="1"/>
  <c r="H607" i="1" s="1"/>
  <c r="F607" i="1"/>
  <c r="O609" i="1"/>
  <c r="Q609" i="1" s="1"/>
  <c r="R609" i="1" s="1"/>
  <c r="P609" i="1"/>
  <c r="K617" i="1"/>
  <c r="J617" i="1"/>
  <c r="L617" i="1" s="1"/>
  <c r="M617" i="1" s="1"/>
  <c r="E636" i="1"/>
  <c r="G636" i="1" s="1"/>
  <c r="H636" i="1" s="1"/>
  <c r="F636" i="1"/>
  <c r="J654" i="1"/>
  <c r="L654" i="1" s="1"/>
  <c r="M654" i="1" s="1"/>
  <c r="K654" i="1"/>
  <c r="E472" i="1"/>
  <c r="G472" i="1" s="1"/>
  <c r="H472" i="1" s="1"/>
  <c r="K474" i="1"/>
  <c r="J481" i="1"/>
  <c r="L481" i="1" s="1"/>
  <c r="M481" i="1" s="1"/>
  <c r="K482" i="1"/>
  <c r="J489" i="1"/>
  <c r="L489" i="1" s="1"/>
  <c r="M489" i="1" s="1"/>
  <c r="K490" i="1"/>
  <c r="O493" i="1"/>
  <c r="Q493" i="1" s="1"/>
  <c r="R493" i="1" s="1"/>
  <c r="E500" i="1"/>
  <c r="G500" i="1" s="1"/>
  <c r="H500" i="1" s="1"/>
  <c r="E502" i="1"/>
  <c r="G502" i="1" s="1"/>
  <c r="H502" i="1" s="1"/>
  <c r="O510" i="1"/>
  <c r="Q510" i="1" s="1"/>
  <c r="R510" i="1" s="1"/>
  <c r="O512" i="1"/>
  <c r="Q512" i="1" s="1"/>
  <c r="R512" i="1" s="1"/>
  <c r="E518" i="1"/>
  <c r="G518" i="1" s="1"/>
  <c r="H518" i="1" s="1"/>
  <c r="E520" i="1"/>
  <c r="G520" i="1" s="1"/>
  <c r="H520" i="1" s="1"/>
  <c r="J522" i="1"/>
  <c r="L522" i="1" s="1"/>
  <c r="M522" i="1" s="1"/>
  <c r="F524" i="1"/>
  <c r="O527" i="1"/>
  <c r="Q527" i="1" s="1"/>
  <c r="R527" i="1" s="1"/>
  <c r="K529" i="1"/>
  <c r="J533" i="1"/>
  <c r="L533" i="1" s="1"/>
  <c r="M533" i="1" s="1"/>
  <c r="J536" i="1"/>
  <c r="L536" i="1" s="1"/>
  <c r="M536" i="1" s="1"/>
  <c r="J538" i="1"/>
  <c r="L538" i="1" s="1"/>
  <c r="M538" i="1" s="1"/>
  <c r="E544" i="1"/>
  <c r="G544" i="1" s="1"/>
  <c r="H544" i="1" s="1"/>
  <c r="E547" i="1"/>
  <c r="G547" i="1" s="1"/>
  <c r="H547" i="1" s="1"/>
  <c r="E549" i="1"/>
  <c r="G549" i="1" s="1"/>
  <c r="H549" i="1" s="1"/>
  <c r="E552" i="1"/>
  <c r="G552" i="1" s="1"/>
  <c r="H552" i="1" s="1"/>
  <c r="E555" i="1"/>
  <c r="G555" i="1" s="1"/>
  <c r="H555" i="1" s="1"/>
  <c r="J557" i="1"/>
  <c r="L557" i="1" s="1"/>
  <c r="M557" i="1" s="1"/>
  <c r="E566" i="1"/>
  <c r="G566" i="1" s="1"/>
  <c r="H566" i="1" s="1"/>
  <c r="E568" i="1"/>
  <c r="G568" i="1" s="1"/>
  <c r="H568" i="1" s="1"/>
  <c r="E576" i="1"/>
  <c r="G576" i="1" s="1"/>
  <c r="H576" i="1" s="1"/>
  <c r="K582" i="1"/>
  <c r="E585" i="1"/>
  <c r="G585" i="1" s="1"/>
  <c r="H585" i="1" s="1"/>
  <c r="J586" i="1"/>
  <c r="L586" i="1" s="1"/>
  <c r="M586" i="1" s="1"/>
  <c r="J587" i="1"/>
  <c r="L587" i="1" s="1"/>
  <c r="M587" i="1" s="1"/>
  <c r="E588" i="1"/>
  <c r="G588" i="1" s="1"/>
  <c r="H588" i="1" s="1"/>
  <c r="J592" i="1"/>
  <c r="L592" i="1" s="1"/>
  <c r="M592" i="1" s="1"/>
  <c r="J593" i="1"/>
  <c r="L593" i="1" s="1"/>
  <c r="M593" i="1" s="1"/>
  <c r="O602" i="1"/>
  <c r="Q602" i="1" s="1"/>
  <c r="R602" i="1" s="1"/>
  <c r="O608" i="1"/>
  <c r="Q608" i="1" s="1"/>
  <c r="R608" i="1" s="1"/>
  <c r="K611" i="1"/>
  <c r="E646" i="1"/>
  <c r="G646" i="1" s="1"/>
  <c r="H646" i="1" s="1"/>
  <c r="F646" i="1"/>
  <c r="O678" i="1"/>
  <c r="Q678" i="1" s="1"/>
  <c r="R678" i="1" s="1"/>
  <c r="P678" i="1"/>
  <c r="F610" i="1"/>
  <c r="E610" i="1"/>
  <c r="G610" i="1" s="1"/>
  <c r="H610" i="1" s="1"/>
  <c r="F616" i="1"/>
  <c r="E616" i="1"/>
  <c r="G616" i="1" s="1"/>
  <c r="H616" i="1" s="1"/>
  <c r="J619" i="1"/>
  <c r="L619" i="1" s="1"/>
  <c r="M619" i="1" s="1"/>
  <c r="K619" i="1"/>
  <c r="F624" i="1"/>
  <c r="E624" i="1"/>
  <c r="G624" i="1" s="1"/>
  <c r="H624" i="1" s="1"/>
  <c r="E669" i="1"/>
  <c r="G669" i="1" s="1"/>
  <c r="H669" i="1" s="1"/>
  <c r="F669" i="1"/>
  <c r="P674" i="1"/>
  <c r="O674" i="1"/>
  <c r="Q674" i="1" s="1"/>
  <c r="R674" i="1" s="1"/>
  <c r="F453" i="1"/>
  <c r="O460" i="1"/>
  <c r="Q460" i="1" s="1"/>
  <c r="R460" i="1" s="1"/>
  <c r="F463" i="1"/>
  <c r="O468" i="1"/>
  <c r="Q468" i="1" s="1"/>
  <c r="R468" i="1" s="1"/>
  <c r="F471" i="1"/>
  <c r="O474" i="1"/>
  <c r="Q474" i="1" s="1"/>
  <c r="R474" i="1" s="1"/>
  <c r="O482" i="1"/>
  <c r="Q482" i="1" s="1"/>
  <c r="R482" i="1" s="1"/>
  <c r="O490" i="1"/>
  <c r="Q490" i="1" s="1"/>
  <c r="R490" i="1" s="1"/>
  <c r="O494" i="1"/>
  <c r="Q494" i="1" s="1"/>
  <c r="R494" i="1" s="1"/>
  <c r="E498" i="1"/>
  <c r="G498" i="1" s="1"/>
  <c r="H498" i="1" s="1"/>
  <c r="J506" i="1"/>
  <c r="L506" i="1" s="1"/>
  <c r="M506" i="1" s="1"/>
  <c r="E508" i="1"/>
  <c r="G508" i="1" s="1"/>
  <c r="H508" i="1" s="1"/>
  <c r="E510" i="1"/>
  <c r="G510" i="1" s="1"/>
  <c r="H510" i="1" s="1"/>
  <c r="J514" i="1"/>
  <c r="L514" i="1" s="1"/>
  <c r="M514" i="1" s="1"/>
  <c r="F516" i="1"/>
  <c r="J520" i="1"/>
  <c r="L520" i="1" s="1"/>
  <c r="M520" i="1" s="1"/>
  <c r="J523" i="1"/>
  <c r="L523" i="1" s="1"/>
  <c r="M523" i="1" s="1"/>
  <c r="O528" i="1"/>
  <c r="Q528" i="1" s="1"/>
  <c r="R528" i="1" s="1"/>
  <c r="O530" i="1"/>
  <c r="Q530" i="1" s="1"/>
  <c r="R530" i="1" s="1"/>
  <c r="O532" i="1"/>
  <c r="Q532" i="1" s="1"/>
  <c r="R532" i="1" s="1"/>
  <c r="O533" i="1"/>
  <c r="Q533" i="1" s="1"/>
  <c r="R533" i="1" s="1"/>
  <c r="J541" i="1"/>
  <c r="L541" i="1" s="1"/>
  <c r="M541" i="1" s="1"/>
  <c r="J543" i="1"/>
  <c r="L543" i="1" s="1"/>
  <c r="M543" i="1" s="1"/>
  <c r="J544" i="1"/>
  <c r="L544" i="1" s="1"/>
  <c r="M544" i="1" s="1"/>
  <c r="J552" i="1"/>
  <c r="L552" i="1" s="1"/>
  <c r="M552" i="1" s="1"/>
  <c r="O557" i="1"/>
  <c r="Q557" i="1" s="1"/>
  <c r="R557" i="1" s="1"/>
  <c r="E560" i="1"/>
  <c r="G560" i="1" s="1"/>
  <c r="H560" i="1" s="1"/>
  <c r="J567" i="1"/>
  <c r="L567" i="1" s="1"/>
  <c r="M567" i="1" s="1"/>
  <c r="J568" i="1"/>
  <c r="L568" i="1" s="1"/>
  <c r="M568" i="1" s="1"/>
  <c r="E572" i="1"/>
  <c r="G572" i="1" s="1"/>
  <c r="H572" i="1" s="1"/>
  <c r="J576" i="1"/>
  <c r="L576" i="1" s="1"/>
  <c r="M576" i="1" s="1"/>
  <c r="J581" i="1"/>
  <c r="L581" i="1" s="1"/>
  <c r="M581" i="1" s="1"/>
  <c r="O582" i="1"/>
  <c r="Q582" i="1" s="1"/>
  <c r="R582" i="1" s="1"/>
  <c r="J590" i="1"/>
  <c r="L590" i="1" s="1"/>
  <c r="M590" i="1" s="1"/>
  <c r="O591" i="1"/>
  <c r="Q591" i="1" s="1"/>
  <c r="R591" i="1" s="1"/>
  <c r="P592" i="1"/>
  <c r="E596" i="1"/>
  <c r="G596" i="1" s="1"/>
  <c r="H596" i="1" s="1"/>
  <c r="E603" i="1"/>
  <c r="G603" i="1" s="1"/>
  <c r="H603" i="1" s="1"/>
  <c r="J605" i="1"/>
  <c r="L605" i="1" s="1"/>
  <c r="M605" i="1" s="1"/>
  <c r="O612" i="1"/>
  <c r="Q612" i="1" s="1"/>
  <c r="R612" i="1" s="1"/>
  <c r="J614" i="1"/>
  <c r="L614" i="1" s="1"/>
  <c r="M614" i="1" s="1"/>
  <c r="K614" i="1"/>
  <c r="E512" i="1"/>
  <c r="G512" i="1" s="1"/>
  <c r="H512" i="1" s="1"/>
  <c r="J517" i="1"/>
  <c r="L517" i="1" s="1"/>
  <c r="M517" i="1" s="1"/>
  <c r="K521" i="1"/>
  <c r="J565" i="1"/>
  <c r="L565" i="1" s="1"/>
  <c r="M565" i="1" s="1"/>
  <c r="O570" i="1"/>
  <c r="Q570" i="1" s="1"/>
  <c r="R570" i="1" s="1"/>
  <c r="E579" i="1"/>
  <c r="G579" i="1" s="1"/>
  <c r="H579" i="1" s="1"/>
  <c r="E584" i="1"/>
  <c r="G584" i="1" s="1"/>
  <c r="H584" i="1" s="1"/>
  <c r="O589" i="1"/>
  <c r="Q589" i="1" s="1"/>
  <c r="R589" i="1" s="1"/>
  <c r="E595" i="1"/>
  <c r="G595" i="1" s="1"/>
  <c r="H595" i="1" s="1"/>
  <c r="J597" i="1"/>
  <c r="L597" i="1" s="1"/>
  <c r="M597" i="1" s="1"/>
  <c r="O607" i="1"/>
  <c r="Q607" i="1" s="1"/>
  <c r="R607" i="1" s="1"/>
  <c r="E609" i="1"/>
  <c r="G609" i="1" s="1"/>
  <c r="H609" i="1" s="1"/>
  <c r="J610" i="1"/>
  <c r="L610" i="1" s="1"/>
  <c r="M610" i="1" s="1"/>
  <c r="P611" i="1"/>
  <c r="O614" i="1"/>
  <c r="Q614" i="1" s="1"/>
  <c r="R614" i="1" s="1"/>
  <c r="P614" i="1"/>
  <c r="F632" i="1"/>
  <c r="E632" i="1"/>
  <c r="G632" i="1" s="1"/>
  <c r="H632" i="1" s="1"/>
  <c r="K677" i="1"/>
  <c r="J677" i="1"/>
  <c r="L677" i="1" s="1"/>
  <c r="M677" i="1" s="1"/>
  <c r="O651" i="1"/>
  <c r="Q651" i="1" s="1"/>
  <c r="R651" i="1" s="1"/>
  <c r="P651" i="1"/>
  <c r="E670" i="1"/>
  <c r="G670" i="1" s="1"/>
  <c r="H670" i="1" s="1"/>
  <c r="F670" i="1"/>
  <c r="J673" i="1"/>
  <c r="L673" i="1" s="1"/>
  <c r="M673" i="1" s="1"/>
  <c r="K673" i="1"/>
  <c r="O522" i="1"/>
  <c r="Q522" i="1" s="1"/>
  <c r="R522" i="1" s="1"/>
  <c r="E528" i="1"/>
  <c r="G528" i="1" s="1"/>
  <c r="H528" i="1" s="1"/>
  <c r="P551" i="1"/>
  <c r="J573" i="1"/>
  <c r="L573" i="1" s="1"/>
  <c r="M573" i="1" s="1"/>
  <c r="O581" i="1"/>
  <c r="Q581" i="1" s="1"/>
  <c r="R581" i="1" s="1"/>
  <c r="J584" i="1"/>
  <c r="L584" i="1" s="1"/>
  <c r="M584" i="1" s="1"/>
  <c r="K595" i="1"/>
  <c r="O597" i="1"/>
  <c r="Q597" i="1" s="1"/>
  <c r="R597" i="1" s="1"/>
  <c r="E600" i="1"/>
  <c r="G600" i="1" s="1"/>
  <c r="H600" i="1" s="1"/>
  <c r="E608" i="1"/>
  <c r="G608" i="1" s="1"/>
  <c r="H608" i="1" s="1"/>
  <c r="F612" i="1"/>
  <c r="E645" i="1"/>
  <c r="G645" i="1" s="1"/>
  <c r="H645" i="1" s="1"/>
  <c r="F645" i="1"/>
  <c r="F680" i="1"/>
  <c r="E680" i="1"/>
  <c r="G680" i="1" s="1"/>
  <c r="H680" i="1" s="1"/>
  <c r="F617" i="1"/>
  <c r="J634" i="1"/>
  <c r="L634" i="1" s="1"/>
  <c r="M634" i="1" s="1"/>
  <c r="J635" i="1"/>
  <c r="L635" i="1" s="1"/>
  <c r="M635" i="1" s="1"/>
  <c r="J637" i="1"/>
  <c r="L637" i="1" s="1"/>
  <c r="M637" i="1" s="1"/>
  <c r="O639" i="1"/>
  <c r="Q639" i="1" s="1"/>
  <c r="R639" i="1" s="1"/>
  <c r="K641" i="1"/>
  <c r="O642" i="1"/>
  <c r="Q642" i="1" s="1"/>
  <c r="R642" i="1" s="1"/>
  <c r="J648" i="1"/>
  <c r="L648" i="1" s="1"/>
  <c r="M648" i="1" s="1"/>
  <c r="E651" i="1"/>
  <c r="G651" i="1" s="1"/>
  <c r="H651" i="1" s="1"/>
  <c r="F657" i="1"/>
  <c r="P659" i="1"/>
  <c r="K662" i="1"/>
  <c r="F665" i="1"/>
  <c r="J672" i="1"/>
  <c r="L672" i="1" s="1"/>
  <c r="M672" i="1" s="1"/>
  <c r="K681" i="1"/>
  <c r="O682" i="1"/>
  <c r="Q682" i="1" s="1"/>
  <c r="R682" i="1" s="1"/>
  <c r="J689" i="1"/>
  <c r="L689" i="1" s="1"/>
  <c r="M689" i="1" s="1"/>
  <c r="J696" i="1"/>
  <c r="L696" i="1" s="1"/>
  <c r="M696" i="1" s="1"/>
  <c r="F700" i="1"/>
  <c r="J701" i="1"/>
  <c r="L701" i="1" s="1"/>
  <c r="M701" i="1" s="1"/>
  <c r="P702" i="1"/>
  <c r="E704" i="1"/>
  <c r="G704" i="1" s="1"/>
  <c r="H704" i="1" s="1"/>
  <c r="K705" i="1"/>
  <c r="O706" i="1"/>
  <c r="Q706" i="1" s="1"/>
  <c r="R706" i="1" s="1"/>
  <c r="K710" i="1"/>
  <c r="F713" i="1"/>
  <c r="P715" i="1"/>
  <c r="J722" i="1"/>
  <c r="L722" i="1" s="1"/>
  <c r="M722" i="1" s="1"/>
  <c r="K723" i="1"/>
  <c r="E725" i="1"/>
  <c r="G725" i="1" s="1"/>
  <c r="H725" i="1" s="1"/>
  <c r="J727" i="1"/>
  <c r="L727" i="1" s="1"/>
  <c r="M727" i="1" s="1"/>
  <c r="F728" i="1"/>
  <c r="J730" i="1"/>
  <c r="L730" i="1" s="1"/>
  <c r="M730" i="1" s="1"/>
  <c r="O731" i="1"/>
  <c r="Q731" i="1" s="1"/>
  <c r="R731" i="1" s="1"/>
  <c r="O732" i="1"/>
  <c r="Q732" i="1" s="1"/>
  <c r="R732" i="1" s="1"/>
  <c r="E735" i="1"/>
  <c r="G735" i="1" s="1"/>
  <c r="H735" i="1" s="1"/>
  <c r="J738" i="1"/>
  <c r="L738" i="1" s="1"/>
  <c r="M738" i="1" s="1"/>
  <c r="J742" i="1"/>
  <c r="L742" i="1" s="1"/>
  <c r="M742" i="1" s="1"/>
  <c r="J743" i="1"/>
  <c r="L743" i="1" s="1"/>
  <c r="M743" i="1" s="1"/>
  <c r="F744" i="1"/>
  <c r="J750" i="1"/>
  <c r="L750" i="1" s="1"/>
  <c r="M750" i="1" s="1"/>
  <c r="E751" i="1"/>
  <c r="G751" i="1" s="1"/>
  <c r="H751" i="1" s="1"/>
  <c r="E754" i="1"/>
  <c r="G754" i="1" s="1"/>
  <c r="H754" i="1" s="1"/>
  <c r="P754" i="1"/>
  <c r="F810" i="1"/>
  <c r="E810" i="1"/>
  <c r="G810" i="1" s="1"/>
  <c r="H810" i="1" s="1"/>
  <c r="P896" i="1"/>
  <c r="O896" i="1"/>
  <c r="Q896" i="1" s="1"/>
  <c r="R896" i="1" s="1"/>
  <c r="F931" i="1"/>
  <c r="E931" i="1"/>
  <c r="G931" i="1" s="1"/>
  <c r="H931" i="1" s="1"/>
  <c r="K945" i="1"/>
  <c r="J945" i="1"/>
  <c r="L945" i="1" s="1"/>
  <c r="M945" i="1" s="1"/>
  <c r="P1026" i="1"/>
  <c r="O1026" i="1"/>
  <c r="Q1026" i="1" s="1"/>
  <c r="R1026" i="1" s="1"/>
  <c r="K718" i="1"/>
  <c r="J745" i="1"/>
  <c r="L745" i="1" s="1"/>
  <c r="M745" i="1" s="1"/>
  <c r="E756" i="1"/>
  <c r="G756" i="1" s="1"/>
  <c r="H756" i="1" s="1"/>
  <c r="P783" i="1"/>
  <c r="F789" i="1"/>
  <c r="E823" i="1"/>
  <c r="G823" i="1" s="1"/>
  <c r="H823" i="1" s="1"/>
  <c r="F823" i="1"/>
  <c r="O849" i="1"/>
  <c r="Q849" i="1" s="1"/>
  <c r="R849" i="1" s="1"/>
  <c r="P849" i="1"/>
  <c r="K867" i="1"/>
  <c r="J867" i="1"/>
  <c r="L867" i="1" s="1"/>
  <c r="M867" i="1" s="1"/>
  <c r="F874" i="1"/>
  <c r="E874" i="1"/>
  <c r="G874" i="1" s="1"/>
  <c r="H874" i="1" s="1"/>
  <c r="F909" i="1"/>
  <c r="E909" i="1"/>
  <c r="G909" i="1" s="1"/>
  <c r="H909" i="1" s="1"/>
  <c r="P913" i="1"/>
  <c r="O913" i="1"/>
  <c r="Q913" i="1" s="1"/>
  <c r="R913" i="1" s="1"/>
  <c r="E917" i="1"/>
  <c r="G917" i="1" s="1"/>
  <c r="H917" i="1" s="1"/>
  <c r="F917" i="1"/>
  <c r="K936" i="1"/>
  <c r="J936" i="1"/>
  <c r="L936" i="1" s="1"/>
  <c r="M936" i="1" s="1"/>
  <c r="P627" i="1"/>
  <c r="O637" i="1"/>
  <c r="Q637" i="1" s="1"/>
  <c r="R637" i="1" s="1"/>
  <c r="O647" i="1"/>
  <c r="Q647" i="1" s="1"/>
  <c r="R647" i="1" s="1"/>
  <c r="P782" i="1"/>
  <c r="O782" i="1"/>
  <c r="Q782" i="1" s="1"/>
  <c r="R782" i="1" s="1"/>
  <c r="F788" i="1"/>
  <c r="E788" i="1"/>
  <c r="G788" i="1" s="1"/>
  <c r="H788" i="1" s="1"/>
  <c r="P806" i="1"/>
  <c r="O806" i="1"/>
  <c r="Q806" i="1" s="1"/>
  <c r="R806" i="1" s="1"/>
  <c r="F812" i="1"/>
  <c r="E812" i="1"/>
  <c r="G812" i="1" s="1"/>
  <c r="H812" i="1" s="1"/>
  <c r="K826" i="1"/>
  <c r="J826" i="1"/>
  <c r="L826" i="1" s="1"/>
  <c r="M826" i="1" s="1"/>
  <c r="J844" i="1"/>
  <c r="L844" i="1" s="1"/>
  <c r="M844" i="1" s="1"/>
  <c r="K844" i="1"/>
  <c r="J900" i="1"/>
  <c r="L900" i="1" s="1"/>
  <c r="M900" i="1" s="1"/>
  <c r="K900" i="1"/>
  <c r="K905" i="1"/>
  <c r="J905" i="1"/>
  <c r="L905" i="1" s="1"/>
  <c r="M905" i="1" s="1"/>
  <c r="P922" i="1"/>
  <c r="O922" i="1"/>
  <c r="Q922" i="1" s="1"/>
  <c r="R922" i="1" s="1"/>
  <c r="F944" i="1"/>
  <c r="E944" i="1"/>
  <c r="G944" i="1" s="1"/>
  <c r="H944" i="1" s="1"/>
  <c r="F985" i="1"/>
  <c r="E985" i="1"/>
  <c r="G985" i="1" s="1"/>
  <c r="H985" i="1" s="1"/>
  <c r="K990" i="1"/>
  <c r="J990" i="1"/>
  <c r="L990" i="1" s="1"/>
  <c r="M990" i="1" s="1"/>
  <c r="J613" i="1"/>
  <c r="L613" i="1" s="1"/>
  <c r="M613" i="1" s="1"/>
  <c r="F644" i="1"/>
  <c r="J645" i="1"/>
  <c r="L645" i="1" s="1"/>
  <c r="M645" i="1" s="1"/>
  <c r="O653" i="1"/>
  <c r="Q653" i="1" s="1"/>
  <c r="R653" i="1" s="1"/>
  <c r="J656" i="1"/>
  <c r="L656" i="1" s="1"/>
  <c r="M656" i="1" s="1"/>
  <c r="F668" i="1"/>
  <c r="J669" i="1"/>
  <c r="L669" i="1" s="1"/>
  <c r="M669" i="1" s="1"/>
  <c r="K675" i="1"/>
  <c r="F678" i="1"/>
  <c r="P680" i="1"/>
  <c r="O685" i="1"/>
  <c r="Q685" i="1" s="1"/>
  <c r="R685" i="1" s="1"/>
  <c r="E691" i="1"/>
  <c r="G691" i="1" s="1"/>
  <c r="H691" i="1" s="1"/>
  <c r="K694" i="1"/>
  <c r="K699" i="1"/>
  <c r="O709" i="1"/>
  <c r="Q709" i="1" s="1"/>
  <c r="R709" i="1" s="1"/>
  <c r="P718" i="1"/>
  <c r="E720" i="1"/>
  <c r="G720" i="1" s="1"/>
  <c r="H720" i="1" s="1"/>
  <c r="P730" i="1"/>
  <c r="J735" i="1"/>
  <c r="L735" i="1" s="1"/>
  <c r="M735" i="1" s="1"/>
  <c r="J741" i="1"/>
  <c r="L741" i="1" s="1"/>
  <c r="M741" i="1" s="1"/>
  <c r="O748" i="1"/>
  <c r="Q748" i="1" s="1"/>
  <c r="R748" i="1" s="1"/>
  <c r="J759" i="1"/>
  <c r="L759" i="1" s="1"/>
  <c r="M759" i="1" s="1"/>
  <c r="J761" i="1"/>
  <c r="L761" i="1" s="1"/>
  <c r="M761" i="1" s="1"/>
  <c r="J762" i="1"/>
  <c r="L762" i="1" s="1"/>
  <c r="M762" i="1" s="1"/>
  <c r="O763" i="1"/>
  <c r="Q763" i="1" s="1"/>
  <c r="R763" i="1" s="1"/>
  <c r="O764" i="1"/>
  <c r="Q764" i="1" s="1"/>
  <c r="R764" i="1" s="1"/>
  <c r="O766" i="1"/>
  <c r="Q766" i="1" s="1"/>
  <c r="R766" i="1" s="1"/>
  <c r="O767" i="1"/>
  <c r="Q767" i="1" s="1"/>
  <c r="R767" i="1" s="1"/>
  <c r="E769" i="1"/>
  <c r="G769" i="1" s="1"/>
  <c r="H769" i="1" s="1"/>
  <c r="E770" i="1"/>
  <c r="G770" i="1" s="1"/>
  <c r="H770" i="1" s="1"/>
  <c r="E772" i="1"/>
  <c r="G772" i="1" s="1"/>
  <c r="H772" i="1" s="1"/>
  <c r="E773" i="1"/>
  <c r="G773" i="1" s="1"/>
  <c r="H773" i="1" s="1"/>
  <c r="J774" i="1"/>
  <c r="L774" i="1" s="1"/>
  <c r="M774" i="1" s="1"/>
  <c r="J775" i="1"/>
  <c r="L775" i="1" s="1"/>
  <c r="M775" i="1" s="1"/>
  <c r="J777" i="1"/>
  <c r="L777" i="1" s="1"/>
  <c r="M777" i="1" s="1"/>
  <c r="J778" i="1"/>
  <c r="L778" i="1" s="1"/>
  <c r="M778" i="1" s="1"/>
  <c r="O779" i="1"/>
  <c r="Q779" i="1" s="1"/>
  <c r="R779" i="1" s="1"/>
  <c r="O780" i="1"/>
  <c r="Q780" i="1" s="1"/>
  <c r="R780" i="1" s="1"/>
  <c r="P803" i="1"/>
  <c r="F860" i="1"/>
  <c r="E860" i="1"/>
  <c r="G860" i="1" s="1"/>
  <c r="H860" i="1" s="1"/>
  <c r="F862" i="1"/>
  <c r="E862" i="1"/>
  <c r="G862" i="1" s="1"/>
  <c r="H862" i="1" s="1"/>
  <c r="E886" i="1"/>
  <c r="G886" i="1" s="1"/>
  <c r="H886" i="1" s="1"/>
  <c r="F886" i="1"/>
  <c r="K928" i="1"/>
  <c r="J928" i="1"/>
  <c r="L928" i="1" s="1"/>
  <c r="M928" i="1" s="1"/>
  <c r="E738" i="1"/>
  <c r="G738" i="1" s="1"/>
  <c r="H738" i="1" s="1"/>
  <c r="O738" i="1"/>
  <c r="Q738" i="1" s="1"/>
  <c r="R738" i="1" s="1"/>
  <c r="O740" i="1"/>
  <c r="Q740" i="1" s="1"/>
  <c r="R740" i="1" s="1"/>
  <c r="O750" i="1"/>
  <c r="Q750" i="1" s="1"/>
  <c r="R750" i="1" s="1"/>
  <c r="K752" i="1"/>
  <c r="F809" i="1"/>
  <c r="E809" i="1"/>
  <c r="G809" i="1" s="1"/>
  <c r="H809" i="1" s="1"/>
  <c r="K814" i="1"/>
  <c r="J814" i="1"/>
  <c r="L814" i="1" s="1"/>
  <c r="M814" i="1" s="1"/>
  <c r="P846" i="1"/>
  <c r="O846" i="1"/>
  <c r="Q846" i="1" s="1"/>
  <c r="R846" i="1" s="1"/>
  <c r="F866" i="1"/>
  <c r="E866" i="1"/>
  <c r="G866" i="1" s="1"/>
  <c r="H866" i="1" s="1"/>
  <c r="K895" i="1"/>
  <c r="J895" i="1"/>
  <c r="L895" i="1" s="1"/>
  <c r="M895" i="1" s="1"/>
  <c r="P979" i="1"/>
  <c r="O979" i="1"/>
  <c r="Q979" i="1" s="1"/>
  <c r="R979" i="1" s="1"/>
  <c r="K630" i="1"/>
  <c r="P635" i="1"/>
  <c r="O645" i="1"/>
  <c r="Q645" i="1" s="1"/>
  <c r="R645" i="1" s="1"/>
  <c r="F654" i="1"/>
  <c r="P656" i="1"/>
  <c r="O669" i="1"/>
  <c r="Q669" i="1" s="1"/>
  <c r="R669" i="1" s="1"/>
  <c r="F673" i="1"/>
  <c r="P675" i="1"/>
  <c r="K678" i="1"/>
  <c r="E688" i="1"/>
  <c r="G688" i="1" s="1"/>
  <c r="H688" i="1" s="1"/>
  <c r="J690" i="1"/>
  <c r="L690" i="1" s="1"/>
  <c r="M690" i="1" s="1"/>
  <c r="K691" i="1"/>
  <c r="O694" i="1"/>
  <c r="Q694" i="1" s="1"/>
  <c r="R694" i="1" s="1"/>
  <c r="F697" i="1"/>
  <c r="E709" i="1"/>
  <c r="G709" i="1" s="1"/>
  <c r="H709" i="1" s="1"/>
  <c r="F710" i="1"/>
  <c r="J720" i="1"/>
  <c r="L720" i="1" s="1"/>
  <c r="M720" i="1" s="1"/>
  <c r="E729" i="1"/>
  <c r="G729" i="1" s="1"/>
  <c r="H729" i="1" s="1"/>
  <c r="F737" i="1"/>
  <c r="P741" i="1"/>
  <c r="O743" i="1"/>
  <c r="Q743" i="1" s="1"/>
  <c r="R743" i="1" s="1"/>
  <c r="P749" i="1"/>
  <c r="J754" i="1"/>
  <c r="L754" i="1" s="1"/>
  <c r="M754" i="1" s="1"/>
  <c r="P848" i="1"/>
  <c r="O848" i="1"/>
  <c r="Q848" i="1" s="1"/>
  <c r="R848" i="1" s="1"/>
  <c r="F1034" i="1"/>
  <c r="E1034" i="1"/>
  <c r="G1034" i="1" s="1"/>
  <c r="H1034" i="1" s="1"/>
  <c r="E696" i="1"/>
  <c r="G696" i="1" s="1"/>
  <c r="H696" i="1" s="1"/>
  <c r="P699" i="1"/>
  <c r="K702" i="1"/>
  <c r="P712" i="1"/>
  <c r="K715" i="1"/>
  <c r="E723" i="1"/>
  <c r="G723" i="1" s="1"/>
  <c r="H723" i="1" s="1"/>
  <c r="P725" i="1"/>
  <c r="E740" i="1"/>
  <c r="G740" i="1" s="1"/>
  <c r="H740" i="1" s="1"/>
  <c r="E743" i="1"/>
  <c r="G743" i="1" s="1"/>
  <c r="H743" i="1" s="1"/>
  <c r="F747" i="1"/>
  <c r="E748" i="1"/>
  <c r="G748" i="1" s="1"/>
  <c r="H748" i="1" s="1"/>
  <c r="O753" i="1"/>
  <c r="Q753" i="1" s="1"/>
  <c r="R753" i="1" s="1"/>
  <c r="P757" i="1"/>
  <c r="O758" i="1"/>
  <c r="Q758" i="1" s="1"/>
  <c r="R758" i="1" s="1"/>
  <c r="F786" i="1"/>
  <c r="K791" i="1"/>
  <c r="K801" i="1"/>
  <c r="J801" i="1"/>
  <c r="L801" i="1" s="1"/>
  <c r="M801" i="1" s="1"/>
  <c r="P807" i="1"/>
  <c r="O807" i="1"/>
  <c r="Q807" i="1" s="1"/>
  <c r="R807" i="1" s="1"/>
  <c r="F813" i="1"/>
  <c r="E813" i="1"/>
  <c r="G813" i="1" s="1"/>
  <c r="H813" i="1" s="1"/>
  <c r="E843" i="1"/>
  <c r="G843" i="1" s="1"/>
  <c r="H843" i="1" s="1"/>
  <c r="F843" i="1"/>
  <c r="P860" i="1"/>
  <c r="O860" i="1"/>
  <c r="Q860" i="1" s="1"/>
  <c r="R860" i="1" s="1"/>
  <c r="J875" i="1"/>
  <c r="L875" i="1" s="1"/>
  <c r="M875" i="1" s="1"/>
  <c r="K875" i="1"/>
  <c r="P957" i="1"/>
  <c r="O957" i="1"/>
  <c r="Q957" i="1" s="1"/>
  <c r="R957" i="1" s="1"/>
  <c r="J688" i="1"/>
  <c r="L688" i="1" s="1"/>
  <c r="M688" i="1" s="1"/>
  <c r="O833" i="1"/>
  <c r="Q833" i="1" s="1"/>
  <c r="R833" i="1" s="1"/>
  <c r="P833" i="1"/>
  <c r="F853" i="1"/>
  <c r="E853" i="1"/>
  <c r="G853" i="1" s="1"/>
  <c r="H853" i="1" s="1"/>
  <c r="P884" i="1"/>
  <c r="O884" i="1"/>
  <c r="Q884" i="1" s="1"/>
  <c r="R884" i="1" s="1"/>
  <c r="F947" i="1"/>
  <c r="E947" i="1"/>
  <c r="G947" i="1" s="1"/>
  <c r="H947" i="1" s="1"/>
  <c r="F956" i="1"/>
  <c r="E956" i="1"/>
  <c r="G956" i="1" s="1"/>
  <c r="H956" i="1" s="1"/>
  <c r="K1069" i="1"/>
  <c r="J1069" i="1"/>
  <c r="L1069" i="1" s="1"/>
  <c r="M1069" i="1" s="1"/>
  <c r="P1100" i="1"/>
  <c r="O1100" i="1"/>
  <c r="Q1100" i="1" s="1"/>
  <c r="R1100" i="1" s="1"/>
  <c r="F1160" i="1"/>
  <c r="E1160" i="1"/>
  <c r="G1160" i="1" s="1"/>
  <c r="H1160" i="1" s="1"/>
  <c r="E1167" i="1"/>
  <c r="G1167" i="1" s="1"/>
  <c r="H1167" i="1" s="1"/>
  <c r="F1167" i="1"/>
  <c r="F971" i="1"/>
  <c r="E971" i="1"/>
  <c r="G971" i="1" s="1"/>
  <c r="H971" i="1" s="1"/>
  <c r="K1008" i="1"/>
  <c r="J1008" i="1"/>
  <c r="L1008" i="1" s="1"/>
  <c r="M1008" i="1" s="1"/>
  <c r="P1013" i="1"/>
  <c r="O1013" i="1"/>
  <c r="Q1013" i="1" s="1"/>
  <c r="R1013" i="1" s="1"/>
  <c r="P1046" i="1"/>
  <c r="O1046" i="1"/>
  <c r="Q1046" i="1" s="1"/>
  <c r="R1046" i="1" s="1"/>
  <c r="O1058" i="1"/>
  <c r="Q1058" i="1" s="1"/>
  <c r="R1058" i="1" s="1"/>
  <c r="E1065" i="1"/>
  <c r="G1065" i="1" s="1"/>
  <c r="H1065" i="1" s="1"/>
  <c r="F1065" i="1"/>
  <c r="F1073" i="1"/>
  <c r="P1087" i="1"/>
  <c r="O1087" i="1"/>
  <c r="Q1087" i="1" s="1"/>
  <c r="R1087" i="1" s="1"/>
  <c r="F1127" i="1"/>
  <c r="E1127" i="1"/>
  <c r="G1127" i="1" s="1"/>
  <c r="H1127" i="1" s="1"/>
  <c r="O947" i="1"/>
  <c r="Q947" i="1" s="1"/>
  <c r="R947" i="1" s="1"/>
  <c r="P947" i="1"/>
  <c r="K965" i="1"/>
  <c r="J965" i="1"/>
  <c r="L965" i="1" s="1"/>
  <c r="M965" i="1" s="1"/>
  <c r="O1145" i="1"/>
  <c r="Q1145" i="1" s="1"/>
  <c r="R1145" i="1" s="1"/>
  <c r="P1145" i="1"/>
  <c r="J815" i="1"/>
  <c r="L815" i="1" s="1"/>
  <c r="M815" i="1" s="1"/>
  <c r="J817" i="1"/>
  <c r="L817" i="1" s="1"/>
  <c r="M817" i="1" s="1"/>
  <c r="J818" i="1"/>
  <c r="L818" i="1" s="1"/>
  <c r="M818" i="1" s="1"/>
  <c r="O819" i="1"/>
  <c r="Q819" i="1" s="1"/>
  <c r="R819" i="1" s="1"/>
  <c r="O820" i="1"/>
  <c r="Q820" i="1" s="1"/>
  <c r="R820" i="1" s="1"/>
  <c r="E828" i="1"/>
  <c r="G828" i="1" s="1"/>
  <c r="H828" i="1" s="1"/>
  <c r="E834" i="1"/>
  <c r="G834" i="1" s="1"/>
  <c r="H834" i="1" s="1"/>
  <c r="O838" i="1"/>
  <c r="Q838" i="1" s="1"/>
  <c r="R838" i="1" s="1"/>
  <c r="J843" i="1"/>
  <c r="L843" i="1" s="1"/>
  <c r="M843" i="1" s="1"/>
  <c r="F847" i="1"/>
  <c r="J857" i="1"/>
  <c r="L857" i="1" s="1"/>
  <c r="M857" i="1" s="1"/>
  <c r="E858" i="1"/>
  <c r="G858" i="1" s="1"/>
  <c r="H858" i="1" s="1"/>
  <c r="O876" i="1"/>
  <c r="Q876" i="1" s="1"/>
  <c r="R876" i="1" s="1"/>
  <c r="F878" i="1"/>
  <c r="J887" i="1"/>
  <c r="L887" i="1" s="1"/>
  <c r="M887" i="1" s="1"/>
  <c r="P888" i="1"/>
  <c r="F999" i="1"/>
  <c r="E999" i="1"/>
  <c r="G999" i="1" s="1"/>
  <c r="H999" i="1" s="1"/>
  <c r="F1033" i="1"/>
  <c r="E1033" i="1"/>
  <c r="G1033" i="1" s="1"/>
  <c r="H1033" i="1" s="1"/>
  <c r="F1039" i="1"/>
  <c r="E1039" i="1"/>
  <c r="G1039" i="1" s="1"/>
  <c r="H1039" i="1" s="1"/>
  <c r="J1054" i="1"/>
  <c r="L1054" i="1" s="1"/>
  <c r="M1054" i="1" s="1"/>
  <c r="K1054" i="1"/>
  <c r="K1101" i="1"/>
  <c r="J1101" i="1"/>
  <c r="L1101" i="1" s="1"/>
  <c r="M1101" i="1" s="1"/>
  <c r="O1188" i="1"/>
  <c r="Q1188" i="1" s="1"/>
  <c r="R1188" i="1" s="1"/>
  <c r="P1188" i="1"/>
  <c r="E1202" i="1"/>
  <c r="G1202" i="1" s="1"/>
  <c r="H1202" i="1" s="1"/>
  <c r="F1202" i="1"/>
  <c r="E1210" i="1"/>
  <c r="G1210" i="1" s="1"/>
  <c r="H1210" i="1" s="1"/>
  <c r="F1210" i="1"/>
  <c r="J884" i="1"/>
  <c r="L884" i="1" s="1"/>
  <c r="M884" i="1" s="1"/>
  <c r="E885" i="1"/>
  <c r="G885" i="1" s="1"/>
  <c r="H885" i="1" s="1"/>
  <c r="E895" i="1"/>
  <c r="G895" i="1" s="1"/>
  <c r="H895" i="1" s="1"/>
  <c r="O895" i="1"/>
  <c r="Q895" i="1" s="1"/>
  <c r="R895" i="1" s="1"/>
  <c r="J903" i="1"/>
  <c r="L903" i="1" s="1"/>
  <c r="M903" i="1" s="1"/>
  <c r="O904" i="1"/>
  <c r="Q904" i="1" s="1"/>
  <c r="R904" i="1" s="1"/>
  <c r="K908" i="1"/>
  <c r="O963" i="1"/>
  <c r="Q963" i="1" s="1"/>
  <c r="R963" i="1" s="1"/>
  <c r="P963" i="1"/>
  <c r="P987" i="1"/>
  <c r="O987" i="1"/>
  <c r="Q987" i="1" s="1"/>
  <c r="R987" i="1" s="1"/>
  <c r="E991" i="1"/>
  <c r="G991" i="1" s="1"/>
  <c r="H991" i="1" s="1"/>
  <c r="O1005" i="1"/>
  <c r="Q1005" i="1" s="1"/>
  <c r="R1005" i="1" s="1"/>
  <c r="K1017" i="1"/>
  <c r="J1017" i="1"/>
  <c r="L1017" i="1" s="1"/>
  <c r="M1017" i="1" s="1"/>
  <c r="K1022" i="1"/>
  <c r="J1022" i="1"/>
  <c r="L1022" i="1" s="1"/>
  <c r="M1022" i="1" s="1"/>
  <c r="P1034" i="1"/>
  <c r="O1034" i="1"/>
  <c r="Q1034" i="1" s="1"/>
  <c r="R1034" i="1" s="1"/>
  <c r="F1050" i="1"/>
  <c r="E1050" i="1"/>
  <c r="G1050" i="1" s="1"/>
  <c r="H1050" i="1" s="1"/>
  <c r="P1062" i="1"/>
  <c r="O1062" i="1"/>
  <c r="Q1062" i="1" s="1"/>
  <c r="R1062" i="1" s="1"/>
  <c r="O1071" i="1"/>
  <c r="Q1071" i="1" s="1"/>
  <c r="R1071" i="1" s="1"/>
  <c r="P1071" i="1"/>
  <c r="K1113" i="1"/>
  <c r="J1113" i="1"/>
  <c r="L1113" i="1" s="1"/>
  <c r="M1113" i="1" s="1"/>
  <c r="O1144" i="1"/>
  <c r="Q1144" i="1" s="1"/>
  <c r="R1144" i="1" s="1"/>
  <c r="P1144" i="1"/>
  <c r="K1206" i="1"/>
  <c r="J1206" i="1"/>
  <c r="L1206" i="1" s="1"/>
  <c r="M1206" i="1" s="1"/>
  <c r="P1227" i="1"/>
  <c r="O1227" i="1"/>
  <c r="Q1227" i="1" s="1"/>
  <c r="R1227" i="1" s="1"/>
  <c r="F1233" i="1"/>
  <c r="E1233" i="1"/>
  <c r="G1233" i="1" s="1"/>
  <c r="H1233" i="1" s="1"/>
  <c r="K828" i="1"/>
  <c r="O831" i="1"/>
  <c r="Q831" i="1" s="1"/>
  <c r="R831" i="1" s="1"/>
  <c r="O836" i="1"/>
  <c r="Q836" i="1" s="1"/>
  <c r="R836" i="1" s="1"/>
  <c r="F839" i="1"/>
  <c r="J841" i="1"/>
  <c r="L841" i="1" s="1"/>
  <c r="M841" i="1" s="1"/>
  <c r="J842" i="1"/>
  <c r="L842" i="1" s="1"/>
  <c r="M842" i="1" s="1"/>
  <c r="E850" i="1"/>
  <c r="G850" i="1" s="1"/>
  <c r="H850" i="1" s="1"/>
  <c r="F851" i="1"/>
  <c r="J855" i="1"/>
  <c r="L855" i="1" s="1"/>
  <c r="M855" i="1" s="1"/>
  <c r="J863" i="1"/>
  <c r="L863" i="1" s="1"/>
  <c r="M863" i="1" s="1"/>
  <c r="O864" i="1"/>
  <c r="Q864" i="1" s="1"/>
  <c r="R864" i="1" s="1"/>
  <c r="O868" i="1"/>
  <c r="Q868" i="1" s="1"/>
  <c r="R868" i="1" s="1"/>
  <c r="F870" i="1"/>
  <c r="J879" i="1"/>
  <c r="L879" i="1" s="1"/>
  <c r="M879" i="1" s="1"/>
  <c r="P880" i="1"/>
  <c r="E890" i="1"/>
  <c r="G890" i="1" s="1"/>
  <c r="H890" i="1" s="1"/>
  <c r="K891" i="1"/>
  <c r="J898" i="1"/>
  <c r="L898" i="1" s="1"/>
  <c r="M898" i="1" s="1"/>
  <c r="E906" i="1"/>
  <c r="G906" i="1" s="1"/>
  <c r="H906" i="1" s="1"/>
  <c r="J907" i="1"/>
  <c r="L907" i="1" s="1"/>
  <c r="M907" i="1" s="1"/>
  <c r="E911" i="1"/>
  <c r="G911" i="1" s="1"/>
  <c r="H911" i="1" s="1"/>
  <c r="O911" i="1"/>
  <c r="Q911" i="1" s="1"/>
  <c r="R911" i="1" s="1"/>
  <c r="E914" i="1"/>
  <c r="G914" i="1" s="1"/>
  <c r="H914" i="1" s="1"/>
  <c r="E918" i="1"/>
  <c r="G918" i="1" s="1"/>
  <c r="H918" i="1" s="1"/>
  <c r="O921" i="1"/>
  <c r="Q921" i="1" s="1"/>
  <c r="R921" i="1" s="1"/>
  <c r="J933" i="1"/>
  <c r="L933" i="1" s="1"/>
  <c r="M933" i="1" s="1"/>
  <c r="O941" i="1"/>
  <c r="Q941" i="1" s="1"/>
  <c r="R941" i="1" s="1"/>
  <c r="E943" i="1"/>
  <c r="G943" i="1" s="1"/>
  <c r="H943" i="1" s="1"/>
  <c r="J960" i="1"/>
  <c r="L960" i="1" s="1"/>
  <c r="M960" i="1" s="1"/>
  <c r="E977" i="1"/>
  <c r="G977" i="1" s="1"/>
  <c r="H977" i="1" s="1"/>
  <c r="J982" i="1"/>
  <c r="L982" i="1" s="1"/>
  <c r="M982" i="1" s="1"/>
  <c r="P1025" i="1"/>
  <c r="O1025" i="1"/>
  <c r="Q1025" i="1" s="1"/>
  <c r="R1025" i="1" s="1"/>
  <c r="J1027" i="1"/>
  <c r="L1027" i="1" s="1"/>
  <c r="M1027" i="1" s="1"/>
  <c r="K1044" i="1"/>
  <c r="J1044" i="1"/>
  <c r="L1044" i="1" s="1"/>
  <c r="M1044" i="1" s="1"/>
  <c r="F1058" i="1"/>
  <c r="E1058" i="1"/>
  <c r="G1058" i="1" s="1"/>
  <c r="H1058" i="1" s="1"/>
  <c r="F1061" i="1"/>
  <c r="O1086" i="1"/>
  <c r="Q1086" i="1" s="1"/>
  <c r="R1086" i="1" s="1"/>
  <c r="F1095" i="1"/>
  <c r="E1095" i="1"/>
  <c r="G1095" i="1" s="1"/>
  <c r="H1095" i="1" s="1"/>
  <c r="K1098" i="1"/>
  <c r="J1098" i="1"/>
  <c r="L1098" i="1" s="1"/>
  <c r="M1098" i="1" s="1"/>
  <c r="F1108" i="1"/>
  <c r="E1108" i="1"/>
  <c r="G1108" i="1" s="1"/>
  <c r="H1108" i="1" s="1"/>
  <c r="F1177" i="1"/>
  <c r="E1177" i="1"/>
  <c r="G1177" i="1" s="1"/>
  <c r="H1177" i="1" s="1"/>
  <c r="O1187" i="1"/>
  <c r="Q1187" i="1" s="1"/>
  <c r="R1187" i="1" s="1"/>
  <c r="P1187" i="1"/>
  <c r="O878" i="1"/>
  <c r="Q878" i="1" s="1"/>
  <c r="R878" i="1" s="1"/>
  <c r="J889" i="1"/>
  <c r="L889" i="1" s="1"/>
  <c r="M889" i="1" s="1"/>
  <c r="J897" i="1"/>
  <c r="L897" i="1" s="1"/>
  <c r="M897" i="1" s="1"/>
  <c r="K926" i="1"/>
  <c r="J937" i="1"/>
  <c r="L937" i="1" s="1"/>
  <c r="M937" i="1" s="1"/>
  <c r="F959" i="1"/>
  <c r="E959" i="1"/>
  <c r="G959" i="1" s="1"/>
  <c r="H959" i="1" s="1"/>
  <c r="F1011" i="1"/>
  <c r="E1011" i="1"/>
  <c r="G1011" i="1" s="1"/>
  <c r="H1011" i="1" s="1"/>
  <c r="K1029" i="1"/>
  <c r="J1029" i="1"/>
  <c r="L1029" i="1" s="1"/>
  <c r="M1029" i="1" s="1"/>
  <c r="P1039" i="1"/>
  <c r="P1070" i="1"/>
  <c r="O1070" i="1"/>
  <c r="Q1070" i="1" s="1"/>
  <c r="R1070" i="1" s="1"/>
  <c r="P1076" i="1"/>
  <c r="O1076" i="1"/>
  <c r="Q1076" i="1" s="1"/>
  <c r="R1076" i="1" s="1"/>
  <c r="P1083" i="1"/>
  <c r="K1182" i="1"/>
  <c r="J793" i="1"/>
  <c r="L793" i="1" s="1"/>
  <c r="M793" i="1" s="1"/>
  <c r="O798" i="1"/>
  <c r="Q798" i="1" s="1"/>
  <c r="R798" i="1" s="1"/>
  <c r="E804" i="1"/>
  <c r="G804" i="1" s="1"/>
  <c r="H804" i="1" s="1"/>
  <c r="J809" i="1"/>
  <c r="L809" i="1" s="1"/>
  <c r="M809" i="1" s="1"/>
  <c r="O814" i="1"/>
  <c r="Q814" i="1" s="1"/>
  <c r="R814" i="1" s="1"/>
  <c r="E820" i="1"/>
  <c r="G820" i="1" s="1"/>
  <c r="H820" i="1" s="1"/>
  <c r="O822" i="1"/>
  <c r="Q822" i="1" s="1"/>
  <c r="R822" i="1" s="1"/>
  <c r="P829" i="1"/>
  <c r="J833" i="1"/>
  <c r="L833" i="1" s="1"/>
  <c r="M833" i="1" s="1"/>
  <c r="K848" i="1"/>
  <c r="P966" i="1"/>
  <c r="O966" i="1"/>
  <c r="Q966" i="1" s="1"/>
  <c r="R966" i="1" s="1"/>
  <c r="F1049" i="1"/>
  <c r="E1049" i="1"/>
  <c r="G1049" i="1" s="1"/>
  <c r="H1049" i="1" s="1"/>
  <c r="F1052" i="1"/>
  <c r="E1052" i="1"/>
  <c r="G1052" i="1" s="1"/>
  <c r="H1052" i="1" s="1"/>
  <c r="K1097" i="1"/>
  <c r="J1097" i="1"/>
  <c r="L1097" i="1" s="1"/>
  <c r="M1097" i="1" s="1"/>
  <c r="P1170" i="1"/>
  <c r="O1170" i="1"/>
  <c r="Q1170" i="1" s="1"/>
  <c r="R1170" i="1" s="1"/>
  <c r="P1105" i="1"/>
  <c r="O1105" i="1"/>
  <c r="Q1105" i="1" s="1"/>
  <c r="R1105" i="1" s="1"/>
  <c r="J1148" i="1"/>
  <c r="L1148" i="1" s="1"/>
  <c r="M1148" i="1" s="1"/>
  <c r="K1148" i="1"/>
  <c r="P1168" i="1"/>
  <c r="O1168" i="1"/>
  <c r="Q1168" i="1" s="1"/>
  <c r="R1168" i="1" s="1"/>
  <c r="K1173" i="1"/>
  <c r="J1173" i="1"/>
  <c r="L1173" i="1" s="1"/>
  <c r="M1173" i="1" s="1"/>
  <c r="O1201" i="1"/>
  <c r="Q1201" i="1" s="1"/>
  <c r="R1201" i="1" s="1"/>
  <c r="P1201" i="1"/>
  <c r="F1241" i="1"/>
  <c r="E1241" i="1"/>
  <c r="G1241" i="1" s="1"/>
  <c r="H1241" i="1" s="1"/>
  <c r="F1103" i="1"/>
  <c r="E1103" i="1"/>
  <c r="G1103" i="1" s="1"/>
  <c r="H1103" i="1" s="1"/>
  <c r="K1106" i="1"/>
  <c r="J1106" i="1"/>
  <c r="L1106" i="1" s="1"/>
  <c r="M1106" i="1" s="1"/>
  <c r="K1108" i="1"/>
  <c r="J1108" i="1"/>
  <c r="L1108" i="1" s="1"/>
  <c r="M1108" i="1" s="1"/>
  <c r="P1113" i="1"/>
  <c r="O1113" i="1"/>
  <c r="Q1113" i="1" s="1"/>
  <c r="R1113" i="1" s="1"/>
  <c r="K1127" i="1"/>
  <c r="J1127" i="1"/>
  <c r="L1127" i="1" s="1"/>
  <c r="M1127" i="1" s="1"/>
  <c r="K1133" i="1"/>
  <c r="J1133" i="1"/>
  <c r="L1133" i="1" s="1"/>
  <c r="M1133" i="1" s="1"/>
  <c r="O1143" i="1"/>
  <c r="Q1143" i="1" s="1"/>
  <c r="R1143" i="1" s="1"/>
  <c r="P1143" i="1"/>
  <c r="O1153" i="1"/>
  <c r="Q1153" i="1" s="1"/>
  <c r="R1153" i="1" s="1"/>
  <c r="P1153" i="1"/>
  <c r="O1161" i="1"/>
  <c r="Q1161" i="1" s="1"/>
  <c r="R1161" i="1" s="1"/>
  <c r="P1161" i="1"/>
  <c r="E1186" i="1"/>
  <c r="G1186" i="1" s="1"/>
  <c r="H1186" i="1" s="1"/>
  <c r="F1186" i="1"/>
  <c r="P1108" i="1"/>
  <c r="O1108" i="1"/>
  <c r="Q1108" i="1" s="1"/>
  <c r="R1108" i="1" s="1"/>
  <c r="P1127" i="1"/>
  <c r="O1127" i="1"/>
  <c r="Q1127" i="1" s="1"/>
  <c r="R1127" i="1" s="1"/>
  <c r="P1133" i="1"/>
  <c r="O1133" i="1"/>
  <c r="Q1133" i="1" s="1"/>
  <c r="R1133" i="1" s="1"/>
  <c r="K1142" i="1"/>
  <c r="J1142" i="1"/>
  <c r="L1142" i="1" s="1"/>
  <c r="M1142" i="1" s="1"/>
  <c r="P1150" i="1"/>
  <c r="O1150" i="1"/>
  <c r="Q1150" i="1" s="1"/>
  <c r="R1150" i="1" s="1"/>
  <c r="O1204" i="1"/>
  <c r="Q1204" i="1" s="1"/>
  <c r="R1204" i="1" s="1"/>
  <c r="P1204" i="1"/>
  <c r="P1221" i="1"/>
  <c r="O1221" i="1"/>
  <c r="Q1221" i="1" s="1"/>
  <c r="R1221" i="1" s="1"/>
  <c r="J968" i="1"/>
  <c r="L968" i="1" s="1"/>
  <c r="M968" i="1" s="1"/>
  <c r="O1003" i="1"/>
  <c r="Q1003" i="1" s="1"/>
  <c r="R1003" i="1" s="1"/>
  <c r="J1006" i="1"/>
  <c r="L1006" i="1" s="1"/>
  <c r="M1006" i="1" s="1"/>
  <c r="E1015" i="1"/>
  <c r="G1015" i="1" s="1"/>
  <c r="H1015" i="1" s="1"/>
  <c r="E1019" i="1"/>
  <c r="G1019" i="1" s="1"/>
  <c r="H1019" i="1" s="1"/>
  <c r="J1021" i="1"/>
  <c r="L1021" i="1" s="1"/>
  <c r="M1021" i="1" s="1"/>
  <c r="E1026" i="1"/>
  <c r="G1026" i="1" s="1"/>
  <c r="H1026" i="1" s="1"/>
  <c r="O1027" i="1"/>
  <c r="Q1027" i="1" s="1"/>
  <c r="R1027" i="1" s="1"/>
  <c r="E1037" i="1"/>
  <c r="G1037" i="1" s="1"/>
  <c r="H1037" i="1" s="1"/>
  <c r="J1038" i="1"/>
  <c r="L1038" i="1" s="1"/>
  <c r="M1038" i="1" s="1"/>
  <c r="J1039" i="1"/>
  <c r="L1039" i="1" s="1"/>
  <c r="M1039" i="1" s="1"/>
  <c r="J1041" i="1"/>
  <c r="L1041" i="1" s="1"/>
  <c r="M1041" i="1" s="1"/>
  <c r="O1043" i="1"/>
  <c r="Q1043" i="1" s="1"/>
  <c r="R1043" i="1" s="1"/>
  <c r="P1044" i="1"/>
  <c r="E1047" i="1"/>
  <c r="G1047" i="1" s="1"/>
  <c r="H1047" i="1" s="1"/>
  <c r="J1052" i="1"/>
  <c r="L1052" i="1" s="1"/>
  <c r="M1052" i="1" s="1"/>
  <c r="O1054" i="1"/>
  <c r="Q1054" i="1" s="1"/>
  <c r="R1054" i="1" s="1"/>
  <c r="F1057" i="1"/>
  <c r="E1063" i="1"/>
  <c r="G1063" i="1" s="1"/>
  <c r="H1063" i="1" s="1"/>
  <c r="J1065" i="1"/>
  <c r="L1065" i="1" s="1"/>
  <c r="M1065" i="1" s="1"/>
  <c r="P1067" i="1"/>
  <c r="E1071" i="1"/>
  <c r="G1071" i="1" s="1"/>
  <c r="H1071" i="1" s="1"/>
  <c r="E1072" i="1"/>
  <c r="G1072" i="1" s="1"/>
  <c r="H1072" i="1" s="1"/>
  <c r="O1082" i="1"/>
  <c r="Q1082" i="1" s="1"/>
  <c r="R1082" i="1" s="1"/>
  <c r="E1085" i="1"/>
  <c r="G1085" i="1" s="1"/>
  <c r="H1085" i="1" s="1"/>
  <c r="E1087" i="1"/>
  <c r="G1087" i="1" s="1"/>
  <c r="H1087" i="1" s="1"/>
  <c r="F1089" i="1"/>
  <c r="O1090" i="1"/>
  <c r="Q1090" i="1" s="1"/>
  <c r="R1090" i="1" s="1"/>
  <c r="E1092" i="1"/>
  <c r="G1092" i="1" s="1"/>
  <c r="H1092" i="1" s="1"/>
  <c r="E1093" i="1"/>
  <c r="G1093" i="1" s="1"/>
  <c r="H1093" i="1" s="1"/>
  <c r="J1095" i="1"/>
  <c r="L1095" i="1" s="1"/>
  <c r="M1095" i="1" s="1"/>
  <c r="E1096" i="1"/>
  <c r="G1096" i="1" s="1"/>
  <c r="H1096" i="1" s="1"/>
  <c r="J1103" i="1"/>
  <c r="L1103" i="1" s="1"/>
  <c r="M1103" i="1" s="1"/>
  <c r="P1139" i="1"/>
  <c r="O1139" i="1"/>
  <c r="Q1139" i="1" s="1"/>
  <c r="R1139" i="1" s="1"/>
  <c r="E1151" i="1"/>
  <c r="G1151" i="1" s="1"/>
  <c r="H1151" i="1" s="1"/>
  <c r="F1151" i="1"/>
  <c r="K1157" i="1"/>
  <c r="J1157" i="1"/>
  <c r="L1157" i="1" s="1"/>
  <c r="M1157" i="1" s="1"/>
  <c r="O1177" i="1"/>
  <c r="Q1177" i="1" s="1"/>
  <c r="R1177" i="1" s="1"/>
  <c r="P1177" i="1"/>
  <c r="F1209" i="1"/>
  <c r="E1209" i="1"/>
  <c r="G1209" i="1" s="1"/>
  <c r="H1209" i="1" s="1"/>
  <c r="F1218" i="1"/>
  <c r="E1218" i="1"/>
  <c r="G1218" i="1" s="1"/>
  <c r="H1218" i="1" s="1"/>
  <c r="F1246" i="1"/>
  <c r="E1246" i="1"/>
  <c r="G1246" i="1" s="1"/>
  <c r="H1246" i="1" s="1"/>
  <c r="J949" i="1"/>
  <c r="L949" i="1" s="1"/>
  <c r="M949" i="1" s="1"/>
  <c r="O950" i="1"/>
  <c r="Q950" i="1" s="1"/>
  <c r="R950" i="1" s="1"/>
  <c r="K958" i="1"/>
  <c r="O965" i="1"/>
  <c r="Q965" i="1" s="1"/>
  <c r="R965" i="1" s="1"/>
  <c r="E967" i="1"/>
  <c r="G967" i="1" s="1"/>
  <c r="H967" i="1" s="1"/>
  <c r="P971" i="1"/>
  <c r="J977" i="1"/>
  <c r="L977" i="1" s="1"/>
  <c r="M977" i="1" s="1"/>
  <c r="E980" i="1"/>
  <c r="G980" i="1" s="1"/>
  <c r="H980" i="1" s="1"/>
  <c r="O982" i="1"/>
  <c r="Q982" i="1" s="1"/>
  <c r="R982" i="1" s="1"/>
  <c r="E992" i="1"/>
  <c r="G992" i="1" s="1"/>
  <c r="H992" i="1" s="1"/>
  <c r="O994" i="1"/>
  <c r="Q994" i="1" s="1"/>
  <c r="R994" i="1" s="1"/>
  <c r="J997" i="1"/>
  <c r="L997" i="1" s="1"/>
  <c r="M997" i="1" s="1"/>
  <c r="O1011" i="1"/>
  <c r="Q1011" i="1" s="1"/>
  <c r="R1011" i="1" s="1"/>
  <c r="J1036" i="1"/>
  <c r="L1036" i="1" s="1"/>
  <c r="M1036" i="1" s="1"/>
  <c r="K1042" i="1"/>
  <c r="J1053" i="1"/>
  <c r="L1053" i="1" s="1"/>
  <c r="M1053" i="1" s="1"/>
  <c r="P1055" i="1"/>
  <c r="O1060" i="1"/>
  <c r="Q1060" i="1" s="1"/>
  <c r="R1060" i="1" s="1"/>
  <c r="K1066" i="1"/>
  <c r="O1073" i="1"/>
  <c r="Q1073" i="1" s="1"/>
  <c r="R1073" i="1" s="1"/>
  <c r="J1079" i="1"/>
  <c r="L1079" i="1" s="1"/>
  <c r="M1079" i="1" s="1"/>
  <c r="E1101" i="1"/>
  <c r="G1101" i="1" s="1"/>
  <c r="H1101" i="1" s="1"/>
  <c r="P1121" i="1"/>
  <c r="O1121" i="1"/>
  <c r="Q1121" i="1" s="1"/>
  <c r="R1121" i="1" s="1"/>
  <c r="O1137" i="1"/>
  <c r="Q1137" i="1" s="1"/>
  <c r="R1137" i="1" s="1"/>
  <c r="P1137" i="1"/>
  <c r="J1207" i="1"/>
  <c r="L1207" i="1" s="1"/>
  <c r="M1207" i="1" s="1"/>
  <c r="K1207" i="1"/>
  <c r="P1237" i="1"/>
  <c r="O1237" i="1"/>
  <c r="Q1237" i="1" s="1"/>
  <c r="R1237" i="1" s="1"/>
  <c r="K1257" i="1"/>
  <c r="J1257" i="1"/>
  <c r="L1257" i="1" s="1"/>
  <c r="M1257" i="1" s="1"/>
  <c r="J1084" i="1"/>
  <c r="L1084" i="1" s="1"/>
  <c r="M1084" i="1" s="1"/>
  <c r="K1086" i="1"/>
  <c r="J1087" i="1"/>
  <c r="L1087" i="1" s="1"/>
  <c r="M1087" i="1" s="1"/>
  <c r="O1103" i="1"/>
  <c r="Q1103" i="1" s="1"/>
  <c r="R1103" i="1" s="1"/>
  <c r="K1105" i="1"/>
  <c r="J1105" i="1"/>
  <c r="L1105" i="1" s="1"/>
  <c r="M1105" i="1" s="1"/>
  <c r="F1111" i="1"/>
  <c r="E1111" i="1"/>
  <c r="G1111" i="1" s="1"/>
  <c r="H1111" i="1" s="1"/>
  <c r="F1119" i="1"/>
  <c r="E1119" i="1"/>
  <c r="G1119" i="1" s="1"/>
  <c r="H1119" i="1" s="1"/>
  <c r="F1131" i="1"/>
  <c r="E1131" i="1"/>
  <c r="G1131" i="1" s="1"/>
  <c r="H1131" i="1" s="1"/>
  <c r="E1138" i="1"/>
  <c r="G1138" i="1" s="1"/>
  <c r="H1138" i="1" s="1"/>
  <c r="F1138" i="1"/>
  <c r="F1148" i="1"/>
  <c r="E1148" i="1"/>
  <c r="G1148" i="1" s="1"/>
  <c r="H1148" i="1" s="1"/>
  <c r="F1185" i="1"/>
  <c r="P1203" i="1"/>
  <c r="O1203" i="1"/>
  <c r="Q1203" i="1" s="1"/>
  <c r="R1203" i="1" s="1"/>
  <c r="P1211" i="1"/>
  <c r="O1211" i="1"/>
  <c r="Q1211" i="1" s="1"/>
  <c r="R1211" i="1" s="1"/>
  <c r="K1230" i="1"/>
  <c r="J1230" i="1"/>
  <c r="L1230" i="1" s="1"/>
  <c r="M1230" i="1" s="1"/>
  <c r="P1251" i="1"/>
  <c r="O1251" i="1"/>
  <c r="Q1251" i="1" s="1"/>
  <c r="R1251" i="1" s="1"/>
  <c r="P1212" i="1"/>
  <c r="J1214" i="1"/>
  <c r="L1214" i="1" s="1"/>
  <c r="M1214" i="1" s="1"/>
  <c r="K1215" i="1"/>
  <c r="E1227" i="1"/>
  <c r="G1227" i="1" s="1"/>
  <c r="H1227" i="1" s="1"/>
  <c r="J1232" i="1"/>
  <c r="L1232" i="1" s="1"/>
  <c r="M1232" i="1" s="1"/>
  <c r="E1158" i="1"/>
  <c r="G1158" i="1" s="1"/>
  <c r="H1158" i="1" s="1"/>
  <c r="O1162" i="1"/>
  <c r="Q1162" i="1" s="1"/>
  <c r="R1162" i="1" s="1"/>
  <c r="J1166" i="1"/>
  <c r="L1166" i="1" s="1"/>
  <c r="M1166" i="1" s="1"/>
  <c r="P1169" i="1"/>
  <c r="J1193" i="1"/>
  <c r="L1193" i="1" s="1"/>
  <c r="M1193" i="1" s="1"/>
  <c r="E1196" i="1"/>
  <c r="G1196" i="1" s="1"/>
  <c r="H1196" i="1" s="1"/>
  <c r="O1198" i="1"/>
  <c r="Q1198" i="1" s="1"/>
  <c r="R1198" i="1" s="1"/>
  <c r="E1243" i="1"/>
  <c r="G1243" i="1" s="1"/>
  <c r="H1243" i="1" s="1"/>
  <c r="P1241" i="1"/>
  <c r="F1244" i="1"/>
  <c r="J1246" i="1"/>
  <c r="L1246" i="1" s="1"/>
  <c r="M1246" i="1" s="1"/>
  <c r="O1154" i="1"/>
  <c r="Q1154" i="1" s="1"/>
  <c r="R1154" i="1" s="1"/>
  <c r="F1159" i="1"/>
  <c r="E1168" i="1"/>
  <c r="G1168" i="1" s="1"/>
  <c r="H1168" i="1" s="1"/>
  <c r="K1172" i="1"/>
  <c r="P1185" i="1"/>
  <c r="O1218" i="1"/>
  <c r="Q1218" i="1" s="1"/>
  <c r="R1218" i="1" s="1"/>
  <c r="P1256" i="1"/>
  <c r="O1256" i="1"/>
  <c r="Q1256" i="1" s="1"/>
  <c r="R1256" i="1" s="1"/>
  <c r="K1259" i="1"/>
  <c r="J1259" i="1"/>
  <c r="L1259" i="1" s="1"/>
  <c r="M1259" i="1" s="1"/>
  <c r="K1204" i="1"/>
  <c r="F1207" i="1"/>
  <c r="P1209" i="1"/>
  <c r="J1221" i="1"/>
  <c r="L1221" i="1" s="1"/>
  <c r="M1221" i="1" s="1"/>
  <c r="E1249" i="1"/>
  <c r="G1249" i="1" s="1"/>
  <c r="H1249" i="1" s="1"/>
  <c r="J1251" i="1"/>
  <c r="L1251" i="1" s="1"/>
  <c r="M1251" i="1" s="1"/>
  <c r="F1257" i="1"/>
  <c r="E1257" i="1"/>
  <c r="G1257" i="1" s="1"/>
  <c r="H1257" i="1" s="1"/>
  <c r="E1258" i="1"/>
  <c r="G1258" i="1" s="1"/>
  <c r="H1258" i="1" s="1"/>
  <c r="H4" i="1"/>
  <c r="F285" i="1"/>
  <c r="E285" i="1"/>
  <c r="G285" i="1" s="1"/>
  <c r="H285" i="1" s="1"/>
  <c r="F433" i="1"/>
  <c r="E433" i="1"/>
  <c r="G433" i="1" s="1"/>
  <c r="H433" i="1" s="1"/>
  <c r="E8" i="1"/>
  <c r="G8" i="1" s="1"/>
  <c r="H8" i="1" s="1"/>
  <c r="O11" i="1"/>
  <c r="Q11" i="1" s="1"/>
  <c r="R11" i="1" s="1"/>
  <c r="E12" i="1"/>
  <c r="G12" i="1" s="1"/>
  <c r="H12" i="1" s="1"/>
  <c r="O14" i="1"/>
  <c r="Q14" i="1" s="1"/>
  <c r="R14" i="1" s="1"/>
  <c r="J17" i="1"/>
  <c r="L17" i="1" s="1"/>
  <c r="M17" i="1" s="1"/>
  <c r="E20" i="1"/>
  <c r="G20" i="1" s="1"/>
  <c r="H20" i="1" s="1"/>
  <c r="O22" i="1"/>
  <c r="Q22" i="1" s="1"/>
  <c r="R22" i="1" s="1"/>
  <c r="J25" i="1"/>
  <c r="L25" i="1" s="1"/>
  <c r="M25" i="1" s="1"/>
  <c r="E28" i="1"/>
  <c r="G28" i="1" s="1"/>
  <c r="H28" i="1" s="1"/>
  <c r="O30" i="1"/>
  <c r="Q30" i="1" s="1"/>
  <c r="R30" i="1" s="1"/>
  <c r="J33" i="1"/>
  <c r="L33" i="1" s="1"/>
  <c r="M33" i="1" s="1"/>
  <c r="E36" i="1"/>
  <c r="G36" i="1" s="1"/>
  <c r="H36" i="1" s="1"/>
  <c r="O38" i="1"/>
  <c r="Q38" i="1" s="1"/>
  <c r="R38" i="1" s="1"/>
  <c r="J41" i="1"/>
  <c r="L41" i="1" s="1"/>
  <c r="M41" i="1" s="1"/>
  <c r="E44" i="1"/>
  <c r="G44" i="1" s="1"/>
  <c r="H44" i="1" s="1"/>
  <c r="O46" i="1"/>
  <c r="Q46" i="1" s="1"/>
  <c r="R46" i="1" s="1"/>
  <c r="J49" i="1"/>
  <c r="L49" i="1" s="1"/>
  <c r="M49" i="1" s="1"/>
  <c r="E52" i="1"/>
  <c r="G52" i="1" s="1"/>
  <c r="H52" i="1" s="1"/>
  <c r="O54" i="1"/>
  <c r="Q54" i="1" s="1"/>
  <c r="R54" i="1" s="1"/>
  <c r="J57" i="1"/>
  <c r="L57" i="1" s="1"/>
  <c r="M57" i="1" s="1"/>
  <c r="E60" i="1"/>
  <c r="G60" i="1" s="1"/>
  <c r="H60" i="1" s="1"/>
  <c r="O62" i="1"/>
  <c r="Q62" i="1" s="1"/>
  <c r="R62" i="1" s="1"/>
  <c r="J65" i="1"/>
  <c r="L65" i="1" s="1"/>
  <c r="M65" i="1" s="1"/>
  <c r="E68" i="1"/>
  <c r="G68" i="1" s="1"/>
  <c r="H68" i="1" s="1"/>
  <c r="O70" i="1"/>
  <c r="Q70" i="1" s="1"/>
  <c r="R70" i="1" s="1"/>
  <c r="J73" i="1"/>
  <c r="L73" i="1" s="1"/>
  <c r="M73" i="1" s="1"/>
  <c r="E76" i="1"/>
  <c r="G76" i="1" s="1"/>
  <c r="H76" i="1" s="1"/>
  <c r="O78" i="1"/>
  <c r="Q78" i="1" s="1"/>
  <c r="R78" i="1" s="1"/>
  <c r="J81" i="1"/>
  <c r="L81" i="1" s="1"/>
  <c r="M81" i="1" s="1"/>
  <c r="E84" i="1"/>
  <c r="G84" i="1" s="1"/>
  <c r="H84" i="1" s="1"/>
  <c r="O86" i="1"/>
  <c r="Q86" i="1" s="1"/>
  <c r="R86" i="1" s="1"/>
  <c r="J89" i="1"/>
  <c r="L89" i="1" s="1"/>
  <c r="M89" i="1" s="1"/>
  <c r="E92" i="1"/>
  <c r="G92" i="1" s="1"/>
  <c r="H92" i="1" s="1"/>
  <c r="O94" i="1"/>
  <c r="Q94" i="1" s="1"/>
  <c r="R94" i="1" s="1"/>
  <c r="J97" i="1"/>
  <c r="L97" i="1" s="1"/>
  <c r="M97" i="1" s="1"/>
  <c r="E100" i="1"/>
  <c r="G100" i="1" s="1"/>
  <c r="H100" i="1" s="1"/>
  <c r="O102" i="1"/>
  <c r="Q102" i="1" s="1"/>
  <c r="R102" i="1" s="1"/>
  <c r="J105" i="1"/>
  <c r="L105" i="1" s="1"/>
  <c r="M105" i="1" s="1"/>
  <c r="E108" i="1"/>
  <c r="G108" i="1" s="1"/>
  <c r="H108" i="1" s="1"/>
  <c r="O110" i="1"/>
  <c r="Q110" i="1" s="1"/>
  <c r="R110" i="1" s="1"/>
  <c r="J113" i="1"/>
  <c r="L113" i="1" s="1"/>
  <c r="M113" i="1" s="1"/>
  <c r="E116" i="1"/>
  <c r="G116" i="1" s="1"/>
  <c r="H116" i="1" s="1"/>
  <c r="O118" i="1"/>
  <c r="Q118" i="1" s="1"/>
  <c r="R118" i="1" s="1"/>
  <c r="J121" i="1"/>
  <c r="L121" i="1" s="1"/>
  <c r="M121" i="1" s="1"/>
  <c r="E124" i="1"/>
  <c r="G124" i="1" s="1"/>
  <c r="H124" i="1" s="1"/>
  <c r="O126" i="1"/>
  <c r="Q126" i="1" s="1"/>
  <c r="R126" i="1" s="1"/>
  <c r="J129" i="1"/>
  <c r="L129" i="1" s="1"/>
  <c r="M129" i="1" s="1"/>
  <c r="E132" i="1"/>
  <c r="G132" i="1" s="1"/>
  <c r="H132" i="1" s="1"/>
  <c r="O134" i="1"/>
  <c r="Q134" i="1" s="1"/>
  <c r="R134" i="1" s="1"/>
  <c r="J137" i="1"/>
  <c r="L137" i="1" s="1"/>
  <c r="M137" i="1" s="1"/>
  <c r="E140" i="1"/>
  <c r="G140" i="1" s="1"/>
  <c r="H140" i="1" s="1"/>
  <c r="O142" i="1"/>
  <c r="Q142" i="1" s="1"/>
  <c r="R142" i="1" s="1"/>
  <c r="J145" i="1"/>
  <c r="L145" i="1" s="1"/>
  <c r="M145" i="1" s="1"/>
  <c r="E148" i="1"/>
  <c r="G148" i="1" s="1"/>
  <c r="H148" i="1" s="1"/>
  <c r="O150" i="1"/>
  <c r="Q150" i="1" s="1"/>
  <c r="R150" i="1" s="1"/>
  <c r="J153" i="1"/>
  <c r="L153" i="1" s="1"/>
  <c r="M153" i="1" s="1"/>
  <c r="E156" i="1"/>
  <c r="G156" i="1" s="1"/>
  <c r="H156" i="1" s="1"/>
  <c r="O158" i="1"/>
  <c r="Q158" i="1" s="1"/>
  <c r="R158" i="1" s="1"/>
  <c r="J161" i="1"/>
  <c r="L161" i="1" s="1"/>
  <c r="M161" i="1" s="1"/>
  <c r="E164" i="1"/>
  <c r="G164" i="1" s="1"/>
  <c r="H164" i="1" s="1"/>
  <c r="O166" i="1"/>
  <c r="Q166" i="1" s="1"/>
  <c r="R166" i="1" s="1"/>
  <c r="J169" i="1"/>
  <c r="L169" i="1" s="1"/>
  <c r="M169" i="1" s="1"/>
  <c r="E172" i="1"/>
  <c r="G172" i="1" s="1"/>
  <c r="H172" i="1" s="1"/>
  <c r="O174" i="1"/>
  <c r="Q174" i="1" s="1"/>
  <c r="R174" i="1" s="1"/>
  <c r="J177" i="1"/>
  <c r="L177" i="1" s="1"/>
  <c r="M177" i="1" s="1"/>
  <c r="E180" i="1"/>
  <c r="G180" i="1" s="1"/>
  <c r="H180" i="1" s="1"/>
  <c r="O182" i="1"/>
  <c r="Q182" i="1" s="1"/>
  <c r="R182" i="1" s="1"/>
  <c r="F186" i="1"/>
  <c r="O186" i="1"/>
  <c r="Q186" i="1" s="1"/>
  <c r="R186" i="1" s="1"/>
  <c r="P196" i="1"/>
  <c r="O196" i="1"/>
  <c r="Q196" i="1" s="1"/>
  <c r="R196" i="1" s="1"/>
  <c r="P198" i="1"/>
  <c r="K202" i="1"/>
  <c r="J202" i="1"/>
  <c r="L202" i="1" s="1"/>
  <c r="M202" i="1" s="1"/>
  <c r="F213" i="1"/>
  <c r="E213" i="1"/>
  <c r="G213" i="1" s="1"/>
  <c r="H213" i="1" s="1"/>
  <c r="K218" i="1"/>
  <c r="J218" i="1"/>
  <c r="L218" i="1" s="1"/>
  <c r="M218" i="1" s="1"/>
  <c r="P223" i="1"/>
  <c r="O223" i="1"/>
  <c r="Q223" i="1" s="1"/>
  <c r="R223" i="1" s="1"/>
  <c r="F229" i="1"/>
  <c r="E229" i="1"/>
  <c r="G229" i="1" s="1"/>
  <c r="H229" i="1" s="1"/>
  <c r="K250" i="1"/>
  <c r="J250" i="1"/>
  <c r="L250" i="1" s="1"/>
  <c r="M250" i="1" s="1"/>
  <c r="P287" i="1"/>
  <c r="O287" i="1"/>
  <c r="Q287" i="1" s="1"/>
  <c r="R287" i="1" s="1"/>
  <c r="K298" i="1"/>
  <c r="J298" i="1"/>
  <c r="L298" i="1" s="1"/>
  <c r="M298" i="1" s="1"/>
  <c r="F381" i="1"/>
  <c r="E381" i="1"/>
  <c r="G381" i="1" s="1"/>
  <c r="H381" i="1" s="1"/>
  <c r="P539" i="1"/>
  <c r="O539" i="1"/>
  <c r="Q539" i="1" s="1"/>
  <c r="R539" i="1" s="1"/>
  <c r="J6" i="1"/>
  <c r="L6" i="1" s="1"/>
  <c r="P207" i="1"/>
  <c r="O207" i="1"/>
  <c r="Q207" i="1" s="1"/>
  <c r="R207" i="1" s="1"/>
  <c r="K242" i="1"/>
  <c r="J242" i="1"/>
  <c r="L242" i="1" s="1"/>
  <c r="M242" i="1" s="1"/>
  <c r="P263" i="1"/>
  <c r="O263" i="1"/>
  <c r="Q263" i="1" s="1"/>
  <c r="R263" i="1" s="1"/>
  <c r="K274" i="1"/>
  <c r="J274" i="1"/>
  <c r="L274" i="1" s="1"/>
  <c r="M274" i="1" s="1"/>
  <c r="K290" i="1"/>
  <c r="J290" i="1"/>
  <c r="L290" i="1" s="1"/>
  <c r="M290" i="1" s="1"/>
  <c r="K306" i="1"/>
  <c r="J306" i="1"/>
  <c r="L306" i="1" s="1"/>
  <c r="M306" i="1" s="1"/>
  <c r="F373" i="1"/>
  <c r="E373" i="1"/>
  <c r="G373" i="1" s="1"/>
  <c r="H373" i="1" s="1"/>
  <c r="F389" i="1"/>
  <c r="E389" i="1"/>
  <c r="G389" i="1" s="1"/>
  <c r="H389" i="1" s="1"/>
  <c r="F420" i="1"/>
  <c r="E420" i="1"/>
  <c r="G420" i="1" s="1"/>
  <c r="H420" i="1" s="1"/>
  <c r="P311" i="1"/>
  <c r="O311" i="1"/>
  <c r="Q311" i="1" s="1"/>
  <c r="R311" i="1" s="1"/>
  <c r="K234" i="1"/>
  <c r="J234" i="1"/>
  <c r="L234" i="1" s="1"/>
  <c r="M234" i="1" s="1"/>
  <c r="P255" i="1"/>
  <c r="O255" i="1"/>
  <c r="Q255" i="1" s="1"/>
  <c r="R255" i="1" s="1"/>
  <c r="F293" i="1"/>
  <c r="E293" i="1"/>
  <c r="G293" i="1" s="1"/>
  <c r="H293" i="1" s="1"/>
  <c r="K314" i="1"/>
  <c r="J314" i="1"/>
  <c r="L314" i="1" s="1"/>
  <c r="M314" i="1" s="1"/>
  <c r="P319" i="1"/>
  <c r="O319" i="1"/>
  <c r="Q319" i="1" s="1"/>
  <c r="R319" i="1" s="1"/>
  <c r="F325" i="1"/>
  <c r="E325" i="1"/>
  <c r="G325" i="1" s="1"/>
  <c r="H325" i="1" s="1"/>
  <c r="K330" i="1"/>
  <c r="J330" i="1"/>
  <c r="L330" i="1" s="1"/>
  <c r="M330" i="1" s="1"/>
  <c r="P335" i="1"/>
  <c r="O335" i="1"/>
  <c r="Q335" i="1" s="1"/>
  <c r="R335" i="1" s="1"/>
  <c r="F341" i="1"/>
  <c r="E341" i="1"/>
  <c r="G341" i="1" s="1"/>
  <c r="H341" i="1" s="1"/>
  <c r="K346" i="1"/>
  <c r="J346" i="1"/>
  <c r="L346" i="1" s="1"/>
  <c r="M346" i="1" s="1"/>
  <c r="P351" i="1"/>
  <c r="O351" i="1"/>
  <c r="Q351" i="1" s="1"/>
  <c r="R351" i="1" s="1"/>
  <c r="F357" i="1"/>
  <c r="E357" i="1"/>
  <c r="G357" i="1" s="1"/>
  <c r="H357" i="1" s="1"/>
  <c r="K362" i="1"/>
  <c r="J362" i="1"/>
  <c r="L362" i="1" s="1"/>
  <c r="M362" i="1" s="1"/>
  <c r="P367" i="1"/>
  <c r="O367" i="1"/>
  <c r="Q367" i="1" s="1"/>
  <c r="R367" i="1" s="1"/>
  <c r="P477" i="1"/>
  <c r="O477" i="1"/>
  <c r="Q477" i="1" s="1"/>
  <c r="R477" i="1" s="1"/>
  <c r="K258" i="1"/>
  <c r="J258" i="1"/>
  <c r="L258" i="1" s="1"/>
  <c r="M258" i="1" s="1"/>
  <c r="J7" i="1"/>
  <c r="L7" i="1" s="1"/>
  <c r="M7" i="1" s="1"/>
  <c r="J11" i="1"/>
  <c r="L11" i="1" s="1"/>
  <c r="M11" i="1" s="1"/>
  <c r="J14" i="1"/>
  <c r="L14" i="1" s="1"/>
  <c r="M14" i="1" s="1"/>
  <c r="E17" i="1"/>
  <c r="G17" i="1" s="1"/>
  <c r="H17" i="1" s="1"/>
  <c r="O19" i="1"/>
  <c r="Q19" i="1" s="1"/>
  <c r="R19" i="1" s="1"/>
  <c r="J22" i="1"/>
  <c r="L22" i="1" s="1"/>
  <c r="M22" i="1" s="1"/>
  <c r="E25" i="1"/>
  <c r="G25" i="1" s="1"/>
  <c r="H25" i="1" s="1"/>
  <c r="O27" i="1"/>
  <c r="Q27" i="1" s="1"/>
  <c r="R27" i="1" s="1"/>
  <c r="J30" i="1"/>
  <c r="L30" i="1" s="1"/>
  <c r="M30" i="1" s="1"/>
  <c r="E33" i="1"/>
  <c r="G33" i="1" s="1"/>
  <c r="H33" i="1" s="1"/>
  <c r="O35" i="1"/>
  <c r="Q35" i="1" s="1"/>
  <c r="R35" i="1" s="1"/>
  <c r="J38" i="1"/>
  <c r="L38" i="1" s="1"/>
  <c r="M38" i="1" s="1"/>
  <c r="E41" i="1"/>
  <c r="G41" i="1" s="1"/>
  <c r="H41" i="1" s="1"/>
  <c r="O43" i="1"/>
  <c r="Q43" i="1" s="1"/>
  <c r="R43" i="1" s="1"/>
  <c r="J46" i="1"/>
  <c r="L46" i="1" s="1"/>
  <c r="M46" i="1" s="1"/>
  <c r="E49" i="1"/>
  <c r="G49" i="1" s="1"/>
  <c r="H49" i="1" s="1"/>
  <c r="O51" i="1"/>
  <c r="Q51" i="1" s="1"/>
  <c r="R51" i="1" s="1"/>
  <c r="J54" i="1"/>
  <c r="L54" i="1" s="1"/>
  <c r="M54" i="1" s="1"/>
  <c r="E57" i="1"/>
  <c r="G57" i="1" s="1"/>
  <c r="H57" i="1" s="1"/>
  <c r="O59" i="1"/>
  <c r="Q59" i="1" s="1"/>
  <c r="R59" i="1" s="1"/>
  <c r="J62" i="1"/>
  <c r="L62" i="1" s="1"/>
  <c r="M62" i="1" s="1"/>
  <c r="E65" i="1"/>
  <c r="G65" i="1" s="1"/>
  <c r="H65" i="1" s="1"/>
  <c r="O67" i="1"/>
  <c r="Q67" i="1" s="1"/>
  <c r="R67" i="1" s="1"/>
  <c r="J70" i="1"/>
  <c r="L70" i="1" s="1"/>
  <c r="M70" i="1" s="1"/>
  <c r="E73" i="1"/>
  <c r="G73" i="1" s="1"/>
  <c r="H73" i="1" s="1"/>
  <c r="O75" i="1"/>
  <c r="Q75" i="1" s="1"/>
  <c r="R75" i="1" s="1"/>
  <c r="J78" i="1"/>
  <c r="L78" i="1" s="1"/>
  <c r="M78" i="1" s="1"/>
  <c r="E81" i="1"/>
  <c r="G81" i="1" s="1"/>
  <c r="H81" i="1" s="1"/>
  <c r="O83" i="1"/>
  <c r="Q83" i="1" s="1"/>
  <c r="R83" i="1" s="1"/>
  <c r="J86" i="1"/>
  <c r="L86" i="1" s="1"/>
  <c r="M86" i="1" s="1"/>
  <c r="E89" i="1"/>
  <c r="G89" i="1" s="1"/>
  <c r="H89" i="1" s="1"/>
  <c r="O91" i="1"/>
  <c r="Q91" i="1" s="1"/>
  <c r="R91" i="1" s="1"/>
  <c r="J94" i="1"/>
  <c r="L94" i="1" s="1"/>
  <c r="M94" i="1" s="1"/>
  <c r="E97" i="1"/>
  <c r="G97" i="1" s="1"/>
  <c r="H97" i="1" s="1"/>
  <c r="O99" i="1"/>
  <c r="Q99" i="1" s="1"/>
  <c r="R99" i="1" s="1"/>
  <c r="J102" i="1"/>
  <c r="L102" i="1" s="1"/>
  <c r="M102" i="1" s="1"/>
  <c r="E105" i="1"/>
  <c r="G105" i="1" s="1"/>
  <c r="H105" i="1" s="1"/>
  <c r="O107" i="1"/>
  <c r="Q107" i="1" s="1"/>
  <c r="R107" i="1" s="1"/>
  <c r="J110" i="1"/>
  <c r="L110" i="1" s="1"/>
  <c r="M110" i="1" s="1"/>
  <c r="E113" i="1"/>
  <c r="G113" i="1" s="1"/>
  <c r="H113" i="1" s="1"/>
  <c r="O115" i="1"/>
  <c r="Q115" i="1" s="1"/>
  <c r="R115" i="1" s="1"/>
  <c r="J118" i="1"/>
  <c r="L118" i="1" s="1"/>
  <c r="M118" i="1" s="1"/>
  <c r="E121" i="1"/>
  <c r="G121" i="1" s="1"/>
  <c r="H121" i="1" s="1"/>
  <c r="O123" i="1"/>
  <c r="Q123" i="1" s="1"/>
  <c r="R123" i="1" s="1"/>
  <c r="J126" i="1"/>
  <c r="L126" i="1" s="1"/>
  <c r="M126" i="1" s="1"/>
  <c r="E129" i="1"/>
  <c r="G129" i="1" s="1"/>
  <c r="H129" i="1" s="1"/>
  <c r="O131" i="1"/>
  <c r="Q131" i="1" s="1"/>
  <c r="R131" i="1" s="1"/>
  <c r="J134" i="1"/>
  <c r="L134" i="1" s="1"/>
  <c r="M134" i="1" s="1"/>
  <c r="E137" i="1"/>
  <c r="G137" i="1" s="1"/>
  <c r="H137" i="1" s="1"/>
  <c r="O139" i="1"/>
  <c r="Q139" i="1" s="1"/>
  <c r="R139" i="1" s="1"/>
  <c r="J142" i="1"/>
  <c r="L142" i="1" s="1"/>
  <c r="M142" i="1" s="1"/>
  <c r="E145" i="1"/>
  <c r="G145" i="1" s="1"/>
  <c r="H145" i="1" s="1"/>
  <c r="O147" i="1"/>
  <c r="Q147" i="1" s="1"/>
  <c r="R147" i="1" s="1"/>
  <c r="J150" i="1"/>
  <c r="L150" i="1" s="1"/>
  <c r="M150" i="1" s="1"/>
  <c r="E153" i="1"/>
  <c r="G153" i="1" s="1"/>
  <c r="H153" i="1" s="1"/>
  <c r="O155" i="1"/>
  <c r="Q155" i="1" s="1"/>
  <c r="R155" i="1" s="1"/>
  <c r="J158" i="1"/>
  <c r="L158" i="1" s="1"/>
  <c r="M158" i="1" s="1"/>
  <c r="E161" i="1"/>
  <c r="G161" i="1" s="1"/>
  <c r="H161" i="1" s="1"/>
  <c r="O163" i="1"/>
  <c r="Q163" i="1" s="1"/>
  <c r="R163" i="1" s="1"/>
  <c r="J166" i="1"/>
  <c r="L166" i="1" s="1"/>
  <c r="M166" i="1" s="1"/>
  <c r="E169" i="1"/>
  <c r="G169" i="1" s="1"/>
  <c r="H169" i="1" s="1"/>
  <c r="O171" i="1"/>
  <c r="Q171" i="1" s="1"/>
  <c r="R171" i="1" s="1"/>
  <c r="J174" i="1"/>
  <c r="L174" i="1" s="1"/>
  <c r="M174" i="1" s="1"/>
  <c r="E177" i="1"/>
  <c r="G177" i="1" s="1"/>
  <c r="H177" i="1" s="1"/>
  <c r="O179" i="1"/>
  <c r="Q179" i="1" s="1"/>
  <c r="R179" i="1" s="1"/>
  <c r="J182" i="1"/>
  <c r="L182" i="1" s="1"/>
  <c r="M182" i="1" s="1"/>
  <c r="O185" i="1"/>
  <c r="Q185" i="1" s="1"/>
  <c r="R185" i="1" s="1"/>
  <c r="E188" i="1"/>
  <c r="G188" i="1" s="1"/>
  <c r="H188" i="1" s="1"/>
  <c r="P188" i="1"/>
  <c r="E190" i="1"/>
  <c r="G190" i="1" s="1"/>
  <c r="H190" i="1" s="1"/>
  <c r="K191" i="1"/>
  <c r="O192" i="1"/>
  <c r="Q192" i="1" s="1"/>
  <c r="R192" i="1" s="1"/>
  <c r="F194" i="1"/>
  <c r="F196" i="1"/>
  <c r="K201" i="1"/>
  <c r="J201" i="1"/>
  <c r="L201" i="1" s="1"/>
  <c r="M201" i="1" s="1"/>
  <c r="P247" i="1"/>
  <c r="O247" i="1"/>
  <c r="Q247" i="1" s="1"/>
  <c r="R247" i="1" s="1"/>
  <c r="F269" i="1"/>
  <c r="E269" i="1"/>
  <c r="G269" i="1" s="1"/>
  <c r="H269" i="1" s="1"/>
  <c r="F301" i="1"/>
  <c r="E301" i="1"/>
  <c r="G301" i="1" s="1"/>
  <c r="H301" i="1" s="1"/>
  <c r="K378" i="1"/>
  <c r="J378" i="1"/>
  <c r="L378" i="1" s="1"/>
  <c r="M378" i="1" s="1"/>
  <c r="P383" i="1"/>
  <c r="O383" i="1"/>
  <c r="Q383" i="1" s="1"/>
  <c r="R383" i="1" s="1"/>
  <c r="O421" i="1"/>
  <c r="Q421" i="1" s="1"/>
  <c r="R421" i="1" s="1"/>
  <c r="P421" i="1"/>
  <c r="E435" i="1"/>
  <c r="G435" i="1" s="1"/>
  <c r="H435" i="1" s="1"/>
  <c r="F435" i="1"/>
  <c r="P692" i="1"/>
  <c r="O692" i="1"/>
  <c r="Q692" i="1" s="1"/>
  <c r="R692" i="1" s="1"/>
  <c r="E6" i="1"/>
  <c r="G6" i="1" s="1"/>
  <c r="H6" i="1" s="1"/>
  <c r="O9" i="1"/>
  <c r="Q9" i="1" s="1"/>
  <c r="E10" i="1"/>
  <c r="G10" i="1" s="1"/>
  <c r="H10" i="1" s="1"/>
  <c r="F205" i="1"/>
  <c r="E205" i="1"/>
  <c r="G205" i="1" s="1"/>
  <c r="H205" i="1" s="1"/>
  <c r="K210" i="1"/>
  <c r="J210" i="1"/>
  <c r="L210" i="1" s="1"/>
  <c r="M210" i="1" s="1"/>
  <c r="P215" i="1"/>
  <c r="O215" i="1"/>
  <c r="Q215" i="1" s="1"/>
  <c r="R215" i="1" s="1"/>
  <c r="F221" i="1"/>
  <c r="E221" i="1"/>
  <c r="G221" i="1" s="1"/>
  <c r="H221" i="1" s="1"/>
  <c r="K226" i="1"/>
  <c r="J226" i="1"/>
  <c r="L226" i="1" s="1"/>
  <c r="M226" i="1" s="1"/>
  <c r="P239" i="1"/>
  <c r="O239" i="1"/>
  <c r="Q239" i="1" s="1"/>
  <c r="R239" i="1" s="1"/>
  <c r="F261" i="1"/>
  <c r="E261" i="1"/>
  <c r="G261" i="1" s="1"/>
  <c r="H261" i="1" s="1"/>
  <c r="F277" i="1"/>
  <c r="E277" i="1"/>
  <c r="G277" i="1" s="1"/>
  <c r="H277" i="1" s="1"/>
  <c r="F309" i="1"/>
  <c r="E309" i="1"/>
  <c r="G309" i="1" s="1"/>
  <c r="H309" i="1" s="1"/>
  <c r="F417" i="1"/>
  <c r="E417" i="1"/>
  <c r="G417" i="1" s="1"/>
  <c r="H417" i="1" s="1"/>
  <c r="F237" i="1"/>
  <c r="E237" i="1"/>
  <c r="G237" i="1" s="1"/>
  <c r="H237" i="1" s="1"/>
  <c r="K199" i="1"/>
  <c r="J199" i="1"/>
  <c r="L199" i="1" s="1"/>
  <c r="M199" i="1" s="1"/>
  <c r="P231" i="1"/>
  <c r="O231" i="1"/>
  <c r="Q231" i="1" s="1"/>
  <c r="R231" i="1" s="1"/>
  <c r="F253" i="1"/>
  <c r="E253" i="1"/>
  <c r="G253" i="1" s="1"/>
  <c r="H253" i="1" s="1"/>
  <c r="P279" i="1"/>
  <c r="O279" i="1"/>
  <c r="Q279" i="1" s="1"/>
  <c r="R279" i="1" s="1"/>
  <c r="P295" i="1"/>
  <c r="O295" i="1"/>
  <c r="Q295" i="1" s="1"/>
  <c r="R295" i="1" s="1"/>
  <c r="F245" i="1"/>
  <c r="E245" i="1"/>
  <c r="G245" i="1" s="1"/>
  <c r="H245" i="1" s="1"/>
  <c r="K266" i="1"/>
  <c r="J266" i="1"/>
  <c r="L266" i="1" s="1"/>
  <c r="M266" i="1" s="1"/>
  <c r="P271" i="1"/>
  <c r="O271" i="1"/>
  <c r="Q271" i="1" s="1"/>
  <c r="R271" i="1" s="1"/>
  <c r="K282" i="1"/>
  <c r="J282" i="1"/>
  <c r="L282" i="1" s="1"/>
  <c r="M282" i="1" s="1"/>
  <c r="P303" i="1"/>
  <c r="O303" i="1"/>
  <c r="Q303" i="1" s="1"/>
  <c r="R303" i="1" s="1"/>
  <c r="F317" i="1"/>
  <c r="E317" i="1"/>
  <c r="G317" i="1" s="1"/>
  <c r="H317" i="1" s="1"/>
  <c r="K322" i="1"/>
  <c r="J322" i="1"/>
  <c r="L322" i="1" s="1"/>
  <c r="M322" i="1" s="1"/>
  <c r="P327" i="1"/>
  <c r="O327" i="1"/>
  <c r="Q327" i="1" s="1"/>
  <c r="R327" i="1" s="1"/>
  <c r="F333" i="1"/>
  <c r="E333" i="1"/>
  <c r="G333" i="1" s="1"/>
  <c r="H333" i="1" s="1"/>
  <c r="K338" i="1"/>
  <c r="J338" i="1"/>
  <c r="L338" i="1" s="1"/>
  <c r="M338" i="1" s="1"/>
  <c r="P343" i="1"/>
  <c r="O343" i="1"/>
  <c r="Q343" i="1" s="1"/>
  <c r="R343" i="1" s="1"/>
  <c r="F349" i="1"/>
  <c r="E349" i="1"/>
  <c r="G349" i="1" s="1"/>
  <c r="H349" i="1" s="1"/>
  <c r="K354" i="1"/>
  <c r="J354" i="1"/>
  <c r="L354" i="1" s="1"/>
  <c r="M354" i="1" s="1"/>
  <c r="P359" i="1"/>
  <c r="O359" i="1"/>
  <c r="Q359" i="1" s="1"/>
  <c r="R359" i="1" s="1"/>
  <c r="F365" i="1"/>
  <c r="E365" i="1"/>
  <c r="G365" i="1" s="1"/>
  <c r="H365" i="1" s="1"/>
  <c r="K370" i="1"/>
  <c r="J370" i="1"/>
  <c r="L370" i="1" s="1"/>
  <c r="M370" i="1" s="1"/>
  <c r="P375" i="1"/>
  <c r="O375" i="1"/>
  <c r="Q375" i="1" s="1"/>
  <c r="R375" i="1" s="1"/>
  <c r="K386" i="1"/>
  <c r="J386" i="1"/>
  <c r="L386" i="1" s="1"/>
  <c r="M386" i="1" s="1"/>
  <c r="K446" i="1"/>
  <c r="J446" i="1"/>
  <c r="L446" i="1" s="1"/>
  <c r="M446" i="1" s="1"/>
  <c r="K414" i="1"/>
  <c r="J414" i="1"/>
  <c r="L414" i="1" s="1"/>
  <c r="M414" i="1" s="1"/>
  <c r="P451" i="1"/>
  <c r="O451" i="1"/>
  <c r="Q451" i="1" s="1"/>
  <c r="R451" i="1" s="1"/>
  <c r="K464" i="1"/>
  <c r="J464" i="1"/>
  <c r="L464" i="1" s="1"/>
  <c r="M464" i="1" s="1"/>
  <c r="P485" i="1"/>
  <c r="O485" i="1"/>
  <c r="Q485" i="1" s="1"/>
  <c r="R485" i="1" s="1"/>
  <c r="F522" i="1"/>
  <c r="E522" i="1"/>
  <c r="G522" i="1" s="1"/>
  <c r="H522" i="1" s="1"/>
  <c r="E204" i="1"/>
  <c r="G204" i="1" s="1"/>
  <c r="H204" i="1" s="1"/>
  <c r="O206" i="1"/>
  <c r="Q206" i="1" s="1"/>
  <c r="R206" i="1" s="1"/>
  <c r="J209" i="1"/>
  <c r="L209" i="1" s="1"/>
  <c r="M209" i="1" s="1"/>
  <c r="E212" i="1"/>
  <c r="G212" i="1" s="1"/>
  <c r="H212" i="1" s="1"/>
  <c r="O214" i="1"/>
  <c r="Q214" i="1" s="1"/>
  <c r="R214" i="1" s="1"/>
  <c r="J217" i="1"/>
  <c r="L217" i="1" s="1"/>
  <c r="M217" i="1" s="1"/>
  <c r="E220" i="1"/>
  <c r="G220" i="1" s="1"/>
  <c r="H220" i="1" s="1"/>
  <c r="O222" i="1"/>
  <c r="Q222" i="1" s="1"/>
  <c r="R222" i="1" s="1"/>
  <c r="J225" i="1"/>
  <c r="L225" i="1" s="1"/>
  <c r="M225" i="1" s="1"/>
  <c r="E228" i="1"/>
  <c r="G228" i="1" s="1"/>
  <c r="H228" i="1" s="1"/>
  <c r="O230" i="1"/>
  <c r="Q230" i="1" s="1"/>
  <c r="R230" i="1" s="1"/>
  <c r="J233" i="1"/>
  <c r="L233" i="1" s="1"/>
  <c r="M233" i="1" s="1"/>
  <c r="E236" i="1"/>
  <c r="G236" i="1" s="1"/>
  <c r="H236" i="1" s="1"/>
  <c r="O238" i="1"/>
  <c r="Q238" i="1" s="1"/>
  <c r="R238" i="1" s="1"/>
  <c r="J241" i="1"/>
  <c r="L241" i="1" s="1"/>
  <c r="M241" i="1" s="1"/>
  <c r="E244" i="1"/>
  <c r="G244" i="1" s="1"/>
  <c r="H244" i="1" s="1"/>
  <c r="O246" i="1"/>
  <c r="Q246" i="1" s="1"/>
  <c r="R246" i="1" s="1"/>
  <c r="J249" i="1"/>
  <c r="L249" i="1" s="1"/>
  <c r="M249" i="1" s="1"/>
  <c r="E252" i="1"/>
  <c r="G252" i="1" s="1"/>
  <c r="H252" i="1" s="1"/>
  <c r="O254" i="1"/>
  <c r="Q254" i="1" s="1"/>
  <c r="R254" i="1" s="1"/>
  <c r="J257" i="1"/>
  <c r="L257" i="1" s="1"/>
  <c r="M257" i="1" s="1"/>
  <c r="E260" i="1"/>
  <c r="G260" i="1" s="1"/>
  <c r="H260" i="1" s="1"/>
  <c r="O262" i="1"/>
  <c r="Q262" i="1" s="1"/>
  <c r="R262" i="1" s="1"/>
  <c r="J265" i="1"/>
  <c r="L265" i="1" s="1"/>
  <c r="M265" i="1" s="1"/>
  <c r="E268" i="1"/>
  <c r="G268" i="1" s="1"/>
  <c r="H268" i="1" s="1"/>
  <c r="O270" i="1"/>
  <c r="Q270" i="1" s="1"/>
  <c r="R270" i="1" s="1"/>
  <c r="J273" i="1"/>
  <c r="L273" i="1" s="1"/>
  <c r="M273" i="1" s="1"/>
  <c r="E276" i="1"/>
  <c r="G276" i="1" s="1"/>
  <c r="H276" i="1" s="1"/>
  <c r="O278" i="1"/>
  <c r="Q278" i="1" s="1"/>
  <c r="R278" i="1" s="1"/>
  <c r="J281" i="1"/>
  <c r="L281" i="1" s="1"/>
  <c r="M281" i="1" s="1"/>
  <c r="E284" i="1"/>
  <c r="G284" i="1" s="1"/>
  <c r="H284" i="1" s="1"/>
  <c r="O286" i="1"/>
  <c r="Q286" i="1" s="1"/>
  <c r="R286" i="1" s="1"/>
  <c r="J289" i="1"/>
  <c r="L289" i="1" s="1"/>
  <c r="M289" i="1" s="1"/>
  <c r="E292" i="1"/>
  <c r="G292" i="1" s="1"/>
  <c r="H292" i="1" s="1"/>
  <c r="O294" i="1"/>
  <c r="Q294" i="1" s="1"/>
  <c r="R294" i="1" s="1"/>
  <c r="J297" i="1"/>
  <c r="L297" i="1" s="1"/>
  <c r="M297" i="1" s="1"/>
  <c r="E300" i="1"/>
  <c r="G300" i="1" s="1"/>
  <c r="H300" i="1" s="1"/>
  <c r="O302" i="1"/>
  <c r="Q302" i="1" s="1"/>
  <c r="R302" i="1" s="1"/>
  <c r="J305" i="1"/>
  <c r="L305" i="1" s="1"/>
  <c r="M305" i="1" s="1"/>
  <c r="E308" i="1"/>
  <c r="G308" i="1" s="1"/>
  <c r="H308" i="1" s="1"/>
  <c r="O310" i="1"/>
  <c r="Q310" i="1" s="1"/>
  <c r="R310" i="1" s="1"/>
  <c r="J313" i="1"/>
  <c r="L313" i="1" s="1"/>
  <c r="M313" i="1" s="1"/>
  <c r="K398" i="1"/>
  <c r="J398" i="1"/>
  <c r="L398" i="1" s="1"/>
  <c r="M398" i="1" s="1"/>
  <c r="P411" i="1"/>
  <c r="O411" i="1"/>
  <c r="Q411" i="1" s="1"/>
  <c r="R411" i="1" s="1"/>
  <c r="J417" i="1"/>
  <c r="L417" i="1" s="1"/>
  <c r="M417" i="1" s="1"/>
  <c r="K430" i="1"/>
  <c r="J430" i="1"/>
  <c r="L430" i="1" s="1"/>
  <c r="M430" i="1" s="1"/>
  <c r="F441" i="1"/>
  <c r="E441" i="1"/>
  <c r="G441" i="1" s="1"/>
  <c r="H441" i="1" s="1"/>
  <c r="P443" i="1"/>
  <c r="O443" i="1"/>
  <c r="Q443" i="1" s="1"/>
  <c r="R443" i="1" s="1"/>
  <c r="K472" i="1"/>
  <c r="J472" i="1"/>
  <c r="L472" i="1" s="1"/>
  <c r="M472" i="1" s="1"/>
  <c r="K535" i="1"/>
  <c r="J535" i="1"/>
  <c r="L535" i="1" s="1"/>
  <c r="M535" i="1" s="1"/>
  <c r="F554" i="1"/>
  <c r="E554" i="1"/>
  <c r="G554" i="1" s="1"/>
  <c r="H554" i="1" s="1"/>
  <c r="P564" i="1"/>
  <c r="O564" i="1"/>
  <c r="Q564" i="1" s="1"/>
  <c r="R564" i="1" s="1"/>
  <c r="F401" i="1"/>
  <c r="E401" i="1"/>
  <c r="G401" i="1" s="1"/>
  <c r="H401" i="1" s="1"/>
  <c r="F409" i="1"/>
  <c r="E409" i="1"/>
  <c r="G409" i="1" s="1"/>
  <c r="H409" i="1" s="1"/>
  <c r="K432" i="1"/>
  <c r="P445" i="1"/>
  <c r="F459" i="1"/>
  <c r="E459" i="1"/>
  <c r="G459" i="1" s="1"/>
  <c r="H459" i="1" s="1"/>
  <c r="K480" i="1"/>
  <c r="J480" i="1"/>
  <c r="L480" i="1" s="1"/>
  <c r="M480" i="1" s="1"/>
  <c r="E202" i="1"/>
  <c r="G202" i="1" s="1"/>
  <c r="H202" i="1" s="1"/>
  <c r="O204" i="1"/>
  <c r="Q204" i="1" s="1"/>
  <c r="R204" i="1" s="1"/>
  <c r="J207" i="1"/>
  <c r="L207" i="1" s="1"/>
  <c r="M207" i="1" s="1"/>
  <c r="E210" i="1"/>
  <c r="G210" i="1" s="1"/>
  <c r="H210" i="1" s="1"/>
  <c r="O212" i="1"/>
  <c r="Q212" i="1" s="1"/>
  <c r="R212" i="1" s="1"/>
  <c r="J215" i="1"/>
  <c r="L215" i="1" s="1"/>
  <c r="M215" i="1" s="1"/>
  <c r="E218" i="1"/>
  <c r="G218" i="1" s="1"/>
  <c r="H218" i="1" s="1"/>
  <c r="O220" i="1"/>
  <c r="Q220" i="1" s="1"/>
  <c r="R220" i="1" s="1"/>
  <c r="J223" i="1"/>
  <c r="L223" i="1" s="1"/>
  <c r="M223" i="1" s="1"/>
  <c r="E226" i="1"/>
  <c r="G226" i="1" s="1"/>
  <c r="H226" i="1" s="1"/>
  <c r="O228" i="1"/>
  <c r="Q228" i="1" s="1"/>
  <c r="R228" i="1" s="1"/>
  <c r="J231" i="1"/>
  <c r="L231" i="1" s="1"/>
  <c r="M231" i="1" s="1"/>
  <c r="E234" i="1"/>
  <c r="G234" i="1" s="1"/>
  <c r="H234" i="1" s="1"/>
  <c r="O236" i="1"/>
  <c r="Q236" i="1" s="1"/>
  <c r="R236" i="1" s="1"/>
  <c r="J239" i="1"/>
  <c r="L239" i="1" s="1"/>
  <c r="M239" i="1" s="1"/>
  <c r="E242" i="1"/>
  <c r="G242" i="1" s="1"/>
  <c r="H242" i="1" s="1"/>
  <c r="O244" i="1"/>
  <c r="Q244" i="1" s="1"/>
  <c r="R244" i="1" s="1"/>
  <c r="J247" i="1"/>
  <c r="L247" i="1" s="1"/>
  <c r="M247" i="1" s="1"/>
  <c r="E250" i="1"/>
  <c r="G250" i="1" s="1"/>
  <c r="H250" i="1" s="1"/>
  <c r="O252" i="1"/>
  <c r="Q252" i="1" s="1"/>
  <c r="R252" i="1" s="1"/>
  <c r="J255" i="1"/>
  <c r="L255" i="1" s="1"/>
  <c r="M255" i="1" s="1"/>
  <c r="E258" i="1"/>
  <c r="G258" i="1" s="1"/>
  <c r="H258" i="1" s="1"/>
  <c r="O260" i="1"/>
  <c r="Q260" i="1" s="1"/>
  <c r="R260" i="1" s="1"/>
  <c r="J263" i="1"/>
  <c r="L263" i="1" s="1"/>
  <c r="M263" i="1" s="1"/>
  <c r="E266" i="1"/>
  <c r="G266" i="1" s="1"/>
  <c r="H266" i="1" s="1"/>
  <c r="O268" i="1"/>
  <c r="Q268" i="1" s="1"/>
  <c r="R268" i="1" s="1"/>
  <c r="J271" i="1"/>
  <c r="L271" i="1" s="1"/>
  <c r="M271" i="1" s="1"/>
  <c r="E274" i="1"/>
  <c r="G274" i="1" s="1"/>
  <c r="H274" i="1" s="1"/>
  <c r="O276" i="1"/>
  <c r="Q276" i="1" s="1"/>
  <c r="R276" i="1" s="1"/>
  <c r="J279" i="1"/>
  <c r="L279" i="1" s="1"/>
  <c r="M279" i="1" s="1"/>
  <c r="E282" i="1"/>
  <c r="G282" i="1" s="1"/>
  <c r="H282" i="1" s="1"/>
  <c r="O284" i="1"/>
  <c r="Q284" i="1" s="1"/>
  <c r="R284" i="1" s="1"/>
  <c r="J287" i="1"/>
  <c r="L287" i="1" s="1"/>
  <c r="M287" i="1" s="1"/>
  <c r="E290" i="1"/>
  <c r="G290" i="1" s="1"/>
  <c r="H290" i="1" s="1"/>
  <c r="O292" i="1"/>
  <c r="Q292" i="1" s="1"/>
  <c r="R292" i="1" s="1"/>
  <c r="J295" i="1"/>
  <c r="L295" i="1" s="1"/>
  <c r="M295" i="1" s="1"/>
  <c r="E298" i="1"/>
  <c r="G298" i="1" s="1"/>
  <c r="H298" i="1" s="1"/>
  <c r="O300" i="1"/>
  <c r="Q300" i="1" s="1"/>
  <c r="R300" i="1" s="1"/>
  <c r="J303" i="1"/>
  <c r="L303" i="1" s="1"/>
  <c r="M303" i="1" s="1"/>
  <c r="E306" i="1"/>
  <c r="G306" i="1" s="1"/>
  <c r="H306" i="1" s="1"/>
  <c r="O308" i="1"/>
  <c r="Q308" i="1" s="1"/>
  <c r="R308" i="1" s="1"/>
  <c r="J311" i="1"/>
  <c r="L311" i="1" s="1"/>
  <c r="M311" i="1" s="1"/>
  <c r="E314" i="1"/>
  <c r="G314" i="1" s="1"/>
  <c r="H314" i="1" s="1"/>
  <c r="O316" i="1"/>
  <c r="Q316" i="1" s="1"/>
  <c r="R316" i="1" s="1"/>
  <c r="J319" i="1"/>
  <c r="L319" i="1" s="1"/>
  <c r="M319" i="1" s="1"/>
  <c r="E322" i="1"/>
  <c r="G322" i="1" s="1"/>
  <c r="H322" i="1" s="1"/>
  <c r="O324" i="1"/>
  <c r="Q324" i="1" s="1"/>
  <c r="R324" i="1" s="1"/>
  <c r="J327" i="1"/>
  <c r="L327" i="1" s="1"/>
  <c r="M327" i="1" s="1"/>
  <c r="E330" i="1"/>
  <c r="G330" i="1" s="1"/>
  <c r="H330" i="1" s="1"/>
  <c r="O332" i="1"/>
  <c r="Q332" i="1" s="1"/>
  <c r="R332" i="1" s="1"/>
  <c r="J335" i="1"/>
  <c r="L335" i="1" s="1"/>
  <c r="M335" i="1" s="1"/>
  <c r="E338" i="1"/>
  <c r="G338" i="1" s="1"/>
  <c r="H338" i="1" s="1"/>
  <c r="O340" i="1"/>
  <c r="Q340" i="1" s="1"/>
  <c r="R340" i="1" s="1"/>
  <c r="J343" i="1"/>
  <c r="L343" i="1" s="1"/>
  <c r="M343" i="1" s="1"/>
  <c r="E346" i="1"/>
  <c r="G346" i="1" s="1"/>
  <c r="H346" i="1" s="1"/>
  <c r="O348" i="1"/>
  <c r="Q348" i="1" s="1"/>
  <c r="R348" i="1" s="1"/>
  <c r="J351" i="1"/>
  <c r="L351" i="1" s="1"/>
  <c r="M351" i="1" s="1"/>
  <c r="E354" i="1"/>
  <c r="G354" i="1" s="1"/>
  <c r="H354" i="1" s="1"/>
  <c r="O356" i="1"/>
  <c r="Q356" i="1" s="1"/>
  <c r="R356" i="1" s="1"/>
  <c r="J359" i="1"/>
  <c r="L359" i="1" s="1"/>
  <c r="M359" i="1" s="1"/>
  <c r="E362" i="1"/>
  <c r="G362" i="1" s="1"/>
  <c r="H362" i="1" s="1"/>
  <c r="O364" i="1"/>
  <c r="Q364" i="1" s="1"/>
  <c r="R364" i="1" s="1"/>
  <c r="J367" i="1"/>
  <c r="L367" i="1" s="1"/>
  <c r="M367" i="1" s="1"/>
  <c r="E370" i="1"/>
  <c r="G370" i="1" s="1"/>
  <c r="H370" i="1" s="1"/>
  <c r="O372" i="1"/>
  <c r="Q372" i="1" s="1"/>
  <c r="R372" i="1" s="1"/>
  <c r="J375" i="1"/>
  <c r="L375" i="1" s="1"/>
  <c r="M375" i="1" s="1"/>
  <c r="E378" i="1"/>
  <c r="G378" i="1" s="1"/>
  <c r="H378" i="1" s="1"/>
  <c r="O380" i="1"/>
  <c r="Q380" i="1" s="1"/>
  <c r="R380" i="1" s="1"/>
  <c r="J383" i="1"/>
  <c r="L383" i="1" s="1"/>
  <c r="M383" i="1" s="1"/>
  <c r="E386" i="1"/>
  <c r="G386" i="1" s="1"/>
  <c r="H386" i="1" s="1"/>
  <c r="O388" i="1"/>
  <c r="Q388" i="1" s="1"/>
  <c r="R388" i="1" s="1"/>
  <c r="J390" i="1"/>
  <c r="L390" i="1" s="1"/>
  <c r="M390" i="1" s="1"/>
  <c r="F391" i="1"/>
  <c r="O391" i="1"/>
  <c r="Q391" i="1" s="1"/>
  <c r="R391" i="1" s="1"/>
  <c r="K392" i="1"/>
  <c r="E393" i="1"/>
  <c r="G393" i="1" s="1"/>
  <c r="H393" i="1" s="1"/>
  <c r="P393" i="1"/>
  <c r="J394" i="1"/>
  <c r="L394" i="1" s="1"/>
  <c r="M394" i="1" s="1"/>
  <c r="F395" i="1"/>
  <c r="O395" i="1"/>
  <c r="Q395" i="1" s="1"/>
  <c r="R395" i="1" s="1"/>
  <c r="K396" i="1"/>
  <c r="E397" i="1"/>
  <c r="G397" i="1" s="1"/>
  <c r="H397" i="1" s="1"/>
  <c r="P397" i="1"/>
  <c r="P403" i="1"/>
  <c r="O403" i="1"/>
  <c r="Q403" i="1" s="1"/>
  <c r="R403" i="1" s="1"/>
  <c r="K406" i="1"/>
  <c r="J406" i="1"/>
  <c r="L406" i="1" s="1"/>
  <c r="M406" i="1" s="1"/>
  <c r="E412" i="1"/>
  <c r="G412" i="1" s="1"/>
  <c r="H412" i="1" s="1"/>
  <c r="P413" i="1"/>
  <c r="P427" i="1"/>
  <c r="O427" i="1"/>
  <c r="Q427" i="1" s="1"/>
  <c r="R427" i="1" s="1"/>
  <c r="O430" i="1"/>
  <c r="Q430" i="1" s="1"/>
  <c r="R430" i="1" s="1"/>
  <c r="K438" i="1"/>
  <c r="J438" i="1"/>
  <c r="L438" i="1" s="1"/>
  <c r="M438" i="1" s="1"/>
  <c r="J441" i="1"/>
  <c r="L441" i="1" s="1"/>
  <c r="M441" i="1" s="1"/>
  <c r="E444" i="1"/>
  <c r="G444" i="1" s="1"/>
  <c r="H444" i="1" s="1"/>
  <c r="F467" i="1"/>
  <c r="E467" i="1"/>
  <c r="G467" i="1" s="1"/>
  <c r="H467" i="1" s="1"/>
  <c r="K488" i="1"/>
  <c r="J488" i="1"/>
  <c r="L488" i="1" s="1"/>
  <c r="M488" i="1" s="1"/>
  <c r="O398" i="1"/>
  <c r="Q398" i="1" s="1"/>
  <c r="R398" i="1" s="1"/>
  <c r="J409" i="1"/>
  <c r="L409" i="1" s="1"/>
  <c r="M409" i="1" s="1"/>
  <c r="F411" i="1"/>
  <c r="F425" i="1"/>
  <c r="E425" i="1"/>
  <c r="G425" i="1" s="1"/>
  <c r="H425" i="1" s="1"/>
  <c r="P429" i="1"/>
  <c r="K440" i="1"/>
  <c r="F443" i="1"/>
  <c r="F449" i="1"/>
  <c r="E449" i="1"/>
  <c r="G449" i="1" s="1"/>
  <c r="H449" i="1" s="1"/>
  <c r="F457" i="1"/>
  <c r="E457" i="1"/>
  <c r="G457" i="1" s="1"/>
  <c r="H457" i="1" s="1"/>
  <c r="F475" i="1"/>
  <c r="E475" i="1"/>
  <c r="G475" i="1" s="1"/>
  <c r="H475" i="1" s="1"/>
  <c r="K422" i="1"/>
  <c r="J422" i="1"/>
  <c r="L422" i="1" s="1"/>
  <c r="M422" i="1" s="1"/>
  <c r="P435" i="1"/>
  <c r="O435" i="1"/>
  <c r="Q435" i="1" s="1"/>
  <c r="R435" i="1" s="1"/>
  <c r="P461" i="1"/>
  <c r="O461" i="1"/>
  <c r="Q461" i="1" s="1"/>
  <c r="R461" i="1" s="1"/>
  <c r="F483" i="1"/>
  <c r="E483" i="1"/>
  <c r="G483" i="1" s="1"/>
  <c r="H483" i="1" s="1"/>
  <c r="K559" i="1"/>
  <c r="J559" i="1"/>
  <c r="L559" i="1" s="1"/>
  <c r="M559" i="1" s="1"/>
  <c r="P588" i="1"/>
  <c r="O588" i="1"/>
  <c r="Q588" i="1" s="1"/>
  <c r="R588" i="1" s="1"/>
  <c r="F594" i="1"/>
  <c r="E594" i="1"/>
  <c r="G594" i="1" s="1"/>
  <c r="H594" i="1" s="1"/>
  <c r="F403" i="1"/>
  <c r="E404" i="1"/>
  <c r="G404" i="1" s="1"/>
  <c r="H404" i="1" s="1"/>
  <c r="P405" i="1"/>
  <c r="P419" i="1"/>
  <c r="O419" i="1"/>
  <c r="Q419" i="1" s="1"/>
  <c r="R419" i="1" s="1"/>
  <c r="J425" i="1"/>
  <c r="L425" i="1" s="1"/>
  <c r="M425" i="1" s="1"/>
  <c r="F427" i="1"/>
  <c r="P437" i="1"/>
  <c r="K454" i="1"/>
  <c r="J454" i="1"/>
  <c r="L454" i="1" s="1"/>
  <c r="M454" i="1" s="1"/>
  <c r="P469" i="1"/>
  <c r="O469" i="1"/>
  <c r="Q469" i="1" s="1"/>
  <c r="R469" i="1" s="1"/>
  <c r="K511" i="1"/>
  <c r="J511" i="1"/>
  <c r="L511" i="1" s="1"/>
  <c r="M511" i="1" s="1"/>
  <c r="F513" i="1"/>
  <c r="E513" i="1"/>
  <c r="G513" i="1" s="1"/>
  <c r="H513" i="1" s="1"/>
  <c r="P523" i="1"/>
  <c r="O523" i="1"/>
  <c r="Q523" i="1" s="1"/>
  <c r="R523" i="1" s="1"/>
  <c r="F537" i="1"/>
  <c r="E537" i="1"/>
  <c r="G537" i="1" s="1"/>
  <c r="H537" i="1" s="1"/>
  <c r="K583" i="1"/>
  <c r="J583" i="1"/>
  <c r="L583" i="1" s="1"/>
  <c r="M583" i="1" s="1"/>
  <c r="F602" i="1"/>
  <c r="E602" i="1"/>
  <c r="G602" i="1" s="1"/>
  <c r="H602" i="1" s="1"/>
  <c r="F613" i="1"/>
  <c r="E613" i="1"/>
  <c r="G613" i="1" s="1"/>
  <c r="H613" i="1" s="1"/>
  <c r="K510" i="1"/>
  <c r="J510" i="1"/>
  <c r="L510" i="1" s="1"/>
  <c r="M510" i="1" s="1"/>
  <c r="K534" i="1"/>
  <c r="J534" i="1"/>
  <c r="L534" i="1" s="1"/>
  <c r="M534" i="1" s="1"/>
  <c r="F553" i="1"/>
  <c r="E553" i="1"/>
  <c r="G553" i="1" s="1"/>
  <c r="H553" i="1" s="1"/>
  <c r="K558" i="1"/>
  <c r="J558" i="1"/>
  <c r="L558" i="1" s="1"/>
  <c r="M558" i="1" s="1"/>
  <c r="P563" i="1"/>
  <c r="O563" i="1"/>
  <c r="Q563" i="1" s="1"/>
  <c r="R563" i="1" s="1"/>
  <c r="K616" i="1"/>
  <c r="J616" i="1"/>
  <c r="L616" i="1" s="1"/>
  <c r="M616" i="1" s="1"/>
  <c r="K825" i="1"/>
  <c r="J825" i="1"/>
  <c r="L825" i="1" s="1"/>
  <c r="M825" i="1" s="1"/>
  <c r="O459" i="1"/>
  <c r="Q459" i="1" s="1"/>
  <c r="R459" i="1" s="1"/>
  <c r="J462" i="1"/>
  <c r="L462" i="1" s="1"/>
  <c r="M462" i="1" s="1"/>
  <c r="E465" i="1"/>
  <c r="G465" i="1" s="1"/>
  <c r="H465" i="1" s="1"/>
  <c r="O467" i="1"/>
  <c r="Q467" i="1" s="1"/>
  <c r="R467" i="1" s="1"/>
  <c r="J470" i="1"/>
  <c r="L470" i="1" s="1"/>
  <c r="M470" i="1" s="1"/>
  <c r="E473" i="1"/>
  <c r="G473" i="1" s="1"/>
  <c r="H473" i="1" s="1"/>
  <c r="O475" i="1"/>
  <c r="Q475" i="1" s="1"/>
  <c r="R475" i="1" s="1"/>
  <c r="J478" i="1"/>
  <c r="L478" i="1" s="1"/>
  <c r="M478" i="1" s="1"/>
  <c r="E481" i="1"/>
  <c r="G481" i="1" s="1"/>
  <c r="H481" i="1" s="1"/>
  <c r="O483" i="1"/>
  <c r="Q483" i="1" s="1"/>
  <c r="R483" i="1" s="1"/>
  <c r="J486" i="1"/>
  <c r="L486" i="1" s="1"/>
  <c r="M486" i="1" s="1"/>
  <c r="E489" i="1"/>
  <c r="G489" i="1" s="1"/>
  <c r="H489" i="1" s="1"/>
  <c r="K492" i="1"/>
  <c r="E493" i="1"/>
  <c r="G493" i="1" s="1"/>
  <c r="H493" i="1" s="1"/>
  <c r="J495" i="1"/>
  <c r="L495" i="1" s="1"/>
  <c r="M495" i="1" s="1"/>
  <c r="E506" i="1"/>
  <c r="G506" i="1" s="1"/>
  <c r="H506" i="1" s="1"/>
  <c r="P507" i="1"/>
  <c r="O507" i="1"/>
  <c r="Q507" i="1" s="1"/>
  <c r="R507" i="1" s="1"/>
  <c r="J519" i="1"/>
  <c r="L519" i="1" s="1"/>
  <c r="M519" i="1" s="1"/>
  <c r="F521" i="1"/>
  <c r="E521" i="1"/>
  <c r="G521" i="1" s="1"/>
  <c r="H521" i="1" s="1"/>
  <c r="E530" i="1"/>
  <c r="G530" i="1" s="1"/>
  <c r="H530" i="1" s="1"/>
  <c r="P531" i="1"/>
  <c r="O531" i="1"/>
  <c r="Q531" i="1" s="1"/>
  <c r="R531" i="1" s="1"/>
  <c r="J551" i="1"/>
  <c r="L551" i="1" s="1"/>
  <c r="M551" i="1" s="1"/>
  <c r="F569" i="1"/>
  <c r="E569" i="1"/>
  <c r="G569" i="1" s="1"/>
  <c r="H569" i="1" s="1"/>
  <c r="K574" i="1"/>
  <c r="J574" i="1"/>
  <c r="L574" i="1" s="1"/>
  <c r="M574" i="1" s="1"/>
  <c r="F586" i="1"/>
  <c r="E586" i="1"/>
  <c r="G586" i="1" s="1"/>
  <c r="H586" i="1" s="1"/>
  <c r="P596" i="1"/>
  <c r="O596" i="1"/>
  <c r="Q596" i="1" s="1"/>
  <c r="R596" i="1" s="1"/>
  <c r="E400" i="1"/>
  <c r="G400" i="1" s="1"/>
  <c r="H400" i="1" s="1"/>
  <c r="O402" i="1"/>
  <c r="Q402" i="1" s="1"/>
  <c r="R402" i="1" s="1"/>
  <c r="J405" i="1"/>
  <c r="L405" i="1" s="1"/>
  <c r="M405" i="1" s="1"/>
  <c r="E408" i="1"/>
  <c r="G408" i="1" s="1"/>
  <c r="H408" i="1" s="1"/>
  <c r="O410" i="1"/>
  <c r="Q410" i="1" s="1"/>
  <c r="R410" i="1" s="1"/>
  <c r="J413" i="1"/>
  <c r="L413" i="1" s="1"/>
  <c r="M413" i="1" s="1"/>
  <c r="E416" i="1"/>
  <c r="G416" i="1" s="1"/>
  <c r="H416" i="1" s="1"/>
  <c r="O418" i="1"/>
  <c r="Q418" i="1" s="1"/>
  <c r="R418" i="1" s="1"/>
  <c r="J421" i="1"/>
  <c r="L421" i="1" s="1"/>
  <c r="M421" i="1" s="1"/>
  <c r="E424" i="1"/>
  <c r="G424" i="1" s="1"/>
  <c r="H424" i="1" s="1"/>
  <c r="O426" i="1"/>
  <c r="Q426" i="1" s="1"/>
  <c r="R426" i="1" s="1"/>
  <c r="J429" i="1"/>
  <c r="L429" i="1" s="1"/>
  <c r="M429" i="1" s="1"/>
  <c r="E432" i="1"/>
  <c r="G432" i="1" s="1"/>
  <c r="H432" i="1" s="1"/>
  <c r="O434" i="1"/>
  <c r="Q434" i="1" s="1"/>
  <c r="R434" i="1" s="1"/>
  <c r="J437" i="1"/>
  <c r="L437" i="1" s="1"/>
  <c r="M437" i="1" s="1"/>
  <c r="E440" i="1"/>
  <c r="G440" i="1" s="1"/>
  <c r="H440" i="1" s="1"/>
  <c r="J445" i="1"/>
  <c r="L445" i="1" s="1"/>
  <c r="M445" i="1" s="1"/>
  <c r="E448" i="1"/>
  <c r="G448" i="1" s="1"/>
  <c r="H448" i="1" s="1"/>
  <c r="O450" i="1"/>
  <c r="Q450" i="1" s="1"/>
  <c r="R450" i="1" s="1"/>
  <c r="F505" i="1"/>
  <c r="E505" i="1"/>
  <c r="G505" i="1" s="1"/>
  <c r="H505" i="1" s="1"/>
  <c r="K550" i="1"/>
  <c r="J550" i="1"/>
  <c r="L550" i="1" s="1"/>
  <c r="M550" i="1" s="1"/>
  <c r="P604" i="1"/>
  <c r="O604" i="1"/>
  <c r="Q604" i="1" s="1"/>
  <c r="R604" i="1" s="1"/>
  <c r="K671" i="1"/>
  <c r="J671" i="1"/>
  <c r="L671" i="1" s="1"/>
  <c r="M671" i="1" s="1"/>
  <c r="F497" i="1"/>
  <c r="E497" i="1"/>
  <c r="G497" i="1" s="1"/>
  <c r="H497" i="1" s="1"/>
  <c r="O500" i="1"/>
  <c r="Q500" i="1" s="1"/>
  <c r="R500" i="1" s="1"/>
  <c r="K502" i="1"/>
  <c r="J502" i="1"/>
  <c r="L502" i="1" s="1"/>
  <c r="M502" i="1" s="1"/>
  <c r="O516" i="1"/>
  <c r="Q516" i="1" s="1"/>
  <c r="R516" i="1" s="1"/>
  <c r="K518" i="1"/>
  <c r="J518" i="1"/>
  <c r="L518" i="1" s="1"/>
  <c r="M518" i="1" s="1"/>
  <c r="J527" i="1"/>
  <c r="L527" i="1" s="1"/>
  <c r="M527" i="1" s="1"/>
  <c r="F529" i="1"/>
  <c r="E529" i="1"/>
  <c r="G529" i="1" s="1"/>
  <c r="H529" i="1" s="1"/>
  <c r="E546" i="1"/>
  <c r="G546" i="1" s="1"/>
  <c r="H546" i="1" s="1"/>
  <c r="P547" i="1"/>
  <c r="O547" i="1"/>
  <c r="Q547" i="1" s="1"/>
  <c r="R547" i="1" s="1"/>
  <c r="O556" i="1"/>
  <c r="Q556" i="1" s="1"/>
  <c r="R556" i="1" s="1"/>
  <c r="E562" i="1"/>
  <c r="G562" i="1" s="1"/>
  <c r="H562" i="1" s="1"/>
  <c r="F578" i="1"/>
  <c r="E578" i="1"/>
  <c r="G578" i="1" s="1"/>
  <c r="H578" i="1" s="1"/>
  <c r="K591" i="1"/>
  <c r="J591" i="1"/>
  <c r="L591" i="1" s="1"/>
  <c r="M591" i="1" s="1"/>
  <c r="F618" i="1"/>
  <c r="E618" i="1"/>
  <c r="G618" i="1" s="1"/>
  <c r="H618" i="1" s="1"/>
  <c r="P625" i="1"/>
  <c r="O625" i="1"/>
  <c r="Q625" i="1" s="1"/>
  <c r="R625" i="1" s="1"/>
  <c r="P636" i="1"/>
  <c r="O636" i="1"/>
  <c r="Q636" i="1" s="1"/>
  <c r="R636" i="1" s="1"/>
  <c r="P499" i="1"/>
  <c r="O499" i="1"/>
  <c r="Q499" i="1" s="1"/>
  <c r="R499" i="1" s="1"/>
  <c r="F545" i="1"/>
  <c r="E545" i="1"/>
  <c r="G545" i="1" s="1"/>
  <c r="H545" i="1" s="1"/>
  <c r="P555" i="1"/>
  <c r="O555" i="1"/>
  <c r="Q555" i="1" s="1"/>
  <c r="R555" i="1" s="1"/>
  <c r="F561" i="1"/>
  <c r="E561" i="1"/>
  <c r="G561" i="1" s="1"/>
  <c r="H561" i="1" s="1"/>
  <c r="K599" i="1"/>
  <c r="J599" i="1"/>
  <c r="L599" i="1" s="1"/>
  <c r="M599" i="1" s="1"/>
  <c r="F706" i="1"/>
  <c r="E706" i="1"/>
  <c r="G706" i="1" s="1"/>
  <c r="H706" i="1" s="1"/>
  <c r="F495" i="1"/>
  <c r="E514" i="1"/>
  <c r="G514" i="1" s="1"/>
  <c r="H514" i="1" s="1"/>
  <c r="P515" i="1"/>
  <c r="O515" i="1"/>
  <c r="Q515" i="1" s="1"/>
  <c r="R515" i="1" s="1"/>
  <c r="O524" i="1"/>
  <c r="Q524" i="1" s="1"/>
  <c r="R524" i="1" s="1"/>
  <c r="K526" i="1"/>
  <c r="J526" i="1"/>
  <c r="L526" i="1" s="1"/>
  <c r="M526" i="1" s="1"/>
  <c r="O540" i="1"/>
  <c r="Q540" i="1" s="1"/>
  <c r="R540" i="1" s="1"/>
  <c r="K542" i="1"/>
  <c r="J542" i="1"/>
  <c r="L542" i="1" s="1"/>
  <c r="M542" i="1" s="1"/>
  <c r="K566" i="1"/>
  <c r="J566" i="1"/>
  <c r="L566" i="1" s="1"/>
  <c r="M566" i="1" s="1"/>
  <c r="P571" i="1"/>
  <c r="O571" i="1"/>
  <c r="Q571" i="1" s="1"/>
  <c r="R571" i="1" s="1"/>
  <c r="F577" i="1"/>
  <c r="E577" i="1"/>
  <c r="G577" i="1" s="1"/>
  <c r="H577" i="1" s="1"/>
  <c r="P580" i="1"/>
  <c r="O580" i="1"/>
  <c r="Q580" i="1" s="1"/>
  <c r="R580" i="1" s="1"/>
  <c r="K655" i="1"/>
  <c r="J655" i="1"/>
  <c r="L655" i="1" s="1"/>
  <c r="M655" i="1" s="1"/>
  <c r="P620" i="1"/>
  <c r="O620" i="1"/>
  <c r="Q620" i="1" s="1"/>
  <c r="R620" i="1" s="1"/>
  <c r="K628" i="1"/>
  <c r="J628" i="1"/>
  <c r="L628" i="1" s="1"/>
  <c r="M628" i="1" s="1"/>
  <c r="P633" i="1"/>
  <c r="O633" i="1"/>
  <c r="Q633" i="1" s="1"/>
  <c r="R633" i="1" s="1"/>
  <c r="P641" i="1"/>
  <c r="O641" i="1"/>
  <c r="Q641" i="1" s="1"/>
  <c r="R641" i="1" s="1"/>
  <c r="F658" i="1"/>
  <c r="E658" i="1"/>
  <c r="G658" i="1" s="1"/>
  <c r="H658" i="1" s="1"/>
  <c r="F674" i="1"/>
  <c r="E674" i="1"/>
  <c r="G674" i="1" s="1"/>
  <c r="H674" i="1" s="1"/>
  <c r="P708" i="1"/>
  <c r="O708" i="1"/>
  <c r="Q708" i="1" s="1"/>
  <c r="R708" i="1" s="1"/>
  <c r="P851" i="1"/>
  <c r="O851" i="1"/>
  <c r="Q851" i="1" s="1"/>
  <c r="R851" i="1" s="1"/>
  <c r="K888" i="1"/>
  <c r="J888" i="1"/>
  <c r="L888" i="1" s="1"/>
  <c r="M888" i="1" s="1"/>
  <c r="K623" i="1"/>
  <c r="J623" i="1"/>
  <c r="L623" i="1" s="1"/>
  <c r="M623" i="1" s="1"/>
  <c r="F631" i="1"/>
  <c r="E631" i="1"/>
  <c r="G631" i="1" s="1"/>
  <c r="H631" i="1" s="1"/>
  <c r="F634" i="1"/>
  <c r="E634" i="1"/>
  <c r="G634" i="1" s="1"/>
  <c r="H634" i="1" s="1"/>
  <c r="F642" i="1"/>
  <c r="E642" i="1"/>
  <c r="G642" i="1" s="1"/>
  <c r="H642" i="1" s="1"/>
  <c r="P660" i="1"/>
  <c r="O660" i="1"/>
  <c r="Q660" i="1" s="1"/>
  <c r="R660" i="1" s="1"/>
  <c r="P676" i="1"/>
  <c r="O676" i="1"/>
  <c r="Q676" i="1" s="1"/>
  <c r="R676" i="1" s="1"/>
  <c r="K687" i="1"/>
  <c r="J687" i="1"/>
  <c r="L687" i="1" s="1"/>
  <c r="M687" i="1" s="1"/>
  <c r="K711" i="1"/>
  <c r="J711" i="1"/>
  <c r="L711" i="1" s="1"/>
  <c r="M711" i="1" s="1"/>
  <c r="F736" i="1"/>
  <c r="E736" i="1"/>
  <c r="G736" i="1" s="1"/>
  <c r="H736" i="1" s="1"/>
  <c r="F915" i="1"/>
  <c r="E915" i="1"/>
  <c r="G915" i="1" s="1"/>
  <c r="H915" i="1" s="1"/>
  <c r="F927" i="1"/>
  <c r="E927" i="1"/>
  <c r="G927" i="1" s="1"/>
  <c r="H927" i="1" s="1"/>
  <c r="F626" i="1"/>
  <c r="E626" i="1"/>
  <c r="G626" i="1" s="1"/>
  <c r="H626" i="1" s="1"/>
  <c r="K647" i="1"/>
  <c r="J647" i="1"/>
  <c r="L647" i="1" s="1"/>
  <c r="M647" i="1" s="1"/>
  <c r="K663" i="1"/>
  <c r="J663" i="1"/>
  <c r="L663" i="1" s="1"/>
  <c r="M663" i="1" s="1"/>
  <c r="K679" i="1"/>
  <c r="J679" i="1"/>
  <c r="L679" i="1" s="1"/>
  <c r="M679" i="1" s="1"/>
  <c r="F714" i="1"/>
  <c r="E714" i="1"/>
  <c r="G714" i="1" s="1"/>
  <c r="H714" i="1" s="1"/>
  <c r="O497" i="1"/>
  <c r="Q497" i="1" s="1"/>
  <c r="R497" i="1" s="1"/>
  <c r="J500" i="1"/>
  <c r="L500" i="1" s="1"/>
  <c r="M500" i="1" s="1"/>
  <c r="E503" i="1"/>
  <c r="G503" i="1" s="1"/>
  <c r="H503" i="1" s="1"/>
  <c r="O505" i="1"/>
  <c r="Q505" i="1" s="1"/>
  <c r="R505" i="1" s="1"/>
  <c r="J508" i="1"/>
  <c r="L508" i="1" s="1"/>
  <c r="M508" i="1" s="1"/>
  <c r="E511" i="1"/>
  <c r="G511" i="1" s="1"/>
  <c r="H511" i="1" s="1"/>
  <c r="O513" i="1"/>
  <c r="Q513" i="1" s="1"/>
  <c r="R513" i="1" s="1"/>
  <c r="J516" i="1"/>
  <c r="L516" i="1" s="1"/>
  <c r="M516" i="1" s="1"/>
  <c r="E519" i="1"/>
  <c r="G519" i="1" s="1"/>
  <c r="H519" i="1" s="1"/>
  <c r="O521" i="1"/>
  <c r="Q521" i="1" s="1"/>
  <c r="R521" i="1" s="1"/>
  <c r="J524" i="1"/>
  <c r="L524" i="1" s="1"/>
  <c r="M524" i="1" s="1"/>
  <c r="E527" i="1"/>
  <c r="G527" i="1" s="1"/>
  <c r="H527" i="1" s="1"/>
  <c r="O529" i="1"/>
  <c r="Q529" i="1" s="1"/>
  <c r="R529" i="1" s="1"/>
  <c r="J532" i="1"/>
  <c r="L532" i="1" s="1"/>
  <c r="M532" i="1" s="1"/>
  <c r="E535" i="1"/>
  <c r="G535" i="1" s="1"/>
  <c r="H535" i="1" s="1"/>
  <c r="O537" i="1"/>
  <c r="Q537" i="1" s="1"/>
  <c r="R537" i="1" s="1"/>
  <c r="J540" i="1"/>
  <c r="L540" i="1" s="1"/>
  <c r="M540" i="1" s="1"/>
  <c r="E543" i="1"/>
  <c r="G543" i="1" s="1"/>
  <c r="H543" i="1" s="1"/>
  <c r="O545" i="1"/>
  <c r="Q545" i="1" s="1"/>
  <c r="R545" i="1" s="1"/>
  <c r="J548" i="1"/>
  <c r="L548" i="1" s="1"/>
  <c r="M548" i="1" s="1"/>
  <c r="E551" i="1"/>
  <c r="G551" i="1" s="1"/>
  <c r="H551" i="1" s="1"/>
  <c r="O553" i="1"/>
  <c r="Q553" i="1" s="1"/>
  <c r="R553" i="1" s="1"/>
  <c r="J556" i="1"/>
  <c r="L556" i="1" s="1"/>
  <c r="M556" i="1" s="1"/>
  <c r="E559" i="1"/>
  <c r="G559" i="1" s="1"/>
  <c r="H559" i="1" s="1"/>
  <c r="O561" i="1"/>
  <c r="Q561" i="1" s="1"/>
  <c r="R561" i="1" s="1"/>
  <c r="J564" i="1"/>
  <c r="L564" i="1" s="1"/>
  <c r="M564" i="1" s="1"/>
  <c r="E567" i="1"/>
  <c r="G567" i="1" s="1"/>
  <c r="H567" i="1" s="1"/>
  <c r="O569" i="1"/>
  <c r="Q569" i="1" s="1"/>
  <c r="R569" i="1" s="1"/>
  <c r="J572" i="1"/>
  <c r="L572" i="1" s="1"/>
  <c r="M572" i="1" s="1"/>
  <c r="E575" i="1"/>
  <c r="G575" i="1" s="1"/>
  <c r="H575" i="1" s="1"/>
  <c r="O577" i="1"/>
  <c r="Q577" i="1" s="1"/>
  <c r="R577" i="1" s="1"/>
  <c r="J580" i="1"/>
  <c r="L580" i="1" s="1"/>
  <c r="M580" i="1" s="1"/>
  <c r="E583" i="1"/>
  <c r="G583" i="1" s="1"/>
  <c r="H583" i="1" s="1"/>
  <c r="O585" i="1"/>
  <c r="Q585" i="1" s="1"/>
  <c r="R585" i="1" s="1"/>
  <c r="J588" i="1"/>
  <c r="L588" i="1" s="1"/>
  <c r="M588" i="1" s="1"/>
  <c r="E591" i="1"/>
  <c r="G591" i="1" s="1"/>
  <c r="H591" i="1" s="1"/>
  <c r="O593" i="1"/>
  <c r="Q593" i="1" s="1"/>
  <c r="R593" i="1" s="1"/>
  <c r="J596" i="1"/>
  <c r="L596" i="1" s="1"/>
  <c r="M596" i="1" s="1"/>
  <c r="E599" i="1"/>
  <c r="G599" i="1" s="1"/>
  <c r="H599" i="1" s="1"/>
  <c r="O601" i="1"/>
  <c r="Q601" i="1" s="1"/>
  <c r="R601" i="1" s="1"/>
  <c r="J604" i="1"/>
  <c r="L604" i="1" s="1"/>
  <c r="M604" i="1" s="1"/>
  <c r="J608" i="1"/>
  <c r="L608" i="1" s="1"/>
  <c r="M608" i="1" s="1"/>
  <c r="O610" i="1"/>
  <c r="Q610" i="1" s="1"/>
  <c r="R610" i="1" s="1"/>
  <c r="F615" i="1"/>
  <c r="E615" i="1"/>
  <c r="G615" i="1" s="1"/>
  <c r="H615" i="1" s="1"/>
  <c r="E620" i="1"/>
  <c r="G620" i="1" s="1"/>
  <c r="H620" i="1" s="1"/>
  <c r="J624" i="1"/>
  <c r="L624" i="1" s="1"/>
  <c r="M624" i="1" s="1"/>
  <c r="P628" i="1"/>
  <c r="O628" i="1"/>
  <c r="Q628" i="1" s="1"/>
  <c r="R628" i="1" s="1"/>
  <c r="K631" i="1"/>
  <c r="J631" i="1"/>
  <c r="L631" i="1" s="1"/>
  <c r="M631" i="1" s="1"/>
  <c r="F639" i="1"/>
  <c r="E639" i="1"/>
  <c r="G639" i="1" s="1"/>
  <c r="H639" i="1" s="1"/>
  <c r="F650" i="1"/>
  <c r="E650" i="1"/>
  <c r="G650" i="1" s="1"/>
  <c r="H650" i="1" s="1"/>
  <c r="F666" i="1"/>
  <c r="E666" i="1"/>
  <c r="G666" i="1" s="1"/>
  <c r="H666" i="1" s="1"/>
  <c r="K695" i="1"/>
  <c r="J695" i="1"/>
  <c r="L695" i="1" s="1"/>
  <c r="M695" i="1" s="1"/>
  <c r="P716" i="1"/>
  <c r="O716" i="1"/>
  <c r="Q716" i="1" s="1"/>
  <c r="R716" i="1" s="1"/>
  <c r="P728" i="1"/>
  <c r="O728" i="1"/>
  <c r="Q728" i="1" s="1"/>
  <c r="R728" i="1" s="1"/>
  <c r="F876" i="1"/>
  <c r="E876" i="1"/>
  <c r="G876" i="1" s="1"/>
  <c r="H876" i="1" s="1"/>
  <c r="J555" i="1"/>
  <c r="L555" i="1" s="1"/>
  <c r="M555" i="1" s="1"/>
  <c r="E558" i="1"/>
  <c r="G558" i="1" s="1"/>
  <c r="H558" i="1" s="1"/>
  <c r="O560" i="1"/>
  <c r="Q560" i="1" s="1"/>
  <c r="R560" i="1" s="1"/>
  <c r="J563" i="1"/>
  <c r="L563" i="1" s="1"/>
  <c r="M563" i="1" s="1"/>
  <c r="O568" i="1"/>
  <c r="Q568" i="1" s="1"/>
  <c r="R568" i="1" s="1"/>
  <c r="J571" i="1"/>
  <c r="L571" i="1" s="1"/>
  <c r="M571" i="1" s="1"/>
  <c r="E574" i="1"/>
  <c r="G574" i="1" s="1"/>
  <c r="H574" i="1" s="1"/>
  <c r="O576" i="1"/>
  <c r="Q576" i="1" s="1"/>
  <c r="R576" i="1" s="1"/>
  <c r="J579" i="1"/>
  <c r="L579" i="1" s="1"/>
  <c r="M579" i="1" s="1"/>
  <c r="E582" i="1"/>
  <c r="G582" i="1" s="1"/>
  <c r="H582" i="1" s="1"/>
  <c r="O584" i="1"/>
  <c r="Q584" i="1" s="1"/>
  <c r="R584" i="1" s="1"/>
  <c r="P617" i="1"/>
  <c r="O617" i="1"/>
  <c r="Q617" i="1" s="1"/>
  <c r="R617" i="1" s="1"/>
  <c r="O622" i="1"/>
  <c r="Q622" i="1" s="1"/>
  <c r="R622" i="1" s="1"/>
  <c r="E627" i="1"/>
  <c r="G627" i="1" s="1"/>
  <c r="H627" i="1" s="1"/>
  <c r="K639" i="1"/>
  <c r="J639" i="1"/>
  <c r="L639" i="1" s="1"/>
  <c r="M639" i="1" s="1"/>
  <c r="P668" i="1"/>
  <c r="O668" i="1"/>
  <c r="Q668" i="1" s="1"/>
  <c r="R668" i="1" s="1"/>
  <c r="F682" i="1"/>
  <c r="E682" i="1"/>
  <c r="G682" i="1" s="1"/>
  <c r="H682" i="1" s="1"/>
  <c r="F698" i="1"/>
  <c r="E698" i="1"/>
  <c r="G698" i="1" s="1"/>
  <c r="H698" i="1" s="1"/>
  <c r="K719" i="1"/>
  <c r="J719" i="1"/>
  <c r="L719" i="1" s="1"/>
  <c r="M719" i="1" s="1"/>
  <c r="K620" i="1"/>
  <c r="J620" i="1"/>
  <c r="L620" i="1" s="1"/>
  <c r="M620" i="1" s="1"/>
  <c r="K644" i="1"/>
  <c r="J644" i="1"/>
  <c r="L644" i="1" s="1"/>
  <c r="M644" i="1" s="1"/>
  <c r="P684" i="1"/>
  <c r="O684" i="1"/>
  <c r="Q684" i="1" s="1"/>
  <c r="R684" i="1" s="1"/>
  <c r="F690" i="1"/>
  <c r="E690" i="1"/>
  <c r="G690" i="1" s="1"/>
  <c r="H690" i="1" s="1"/>
  <c r="P700" i="1"/>
  <c r="O700" i="1"/>
  <c r="Q700" i="1" s="1"/>
  <c r="R700" i="1" s="1"/>
  <c r="F722" i="1"/>
  <c r="E722" i="1"/>
  <c r="G722" i="1" s="1"/>
  <c r="H722" i="1" s="1"/>
  <c r="P726" i="1"/>
  <c r="O726" i="1"/>
  <c r="Q726" i="1" s="1"/>
  <c r="R726" i="1" s="1"/>
  <c r="P744" i="1"/>
  <c r="O744" i="1"/>
  <c r="Q744" i="1" s="1"/>
  <c r="R744" i="1" s="1"/>
  <c r="K755" i="1"/>
  <c r="J755" i="1"/>
  <c r="L755" i="1" s="1"/>
  <c r="M755" i="1" s="1"/>
  <c r="K615" i="1"/>
  <c r="J615" i="1"/>
  <c r="L615" i="1" s="1"/>
  <c r="M615" i="1" s="1"/>
  <c r="F623" i="1"/>
  <c r="E623" i="1"/>
  <c r="G623" i="1" s="1"/>
  <c r="H623" i="1" s="1"/>
  <c r="K636" i="1"/>
  <c r="J636" i="1"/>
  <c r="L636" i="1" s="1"/>
  <c r="M636" i="1" s="1"/>
  <c r="P644" i="1"/>
  <c r="O644" i="1"/>
  <c r="Q644" i="1" s="1"/>
  <c r="R644" i="1" s="1"/>
  <c r="P652" i="1"/>
  <c r="O652" i="1"/>
  <c r="Q652" i="1" s="1"/>
  <c r="R652" i="1" s="1"/>
  <c r="K703" i="1"/>
  <c r="J703" i="1"/>
  <c r="L703" i="1" s="1"/>
  <c r="M703" i="1" s="1"/>
  <c r="P724" i="1"/>
  <c r="O724" i="1"/>
  <c r="Q724" i="1" s="1"/>
  <c r="R724" i="1" s="1"/>
  <c r="F836" i="1"/>
  <c r="E836" i="1"/>
  <c r="G836" i="1" s="1"/>
  <c r="H836" i="1" s="1"/>
  <c r="F742" i="1"/>
  <c r="E742" i="1"/>
  <c r="G742" i="1" s="1"/>
  <c r="H742" i="1" s="1"/>
  <c r="P752" i="1"/>
  <c r="O752" i="1"/>
  <c r="Q752" i="1" s="1"/>
  <c r="R752" i="1" s="1"/>
  <c r="E827" i="1"/>
  <c r="G827" i="1" s="1"/>
  <c r="H827" i="1" s="1"/>
  <c r="F827" i="1"/>
  <c r="P877" i="1"/>
  <c r="O877" i="1"/>
  <c r="Q877" i="1" s="1"/>
  <c r="R877" i="1" s="1"/>
  <c r="K904" i="1"/>
  <c r="J904" i="1"/>
  <c r="L904" i="1" s="1"/>
  <c r="M904" i="1" s="1"/>
  <c r="P733" i="1"/>
  <c r="P736" i="1"/>
  <c r="O736" i="1"/>
  <c r="Q736" i="1" s="1"/>
  <c r="R736" i="1" s="1"/>
  <c r="K832" i="1"/>
  <c r="P837" i="1"/>
  <c r="F892" i="1"/>
  <c r="E892" i="1"/>
  <c r="G892" i="1" s="1"/>
  <c r="H892" i="1" s="1"/>
  <c r="F821" i="1"/>
  <c r="E821" i="1"/>
  <c r="G821" i="1" s="1"/>
  <c r="H821" i="1" s="1"/>
  <c r="F849" i="1"/>
  <c r="E849" i="1"/>
  <c r="G849" i="1" s="1"/>
  <c r="H849" i="1" s="1"/>
  <c r="F852" i="1"/>
  <c r="E852" i="1"/>
  <c r="G852" i="1" s="1"/>
  <c r="H852" i="1" s="1"/>
  <c r="K872" i="1"/>
  <c r="J872" i="1"/>
  <c r="L872" i="1" s="1"/>
  <c r="M872" i="1" s="1"/>
  <c r="P917" i="1"/>
  <c r="O917" i="1"/>
  <c r="Q917" i="1" s="1"/>
  <c r="R917" i="1" s="1"/>
  <c r="F726" i="1"/>
  <c r="F731" i="1"/>
  <c r="F734" i="1"/>
  <c r="E734" i="1"/>
  <c r="G734" i="1" s="1"/>
  <c r="H734" i="1" s="1"/>
  <c r="O737" i="1"/>
  <c r="Q737" i="1" s="1"/>
  <c r="R737" i="1" s="1"/>
  <c r="O745" i="1"/>
  <c r="Q745" i="1" s="1"/>
  <c r="R745" i="1" s="1"/>
  <c r="K747" i="1"/>
  <c r="J747" i="1"/>
  <c r="L747" i="1" s="1"/>
  <c r="M747" i="1" s="1"/>
  <c r="J756" i="1"/>
  <c r="L756" i="1" s="1"/>
  <c r="M756" i="1" s="1"/>
  <c r="F758" i="1"/>
  <c r="E758" i="1"/>
  <c r="G758" i="1" s="1"/>
  <c r="H758" i="1" s="1"/>
  <c r="F867" i="1"/>
  <c r="E867" i="1"/>
  <c r="G867" i="1" s="1"/>
  <c r="H867" i="1" s="1"/>
  <c r="P886" i="1"/>
  <c r="O886" i="1"/>
  <c r="Q886" i="1" s="1"/>
  <c r="R886" i="1" s="1"/>
  <c r="F899" i="1"/>
  <c r="E899" i="1"/>
  <c r="G899" i="1" s="1"/>
  <c r="H899" i="1" s="1"/>
  <c r="P909" i="1"/>
  <c r="O909" i="1"/>
  <c r="Q909" i="1" s="1"/>
  <c r="R909" i="1" s="1"/>
  <c r="K1007" i="1"/>
  <c r="J1007" i="1"/>
  <c r="L1007" i="1" s="1"/>
  <c r="M1007" i="1" s="1"/>
  <c r="K739" i="1"/>
  <c r="J739" i="1"/>
  <c r="L739" i="1" s="1"/>
  <c r="M739" i="1" s="1"/>
  <c r="P760" i="1"/>
  <c r="O760" i="1"/>
  <c r="Q760" i="1" s="1"/>
  <c r="R760" i="1" s="1"/>
  <c r="K763" i="1"/>
  <c r="J763" i="1"/>
  <c r="L763" i="1" s="1"/>
  <c r="M763" i="1" s="1"/>
  <c r="F766" i="1"/>
  <c r="E766" i="1"/>
  <c r="G766" i="1" s="1"/>
  <c r="H766" i="1" s="1"/>
  <c r="P768" i="1"/>
  <c r="O768" i="1"/>
  <c r="Q768" i="1" s="1"/>
  <c r="R768" i="1" s="1"/>
  <c r="K771" i="1"/>
  <c r="J771" i="1"/>
  <c r="L771" i="1" s="1"/>
  <c r="M771" i="1" s="1"/>
  <c r="F774" i="1"/>
  <c r="E774" i="1"/>
  <c r="G774" i="1" s="1"/>
  <c r="H774" i="1" s="1"/>
  <c r="P776" i="1"/>
  <c r="O776" i="1"/>
  <c r="Q776" i="1" s="1"/>
  <c r="R776" i="1" s="1"/>
  <c r="K779" i="1"/>
  <c r="J779" i="1"/>
  <c r="L779" i="1" s="1"/>
  <c r="M779" i="1" s="1"/>
  <c r="F782" i="1"/>
  <c r="E782" i="1"/>
  <c r="G782" i="1" s="1"/>
  <c r="H782" i="1" s="1"/>
  <c r="P784" i="1"/>
  <c r="O784" i="1"/>
  <c r="Q784" i="1" s="1"/>
  <c r="R784" i="1" s="1"/>
  <c r="K787" i="1"/>
  <c r="J787" i="1"/>
  <c r="L787" i="1" s="1"/>
  <c r="M787" i="1" s="1"/>
  <c r="F790" i="1"/>
  <c r="E790" i="1"/>
  <c r="G790" i="1" s="1"/>
  <c r="H790" i="1" s="1"/>
  <c r="P792" i="1"/>
  <c r="O792" i="1"/>
  <c r="Q792" i="1" s="1"/>
  <c r="R792" i="1" s="1"/>
  <c r="K795" i="1"/>
  <c r="J795" i="1"/>
  <c r="L795" i="1" s="1"/>
  <c r="M795" i="1" s="1"/>
  <c r="F798" i="1"/>
  <c r="E798" i="1"/>
  <c r="G798" i="1" s="1"/>
  <c r="H798" i="1" s="1"/>
  <c r="P800" i="1"/>
  <c r="O800" i="1"/>
  <c r="Q800" i="1" s="1"/>
  <c r="R800" i="1" s="1"/>
  <c r="K803" i="1"/>
  <c r="J803" i="1"/>
  <c r="L803" i="1" s="1"/>
  <c r="M803" i="1" s="1"/>
  <c r="F806" i="1"/>
  <c r="E806" i="1"/>
  <c r="G806" i="1" s="1"/>
  <c r="H806" i="1" s="1"/>
  <c r="P808" i="1"/>
  <c r="O808" i="1"/>
  <c r="Q808" i="1" s="1"/>
  <c r="R808" i="1" s="1"/>
  <c r="K811" i="1"/>
  <c r="J811" i="1"/>
  <c r="L811" i="1" s="1"/>
  <c r="M811" i="1" s="1"/>
  <c r="F814" i="1"/>
  <c r="E814" i="1"/>
  <c r="G814" i="1" s="1"/>
  <c r="H814" i="1" s="1"/>
  <c r="P816" i="1"/>
  <c r="O816" i="1"/>
  <c r="Q816" i="1" s="1"/>
  <c r="R816" i="1" s="1"/>
  <c r="K819" i="1"/>
  <c r="J819" i="1"/>
  <c r="L819" i="1" s="1"/>
  <c r="M819" i="1" s="1"/>
  <c r="J822" i="1"/>
  <c r="L822" i="1" s="1"/>
  <c r="M822" i="1" s="1"/>
  <c r="O854" i="1"/>
  <c r="Q854" i="1" s="1"/>
  <c r="R854" i="1" s="1"/>
  <c r="P870" i="1"/>
  <c r="O870" i="1"/>
  <c r="Q870" i="1" s="1"/>
  <c r="R870" i="1" s="1"/>
  <c r="F883" i="1"/>
  <c r="E883" i="1"/>
  <c r="G883" i="1" s="1"/>
  <c r="H883" i="1" s="1"/>
  <c r="E647" i="1"/>
  <c r="G647" i="1" s="1"/>
  <c r="H647" i="1" s="1"/>
  <c r="O649" i="1"/>
  <c r="Q649" i="1" s="1"/>
  <c r="R649" i="1" s="1"/>
  <c r="J652" i="1"/>
  <c r="L652" i="1" s="1"/>
  <c r="M652" i="1" s="1"/>
  <c r="E655" i="1"/>
  <c r="G655" i="1" s="1"/>
  <c r="H655" i="1" s="1"/>
  <c r="O657" i="1"/>
  <c r="Q657" i="1" s="1"/>
  <c r="R657" i="1" s="1"/>
  <c r="J660" i="1"/>
  <c r="L660" i="1" s="1"/>
  <c r="M660" i="1" s="1"/>
  <c r="E663" i="1"/>
  <c r="G663" i="1" s="1"/>
  <c r="H663" i="1" s="1"/>
  <c r="O665" i="1"/>
  <c r="Q665" i="1" s="1"/>
  <c r="R665" i="1" s="1"/>
  <c r="J668" i="1"/>
  <c r="L668" i="1" s="1"/>
  <c r="M668" i="1" s="1"/>
  <c r="E671" i="1"/>
  <c r="G671" i="1" s="1"/>
  <c r="H671" i="1" s="1"/>
  <c r="O673" i="1"/>
  <c r="Q673" i="1" s="1"/>
  <c r="R673" i="1" s="1"/>
  <c r="J676" i="1"/>
  <c r="L676" i="1" s="1"/>
  <c r="M676" i="1" s="1"/>
  <c r="E679" i="1"/>
  <c r="G679" i="1" s="1"/>
  <c r="H679" i="1" s="1"/>
  <c r="O681" i="1"/>
  <c r="Q681" i="1" s="1"/>
  <c r="R681" i="1" s="1"/>
  <c r="J684" i="1"/>
  <c r="L684" i="1" s="1"/>
  <c r="M684" i="1" s="1"/>
  <c r="E687" i="1"/>
  <c r="G687" i="1" s="1"/>
  <c r="H687" i="1" s="1"/>
  <c r="O689" i="1"/>
  <c r="Q689" i="1" s="1"/>
  <c r="R689" i="1" s="1"/>
  <c r="J692" i="1"/>
  <c r="L692" i="1" s="1"/>
  <c r="M692" i="1" s="1"/>
  <c r="E695" i="1"/>
  <c r="G695" i="1" s="1"/>
  <c r="H695" i="1" s="1"/>
  <c r="O697" i="1"/>
  <c r="Q697" i="1" s="1"/>
  <c r="R697" i="1" s="1"/>
  <c r="J700" i="1"/>
  <c r="L700" i="1" s="1"/>
  <c r="M700" i="1" s="1"/>
  <c r="E703" i="1"/>
  <c r="G703" i="1" s="1"/>
  <c r="H703" i="1" s="1"/>
  <c r="O705" i="1"/>
  <c r="Q705" i="1" s="1"/>
  <c r="R705" i="1" s="1"/>
  <c r="J708" i="1"/>
  <c r="L708" i="1" s="1"/>
  <c r="M708" i="1" s="1"/>
  <c r="E711" i="1"/>
  <c r="G711" i="1" s="1"/>
  <c r="H711" i="1" s="1"/>
  <c r="O713" i="1"/>
  <c r="Q713" i="1" s="1"/>
  <c r="R713" i="1" s="1"/>
  <c r="J716" i="1"/>
  <c r="L716" i="1" s="1"/>
  <c r="M716" i="1" s="1"/>
  <c r="E719" i="1"/>
  <c r="G719" i="1" s="1"/>
  <c r="H719" i="1" s="1"/>
  <c r="O721" i="1"/>
  <c r="Q721" i="1" s="1"/>
  <c r="R721" i="1" s="1"/>
  <c r="J724" i="1"/>
  <c r="L724" i="1" s="1"/>
  <c r="M724" i="1" s="1"/>
  <c r="J733" i="1"/>
  <c r="L733" i="1" s="1"/>
  <c r="M733" i="1" s="1"/>
  <c r="K736" i="1"/>
  <c r="O746" i="1"/>
  <c r="Q746" i="1" s="1"/>
  <c r="R746" i="1" s="1"/>
  <c r="J748" i="1"/>
  <c r="L748" i="1" s="1"/>
  <c r="M748" i="1" s="1"/>
  <c r="F750" i="1"/>
  <c r="E750" i="1"/>
  <c r="G750" i="1" s="1"/>
  <c r="H750" i="1" s="1"/>
  <c r="J757" i="1"/>
  <c r="L757" i="1" s="1"/>
  <c r="M757" i="1" s="1"/>
  <c r="E759" i="1"/>
  <c r="G759" i="1" s="1"/>
  <c r="H759" i="1" s="1"/>
  <c r="O761" i="1"/>
  <c r="Q761" i="1" s="1"/>
  <c r="R761" i="1" s="1"/>
  <c r="J764" i="1"/>
  <c r="L764" i="1" s="1"/>
  <c r="M764" i="1" s="1"/>
  <c r="E767" i="1"/>
  <c r="G767" i="1" s="1"/>
  <c r="H767" i="1" s="1"/>
  <c r="O769" i="1"/>
  <c r="Q769" i="1" s="1"/>
  <c r="R769" i="1" s="1"/>
  <c r="J772" i="1"/>
  <c r="L772" i="1" s="1"/>
  <c r="M772" i="1" s="1"/>
  <c r="E775" i="1"/>
  <c r="G775" i="1" s="1"/>
  <c r="H775" i="1" s="1"/>
  <c r="O777" i="1"/>
  <c r="Q777" i="1" s="1"/>
  <c r="R777" i="1" s="1"/>
  <c r="J780" i="1"/>
  <c r="L780" i="1" s="1"/>
  <c r="M780" i="1" s="1"/>
  <c r="E783" i="1"/>
  <c r="G783" i="1" s="1"/>
  <c r="H783" i="1" s="1"/>
  <c r="O785" i="1"/>
  <c r="Q785" i="1" s="1"/>
  <c r="R785" i="1" s="1"/>
  <c r="J788" i="1"/>
  <c r="L788" i="1" s="1"/>
  <c r="M788" i="1" s="1"/>
  <c r="E791" i="1"/>
  <c r="G791" i="1" s="1"/>
  <c r="H791" i="1" s="1"/>
  <c r="O793" i="1"/>
  <c r="Q793" i="1" s="1"/>
  <c r="R793" i="1" s="1"/>
  <c r="J796" i="1"/>
  <c r="L796" i="1" s="1"/>
  <c r="M796" i="1" s="1"/>
  <c r="E799" i="1"/>
  <c r="G799" i="1" s="1"/>
  <c r="H799" i="1" s="1"/>
  <c r="O801" i="1"/>
  <c r="Q801" i="1" s="1"/>
  <c r="R801" i="1" s="1"/>
  <c r="J804" i="1"/>
  <c r="L804" i="1" s="1"/>
  <c r="M804" i="1" s="1"/>
  <c r="E807" i="1"/>
  <c r="G807" i="1" s="1"/>
  <c r="H807" i="1" s="1"/>
  <c r="O809" i="1"/>
  <c r="Q809" i="1" s="1"/>
  <c r="R809" i="1" s="1"/>
  <c r="J812" i="1"/>
  <c r="L812" i="1" s="1"/>
  <c r="M812" i="1" s="1"/>
  <c r="E815" i="1"/>
  <c r="G815" i="1" s="1"/>
  <c r="H815" i="1" s="1"/>
  <c r="O817" i="1"/>
  <c r="Q817" i="1" s="1"/>
  <c r="R817" i="1" s="1"/>
  <c r="J820" i="1"/>
  <c r="L820" i="1" s="1"/>
  <c r="M820" i="1" s="1"/>
  <c r="O827" i="1"/>
  <c r="Q827" i="1" s="1"/>
  <c r="R827" i="1" s="1"/>
  <c r="F833" i="1"/>
  <c r="E833" i="1"/>
  <c r="G833" i="1" s="1"/>
  <c r="H833" i="1" s="1"/>
  <c r="P853" i="1"/>
  <c r="E727" i="1"/>
  <c r="G727" i="1" s="1"/>
  <c r="H727" i="1" s="1"/>
  <c r="K728" i="1"/>
  <c r="K731" i="1"/>
  <c r="J731" i="1"/>
  <c r="L731" i="1" s="1"/>
  <c r="M731" i="1" s="1"/>
  <c r="O821" i="1"/>
  <c r="Q821" i="1" s="1"/>
  <c r="R821" i="1" s="1"/>
  <c r="P821" i="1"/>
  <c r="K881" i="1"/>
  <c r="J881" i="1"/>
  <c r="L881" i="1" s="1"/>
  <c r="M881" i="1" s="1"/>
  <c r="P893" i="1"/>
  <c r="O893" i="1"/>
  <c r="Q893" i="1" s="1"/>
  <c r="R893" i="1" s="1"/>
  <c r="F824" i="1"/>
  <c r="E824" i="1"/>
  <c r="G824" i="1" s="1"/>
  <c r="H824" i="1" s="1"/>
  <c r="K829" i="1"/>
  <c r="J829" i="1"/>
  <c r="L829" i="1" s="1"/>
  <c r="M829" i="1" s="1"/>
  <c r="K846" i="1"/>
  <c r="J846" i="1"/>
  <c r="L846" i="1" s="1"/>
  <c r="M846" i="1" s="1"/>
  <c r="K864" i="1"/>
  <c r="J864" i="1"/>
  <c r="L864" i="1" s="1"/>
  <c r="M864" i="1" s="1"/>
  <c r="P843" i="1"/>
  <c r="O843" i="1"/>
  <c r="Q843" i="1" s="1"/>
  <c r="R843" i="1" s="1"/>
  <c r="F919" i="1"/>
  <c r="E919" i="1"/>
  <c r="G919" i="1" s="1"/>
  <c r="H919" i="1" s="1"/>
  <c r="F926" i="1"/>
  <c r="E926" i="1"/>
  <c r="G926" i="1" s="1"/>
  <c r="H926" i="1" s="1"/>
  <c r="P980" i="1"/>
  <c r="O980" i="1"/>
  <c r="Q980" i="1" s="1"/>
  <c r="R980" i="1" s="1"/>
  <c r="F841" i="1"/>
  <c r="E841" i="1"/>
  <c r="G841" i="1" s="1"/>
  <c r="H841" i="1" s="1"/>
  <c r="F857" i="1"/>
  <c r="E857" i="1"/>
  <c r="G857" i="1" s="1"/>
  <c r="H857" i="1" s="1"/>
  <c r="P859" i="1"/>
  <c r="O859" i="1"/>
  <c r="Q859" i="1" s="1"/>
  <c r="R859" i="1" s="1"/>
  <c r="P869" i="1"/>
  <c r="O869" i="1"/>
  <c r="Q869" i="1" s="1"/>
  <c r="R869" i="1" s="1"/>
  <c r="F875" i="1"/>
  <c r="E875" i="1"/>
  <c r="G875" i="1" s="1"/>
  <c r="H875" i="1" s="1"/>
  <c r="K880" i="1"/>
  <c r="J880" i="1"/>
  <c r="L880" i="1" s="1"/>
  <c r="M880" i="1" s="1"/>
  <c r="P885" i="1"/>
  <c r="O885" i="1"/>
  <c r="Q885" i="1" s="1"/>
  <c r="R885" i="1" s="1"/>
  <c r="F891" i="1"/>
  <c r="E891" i="1"/>
  <c r="G891" i="1" s="1"/>
  <c r="H891" i="1" s="1"/>
  <c r="K896" i="1"/>
  <c r="J896" i="1"/>
  <c r="L896" i="1" s="1"/>
  <c r="M896" i="1" s="1"/>
  <c r="P901" i="1"/>
  <c r="O901" i="1"/>
  <c r="Q901" i="1" s="1"/>
  <c r="R901" i="1" s="1"/>
  <c r="F907" i="1"/>
  <c r="E907" i="1"/>
  <c r="G907" i="1" s="1"/>
  <c r="H907" i="1" s="1"/>
  <c r="J760" i="1"/>
  <c r="L760" i="1" s="1"/>
  <c r="M760" i="1" s="1"/>
  <c r="E763" i="1"/>
  <c r="G763" i="1" s="1"/>
  <c r="H763" i="1" s="1"/>
  <c r="O765" i="1"/>
  <c r="Q765" i="1" s="1"/>
  <c r="R765" i="1" s="1"/>
  <c r="J768" i="1"/>
  <c r="L768" i="1" s="1"/>
  <c r="M768" i="1" s="1"/>
  <c r="E771" i="1"/>
  <c r="G771" i="1" s="1"/>
  <c r="H771" i="1" s="1"/>
  <c r="O773" i="1"/>
  <c r="Q773" i="1" s="1"/>
  <c r="R773" i="1" s="1"/>
  <c r="J776" i="1"/>
  <c r="L776" i="1" s="1"/>
  <c r="M776" i="1" s="1"/>
  <c r="E779" i="1"/>
  <c r="G779" i="1" s="1"/>
  <c r="H779" i="1" s="1"/>
  <c r="O781" i="1"/>
  <c r="Q781" i="1" s="1"/>
  <c r="R781" i="1" s="1"/>
  <c r="J784" i="1"/>
  <c r="L784" i="1" s="1"/>
  <c r="M784" i="1" s="1"/>
  <c r="E787" i="1"/>
  <c r="G787" i="1" s="1"/>
  <c r="H787" i="1" s="1"/>
  <c r="O789" i="1"/>
  <c r="Q789" i="1" s="1"/>
  <c r="R789" i="1" s="1"/>
  <c r="J792" i="1"/>
  <c r="L792" i="1" s="1"/>
  <c r="M792" i="1" s="1"/>
  <c r="E795" i="1"/>
  <c r="G795" i="1" s="1"/>
  <c r="H795" i="1" s="1"/>
  <c r="O797" i="1"/>
  <c r="Q797" i="1" s="1"/>
  <c r="R797" i="1" s="1"/>
  <c r="J800" i="1"/>
  <c r="L800" i="1" s="1"/>
  <c r="M800" i="1" s="1"/>
  <c r="E803" i="1"/>
  <c r="G803" i="1" s="1"/>
  <c r="H803" i="1" s="1"/>
  <c r="O805" i="1"/>
  <c r="Q805" i="1" s="1"/>
  <c r="R805" i="1" s="1"/>
  <c r="J808" i="1"/>
  <c r="L808" i="1" s="1"/>
  <c r="M808" i="1" s="1"/>
  <c r="E811" i="1"/>
  <c r="G811" i="1" s="1"/>
  <c r="H811" i="1" s="1"/>
  <c r="O813" i="1"/>
  <c r="Q813" i="1" s="1"/>
  <c r="R813" i="1" s="1"/>
  <c r="J816" i="1"/>
  <c r="L816" i="1" s="1"/>
  <c r="M816" i="1" s="1"/>
  <c r="E819" i="1"/>
  <c r="G819" i="1" s="1"/>
  <c r="H819" i="1" s="1"/>
  <c r="E825" i="1"/>
  <c r="G825" i="1" s="1"/>
  <c r="H825" i="1" s="1"/>
  <c r="J830" i="1"/>
  <c r="L830" i="1" s="1"/>
  <c r="M830" i="1" s="1"/>
  <c r="K838" i="1"/>
  <c r="J838" i="1"/>
  <c r="L838" i="1" s="1"/>
  <c r="M838" i="1" s="1"/>
  <c r="E844" i="1"/>
  <c r="G844" i="1" s="1"/>
  <c r="H844" i="1" s="1"/>
  <c r="P845" i="1"/>
  <c r="P861" i="1"/>
  <c r="O861" i="1"/>
  <c r="Q861" i="1" s="1"/>
  <c r="R861" i="1" s="1"/>
  <c r="K912" i="1"/>
  <c r="J912" i="1"/>
  <c r="L912" i="1" s="1"/>
  <c r="M912" i="1" s="1"/>
  <c r="O919" i="1"/>
  <c r="Q919" i="1" s="1"/>
  <c r="R919" i="1" s="1"/>
  <c r="P919" i="1"/>
  <c r="F922" i="1"/>
  <c r="E922" i="1"/>
  <c r="G922" i="1" s="1"/>
  <c r="H922" i="1" s="1"/>
  <c r="K821" i="1"/>
  <c r="J821" i="1"/>
  <c r="L821" i="1" s="1"/>
  <c r="M821" i="1" s="1"/>
  <c r="P826" i="1"/>
  <c r="O826" i="1"/>
  <c r="Q826" i="1" s="1"/>
  <c r="R826" i="1" s="1"/>
  <c r="F832" i="1"/>
  <c r="E832" i="1"/>
  <c r="G832" i="1" s="1"/>
  <c r="H832" i="1" s="1"/>
  <c r="P835" i="1"/>
  <c r="O835" i="1"/>
  <c r="Q835" i="1" s="1"/>
  <c r="R835" i="1" s="1"/>
  <c r="K854" i="1"/>
  <c r="J854" i="1"/>
  <c r="L854" i="1" s="1"/>
  <c r="M854" i="1" s="1"/>
  <c r="K935" i="1"/>
  <c r="J935" i="1"/>
  <c r="L935" i="1" s="1"/>
  <c r="M935" i="1" s="1"/>
  <c r="F938" i="1"/>
  <c r="E938" i="1"/>
  <c r="G938" i="1" s="1"/>
  <c r="H938" i="1" s="1"/>
  <c r="P940" i="1"/>
  <c r="O940" i="1"/>
  <c r="Q940" i="1" s="1"/>
  <c r="R940" i="1" s="1"/>
  <c r="K999" i="1"/>
  <c r="J999" i="1"/>
  <c r="L999" i="1" s="1"/>
  <c r="M999" i="1" s="1"/>
  <c r="K1023" i="1"/>
  <c r="J1023" i="1"/>
  <c r="L1023" i="1" s="1"/>
  <c r="M1023" i="1" s="1"/>
  <c r="K1032" i="1"/>
  <c r="J1032" i="1"/>
  <c r="L1032" i="1" s="1"/>
  <c r="M1032" i="1" s="1"/>
  <c r="K927" i="1"/>
  <c r="J927" i="1"/>
  <c r="L927" i="1" s="1"/>
  <c r="M927" i="1" s="1"/>
  <c r="K931" i="1"/>
  <c r="J931" i="1"/>
  <c r="L931" i="1" s="1"/>
  <c r="M931" i="1" s="1"/>
  <c r="K943" i="1"/>
  <c r="J943" i="1"/>
  <c r="L943" i="1" s="1"/>
  <c r="M943" i="1" s="1"/>
  <c r="F946" i="1"/>
  <c r="E946" i="1"/>
  <c r="G946" i="1" s="1"/>
  <c r="H946" i="1" s="1"/>
  <c r="P948" i="1"/>
  <c r="O948" i="1"/>
  <c r="Q948" i="1" s="1"/>
  <c r="R948" i="1" s="1"/>
  <c r="K951" i="1"/>
  <c r="J951" i="1"/>
  <c r="L951" i="1" s="1"/>
  <c r="M951" i="1" s="1"/>
  <c r="F954" i="1"/>
  <c r="E954" i="1"/>
  <c r="G954" i="1" s="1"/>
  <c r="H954" i="1" s="1"/>
  <c r="P956" i="1"/>
  <c r="O956" i="1"/>
  <c r="Q956" i="1" s="1"/>
  <c r="R956" i="1" s="1"/>
  <c r="K991" i="1"/>
  <c r="J991" i="1"/>
  <c r="L991" i="1" s="1"/>
  <c r="M991" i="1" s="1"/>
  <c r="F1010" i="1"/>
  <c r="E1010" i="1"/>
  <c r="G1010" i="1" s="1"/>
  <c r="H1010" i="1" s="1"/>
  <c r="F1018" i="1"/>
  <c r="E1018" i="1"/>
  <c r="G1018" i="1" s="1"/>
  <c r="H1018" i="1" s="1"/>
  <c r="J862" i="1"/>
  <c r="L862" i="1" s="1"/>
  <c r="M862" i="1" s="1"/>
  <c r="E865" i="1"/>
  <c r="G865" i="1" s="1"/>
  <c r="H865" i="1" s="1"/>
  <c r="O867" i="1"/>
  <c r="Q867" i="1" s="1"/>
  <c r="R867" i="1" s="1"/>
  <c r="J870" i="1"/>
  <c r="L870" i="1" s="1"/>
  <c r="M870" i="1" s="1"/>
  <c r="E873" i="1"/>
  <c r="G873" i="1" s="1"/>
  <c r="H873" i="1" s="1"/>
  <c r="O875" i="1"/>
  <c r="Q875" i="1" s="1"/>
  <c r="R875" i="1" s="1"/>
  <c r="J878" i="1"/>
  <c r="L878" i="1" s="1"/>
  <c r="M878" i="1" s="1"/>
  <c r="E881" i="1"/>
  <c r="G881" i="1" s="1"/>
  <c r="H881" i="1" s="1"/>
  <c r="O883" i="1"/>
  <c r="Q883" i="1" s="1"/>
  <c r="R883" i="1" s="1"/>
  <c r="J886" i="1"/>
  <c r="L886" i="1" s="1"/>
  <c r="M886" i="1" s="1"/>
  <c r="E889" i="1"/>
  <c r="G889" i="1" s="1"/>
  <c r="H889" i="1" s="1"/>
  <c r="O891" i="1"/>
  <c r="Q891" i="1" s="1"/>
  <c r="R891" i="1" s="1"/>
  <c r="J894" i="1"/>
  <c r="L894" i="1" s="1"/>
  <c r="M894" i="1" s="1"/>
  <c r="E897" i="1"/>
  <c r="G897" i="1" s="1"/>
  <c r="H897" i="1" s="1"/>
  <c r="O899" i="1"/>
  <c r="Q899" i="1" s="1"/>
  <c r="R899" i="1" s="1"/>
  <c r="J902" i="1"/>
  <c r="L902" i="1" s="1"/>
  <c r="M902" i="1" s="1"/>
  <c r="E905" i="1"/>
  <c r="G905" i="1" s="1"/>
  <c r="H905" i="1" s="1"/>
  <c r="O907" i="1"/>
  <c r="Q907" i="1" s="1"/>
  <c r="R907" i="1" s="1"/>
  <c r="J910" i="1"/>
  <c r="L910" i="1" s="1"/>
  <c r="M910" i="1" s="1"/>
  <c r="E913" i="1"/>
  <c r="G913" i="1" s="1"/>
  <c r="H913" i="1" s="1"/>
  <c r="O915" i="1"/>
  <c r="Q915" i="1" s="1"/>
  <c r="R915" i="1" s="1"/>
  <c r="O920" i="1"/>
  <c r="Q920" i="1" s="1"/>
  <c r="R920" i="1" s="1"/>
  <c r="K922" i="1"/>
  <c r="J922" i="1"/>
  <c r="L922" i="1" s="1"/>
  <c r="M922" i="1" s="1"/>
  <c r="K923" i="1"/>
  <c r="J923" i="1"/>
  <c r="L923" i="1" s="1"/>
  <c r="M923" i="1" s="1"/>
  <c r="J932" i="1"/>
  <c r="L932" i="1" s="1"/>
  <c r="M932" i="1" s="1"/>
  <c r="K959" i="1"/>
  <c r="J959" i="1"/>
  <c r="L959" i="1" s="1"/>
  <c r="M959" i="1" s="1"/>
  <c r="F962" i="1"/>
  <c r="E962" i="1"/>
  <c r="G962" i="1" s="1"/>
  <c r="H962" i="1" s="1"/>
  <c r="P964" i="1"/>
  <c r="O964" i="1"/>
  <c r="Q964" i="1" s="1"/>
  <c r="R964" i="1" s="1"/>
  <c r="K983" i="1"/>
  <c r="J983" i="1"/>
  <c r="L983" i="1" s="1"/>
  <c r="M983" i="1" s="1"/>
  <c r="F1002" i="1"/>
  <c r="E1002" i="1"/>
  <c r="G1002" i="1" s="1"/>
  <c r="H1002" i="1" s="1"/>
  <c r="O834" i="1"/>
  <c r="Q834" i="1" s="1"/>
  <c r="R834" i="1" s="1"/>
  <c r="J837" i="1"/>
  <c r="L837" i="1" s="1"/>
  <c r="M837" i="1" s="1"/>
  <c r="E840" i="1"/>
  <c r="G840" i="1" s="1"/>
  <c r="H840" i="1" s="1"/>
  <c r="O842" i="1"/>
  <c r="Q842" i="1" s="1"/>
  <c r="R842" i="1" s="1"/>
  <c r="J845" i="1"/>
  <c r="L845" i="1" s="1"/>
  <c r="M845" i="1" s="1"/>
  <c r="E848" i="1"/>
  <c r="G848" i="1" s="1"/>
  <c r="H848" i="1" s="1"/>
  <c r="O850" i="1"/>
  <c r="Q850" i="1" s="1"/>
  <c r="R850" i="1" s="1"/>
  <c r="J853" i="1"/>
  <c r="L853" i="1" s="1"/>
  <c r="M853" i="1" s="1"/>
  <c r="E856" i="1"/>
  <c r="G856" i="1" s="1"/>
  <c r="H856" i="1" s="1"/>
  <c r="O858" i="1"/>
  <c r="Q858" i="1" s="1"/>
  <c r="R858" i="1" s="1"/>
  <c r="J861" i="1"/>
  <c r="L861" i="1" s="1"/>
  <c r="M861" i="1" s="1"/>
  <c r="E864" i="1"/>
  <c r="G864" i="1" s="1"/>
  <c r="H864" i="1" s="1"/>
  <c r="O866" i="1"/>
  <c r="Q866" i="1" s="1"/>
  <c r="R866" i="1" s="1"/>
  <c r="J869" i="1"/>
  <c r="L869" i="1" s="1"/>
  <c r="M869" i="1" s="1"/>
  <c r="E872" i="1"/>
  <c r="G872" i="1" s="1"/>
  <c r="H872" i="1" s="1"/>
  <c r="O874" i="1"/>
  <c r="Q874" i="1" s="1"/>
  <c r="R874" i="1" s="1"/>
  <c r="J877" i="1"/>
  <c r="L877" i="1" s="1"/>
  <c r="M877" i="1" s="1"/>
  <c r="E880" i="1"/>
  <c r="G880" i="1" s="1"/>
  <c r="H880" i="1" s="1"/>
  <c r="O882" i="1"/>
  <c r="Q882" i="1" s="1"/>
  <c r="R882" i="1" s="1"/>
  <c r="J885" i="1"/>
  <c r="L885" i="1" s="1"/>
  <c r="M885" i="1" s="1"/>
  <c r="E888" i="1"/>
  <c r="G888" i="1" s="1"/>
  <c r="H888" i="1" s="1"/>
  <c r="O890" i="1"/>
  <c r="Q890" i="1" s="1"/>
  <c r="R890" i="1" s="1"/>
  <c r="J893" i="1"/>
  <c r="L893" i="1" s="1"/>
  <c r="M893" i="1" s="1"/>
  <c r="E896" i="1"/>
  <c r="G896" i="1" s="1"/>
  <c r="H896" i="1" s="1"/>
  <c r="O898" i="1"/>
  <c r="Q898" i="1" s="1"/>
  <c r="R898" i="1" s="1"/>
  <c r="J901" i="1"/>
  <c r="L901" i="1" s="1"/>
  <c r="M901" i="1" s="1"/>
  <c r="E904" i="1"/>
  <c r="G904" i="1" s="1"/>
  <c r="H904" i="1" s="1"/>
  <c r="O906" i="1"/>
  <c r="Q906" i="1" s="1"/>
  <c r="R906" i="1" s="1"/>
  <c r="J909" i="1"/>
  <c r="L909" i="1" s="1"/>
  <c r="M909" i="1" s="1"/>
  <c r="E912" i="1"/>
  <c r="G912" i="1" s="1"/>
  <c r="H912" i="1" s="1"/>
  <c r="O914" i="1"/>
  <c r="Q914" i="1" s="1"/>
  <c r="R914" i="1" s="1"/>
  <c r="J917" i="1"/>
  <c r="L917" i="1" s="1"/>
  <c r="M917" i="1" s="1"/>
  <c r="J924" i="1"/>
  <c r="L924" i="1" s="1"/>
  <c r="M924" i="1" s="1"/>
  <c r="P932" i="1"/>
  <c r="O932" i="1"/>
  <c r="Q932" i="1" s="1"/>
  <c r="R932" i="1" s="1"/>
  <c r="K967" i="1"/>
  <c r="J967" i="1"/>
  <c r="L967" i="1" s="1"/>
  <c r="M967" i="1" s="1"/>
  <c r="F970" i="1"/>
  <c r="E970" i="1"/>
  <c r="G970" i="1" s="1"/>
  <c r="H970" i="1" s="1"/>
  <c r="P972" i="1"/>
  <c r="O972" i="1"/>
  <c r="Q972" i="1" s="1"/>
  <c r="R972" i="1" s="1"/>
  <c r="K975" i="1"/>
  <c r="J975" i="1"/>
  <c r="L975" i="1" s="1"/>
  <c r="M975" i="1" s="1"/>
  <c r="F994" i="1"/>
  <c r="E994" i="1"/>
  <c r="G994" i="1" s="1"/>
  <c r="H994" i="1" s="1"/>
  <c r="P1012" i="1"/>
  <c r="O1012" i="1"/>
  <c r="Q1012" i="1" s="1"/>
  <c r="R1012" i="1" s="1"/>
  <c r="J852" i="1"/>
  <c r="L852" i="1" s="1"/>
  <c r="M852" i="1" s="1"/>
  <c r="E855" i="1"/>
  <c r="G855" i="1" s="1"/>
  <c r="H855" i="1" s="1"/>
  <c r="K919" i="1"/>
  <c r="J919" i="1"/>
  <c r="L919" i="1" s="1"/>
  <c r="M919" i="1" s="1"/>
  <c r="P924" i="1"/>
  <c r="O924" i="1"/>
  <c r="Q924" i="1" s="1"/>
  <c r="R924" i="1" s="1"/>
  <c r="P928" i="1"/>
  <c r="O928" i="1"/>
  <c r="Q928" i="1" s="1"/>
  <c r="R928" i="1" s="1"/>
  <c r="F986" i="1"/>
  <c r="E986" i="1"/>
  <c r="G986" i="1" s="1"/>
  <c r="H986" i="1" s="1"/>
  <c r="P1004" i="1"/>
  <c r="O1004" i="1"/>
  <c r="Q1004" i="1" s="1"/>
  <c r="R1004" i="1" s="1"/>
  <c r="P1020" i="1"/>
  <c r="O1020" i="1"/>
  <c r="Q1020" i="1" s="1"/>
  <c r="R1020" i="1" s="1"/>
  <c r="F978" i="1"/>
  <c r="E978" i="1"/>
  <c r="G978" i="1" s="1"/>
  <c r="H978" i="1" s="1"/>
  <c r="P996" i="1"/>
  <c r="O996" i="1"/>
  <c r="Q996" i="1" s="1"/>
  <c r="R996" i="1" s="1"/>
  <c r="F930" i="1"/>
  <c r="E930" i="1"/>
  <c r="G930" i="1" s="1"/>
  <c r="H930" i="1" s="1"/>
  <c r="F934" i="1"/>
  <c r="E934" i="1"/>
  <c r="G934" i="1" s="1"/>
  <c r="H934" i="1" s="1"/>
  <c r="P988" i="1"/>
  <c r="O988" i="1"/>
  <c r="Q988" i="1" s="1"/>
  <c r="R988" i="1" s="1"/>
  <c r="K1015" i="1"/>
  <c r="J1015" i="1"/>
  <c r="L1015" i="1" s="1"/>
  <c r="M1015" i="1" s="1"/>
  <c r="K1035" i="1"/>
  <c r="J1035" i="1"/>
  <c r="L1035" i="1" s="1"/>
  <c r="M1035" i="1" s="1"/>
  <c r="P1029" i="1"/>
  <c r="O1029" i="1"/>
  <c r="Q1029" i="1" s="1"/>
  <c r="R1029" i="1" s="1"/>
  <c r="P1040" i="1"/>
  <c r="O1040" i="1"/>
  <c r="Q1040" i="1" s="1"/>
  <c r="R1040" i="1" s="1"/>
  <c r="K1059" i="1"/>
  <c r="J1059" i="1"/>
  <c r="L1059" i="1" s="1"/>
  <c r="M1059" i="1" s="1"/>
  <c r="K1067" i="1"/>
  <c r="J1067" i="1"/>
  <c r="L1067" i="1" s="1"/>
  <c r="M1067" i="1" s="1"/>
  <c r="K1075" i="1"/>
  <c r="J1075" i="1"/>
  <c r="L1075" i="1" s="1"/>
  <c r="M1075" i="1" s="1"/>
  <c r="P1080" i="1"/>
  <c r="O1080" i="1"/>
  <c r="Q1080" i="1" s="1"/>
  <c r="R1080" i="1" s="1"/>
  <c r="K1091" i="1"/>
  <c r="J1091" i="1"/>
  <c r="L1091" i="1" s="1"/>
  <c r="M1091" i="1" s="1"/>
  <c r="O1132" i="1"/>
  <c r="Q1132" i="1" s="1"/>
  <c r="R1132" i="1" s="1"/>
  <c r="P1132" i="1"/>
  <c r="P1032" i="1"/>
  <c r="O1032" i="1"/>
  <c r="Q1032" i="1" s="1"/>
  <c r="R1032" i="1" s="1"/>
  <c r="P1096" i="1"/>
  <c r="O1096" i="1"/>
  <c r="Q1096" i="1" s="1"/>
  <c r="R1096" i="1" s="1"/>
  <c r="F1102" i="1"/>
  <c r="E1102" i="1"/>
  <c r="G1102" i="1" s="1"/>
  <c r="H1102" i="1" s="1"/>
  <c r="K1107" i="1"/>
  <c r="J1107" i="1"/>
  <c r="L1107" i="1" s="1"/>
  <c r="M1107" i="1" s="1"/>
  <c r="P1112" i="1"/>
  <c r="O1112" i="1"/>
  <c r="Q1112" i="1" s="1"/>
  <c r="R1112" i="1" s="1"/>
  <c r="F1118" i="1"/>
  <c r="E1118" i="1"/>
  <c r="G1118" i="1" s="1"/>
  <c r="H1118" i="1" s="1"/>
  <c r="P1130" i="1"/>
  <c r="O1130" i="1"/>
  <c r="Q1130" i="1" s="1"/>
  <c r="R1130" i="1" s="1"/>
  <c r="F1030" i="1"/>
  <c r="E1030" i="1"/>
  <c r="G1030" i="1" s="1"/>
  <c r="H1030" i="1" s="1"/>
  <c r="P1048" i="1"/>
  <c r="O1048" i="1"/>
  <c r="Q1048" i="1" s="1"/>
  <c r="R1048" i="1" s="1"/>
  <c r="F1054" i="1"/>
  <c r="E1054" i="1"/>
  <c r="G1054" i="1" s="1"/>
  <c r="H1054" i="1" s="1"/>
  <c r="F1062" i="1"/>
  <c r="E1062" i="1"/>
  <c r="G1062" i="1" s="1"/>
  <c r="H1062" i="1" s="1"/>
  <c r="P1088" i="1"/>
  <c r="O1088" i="1"/>
  <c r="Q1088" i="1" s="1"/>
  <c r="R1088" i="1" s="1"/>
  <c r="K1123" i="1"/>
  <c r="J1123" i="1"/>
  <c r="L1123" i="1" s="1"/>
  <c r="M1123" i="1" s="1"/>
  <c r="P1138" i="1"/>
  <c r="O1138" i="1"/>
  <c r="Q1138" i="1" s="1"/>
  <c r="R1138" i="1" s="1"/>
  <c r="O937" i="1"/>
  <c r="Q937" i="1" s="1"/>
  <c r="R937" i="1" s="1"/>
  <c r="J940" i="1"/>
  <c r="L940" i="1" s="1"/>
  <c r="M940" i="1" s="1"/>
  <c r="O945" i="1"/>
  <c r="Q945" i="1" s="1"/>
  <c r="R945" i="1" s="1"/>
  <c r="J948" i="1"/>
  <c r="L948" i="1" s="1"/>
  <c r="M948" i="1" s="1"/>
  <c r="E951" i="1"/>
  <c r="G951" i="1" s="1"/>
  <c r="H951" i="1" s="1"/>
  <c r="O953" i="1"/>
  <c r="Q953" i="1" s="1"/>
  <c r="R953" i="1" s="1"/>
  <c r="J956" i="1"/>
  <c r="L956" i="1" s="1"/>
  <c r="M956" i="1" s="1"/>
  <c r="O961" i="1"/>
  <c r="Q961" i="1" s="1"/>
  <c r="R961" i="1" s="1"/>
  <c r="J964" i="1"/>
  <c r="L964" i="1" s="1"/>
  <c r="M964" i="1" s="1"/>
  <c r="O969" i="1"/>
  <c r="Q969" i="1" s="1"/>
  <c r="R969" i="1" s="1"/>
  <c r="J972" i="1"/>
  <c r="L972" i="1" s="1"/>
  <c r="M972" i="1" s="1"/>
  <c r="E975" i="1"/>
  <c r="G975" i="1" s="1"/>
  <c r="H975" i="1" s="1"/>
  <c r="O977" i="1"/>
  <c r="Q977" i="1" s="1"/>
  <c r="R977" i="1" s="1"/>
  <c r="J980" i="1"/>
  <c r="L980" i="1" s="1"/>
  <c r="M980" i="1" s="1"/>
  <c r="O985" i="1"/>
  <c r="Q985" i="1" s="1"/>
  <c r="R985" i="1" s="1"/>
  <c r="J988" i="1"/>
  <c r="L988" i="1" s="1"/>
  <c r="M988" i="1" s="1"/>
  <c r="O993" i="1"/>
  <c r="Q993" i="1" s="1"/>
  <c r="R993" i="1" s="1"/>
  <c r="J996" i="1"/>
  <c r="L996" i="1" s="1"/>
  <c r="M996" i="1" s="1"/>
  <c r="O1001" i="1"/>
  <c r="Q1001" i="1" s="1"/>
  <c r="R1001" i="1" s="1"/>
  <c r="J1004" i="1"/>
  <c r="L1004" i="1" s="1"/>
  <c r="M1004" i="1" s="1"/>
  <c r="O1009" i="1"/>
  <c r="Q1009" i="1" s="1"/>
  <c r="R1009" i="1" s="1"/>
  <c r="J1012" i="1"/>
  <c r="L1012" i="1" s="1"/>
  <c r="M1012" i="1" s="1"/>
  <c r="E1031" i="1"/>
  <c r="G1031" i="1" s="1"/>
  <c r="H1031" i="1" s="1"/>
  <c r="F1070" i="1"/>
  <c r="E1070" i="1"/>
  <c r="G1070" i="1" s="1"/>
  <c r="H1070" i="1" s="1"/>
  <c r="F1078" i="1"/>
  <c r="E1078" i="1"/>
  <c r="G1078" i="1" s="1"/>
  <c r="H1078" i="1" s="1"/>
  <c r="K1154" i="1"/>
  <c r="J1154" i="1"/>
  <c r="L1154" i="1" s="1"/>
  <c r="M1154" i="1" s="1"/>
  <c r="O936" i="1"/>
  <c r="Q936" i="1" s="1"/>
  <c r="R936" i="1" s="1"/>
  <c r="J939" i="1"/>
  <c r="L939" i="1" s="1"/>
  <c r="M939" i="1" s="1"/>
  <c r="E942" i="1"/>
  <c r="G942" i="1" s="1"/>
  <c r="H942" i="1" s="1"/>
  <c r="O944" i="1"/>
  <c r="Q944" i="1" s="1"/>
  <c r="R944" i="1" s="1"/>
  <c r="J947" i="1"/>
  <c r="L947" i="1" s="1"/>
  <c r="M947" i="1" s="1"/>
  <c r="E950" i="1"/>
  <c r="G950" i="1" s="1"/>
  <c r="H950" i="1" s="1"/>
  <c r="O952" i="1"/>
  <c r="Q952" i="1" s="1"/>
  <c r="R952" i="1" s="1"/>
  <c r="J955" i="1"/>
  <c r="L955" i="1" s="1"/>
  <c r="M955" i="1" s="1"/>
  <c r="E958" i="1"/>
  <c r="G958" i="1" s="1"/>
  <c r="H958" i="1" s="1"/>
  <c r="O960" i="1"/>
  <c r="Q960" i="1" s="1"/>
  <c r="R960" i="1" s="1"/>
  <c r="J963" i="1"/>
  <c r="L963" i="1" s="1"/>
  <c r="M963" i="1" s="1"/>
  <c r="E966" i="1"/>
  <c r="G966" i="1" s="1"/>
  <c r="H966" i="1" s="1"/>
  <c r="O968" i="1"/>
  <c r="Q968" i="1" s="1"/>
  <c r="R968" i="1" s="1"/>
  <c r="J971" i="1"/>
  <c r="L971" i="1" s="1"/>
  <c r="M971" i="1" s="1"/>
  <c r="E974" i="1"/>
  <c r="G974" i="1" s="1"/>
  <c r="H974" i="1" s="1"/>
  <c r="O976" i="1"/>
  <c r="Q976" i="1" s="1"/>
  <c r="R976" i="1" s="1"/>
  <c r="J979" i="1"/>
  <c r="L979" i="1" s="1"/>
  <c r="M979" i="1" s="1"/>
  <c r="E982" i="1"/>
  <c r="G982" i="1" s="1"/>
  <c r="H982" i="1" s="1"/>
  <c r="O984" i="1"/>
  <c r="Q984" i="1" s="1"/>
  <c r="R984" i="1" s="1"/>
  <c r="J987" i="1"/>
  <c r="L987" i="1" s="1"/>
  <c r="M987" i="1" s="1"/>
  <c r="E990" i="1"/>
  <c r="G990" i="1" s="1"/>
  <c r="H990" i="1" s="1"/>
  <c r="O992" i="1"/>
  <c r="Q992" i="1" s="1"/>
  <c r="R992" i="1" s="1"/>
  <c r="J995" i="1"/>
  <c r="L995" i="1" s="1"/>
  <c r="M995" i="1" s="1"/>
  <c r="E998" i="1"/>
  <c r="G998" i="1" s="1"/>
  <c r="H998" i="1" s="1"/>
  <c r="O1000" i="1"/>
  <c r="Q1000" i="1" s="1"/>
  <c r="R1000" i="1" s="1"/>
  <c r="J1003" i="1"/>
  <c r="L1003" i="1" s="1"/>
  <c r="M1003" i="1" s="1"/>
  <c r="E1006" i="1"/>
  <c r="G1006" i="1" s="1"/>
  <c r="H1006" i="1" s="1"/>
  <c r="O1008" i="1"/>
  <c r="Q1008" i="1" s="1"/>
  <c r="R1008" i="1" s="1"/>
  <c r="J1011" i="1"/>
  <c r="L1011" i="1" s="1"/>
  <c r="M1011" i="1" s="1"/>
  <c r="E1014" i="1"/>
  <c r="G1014" i="1" s="1"/>
  <c r="H1014" i="1" s="1"/>
  <c r="O1016" i="1"/>
  <c r="Q1016" i="1" s="1"/>
  <c r="R1016" i="1" s="1"/>
  <c r="J1019" i="1"/>
  <c r="L1019" i="1" s="1"/>
  <c r="M1019" i="1" s="1"/>
  <c r="E1022" i="1"/>
  <c r="G1022" i="1" s="1"/>
  <c r="H1022" i="1" s="1"/>
  <c r="O1024" i="1"/>
  <c r="Q1024" i="1" s="1"/>
  <c r="R1024" i="1" s="1"/>
  <c r="J1028" i="1"/>
  <c r="L1028" i="1" s="1"/>
  <c r="M1028" i="1" s="1"/>
  <c r="F1038" i="1"/>
  <c r="E1038" i="1"/>
  <c r="G1038" i="1" s="1"/>
  <c r="H1038" i="1" s="1"/>
  <c r="K1043" i="1"/>
  <c r="J1043" i="1"/>
  <c r="L1043" i="1" s="1"/>
  <c r="M1043" i="1" s="1"/>
  <c r="F1086" i="1"/>
  <c r="E1086" i="1"/>
  <c r="G1086" i="1" s="1"/>
  <c r="H1086" i="1" s="1"/>
  <c r="E925" i="1"/>
  <c r="G925" i="1" s="1"/>
  <c r="H925" i="1" s="1"/>
  <c r="O927" i="1"/>
  <c r="Q927" i="1" s="1"/>
  <c r="R927" i="1" s="1"/>
  <c r="J930" i="1"/>
  <c r="L930" i="1" s="1"/>
  <c r="M930" i="1" s="1"/>
  <c r="E933" i="1"/>
  <c r="G933" i="1" s="1"/>
  <c r="H933" i="1" s="1"/>
  <c r="O935" i="1"/>
  <c r="Q935" i="1" s="1"/>
  <c r="R935" i="1" s="1"/>
  <c r="J938" i="1"/>
  <c r="L938" i="1" s="1"/>
  <c r="M938" i="1" s="1"/>
  <c r="E941" i="1"/>
  <c r="G941" i="1" s="1"/>
  <c r="H941" i="1" s="1"/>
  <c r="O943" i="1"/>
  <c r="Q943" i="1" s="1"/>
  <c r="R943" i="1" s="1"/>
  <c r="J946" i="1"/>
  <c r="L946" i="1" s="1"/>
  <c r="M946" i="1" s="1"/>
  <c r="E949" i="1"/>
  <c r="G949" i="1" s="1"/>
  <c r="H949" i="1" s="1"/>
  <c r="O951" i="1"/>
  <c r="Q951" i="1" s="1"/>
  <c r="R951" i="1" s="1"/>
  <c r="J954" i="1"/>
  <c r="L954" i="1" s="1"/>
  <c r="M954" i="1" s="1"/>
  <c r="E957" i="1"/>
  <c r="G957" i="1" s="1"/>
  <c r="H957" i="1" s="1"/>
  <c r="O959" i="1"/>
  <c r="Q959" i="1" s="1"/>
  <c r="R959" i="1" s="1"/>
  <c r="J962" i="1"/>
  <c r="L962" i="1" s="1"/>
  <c r="M962" i="1" s="1"/>
  <c r="E965" i="1"/>
  <c r="G965" i="1" s="1"/>
  <c r="H965" i="1" s="1"/>
  <c r="O967" i="1"/>
  <c r="Q967" i="1" s="1"/>
  <c r="R967" i="1" s="1"/>
  <c r="J970" i="1"/>
  <c r="L970" i="1" s="1"/>
  <c r="M970" i="1" s="1"/>
  <c r="E973" i="1"/>
  <c r="G973" i="1" s="1"/>
  <c r="H973" i="1" s="1"/>
  <c r="O975" i="1"/>
  <c r="Q975" i="1" s="1"/>
  <c r="R975" i="1" s="1"/>
  <c r="J978" i="1"/>
  <c r="L978" i="1" s="1"/>
  <c r="M978" i="1" s="1"/>
  <c r="E981" i="1"/>
  <c r="G981" i="1" s="1"/>
  <c r="H981" i="1" s="1"/>
  <c r="O983" i="1"/>
  <c r="Q983" i="1" s="1"/>
  <c r="R983" i="1" s="1"/>
  <c r="J986" i="1"/>
  <c r="L986" i="1" s="1"/>
  <c r="M986" i="1" s="1"/>
  <c r="E989" i="1"/>
  <c r="G989" i="1" s="1"/>
  <c r="H989" i="1" s="1"/>
  <c r="O991" i="1"/>
  <c r="Q991" i="1" s="1"/>
  <c r="R991" i="1" s="1"/>
  <c r="J994" i="1"/>
  <c r="L994" i="1" s="1"/>
  <c r="M994" i="1" s="1"/>
  <c r="E997" i="1"/>
  <c r="G997" i="1" s="1"/>
  <c r="H997" i="1" s="1"/>
  <c r="O999" i="1"/>
  <c r="Q999" i="1" s="1"/>
  <c r="R999" i="1" s="1"/>
  <c r="J1002" i="1"/>
  <c r="L1002" i="1" s="1"/>
  <c r="M1002" i="1" s="1"/>
  <c r="E1005" i="1"/>
  <c r="G1005" i="1" s="1"/>
  <c r="H1005" i="1" s="1"/>
  <c r="O1007" i="1"/>
  <c r="Q1007" i="1" s="1"/>
  <c r="R1007" i="1" s="1"/>
  <c r="J1010" i="1"/>
  <c r="L1010" i="1" s="1"/>
  <c r="M1010" i="1" s="1"/>
  <c r="E1013" i="1"/>
  <c r="G1013" i="1" s="1"/>
  <c r="H1013" i="1" s="1"/>
  <c r="O1015" i="1"/>
  <c r="Q1015" i="1" s="1"/>
  <c r="R1015" i="1" s="1"/>
  <c r="J1018" i="1"/>
  <c r="L1018" i="1" s="1"/>
  <c r="M1018" i="1" s="1"/>
  <c r="O1023" i="1"/>
  <c r="Q1023" i="1" s="1"/>
  <c r="R1023" i="1" s="1"/>
  <c r="J1026" i="1"/>
  <c r="L1026" i="1" s="1"/>
  <c r="M1026" i="1" s="1"/>
  <c r="P1056" i="1"/>
  <c r="O1056" i="1"/>
  <c r="Q1056" i="1" s="1"/>
  <c r="R1056" i="1" s="1"/>
  <c r="P1064" i="1"/>
  <c r="O1064" i="1"/>
  <c r="Q1064" i="1" s="1"/>
  <c r="R1064" i="1" s="1"/>
  <c r="P1072" i="1"/>
  <c r="O1072" i="1"/>
  <c r="Q1072" i="1" s="1"/>
  <c r="R1072" i="1" s="1"/>
  <c r="F1094" i="1"/>
  <c r="E1094" i="1"/>
  <c r="G1094" i="1" s="1"/>
  <c r="H1094" i="1" s="1"/>
  <c r="K1099" i="1"/>
  <c r="J1099" i="1"/>
  <c r="L1099" i="1" s="1"/>
  <c r="M1099" i="1" s="1"/>
  <c r="P1104" i="1"/>
  <c r="O1104" i="1"/>
  <c r="Q1104" i="1" s="1"/>
  <c r="R1104" i="1" s="1"/>
  <c r="F1110" i="1"/>
  <c r="E1110" i="1"/>
  <c r="G1110" i="1" s="1"/>
  <c r="H1110" i="1" s="1"/>
  <c r="K1115" i="1"/>
  <c r="J1115" i="1"/>
  <c r="L1115" i="1" s="1"/>
  <c r="M1115" i="1" s="1"/>
  <c r="P1120" i="1"/>
  <c r="O1120" i="1"/>
  <c r="Q1120" i="1" s="1"/>
  <c r="R1120" i="1" s="1"/>
  <c r="F1046" i="1"/>
  <c r="E1046" i="1"/>
  <c r="G1046" i="1" s="1"/>
  <c r="H1046" i="1" s="1"/>
  <c r="K1051" i="1"/>
  <c r="J1051" i="1"/>
  <c r="L1051" i="1" s="1"/>
  <c r="M1051" i="1" s="1"/>
  <c r="K1083" i="1"/>
  <c r="J1083" i="1"/>
  <c r="L1083" i="1" s="1"/>
  <c r="M1083" i="1" s="1"/>
  <c r="F1126" i="1"/>
  <c r="E1126" i="1"/>
  <c r="G1126" i="1" s="1"/>
  <c r="H1126" i="1" s="1"/>
  <c r="O1135" i="1"/>
  <c r="Q1135" i="1" s="1"/>
  <c r="R1135" i="1" s="1"/>
  <c r="P1135" i="1"/>
  <c r="F1165" i="1"/>
  <c r="E1165" i="1"/>
  <c r="G1165" i="1" s="1"/>
  <c r="H1165" i="1" s="1"/>
  <c r="P1175" i="1"/>
  <c r="O1175" i="1"/>
  <c r="Q1175" i="1" s="1"/>
  <c r="R1175" i="1" s="1"/>
  <c r="F1189" i="1"/>
  <c r="E1189" i="1"/>
  <c r="G1189" i="1" s="1"/>
  <c r="H1189" i="1" s="1"/>
  <c r="P1199" i="1"/>
  <c r="O1199" i="1"/>
  <c r="Q1199" i="1" s="1"/>
  <c r="R1199" i="1" s="1"/>
  <c r="K1210" i="1"/>
  <c r="J1210" i="1"/>
  <c r="L1210" i="1" s="1"/>
  <c r="M1210" i="1" s="1"/>
  <c r="F1149" i="1"/>
  <c r="E1149" i="1"/>
  <c r="G1149" i="1" s="1"/>
  <c r="H1149" i="1" s="1"/>
  <c r="P1242" i="1"/>
  <c r="O1242" i="1"/>
  <c r="Q1242" i="1" s="1"/>
  <c r="R1242" i="1" s="1"/>
  <c r="F1157" i="1"/>
  <c r="E1157" i="1"/>
  <c r="G1157" i="1" s="1"/>
  <c r="H1157" i="1" s="1"/>
  <c r="P1167" i="1"/>
  <c r="O1167" i="1"/>
  <c r="Q1167" i="1" s="1"/>
  <c r="R1167" i="1" s="1"/>
  <c r="K1178" i="1"/>
  <c r="J1178" i="1"/>
  <c r="L1178" i="1" s="1"/>
  <c r="M1178" i="1" s="1"/>
  <c r="P1191" i="1"/>
  <c r="O1191" i="1"/>
  <c r="Q1191" i="1" s="1"/>
  <c r="R1191" i="1" s="1"/>
  <c r="K1202" i="1"/>
  <c r="J1202" i="1"/>
  <c r="L1202" i="1" s="1"/>
  <c r="M1202" i="1" s="1"/>
  <c r="F1213" i="1"/>
  <c r="E1213" i="1"/>
  <c r="G1213" i="1" s="1"/>
  <c r="H1213" i="1" s="1"/>
  <c r="E1035" i="1"/>
  <c r="G1035" i="1" s="1"/>
  <c r="H1035" i="1" s="1"/>
  <c r="O1037" i="1"/>
  <c r="Q1037" i="1" s="1"/>
  <c r="R1037" i="1" s="1"/>
  <c r="J1040" i="1"/>
  <c r="L1040" i="1" s="1"/>
  <c r="M1040" i="1" s="1"/>
  <c r="E1043" i="1"/>
  <c r="G1043" i="1" s="1"/>
  <c r="H1043" i="1" s="1"/>
  <c r="O1045" i="1"/>
  <c r="Q1045" i="1" s="1"/>
  <c r="R1045" i="1" s="1"/>
  <c r="J1048" i="1"/>
  <c r="L1048" i="1" s="1"/>
  <c r="M1048" i="1" s="1"/>
  <c r="E1051" i="1"/>
  <c r="G1051" i="1" s="1"/>
  <c r="H1051" i="1" s="1"/>
  <c r="O1053" i="1"/>
  <c r="Q1053" i="1" s="1"/>
  <c r="R1053" i="1" s="1"/>
  <c r="J1056" i="1"/>
  <c r="L1056" i="1" s="1"/>
  <c r="M1056" i="1" s="1"/>
  <c r="E1059" i="1"/>
  <c r="G1059" i="1" s="1"/>
  <c r="H1059" i="1" s="1"/>
  <c r="O1061" i="1"/>
  <c r="Q1061" i="1" s="1"/>
  <c r="R1061" i="1" s="1"/>
  <c r="J1064" i="1"/>
  <c r="L1064" i="1" s="1"/>
  <c r="M1064" i="1" s="1"/>
  <c r="E1067" i="1"/>
  <c r="G1067" i="1" s="1"/>
  <c r="H1067" i="1" s="1"/>
  <c r="O1069" i="1"/>
  <c r="Q1069" i="1" s="1"/>
  <c r="R1069" i="1" s="1"/>
  <c r="J1072" i="1"/>
  <c r="L1072" i="1" s="1"/>
  <c r="M1072" i="1" s="1"/>
  <c r="E1075" i="1"/>
  <c r="G1075" i="1" s="1"/>
  <c r="H1075" i="1" s="1"/>
  <c r="O1077" i="1"/>
  <c r="Q1077" i="1" s="1"/>
  <c r="R1077" i="1" s="1"/>
  <c r="J1080" i="1"/>
  <c r="L1080" i="1" s="1"/>
  <c r="M1080" i="1" s="1"/>
  <c r="E1083" i="1"/>
  <c r="G1083" i="1" s="1"/>
  <c r="H1083" i="1" s="1"/>
  <c r="O1085" i="1"/>
  <c r="Q1085" i="1" s="1"/>
  <c r="R1085" i="1" s="1"/>
  <c r="J1088" i="1"/>
  <c r="L1088" i="1" s="1"/>
  <c r="M1088" i="1" s="1"/>
  <c r="E1091" i="1"/>
  <c r="G1091" i="1" s="1"/>
  <c r="H1091" i="1" s="1"/>
  <c r="O1093" i="1"/>
  <c r="Q1093" i="1" s="1"/>
  <c r="R1093" i="1" s="1"/>
  <c r="J1096" i="1"/>
  <c r="L1096" i="1" s="1"/>
  <c r="M1096" i="1" s="1"/>
  <c r="E1099" i="1"/>
  <c r="G1099" i="1" s="1"/>
  <c r="H1099" i="1" s="1"/>
  <c r="O1101" i="1"/>
  <c r="Q1101" i="1" s="1"/>
  <c r="R1101" i="1" s="1"/>
  <c r="J1104" i="1"/>
  <c r="L1104" i="1" s="1"/>
  <c r="M1104" i="1" s="1"/>
  <c r="E1107" i="1"/>
  <c r="G1107" i="1" s="1"/>
  <c r="H1107" i="1" s="1"/>
  <c r="O1109" i="1"/>
  <c r="Q1109" i="1" s="1"/>
  <c r="R1109" i="1" s="1"/>
  <c r="J1112" i="1"/>
  <c r="L1112" i="1" s="1"/>
  <c r="M1112" i="1" s="1"/>
  <c r="E1115" i="1"/>
  <c r="G1115" i="1" s="1"/>
  <c r="H1115" i="1" s="1"/>
  <c r="O1117" i="1"/>
  <c r="Q1117" i="1" s="1"/>
  <c r="R1117" i="1" s="1"/>
  <c r="J1120" i="1"/>
  <c r="L1120" i="1" s="1"/>
  <c r="M1120" i="1" s="1"/>
  <c r="E1123" i="1"/>
  <c r="G1123" i="1" s="1"/>
  <c r="H1123" i="1" s="1"/>
  <c r="O1125" i="1"/>
  <c r="Q1125" i="1" s="1"/>
  <c r="R1125" i="1" s="1"/>
  <c r="J1128" i="1"/>
  <c r="L1128" i="1" s="1"/>
  <c r="M1128" i="1" s="1"/>
  <c r="F1133" i="1"/>
  <c r="E1136" i="1"/>
  <c r="G1136" i="1" s="1"/>
  <c r="H1136" i="1" s="1"/>
  <c r="E1139" i="1"/>
  <c r="G1139" i="1" s="1"/>
  <c r="H1139" i="1" s="1"/>
  <c r="F1181" i="1"/>
  <c r="E1181" i="1"/>
  <c r="G1181" i="1" s="1"/>
  <c r="H1181" i="1" s="1"/>
  <c r="P1140" i="1"/>
  <c r="O1140" i="1"/>
  <c r="Q1140" i="1" s="1"/>
  <c r="R1140" i="1" s="1"/>
  <c r="P1151" i="1"/>
  <c r="O1151" i="1"/>
  <c r="Q1151" i="1" s="1"/>
  <c r="R1151" i="1" s="1"/>
  <c r="P1159" i="1"/>
  <c r="O1159" i="1"/>
  <c r="Q1159" i="1" s="1"/>
  <c r="R1159" i="1" s="1"/>
  <c r="K1170" i="1"/>
  <c r="J1170" i="1"/>
  <c r="L1170" i="1" s="1"/>
  <c r="M1170" i="1" s="1"/>
  <c r="P1183" i="1"/>
  <c r="O1183" i="1"/>
  <c r="Q1183" i="1" s="1"/>
  <c r="R1183" i="1" s="1"/>
  <c r="K1194" i="1"/>
  <c r="J1194" i="1"/>
  <c r="L1194" i="1" s="1"/>
  <c r="M1194" i="1" s="1"/>
  <c r="F1205" i="1"/>
  <c r="E1205" i="1"/>
  <c r="G1205" i="1" s="1"/>
  <c r="H1205" i="1" s="1"/>
  <c r="P1215" i="1"/>
  <c r="O1215" i="1"/>
  <c r="Q1215" i="1" s="1"/>
  <c r="R1215" i="1" s="1"/>
  <c r="J1094" i="1"/>
  <c r="L1094" i="1" s="1"/>
  <c r="M1094" i="1" s="1"/>
  <c r="E1097" i="1"/>
  <c r="G1097" i="1" s="1"/>
  <c r="H1097" i="1" s="1"/>
  <c r="O1099" i="1"/>
  <c r="Q1099" i="1" s="1"/>
  <c r="R1099" i="1" s="1"/>
  <c r="J1102" i="1"/>
  <c r="L1102" i="1" s="1"/>
  <c r="M1102" i="1" s="1"/>
  <c r="E1105" i="1"/>
  <c r="G1105" i="1" s="1"/>
  <c r="H1105" i="1" s="1"/>
  <c r="O1107" i="1"/>
  <c r="Q1107" i="1" s="1"/>
  <c r="R1107" i="1" s="1"/>
  <c r="J1110" i="1"/>
  <c r="L1110" i="1" s="1"/>
  <c r="M1110" i="1" s="1"/>
  <c r="E1113" i="1"/>
  <c r="G1113" i="1" s="1"/>
  <c r="H1113" i="1" s="1"/>
  <c r="O1115" i="1"/>
  <c r="Q1115" i="1" s="1"/>
  <c r="R1115" i="1" s="1"/>
  <c r="J1118" i="1"/>
  <c r="L1118" i="1" s="1"/>
  <c r="M1118" i="1" s="1"/>
  <c r="E1121" i="1"/>
  <c r="G1121" i="1" s="1"/>
  <c r="H1121" i="1" s="1"/>
  <c r="O1123" i="1"/>
  <c r="Q1123" i="1" s="1"/>
  <c r="R1123" i="1" s="1"/>
  <c r="J1126" i="1"/>
  <c r="L1126" i="1" s="1"/>
  <c r="M1126" i="1" s="1"/>
  <c r="P1129" i="1"/>
  <c r="K1132" i="1"/>
  <c r="K1135" i="1"/>
  <c r="K1138" i="1"/>
  <c r="O1141" i="1"/>
  <c r="Q1141" i="1" s="1"/>
  <c r="R1141" i="1" s="1"/>
  <c r="F1146" i="1"/>
  <c r="E1146" i="1"/>
  <c r="G1146" i="1" s="1"/>
  <c r="H1146" i="1" s="1"/>
  <c r="K1143" i="1"/>
  <c r="J1143" i="1"/>
  <c r="L1143" i="1" s="1"/>
  <c r="M1143" i="1" s="1"/>
  <c r="K1146" i="1"/>
  <c r="J1146" i="1"/>
  <c r="L1146" i="1" s="1"/>
  <c r="M1146" i="1" s="1"/>
  <c r="K1162" i="1"/>
  <c r="J1162" i="1"/>
  <c r="L1162" i="1" s="1"/>
  <c r="M1162" i="1" s="1"/>
  <c r="F1173" i="1"/>
  <c r="E1173" i="1"/>
  <c r="G1173" i="1" s="1"/>
  <c r="H1173" i="1" s="1"/>
  <c r="K1186" i="1"/>
  <c r="J1186" i="1"/>
  <c r="L1186" i="1" s="1"/>
  <c r="M1186" i="1" s="1"/>
  <c r="F1197" i="1"/>
  <c r="E1197" i="1"/>
  <c r="G1197" i="1" s="1"/>
  <c r="H1197" i="1" s="1"/>
  <c r="P1207" i="1"/>
  <c r="O1207" i="1"/>
  <c r="Q1207" i="1" s="1"/>
  <c r="R1207" i="1" s="1"/>
  <c r="K1253" i="1"/>
  <c r="J1253" i="1"/>
  <c r="L1253" i="1" s="1"/>
  <c r="M1253" i="1" s="1"/>
  <c r="P1226" i="1"/>
  <c r="O1226" i="1"/>
  <c r="Q1226" i="1" s="1"/>
  <c r="R1226" i="1" s="1"/>
  <c r="F1221" i="1"/>
  <c r="E1221" i="1"/>
  <c r="G1221" i="1" s="1"/>
  <c r="H1221" i="1" s="1"/>
  <c r="P1234" i="1"/>
  <c r="O1234" i="1"/>
  <c r="Q1234" i="1" s="1"/>
  <c r="R1234" i="1" s="1"/>
  <c r="P1258" i="1"/>
  <c r="O1258" i="1"/>
  <c r="Q1258" i="1" s="1"/>
  <c r="R1258" i="1" s="1"/>
  <c r="O1157" i="1"/>
  <c r="Q1157" i="1" s="1"/>
  <c r="R1157" i="1" s="1"/>
  <c r="J1160" i="1"/>
  <c r="L1160" i="1" s="1"/>
  <c r="M1160" i="1" s="1"/>
  <c r="E1163" i="1"/>
  <c r="G1163" i="1" s="1"/>
  <c r="H1163" i="1" s="1"/>
  <c r="O1165" i="1"/>
  <c r="Q1165" i="1" s="1"/>
  <c r="R1165" i="1" s="1"/>
  <c r="J1168" i="1"/>
  <c r="L1168" i="1" s="1"/>
  <c r="M1168" i="1" s="1"/>
  <c r="E1171" i="1"/>
  <c r="G1171" i="1" s="1"/>
  <c r="H1171" i="1" s="1"/>
  <c r="O1173" i="1"/>
  <c r="Q1173" i="1" s="1"/>
  <c r="R1173" i="1" s="1"/>
  <c r="J1176" i="1"/>
  <c r="L1176" i="1" s="1"/>
  <c r="M1176" i="1" s="1"/>
  <c r="E1179" i="1"/>
  <c r="G1179" i="1" s="1"/>
  <c r="H1179" i="1" s="1"/>
  <c r="O1181" i="1"/>
  <c r="Q1181" i="1" s="1"/>
  <c r="R1181" i="1" s="1"/>
  <c r="J1184" i="1"/>
  <c r="L1184" i="1" s="1"/>
  <c r="M1184" i="1" s="1"/>
  <c r="E1187" i="1"/>
  <c r="G1187" i="1" s="1"/>
  <c r="H1187" i="1" s="1"/>
  <c r="O1189" i="1"/>
  <c r="Q1189" i="1" s="1"/>
  <c r="R1189" i="1" s="1"/>
  <c r="J1192" i="1"/>
  <c r="L1192" i="1" s="1"/>
  <c r="M1192" i="1" s="1"/>
  <c r="E1195" i="1"/>
  <c r="G1195" i="1" s="1"/>
  <c r="H1195" i="1" s="1"/>
  <c r="O1197" i="1"/>
  <c r="Q1197" i="1" s="1"/>
  <c r="R1197" i="1" s="1"/>
  <c r="J1200" i="1"/>
  <c r="L1200" i="1" s="1"/>
  <c r="M1200" i="1" s="1"/>
  <c r="E1203" i="1"/>
  <c r="G1203" i="1" s="1"/>
  <c r="H1203" i="1" s="1"/>
  <c r="O1205" i="1"/>
  <c r="Q1205" i="1" s="1"/>
  <c r="R1205" i="1" s="1"/>
  <c r="J1208" i="1"/>
  <c r="L1208" i="1" s="1"/>
  <c r="M1208" i="1" s="1"/>
  <c r="E1211" i="1"/>
  <c r="G1211" i="1" s="1"/>
  <c r="H1211" i="1" s="1"/>
  <c r="O1213" i="1"/>
  <c r="Q1213" i="1" s="1"/>
  <c r="R1213" i="1" s="1"/>
  <c r="J1216" i="1"/>
  <c r="L1216" i="1" s="1"/>
  <c r="M1216" i="1" s="1"/>
  <c r="O1235" i="1"/>
  <c r="Q1235" i="1" s="1"/>
  <c r="R1235" i="1" s="1"/>
  <c r="K1245" i="1"/>
  <c r="J1245" i="1"/>
  <c r="L1245" i="1" s="1"/>
  <c r="M1245" i="1" s="1"/>
  <c r="P1250" i="1"/>
  <c r="O1250" i="1"/>
  <c r="Q1250" i="1" s="1"/>
  <c r="R1250" i="1" s="1"/>
  <c r="O1148" i="1"/>
  <c r="Q1148" i="1" s="1"/>
  <c r="R1148" i="1" s="1"/>
  <c r="J1151" i="1"/>
  <c r="L1151" i="1" s="1"/>
  <c r="M1151" i="1" s="1"/>
  <c r="E1154" i="1"/>
  <c r="G1154" i="1" s="1"/>
  <c r="H1154" i="1" s="1"/>
  <c r="O1156" i="1"/>
  <c r="Q1156" i="1" s="1"/>
  <c r="R1156" i="1" s="1"/>
  <c r="J1159" i="1"/>
  <c r="L1159" i="1" s="1"/>
  <c r="M1159" i="1" s="1"/>
  <c r="E1162" i="1"/>
  <c r="G1162" i="1" s="1"/>
  <c r="H1162" i="1" s="1"/>
  <c r="O1164" i="1"/>
  <c r="Q1164" i="1" s="1"/>
  <c r="R1164" i="1" s="1"/>
  <c r="J1167" i="1"/>
  <c r="L1167" i="1" s="1"/>
  <c r="M1167" i="1" s="1"/>
  <c r="E1170" i="1"/>
  <c r="G1170" i="1" s="1"/>
  <c r="H1170" i="1" s="1"/>
  <c r="O1172" i="1"/>
  <c r="Q1172" i="1" s="1"/>
  <c r="R1172" i="1" s="1"/>
  <c r="J1175" i="1"/>
  <c r="L1175" i="1" s="1"/>
  <c r="M1175" i="1" s="1"/>
  <c r="E1178" i="1"/>
  <c r="G1178" i="1" s="1"/>
  <c r="H1178" i="1" s="1"/>
  <c r="O1180" i="1"/>
  <c r="Q1180" i="1" s="1"/>
  <c r="R1180" i="1" s="1"/>
  <c r="J1183" i="1"/>
  <c r="L1183" i="1" s="1"/>
  <c r="M1183" i="1" s="1"/>
  <c r="K1229" i="1"/>
  <c r="J1229" i="1"/>
  <c r="L1229" i="1" s="1"/>
  <c r="M1229" i="1" s="1"/>
  <c r="K1237" i="1"/>
  <c r="J1237" i="1"/>
  <c r="L1237" i="1" s="1"/>
  <c r="M1237" i="1" s="1"/>
  <c r="F1256" i="1"/>
  <c r="E1256" i="1"/>
  <c r="G1256" i="1" s="1"/>
  <c r="H1256" i="1" s="1"/>
  <c r="O1178" i="1"/>
  <c r="Q1178" i="1" s="1"/>
  <c r="R1178" i="1" s="1"/>
  <c r="J1181" i="1"/>
  <c r="L1181" i="1" s="1"/>
  <c r="M1181" i="1" s="1"/>
  <c r="E1184" i="1"/>
  <c r="G1184" i="1" s="1"/>
  <c r="H1184" i="1" s="1"/>
  <c r="O1186" i="1"/>
  <c r="Q1186" i="1" s="1"/>
  <c r="R1186" i="1" s="1"/>
  <c r="J1189" i="1"/>
  <c r="L1189" i="1" s="1"/>
  <c r="M1189" i="1" s="1"/>
  <c r="E1192" i="1"/>
  <c r="G1192" i="1" s="1"/>
  <c r="H1192" i="1" s="1"/>
  <c r="O1194" i="1"/>
  <c r="Q1194" i="1" s="1"/>
  <c r="R1194" i="1" s="1"/>
  <c r="J1197" i="1"/>
  <c r="L1197" i="1" s="1"/>
  <c r="M1197" i="1" s="1"/>
  <c r="E1200" i="1"/>
  <c r="G1200" i="1" s="1"/>
  <c r="H1200" i="1" s="1"/>
  <c r="O1202" i="1"/>
  <c r="Q1202" i="1" s="1"/>
  <c r="R1202" i="1" s="1"/>
  <c r="J1205" i="1"/>
  <c r="L1205" i="1" s="1"/>
  <c r="M1205" i="1" s="1"/>
  <c r="E1208" i="1"/>
  <c r="G1208" i="1" s="1"/>
  <c r="H1208" i="1" s="1"/>
  <c r="O1210" i="1"/>
  <c r="Q1210" i="1" s="1"/>
  <c r="R1210" i="1" s="1"/>
  <c r="J1213" i="1"/>
  <c r="L1213" i="1" s="1"/>
  <c r="M1213" i="1" s="1"/>
  <c r="E1216" i="1"/>
  <c r="G1216" i="1" s="1"/>
  <c r="H1216" i="1" s="1"/>
  <c r="O1217" i="1"/>
  <c r="Q1217" i="1" s="1"/>
  <c r="R1217" i="1" s="1"/>
  <c r="O1219" i="1"/>
  <c r="Q1219" i="1" s="1"/>
  <c r="R1219" i="1" s="1"/>
  <c r="F1224" i="1"/>
  <c r="E1224" i="1"/>
  <c r="G1224" i="1" s="1"/>
  <c r="H1224" i="1" s="1"/>
  <c r="F1240" i="1"/>
  <c r="E1240" i="1"/>
  <c r="G1240" i="1" s="1"/>
  <c r="H1240" i="1" s="1"/>
  <c r="J1218" i="1"/>
  <c r="L1218" i="1" s="1"/>
  <c r="M1218" i="1" s="1"/>
  <c r="F1223" i="1"/>
  <c r="E1225" i="1"/>
  <c r="G1225" i="1" s="1"/>
  <c r="H1225" i="1" s="1"/>
  <c r="F1232" i="1"/>
  <c r="E1232" i="1"/>
  <c r="G1232" i="1" s="1"/>
  <c r="H1232" i="1" s="1"/>
  <c r="F1248" i="1"/>
  <c r="E1248" i="1"/>
  <c r="G1248" i="1" s="1"/>
  <c r="H1248" i="1" s="1"/>
  <c r="O1225" i="1"/>
  <c r="Q1225" i="1" s="1"/>
  <c r="R1225" i="1" s="1"/>
  <c r="J1228" i="1"/>
  <c r="L1228" i="1" s="1"/>
  <c r="M1228" i="1" s="1"/>
  <c r="E1231" i="1"/>
  <c r="G1231" i="1" s="1"/>
  <c r="H1231" i="1" s="1"/>
  <c r="O1233" i="1"/>
  <c r="Q1233" i="1" s="1"/>
  <c r="R1233" i="1" s="1"/>
  <c r="J1236" i="1"/>
  <c r="L1236" i="1" s="1"/>
  <c r="M1236" i="1" s="1"/>
  <c r="O1223" i="1"/>
  <c r="Q1223" i="1" s="1"/>
  <c r="R1223" i="1" s="1"/>
  <c r="J1226" i="1"/>
  <c r="L1226" i="1" s="1"/>
  <c r="M1226" i="1" s="1"/>
  <c r="E1229" i="1"/>
  <c r="G1229" i="1" s="1"/>
  <c r="H1229" i="1" s="1"/>
  <c r="O1231" i="1"/>
  <c r="Q1231" i="1" s="1"/>
  <c r="R1231" i="1" s="1"/>
  <c r="J1234" i="1"/>
  <c r="L1234" i="1" s="1"/>
  <c r="M1234" i="1" s="1"/>
  <c r="E1237" i="1"/>
  <c r="G1237" i="1" s="1"/>
  <c r="H1237" i="1" s="1"/>
  <c r="O1239" i="1"/>
  <c r="Q1239" i="1" s="1"/>
  <c r="R1239" i="1" s="1"/>
  <c r="J1242" i="1"/>
  <c r="L1242" i="1" s="1"/>
  <c r="M1242" i="1" s="1"/>
  <c r="E1245" i="1"/>
  <c r="G1245" i="1" s="1"/>
  <c r="H1245" i="1" s="1"/>
  <c r="O1247" i="1"/>
  <c r="Q1247" i="1" s="1"/>
  <c r="R1247" i="1" s="1"/>
  <c r="J1250" i="1"/>
  <c r="L1250" i="1" s="1"/>
  <c r="M1250" i="1" s="1"/>
  <c r="E1253" i="1"/>
  <c r="G1253" i="1" s="1"/>
  <c r="H1253" i="1" s="1"/>
  <c r="O1255" i="1"/>
  <c r="Q1255" i="1" s="1"/>
  <c r="R1255" i="1" s="1"/>
  <c r="J1258" i="1"/>
  <c r="L1258" i="1" s="1"/>
  <c r="M1258" i="1" s="1"/>
  <c r="E1220" i="1"/>
  <c r="G1220" i="1" s="1"/>
  <c r="H1220" i="1" s="1"/>
  <c r="O1222" i="1"/>
  <c r="Q1222" i="1" s="1"/>
  <c r="R1222" i="1" s="1"/>
  <c r="J1225" i="1"/>
  <c r="L1225" i="1" s="1"/>
  <c r="M1225" i="1" s="1"/>
  <c r="E1228" i="1"/>
  <c r="G1228" i="1" s="1"/>
  <c r="H1228" i="1" s="1"/>
  <c r="O1230" i="1"/>
  <c r="Q1230" i="1" s="1"/>
  <c r="R1230" i="1" s="1"/>
  <c r="J1233" i="1"/>
  <c r="L1233" i="1" s="1"/>
  <c r="M1233" i="1" s="1"/>
  <c r="E1236" i="1"/>
  <c r="G1236" i="1" s="1"/>
  <c r="H1236" i="1" s="1"/>
  <c r="O1238" i="1"/>
  <c r="Q1238" i="1" s="1"/>
  <c r="R1238" i="1" s="1"/>
  <c r="J1241" i="1"/>
  <c r="L1241" i="1" s="1"/>
  <c r="M1241" i="1" s="1"/>
  <c r="O1246" i="1"/>
  <c r="Q1246" i="1" s="1"/>
  <c r="R1246" i="1" s="1"/>
  <c r="J1249" i="1"/>
  <c r="L1249" i="1" s="1"/>
  <c r="M1249" i="1" s="1"/>
  <c r="X6" i="1" l="1"/>
  <c r="W6" i="1"/>
  <c r="Y6" i="1"/>
  <c r="W5" i="1"/>
  <c r="W7" i="1"/>
  <c r="Y5" i="1"/>
  <c r="X5" i="1"/>
  <c r="D5" i="3"/>
  <c r="E4" i="3"/>
  <c r="R9" i="1"/>
  <c r="Y7" i="1" s="1"/>
  <c r="M6" i="1"/>
  <c r="X7" i="1" s="1"/>
  <c r="G4" i="3" l="1"/>
  <c r="F4" i="3"/>
  <c r="E5" i="3"/>
  <c r="D6" i="3"/>
  <c r="H4" i="3" l="1"/>
  <c r="E6" i="3"/>
  <c r="D7" i="3"/>
  <c r="F5" i="3"/>
  <c r="H5" i="3" s="1"/>
  <c r="G5" i="3"/>
  <c r="D8" i="3" l="1"/>
  <c r="E7" i="3"/>
  <c r="G6" i="3"/>
  <c r="F6" i="3"/>
  <c r="H6" i="3" s="1"/>
  <c r="G7" i="3" l="1"/>
  <c r="F7" i="3"/>
  <c r="H7" i="3" s="1"/>
  <c r="E8" i="3"/>
  <c r="D9" i="3"/>
  <c r="D10" i="3" l="1"/>
  <c r="E9" i="3"/>
  <c r="F8" i="3"/>
  <c r="H8" i="3" s="1"/>
  <c r="G8" i="3"/>
  <c r="G9" i="3" l="1"/>
  <c r="F9" i="3"/>
  <c r="H9" i="3" s="1"/>
  <c r="D11" i="3"/>
  <c r="E10" i="3"/>
  <c r="G10" i="3" l="1"/>
  <c r="F10" i="3"/>
  <c r="H10" i="3" s="1"/>
  <c r="E11" i="3"/>
  <c r="D12" i="3"/>
  <c r="D13" i="3" l="1"/>
  <c r="E12" i="3"/>
  <c r="G11" i="3"/>
  <c r="F11" i="3"/>
  <c r="H11" i="3" s="1"/>
  <c r="G12" i="3" l="1"/>
  <c r="F12" i="3"/>
  <c r="H12" i="3" s="1"/>
  <c r="E13" i="3"/>
  <c r="D14" i="3"/>
  <c r="E14" i="3" l="1"/>
  <c r="D15" i="3"/>
  <c r="F13" i="3"/>
  <c r="H13" i="3" s="1"/>
  <c r="G13" i="3"/>
  <c r="D16" i="3" l="1"/>
  <c r="E15" i="3"/>
  <c r="G14" i="3"/>
  <c r="F14" i="3"/>
  <c r="H14" i="3" s="1"/>
  <c r="G15" i="3" l="1"/>
  <c r="F15" i="3"/>
  <c r="H15" i="3" s="1"/>
  <c r="E16" i="3"/>
  <c r="D17" i="3"/>
  <c r="D18" i="3" l="1"/>
  <c r="E17" i="3"/>
  <c r="F16" i="3"/>
  <c r="H16" i="3" s="1"/>
  <c r="G16" i="3"/>
  <c r="G17" i="3" l="1"/>
  <c r="F17" i="3"/>
  <c r="H17" i="3" s="1"/>
  <c r="E18" i="3"/>
  <c r="D19" i="3"/>
  <c r="E19" i="3" l="1"/>
  <c r="D20" i="3"/>
  <c r="G18" i="3"/>
  <c r="F18" i="3"/>
  <c r="H18" i="3" s="1"/>
  <c r="D21" i="3" l="1"/>
  <c r="E20" i="3"/>
  <c r="G19" i="3"/>
  <c r="F19" i="3"/>
  <c r="H19" i="3" s="1"/>
  <c r="G20" i="3" l="1"/>
  <c r="F20" i="3"/>
  <c r="H20" i="3" s="1"/>
  <c r="E21" i="3"/>
  <c r="D22" i="3"/>
  <c r="E22" i="3" l="1"/>
  <c r="D23" i="3"/>
  <c r="F21" i="3"/>
  <c r="H21" i="3" s="1"/>
  <c r="G21" i="3"/>
  <c r="G22" i="3" l="1"/>
  <c r="F22" i="3"/>
  <c r="H22" i="3" s="1"/>
  <c r="D24" i="3"/>
  <c r="E23" i="3"/>
  <c r="G23" i="3" l="1"/>
  <c r="F23" i="3"/>
  <c r="H23" i="3" s="1"/>
  <c r="E24" i="3"/>
  <c r="D25" i="3"/>
  <c r="D26" i="3" l="1"/>
  <c r="E25" i="3"/>
  <c r="F24" i="3"/>
  <c r="H24" i="3" s="1"/>
  <c r="G24" i="3"/>
  <c r="G25" i="3" l="1"/>
  <c r="F25" i="3"/>
  <c r="H25" i="3" s="1"/>
  <c r="D27" i="3"/>
  <c r="E26" i="3"/>
  <c r="G26" i="3" l="1"/>
  <c r="F26" i="3"/>
  <c r="H26" i="3" s="1"/>
  <c r="E27" i="3"/>
  <c r="D28" i="3"/>
  <c r="D29" i="3" l="1"/>
  <c r="E28" i="3"/>
  <c r="G27" i="3"/>
  <c r="F27" i="3"/>
  <c r="H27" i="3" s="1"/>
  <c r="G28" i="3" l="1"/>
  <c r="F28" i="3"/>
  <c r="H28" i="3" s="1"/>
  <c r="E29" i="3"/>
  <c r="D30" i="3"/>
  <c r="D31" i="3" l="1"/>
  <c r="E30" i="3"/>
  <c r="F29" i="3"/>
  <c r="H29" i="3" s="1"/>
  <c r="G29" i="3"/>
  <c r="G30" i="3" l="1"/>
  <c r="F30" i="3"/>
  <c r="H30" i="3" s="1"/>
  <c r="D32" i="3"/>
  <c r="E31" i="3"/>
  <c r="G31" i="3" l="1"/>
  <c r="F31" i="3"/>
  <c r="H31" i="3" s="1"/>
  <c r="E32" i="3"/>
  <c r="D33" i="3"/>
  <c r="D34" i="3" l="1"/>
  <c r="E33" i="3"/>
  <c r="F32" i="3"/>
  <c r="H32" i="3" s="1"/>
  <c r="G32" i="3"/>
  <c r="G33" i="3" l="1"/>
  <c r="F33" i="3"/>
  <c r="H33" i="3" s="1"/>
  <c r="D35" i="3"/>
  <c r="E34" i="3"/>
  <c r="G34" i="3" l="1"/>
  <c r="F34" i="3"/>
  <c r="H34" i="3" s="1"/>
  <c r="E35" i="3"/>
  <c r="D36" i="3"/>
  <c r="D37" i="3" l="1"/>
  <c r="E36" i="3"/>
  <c r="G35" i="3"/>
  <c r="F35" i="3"/>
  <c r="H35" i="3" s="1"/>
  <c r="G36" i="3" l="1"/>
  <c r="F36" i="3"/>
  <c r="H36" i="3" s="1"/>
  <c r="E37" i="3"/>
  <c r="D38" i="3"/>
  <c r="D39" i="3" l="1"/>
  <c r="E38" i="3"/>
  <c r="F37" i="3"/>
  <c r="H37" i="3" s="1"/>
  <c r="G37" i="3"/>
  <c r="G38" i="3" l="1"/>
  <c r="F38" i="3"/>
  <c r="H38" i="3" s="1"/>
  <c r="D40" i="3"/>
  <c r="E39" i="3"/>
  <c r="E40" i="3" l="1"/>
  <c r="D41" i="3"/>
  <c r="G39" i="3"/>
  <c r="F39" i="3"/>
  <c r="H39" i="3" s="1"/>
  <c r="D42" i="3" l="1"/>
  <c r="E41" i="3"/>
  <c r="F40" i="3"/>
  <c r="H40" i="3" s="1"/>
  <c r="G40" i="3"/>
  <c r="G41" i="3" l="1"/>
  <c r="F41" i="3"/>
  <c r="H41" i="3" s="1"/>
  <c r="E42" i="3"/>
  <c r="D43" i="3"/>
  <c r="G42" i="3" l="1"/>
  <c r="F42" i="3"/>
  <c r="H42" i="3" s="1"/>
  <c r="E43" i="3"/>
  <c r="D44" i="3"/>
  <c r="D45" i="3" l="1"/>
  <c r="E44" i="3"/>
  <c r="G43" i="3"/>
  <c r="F43" i="3"/>
  <c r="H43" i="3" s="1"/>
  <c r="G44" i="3" l="1"/>
  <c r="F44" i="3"/>
  <c r="H44" i="3" s="1"/>
  <c r="E45" i="3"/>
  <c r="D46" i="3"/>
  <c r="D47" i="3" l="1"/>
  <c r="E46" i="3"/>
  <c r="F45" i="3"/>
  <c r="H45" i="3" s="1"/>
  <c r="G45" i="3"/>
  <c r="G46" i="3" l="1"/>
  <c r="F46" i="3"/>
  <c r="H46" i="3" s="1"/>
  <c r="E47" i="3"/>
  <c r="D48" i="3"/>
  <c r="D49" i="3" l="1"/>
  <c r="E48" i="3"/>
  <c r="F47" i="3"/>
  <c r="H47" i="3" s="1"/>
  <c r="G47" i="3"/>
  <c r="F48" i="3" l="1"/>
  <c r="H48" i="3" s="1"/>
  <c r="G48" i="3"/>
  <c r="D50" i="3"/>
  <c r="E49" i="3"/>
  <c r="G49" i="3" l="1"/>
  <c r="F49" i="3"/>
  <c r="H49" i="3" s="1"/>
  <c r="D51" i="3"/>
  <c r="E50" i="3"/>
  <c r="D52" i="3" l="1"/>
  <c r="E51" i="3"/>
  <c r="G50" i="3"/>
  <c r="F50" i="3"/>
  <c r="H50" i="3" s="1"/>
  <c r="G51" i="3" l="1"/>
  <c r="F51" i="3"/>
  <c r="H51" i="3" s="1"/>
  <c r="E52" i="3"/>
  <c r="D53" i="3"/>
  <c r="E53" i="3" l="1"/>
  <c r="D54" i="3"/>
  <c r="F52" i="3"/>
  <c r="H52" i="3" s="1"/>
  <c r="G52" i="3"/>
  <c r="G53" i="3" l="1"/>
  <c r="F53" i="3"/>
  <c r="H53" i="3" s="1"/>
  <c r="D55" i="3"/>
  <c r="E54" i="3"/>
  <c r="G54" i="3" l="1"/>
  <c r="F54" i="3"/>
  <c r="H54" i="3" s="1"/>
  <c r="E55" i="3"/>
  <c r="D56" i="3"/>
  <c r="D57" i="3" l="1"/>
  <c r="E56" i="3"/>
  <c r="F55" i="3"/>
  <c r="H55" i="3" s="1"/>
  <c r="G55" i="3"/>
  <c r="F56" i="3" l="1"/>
  <c r="H56" i="3" s="1"/>
  <c r="G56" i="3"/>
  <c r="D58" i="3"/>
  <c r="E57" i="3"/>
  <c r="F57" i="3" l="1"/>
  <c r="H57" i="3" s="1"/>
  <c r="G57" i="3"/>
  <c r="D59" i="3"/>
  <c r="E58" i="3"/>
  <c r="D60" i="3" l="1"/>
  <c r="E59" i="3"/>
  <c r="G58" i="3"/>
  <c r="F58" i="3"/>
  <c r="H58" i="3" s="1"/>
  <c r="G59" i="3" l="1"/>
  <c r="F59" i="3"/>
  <c r="H59" i="3" s="1"/>
  <c r="E60" i="3"/>
  <c r="D61" i="3"/>
  <c r="E61" i="3" l="1"/>
  <c r="D62" i="3"/>
  <c r="G60" i="3"/>
  <c r="F60" i="3"/>
  <c r="H60" i="3" s="1"/>
  <c r="E62" i="3" l="1"/>
  <c r="D63" i="3"/>
  <c r="G61" i="3"/>
  <c r="F61" i="3"/>
  <c r="H61" i="3" s="1"/>
  <c r="E63" i="3" l="1"/>
  <c r="D64" i="3"/>
  <c r="F62" i="3"/>
  <c r="H62" i="3" s="1"/>
  <c r="G62" i="3"/>
  <c r="D65" i="3" l="1"/>
  <c r="E64" i="3"/>
  <c r="F63" i="3"/>
  <c r="H63" i="3" s="1"/>
  <c r="G63" i="3"/>
  <c r="F64" i="3" l="1"/>
  <c r="H64" i="3" s="1"/>
  <c r="G64" i="3"/>
  <c r="D66" i="3"/>
  <c r="E65" i="3"/>
  <c r="F65" i="3" l="1"/>
  <c r="H65" i="3" s="1"/>
  <c r="G65" i="3"/>
  <c r="D67" i="3"/>
  <c r="E66" i="3"/>
  <c r="G66" i="3" l="1"/>
  <c r="F66" i="3"/>
  <c r="H66" i="3" s="1"/>
  <c r="D68" i="3"/>
  <c r="E67" i="3"/>
  <c r="G67" i="3" l="1"/>
  <c r="F67" i="3"/>
  <c r="H67" i="3" s="1"/>
  <c r="E68" i="3"/>
  <c r="D69" i="3"/>
  <c r="E69" i="3" l="1"/>
  <c r="D70" i="3"/>
  <c r="G68" i="3"/>
  <c r="F68" i="3"/>
  <c r="H68" i="3" s="1"/>
  <c r="E70" i="3" l="1"/>
  <c r="D71" i="3"/>
  <c r="G69" i="3"/>
  <c r="F69" i="3"/>
  <c r="H69" i="3" s="1"/>
  <c r="E71" i="3" l="1"/>
  <c r="D72" i="3"/>
  <c r="F70" i="3"/>
  <c r="H70" i="3" s="1"/>
  <c r="G70" i="3"/>
  <c r="D73" i="3" l="1"/>
  <c r="E72" i="3"/>
  <c r="F71" i="3"/>
  <c r="H71" i="3" s="1"/>
  <c r="G71" i="3"/>
  <c r="F72" i="3" l="1"/>
  <c r="H72" i="3" s="1"/>
  <c r="G72" i="3"/>
  <c r="D74" i="3"/>
  <c r="E73" i="3"/>
  <c r="G73" i="3" l="1"/>
  <c r="F73" i="3"/>
  <c r="H73" i="3" s="1"/>
  <c r="D75" i="3"/>
  <c r="E74" i="3"/>
  <c r="G74" i="3" l="1"/>
  <c r="F74" i="3"/>
  <c r="H74" i="3" s="1"/>
  <c r="D76" i="3"/>
  <c r="E75" i="3"/>
  <c r="E76" i="3" l="1"/>
  <c r="D77" i="3"/>
  <c r="G75" i="3"/>
  <c r="F75" i="3"/>
  <c r="H75" i="3" s="1"/>
  <c r="G76" i="3" l="1"/>
  <c r="F76" i="3"/>
  <c r="H76" i="3" s="1"/>
  <c r="E77" i="3"/>
  <c r="D78" i="3"/>
  <c r="E78" i="3" l="1"/>
  <c r="D79" i="3"/>
  <c r="G77" i="3"/>
  <c r="F77" i="3"/>
  <c r="H77" i="3" s="1"/>
  <c r="D80" i="3" l="1"/>
  <c r="E79" i="3"/>
  <c r="G78" i="3"/>
  <c r="F78" i="3"/>
  <c r="H78" i="3" s="1"/>
  <c r="F79" i="3" l="1"/>
  <c r="H79" i="3" s="1"/>
  <c r="G79" i="3"/>
  <c r="D81" i="3"/>
  <c r="E80" i="3"/>
  <c r="D82" i="3" l="1"/>
  <c r="E81" i="3"/>
  <c r="F80" i="3"/>
  <c r="H80" i="3" s="1"/>
  <c r="G80" i="3"/>
  <c r="G81" i="3" l="1"/>
  <c r="F81" i="3"/>
  <c r="H81" i="3" s="1"/>
  <c r="D83" i="3"/>
  <c r="E82" i="3"/>
  <c r="G82" i="3" l="1"/>
  <c r="F82" i="3"/>
  <c r="H82" i="3" s="1"/>
  <c r="E83" i="3"/>
  <c r="D84" i="3"/>
  <c r="G83" i="3" l="1"/>
  <c r="F83" i="3"/>
  <c r="H83" i="3" s="1"/>
  <c r="E84" i="3"/>
  <c r="D85" i="3"/>
  <c r="E85" i="3" l="1"/>
  <c r="D86" i="3"/>
  <c r="G84" i="3"/>
  <c r="F84" i="3"/>
  <c r="H84" i="3" s="1"/>
  <c r="E86" i="3" l="1"/>
  <c r="D87" i="3"/>
  <c r="G85" i="3"/>
  <c r="F85" i="3"/>
  <c r="H85" i="3" s="1"/>
  <c r="D88" i="3" l="1"/>
  <c r="E87" i="3"/>
  <c r="F86" i="3"/>
  <c r="H86" i="3" s="1"/>
  <c r="G86" i="3"/>
  <c r="F87" i="3" l="1"/>
  <c r="H87" i="3" s="1"/>
  <c r="G87" i="3"/>
  <c r="D89" i="3"/>
  <c r="E88" i="3"/>
  <c r="F88" i="3" l="1"/>
  <c r="H88" i="3" s="1"/>
  <c r="G88" i="3"/>
  <c r="D90" i="3"/>
  <c r="E89" i="3"/>
  <c r="G89" i="3" l="1"/>
  <c r="F89" i="3"/>
  <c r="H89" i="3" s="1"/>
  <c r="D91" i="3"/>
  <c r="E90" i="3"/>
  <c r="G90" i="3" l="1"/>
  <c r="F90" i="3"/>
  <c r="H90" i="3" s="1"/>
  <c r="E91" i="3"/>
  <c r="D92" i="3"/>
  <c r="E92" i="3" l="1"/>
  <c r="D93" i="3"/>
  <c r="G91" i="3"/>
  <c r="F91" i="3"/>
  <c r="H91" i="3" s="1"/>
  <c r="E93" i="3" l="1"/>
  <c r="D94" i="3"/>
  <c r="G92" i="3"/>
  <c r="F92" i="3"/>
  <c r="H92" i="3" s="1"/>
  <c r="E94" i="3" l="1"/>
  <c r="D95" i="3"/>
  <c r="G93" i="3"/>
  <c r="F93" i="3"/>
  <c r="H93" i="3" s="1"/>
  <c r="D96" i="3" l="1"/>
  <c r="E95" i="3"/>
  <c r="F94" i="3"/>
  <c r="H94" i="3" s="1"/>
  <c r="G94" i="3"/>
  <c r="F95" i="3" l="1"/>
  <c r="H95" i="3" s="1"/>
  <c r="G95" i="3"/>
  <c r="D97" i="3"/>
  <c r="E96" i="3"/>
  <c r="F96" i="3" l="1"/>
  <c r="H96" i="3" s="1"/>
  <c r="G96" i="3"/>
  <c r="D98" i="3"/>
  <c r="E97" i="3"/>
  <c r="G97" i="3" l="1"/>
  <c r="F97" i="3"/>
  <c r="H97" i="3" s="1"/>
  <c r="D99" i="3"/>
  <c r="E98" i="3"/>
  <c r="G98" i="3" l="1"/>
  <c r="F98" i="3"/>
  <c r="H98" i="3" s="1"/>
  <c r="E99" i="3"/>
  <c r="D100" i="3"/>
  <c r="E100" i="3" l="1"/>
  <c r="D101" i="3"/>
  <c r="G99" i="3"/>
  <c r="F99" i="3"/>
  <c r="H99" i="3" s="1"/>
  <c r="D102" i="3" l="1"/>
  <c r="E101" i="3"/>
  <c r="G100" i="3"/>
  <c r="F100" i="3"/>
  <c r="H100" i="3" s="1"/>
  <c r="E102" i="3" l="1"/>
  <c r="D103" i="3"/>
  <c r="G101" i="3"/>
  <c r="F101" i="3"/>
  <c r="H101" i="3" s="1"/>
  <c r="D104" i="3" l="1"/>
  <c r="E103" i="3"/>
  <c r="F102" i="3"/>
  <c r="H102" i="3" s="1"/>
  <c r="G102" i="3"/>
  <c r="G103" i="3" l="1"/>
  <c r="F103" i="3"/>
  <c r="H103" i="3" s="1"/>
  <c r="D105" i="3"/>
  <c r="E104" i="3"/>
  <c r="F104" i="3" l="1"/>
  <c r="H104" i="3" s="1"/>
  <c r="G104" i="3"/>
  <c r="E105" i="3"/>
  <c r="D106" i="3"/>
  <c r="D107" i="3" l="1"/>
  <c r="E106" i="3"/>
  <c r="G105" i="3"/>
  <c r="F105" i="3"/>
  <c r="H105" i="3" s="1"/>
  <c r="G106" i="3" l="1"/>
  <c r="F106" i="3"/>
  <c r="H106" i="3" s="1"/>
  <c r="E107" i="3"/>
  <c r="D108" i="3"/>
  <c r="E108" i="3" l="1"/>
  <c r="D109" i="3"/>
  <c r="G107" i="3"/>
  <c r="F107" i="3"/>
  <c r="H107" i="3" s="1"/>
  <c r="D110" i="3" l="1"/>
  <c r="E109" i="3"/>
  <c r="G108" i="3"/>
  <c r="F108" i="3"/>
  <c r="H108" i="3" s="1"/>
  <c r="G109" i="3" l="1"/>
  <c r="F109" i="3"/>
  <c r="H109" i="3" s="1"/>
  <c r="E110" i="3"/>
  <c r="D111" i="3"/>
  <c r="D112" i="3" l="1"/>
  <c r="E111" i="3"/>
  <c r="F110" i="3"/>
  <c r="H110" i="3" s="1"/>
  <c r="G110" i="3"/>
  <c r="G111" i="3" l="1"/>
  <c r="F111" i="3"/>
  <c r="H111" i="3" s="1"/>
  <c r="D113" i="3"/>
  <c r="E112" i="3"/>
  <c r="F112" i="3" l="1"/>
  <c r="H112" i="3" s="1"/>
  <c r="G112" i="3"/>
  <c r="E113" i="3"/>
  <c r="D114" i="3"/>
  <c r="G113" i="3" l="1"/>
  <c r="F113" i="3"/>
  <c r="H113" i="3" s="1"/>
  <c r="D115" i="3"/>
  <c r="E114" i="3"/>
  <c r="G114" i="3" l="1"/>
  <c r="F114" i="3"/>
  <c r="H114" i="3" s="1"/>
  <c r="E115" i="3"/>
  <c r="D116" i="3"/>
  <c r="E116" i="3" l="1"/>
  <c r="D117" i="3"/>
  <c r="G115" i="3"/>
  <c r="F115" i="3"/>
  <c r="H115" i="3" s="1"/>
  <c r="D118" i="3" l="1"/>
  <c r="E117" i="3"/>
  <c r="G116" i="3"/>
  <c r="F116" i="3"/>
  <c r="H116" i="3" s="1"/>
  <c r="G117" i="3" l="1"/>
  <c r="F117" i="3"/>
  <c r="H117" i="3" s="1"/>
  <c r="E118" i="3"/>
  <c r="D119" i="3"/>
  <c r="F118" i="3" l="1"/>
  <c r="H118" i="3" s="1"/>
  <c r="G118" i="3"/>
  <c r="D120" i="3"/>
  <c r="E119" i="3"/>
  <c r="G119" i="3" l="1"/>
  <c r="F119" i="3"/>
  <c r="H119" i="3" s="1"/>
  <c r="D121" i="3"/>
  <c r="E120" i="3"/>
  <c r="F120" i="3" l="1"/>
  <c r="H120" i="3" s="1"/>
  <c r="G120" i="3"/>
  <c r="E121" i="3"/>
  <c r="D122" i="3"/>
  <c r="D123" i="3" l="1"/>
  <c r="E122" i="3"/>
  <c r="G121" i="3"/>
  <c r="F121" i="3"/>
  <c r="H121" i="3" s="1"/>
  <c r="G122" i="3" l="1"/>
  <c r="F122" i="3"/>
  <c r="H122" i="3" s="1"/>
  <c r="E123" i="3"/>
  <c r="D124" i="3"/>
  <c r="E124" i="3" l="1"/>
  <c r="D125" i="3"/>
  <c r="G123" i="3"/>
  <c r="F123" i="3"/>
  <c r="H123" i="3" s="1"/>
  <c r="D126" i="3" l="1"/>
  <c r="E125" i="3"/>
  <c r="G124" i="3"/>
  <c r="F124" i="3"/>
  <c r="H124" i="3" s="1"/>
  <c r="G125" i="3" l="1"/>
  <c r="F125" i="3"/>
  <c r="H125" i="3" s="1"/>
  <c r="E126" i="3"/>
  <c r="D127" i="3"/>
  <c r="D128" i="3" l="1"/>
  <c r="E127" i="3"/>
  <c r="F126" i="3"/>
  <c r="H126" i="3" s="1"/>
  <c r="G126" i="3"/>
  <c r="G127" i="3" l="1"/>
  <c r="F127" i="3"/>
  <c r="H127" i="3" s="1"/>
  <c r="D129" i="3"/>
  <c r="E128" i="3"/>
  <c r="F128" i="3" l="1"/>
  <c r="H128" i="3" s="1"/>
  <c r="G128" i="3"/>
  <c r="E129" i="3"/>
  <c r="D130" i="3"/>
  <c r="D131" i="3" l="1"/>
  <c r="E130" i="3"/>
  <c r="G129" i="3"/>
  <c r="F129" i="3"/>
  <c r="H129" i="3" s="1"/>
  <c r="G130" i="3" l="1"/>
  <c r="F130" i="3"/>
  <c r="H130" i="3" s="1"/>
  <c r="E131" i="3"/>
  <c r="D132" i="3"/>
  <c r="G131" i="3" l="1"/>
  <c r="F131" i="3"/>
  <c r="H131" i="3" s="1"/>
  <c r="E132" i="3"/>
  <c r="D133" i="3"/>
  <c r="D134" i="3" l="1"/>
  <c r="E133" i="3"/>
  <c r="G132" i="3"/>
  <c r="F132" i="3"/>
  <c r="H132" i="3" s="1"/>
  <c r="E134" i="3" l="1"/>
  <c r="D135" i="3"/>
  <c r="G133" i="3"/>
  <c r="F133" i="3"/>
  <c r="H133" i="3" s="1"/>
  <c r="D136" i="3" l="1"/>
  <c r="E135" i="3"/>
  <c r="F134" i="3"/>
  <c r="H134" i="3" s="1"/>
  <c r="G134" i="3"/>
  <c r="G135" i="3" l="1"/>
  <c r="F135" i="3"/>
  <c r="H135" i="3" s="1"/>
  <c r="D137" i="3"/>
  <c r="E136" i="3"/>
  <c r="E137" i="3" l="1"/>
  <c r="D138" i="3"/>
  <c r="F136" i="3"/>
  <c r="H136" i="3" s="1"/>
  <c r="G136" i="3"/>
  <c r="D139" i="3" l="1"/>
  <c r="E138" i="3"/>
  <c r="G137" i="3"/>
  <c r="F137" i="3"/>
  <c r="H137" i="3" s="1"/>
  <c r="G138" i="3" l="1"/>
  <c r="F138" i="3"/>
  <c r="H138" i="3" s="1"/>
  <c r="E139" i="3"/>
  <c r="D140" i="3"/>
  <c r="G139" i="3" l="1"/>
  <c r="F139" i="3"/>
  <c r="H139" i="3" s="1"/>
  <c r="E140" i="3"/>
  <c r="D141" i="3"/>
  <c r="D142" i="3" l="1"/>
  <c r="E141" i="3"/>
  <c r="G140" i="3"/>
  <c r="F140" i="3"/>
  <c r="H140" i="3" s="1"/>
  <c r="G141" i="3" l="1"/>
  <c r="F141" i="3"/>
  <c r="H141" i="3" s="1"/>
  <c r="E142" i="3"/>
  <c r="D143" i="3"/>
  <c r="D144" i="3" l="1"/>
  <c r="E143" i="3"/>
  <c r="F142" i="3"/>
  <c r="H142" i="3" s="1"/>
  <c r="G142" i="3"/>
  <c r="G143" i="3" l="1"/>
  <c r="F143" i="3"/>
  <c r="H143" i="3" s="1"/>
  <c r="D145" i="3"/>
  <c r="E144" i="3"/>
  <c r="F144" i="3" l="1"/>
  <c r="H144" i="3" s="1"/>
  <c r="G144" i="3"/>
  <c r="E145" i="3"/>
  <c r="D146" i="3"/>
  <c r="D147" i="3" l="1"/>
  <c r="E146" i="3"/>
  <c r="G145" i="3"/>
  <c r="F145" i="3"/>
  <c r="H145" i="3" s="1"/>
  <c r="G146" i="3" l="1"/>
  <c r="F146" i="3"/>
  <c r="H146" i="3" s="1"/>
  <c r="E147" i="3"/>
  <c r="D148" i="3"/>
  <c r="E148" i="3" l="1"/>
  <c r="D149" i="3"/>
  <c r="G147" i="3"/>
  <c r="F147" i="3"/>
  <c r="H147" i="3" s="1"/>
  <c r="D150" i="3" l="1"/>
  <c r="E149" i="3"/>
  <c r="G148" i="3"/>
  <c r="F148" i="3"/>
  <c r="H148" i="3" s="1"/>
  <c r="G149" i="3" l="1"/>
  <c r="F149" i="3"/>
  <c r="H149" i="3" s="1"/>
  <c r="E150" i="3"/>
  <c r="D151" i="3"/>
  <c r="F150" i="3" l="1"/>
  <c r="H150" i="3" s="1"/>
  <c r="G150" i="3"/>
  <c r="D152" i="3"/>
  <c r="E151" i="3"/>
  <c r="G151" i="3" l="1"/>
  <c r="F151" i="3"/>
  <c r="H151" i="3" s="1"/>
  <c r="D153" i="3"/>
  <c r="E152" i="3"/>
  <c r="F152" i="3" l="1"/>
  <c r="H152" i="3" s="1"/>
  <c r="G152" i="3"/>
  <c r="E153" i="3"/>
  <c r="D154" i="3"/>
  <c r="D155" i="3" l="1"/>
  <c r="E154" i="3"/>
  <c r="G153" i="3"/>
  <c r="F153" i="3"/>
  <c r="H153" i="3" s="1"/>
  <c r="G154" i="3" l="1"/>
  <c r="F154" i="3"/>
  <c r="H154" i="3" s="1"/>
  <c r="E155" i="3"/>
  <c r="D156" i="3"/>
  <c r="E156" i="3" l="1"/>
  <c r="D157" i="3"/>
  <c r="G155" i="3"/>
  <c r="F155" i="3"/>
  <c r="H155" i="3" s="1"/>
  <c r="D158" i="3" l="1"/>
  <c r="E157" i="3"/>
  <c r="G156" i="3"/>
  <c r="F156" i="3"/>
  <c r="H156" i="3" s="1"/>
  <c r="G157" i="3" l="1"/>
  <c r="F157" i="3"/>
  <c r="H157" i="3" s="1"/>
  <c r="E158" i="3"/>
  <c r="D159" i="3"/>
  <c r="F158" i="3" l="1"/>
  <c r="H158" i="3" s="1"/>
  <c r="G158" i="3"/>
  <c r="D160" i="3"/>
  <c r="E159" i="3"/>
  <c r="G159" i="3" l="1"/>
  <c r="F159" i="3"/>
  <c r="H159" i="3" s="1"/>
  <c r="D161" i="3"/>
  <c r="E160" i="3"/>
  <c r="F160" i="3" l="1"/>
  <c r="H160" i="3" s="1"/>
  <c r="G160" i="3"/>
  <c r="E161" i="3"/>
  <c r="D162" i="3"/>
  <c r="D163" i="3" l="1"/>
  <c r="E162" i="3"/>
  <c r="G161" i="3"/>
  <c r="F161" i="3"/>
  <c r="H161" i="3" s="1"/>
  <c r="G162" i="3" l="1"/>
  <c r="F162" i="3"/>
  <c r="H162" i="3" s="1"/>
  <c r="E163" i="3"/>
  <c r="D164" i="3"/>
  <c r="G163" i="3" l="1"/>
  <c r="F163" i="3"/>
  <c r="H163" i="3" s="1"/>
  <c r="E164" i="3"/>
  <c r="D165" i="3"/>
  <c r="D166" i="3" l="1"/>
  <c r="E165" i="3"/>
  <c r="G164" i="3"/>
  <c r="F164" i="3"/>
  <c r="H164" i="3" s="1"/>
  <c r="G165" i="3" l="1"/>
  <c r="F165" i="3"/>
  <c r="H165" i="3" s="1"/>
  <c r="E166" i="3"/>
  <c r="D167" i="3"/>
  <c r="D168" i="3" l="1"/>
  <c r="E167" i="3"/>
  <c r="F166" i="3"/>
  <c r="H166" i="3" s="1"/>
  <c r="G166" i="3"/>
  <c r="G167" i="3" l="1"/>
  <c r="F167" i="3"/>
  <c r="H167" i="3" s="1"/>
  <c r="D169" i="3"/>
  <c r="E168" i="3"/>
  <c r="F168" i="3" l="1"/>
  <c r="H168" i="3" s="1"/>
  <c r="G168" i="3"/>
  <c r="E169" i="3"/>
  <c r="D170" i="3"/>
  <c r="G169" i="3" l="1"/>
  <c r="F169" i="3"/>
  <c r="H169" i="3" s="1"/>
  <c r="D171" i="3"/>
  <c r="E170" i="3"/>
  <c r="G170" i="3" l="1"/>
  <c r="F170" i="3"/>
  <c r="H170" i="3" s="1"/>
  <c r="E171" i="3"/>
  <c r="D172" i="3"/>
  <c r="E172" i="3" l="1"/>
  <c r="D173" i="3"/>
  <c r="G171" i="3"/>
  <c r="F171" i="3"/>
  <c r="H171" i="3" s="1"/>
  <c r="D174" i="3" l="1"/>
  <c r="E173" i="3"/>
  <c r="G172" i="3"/>
  <c r="F172" i="3"/>
  <c r="H172" i="3" s="1"/>
  <c r="G173" i="3" l="1"/>
  <c r="F173" i="3"/>
  <c r="H173" i="3" s="1"/>
  <c r="E174" i="3"/>
  <c r="D175" i="3"/>
  <c r="D176" i="3" l="1"/>
  <c r="E175" i="3"/>
  <c r="F174" i="3"/>
  <c r="H174" i="3" s="1"/>
  <c r="G174" i="3"/>
  <c r="G175" i="3" l="1"/>
  <c r="F175" i="3"/>
  <c r="H175" i="3" s="1"/>
  <c r="D177" i="3"/>
  <c r="E176" i="3"/>
  <c r="E177" i="3" l="1"/>
  <c r="D178" i="3"/>
  <c r="F176" i="3"/>
  <c r="H176" i="3" s="1"/>
  <c r="G176" i="3"/>
  <c r="D179" i="3" l="1"/>
  <c r="E178" i="3"/>
  <c r="G177" i="3"/>
  <c r="F177" i="3"/>
  <c r="H177" i="3" s="1"/>
  <c r="G178" i="3" l="1"/>
  <c r="F178" i="3"/>
  <c r="H178" i="3" s="1"/>
  <c r="E179" i="3"/>
  <c r="D180" i="3"/>
  <c r="G179" i="3" l="1"/>
  <c r="F179" i="3"/>
  <c r="H179" i="3" s="1"/>
  <c r="E180" i="3"/>
  <c r="D181" i="3"/>
  <c r="G180" i="3" l="1"/>
  <c r="F180" i="3"/>
  <c r="H180" i="3" s="1"/>
  <c r="D182" i="3"/>
  <c r="E181" i="3"/>
  <c r="G181" i="3" l="1"/>
  <c r="F181" i="3"/>
  <c r="H181" i="3" s="1"/>
  <c r="E182" i="3"/>
  <c r="D183" i="3"/>
  <c r="D184" i="3" l="1"/>
  <c r="E183" i="3"/>
  <c r="F182" i="3"/>
  <c r="H182" i="3" s="1"/>
  <c r="G182" i="3"/>
  <c r="G183" i="3" l="1"/>
  <c r="F183" i="3"/>
  <c r="H183" i="3" s="1"/>
  <c r="D185" i="3"/>
  <c r="E184" i="3"/>
  <c r="E185" i="3" l="1"/>
  <c r="D186" i="3"/>
  <c r="F184" i="3"/>
  <c r="H184" i="3" s="1"/>
  <c r="G184" i="3"/>
  <c r="D187" i="3" l="1"/>
  <c r="E186" i="3"/>
  <c r="G185" i="3"/>
  <c r="F185" i="3"/>
  <c r="H185" i="3" s="1"/>
  <c r="G186" i="3" l="1"/>
  <c r="F186" i="3"/>
  <c r="H186" i="3" s="1"/>
  <c r="E187" i="3"/>
  <c r="D188" i="3"/>
  <c r="E188" i="3" l="1"/>
  <c r="D189" i="3"/>
  <c r="G187" i="3"/>
  <c r="F187" i="3"/>
  <c r="H187" i="3" s="1"/>
  <c r="D190" i="3" l="1"/>
  <c r="E189" i="3"/>
  <c r="G188" i="3"/>
  <c r="F188" i="3"/>
  <c r="H188" i="3" s="1"/>
  <c r="G189" i="3" l="1"/>
  <c r="F189" i="3"/>
  <c r="H189" i="3" s="1"/>
  <c r="E190" i="3"/>
  <c r="D191" i="3"/>
  <c r="D192" i="3" l="1"/>
  <c r="E191" i="3"/>
  <c r="F190" i="3"/>
  <c r="H190" i="3" s="1"/>
  <c r="G190" i="3"/>
  <c r="G191" i="3" l="1"/>
  <c r="F191" i="3"/>
  <c r="H191" i="3" s="1"/>
  <c r="D193" i="3"/>
  <c r="E192" i="3"/>
  <c r="E193" i="3" l="1"/>
  <c r="D194" i="3"/>
  <c r="F192" i="3"/>
  <c r="H192" i="3" s="1"/>
  <c r="G192" i="3"/>
  <c r="D195" i="3" l="1"/>
  <c r="E194" i="3"/>
  <c r="G193" i="3"/>
  <c r="F193" i="3"/>
  <c r="H193" i="3" s="1"/>
  <c r="G194" i="3" l="1"/>
  <c r="F194" i="3"/>
  <c r="H194" i="3" s="1"/>
  <c r="E195" i="3"/>
  <c r="D196" i="3"/>
  <c r="E196" i="3" l="1"/>
  <c r="D197" i="3"/>
  <c r="G195" i="3"/>
  <c r="F195" i="3"/>
  <c r="H195" i="3" s="1"/>
  <c r="D198" i="3" l="1"/>
  <c r="E197" i="3"/>
  <c r="G196" i="3"/>
  <c r="F196" i="3"/>
  <c r="H196" i="3" s="1"/>
  <c r="G197" i="3" l="1"/>
  <c r="F197" i="3"/>
  <c r="H197" i="3" s="1"/>
  <c r="E198" i="3"/>
  <c r="D199" i="3"/>
  <c r="D200" i="3" l="1"/>
  <c r="E199" i="3"/>
  <c r="F198" i="3"/>
  <c r="H198" i="3" s="1"/>
  <c r="G198" i="3"/>
  <c r="G199" i="3" l="1"/>
  <c r="F199" i="3"/>
  <c r="H199" i="3" s="1"/>
  <c r="D201" i="3"/>
  <c r="E200" i="3"/>
  <c r="F200" i="3" l="1"/>
  <c r="H200" i="3" s="1"/>
  <c r="G200" i="3"/>
  <c r="E201" i="3"/>
  <c r="D202" i="3"/>
  <c r="D203" i="3" l="1"/>
  <c r="E202" i="3"/>
  <c r="G201" i="3"/>
  <c r="F201" i="3"/>
  <c r="H201" i="3" s="1"/>
  <c r="G202" i="3" l="1"/>
  <c r="F202" i="3"/>
  <c r="H202" i="3" s="1"/>
  <c r="E203" i="3"/>
  <c r="D204" i="3"/>
  <c r="E204" i="3" l="1"/>
  <c r="D205" i="3"/>
  <c r="G203" i="3"/>
  <c r="F203" i="3"/>
  <c r="H203" i="3" s="1"/>
  <c r="D206" i="3" l="1"/>
  <c r="E205" i="3"/>
  <c r="G204" i="3"/>
  <c r="F204" i="3"/>
  <c r="H204" i="3" s="1"/>
  <c r="G205" i="3" l="1"/>
  <c r="F205" i="3"/>
  <c r="H205" i="3" s="1"/>
  <c r="E206" i="3"/>
  <c r="D207" i="3"/>
  <c r="F206" i="3" l="1"/>
  <c r="H206" i="3" s="1"/>
  <c r="G206" i="3"/>
  <c r="D208" i="3"/>
  <c r="E207" i="3"/>
  <c r="G207" i="3" l="1"/>
  <c r="F207" i="3"/>
  <c r="H207" i="3" s="1"/>
  <c r="D209" i="3"/>
  <c r="E208" i="3"/>
  <c r="F208" i="3" l="1"/>
  <c r="H208" i="3" s="1"/>
  <c r="G208" i="3"/>
  <c r="E209" i="3"/>
  <c r="D210" i="3"/>
  <c r="D211" i="3" l="1"/>
  <c r="E210" i="3"/>
  <c r="G209" i="3"/>
  <c r="F209" i="3"/>
  <c r="H209" i="3" s="1"/>
  <c r="G210" i="3" l="1"/>
  <c r="F210" i="3"/>
  <c r="H210" i="3" s="1"/>
  <c r="E211" i="3"/>
  <c r="D212" i="3"/>
  <c r="E212" i="3" l="1"/>
  <c r="D213" i="3"/>
  <c r="G211" i="3"/>
  <c r="F211" i="3"/>
  <c r="H211" i="3" s="1"/>
  <c r="D214" i="3" l="1"/>
  <c r="E213" i="3"/>
  <c r="G212" i="3"/>
  <c r="F212" i="3"/>
  <c r="H212" i="3" s="1"/>
  <c r="G213" i="3" l="1"/>
  <c r="F213" i="3"/>
  <c r="H213" i="3" s="1"/>
  <c r="E214" i="3"/>
  <c r="D215" i="3"/>
  <c r="F214" i="3" l="1"/>
  <c r="H214" i="3" s="1"/>
  <c r="G214" i="3"/>
  <c r="D216" i="3"/>
  <c r="E215" i="3"/>
  <c r="D217" i="3" l="1"/>
  <c r="E216" i="3"/>
  <c r="G215" i="3"/>
  <c r="F215" i="3"/>
  <c r="H215" i="3" s="1"/>
  <c r="F216" i="3" l="1"/>
  <c r="H216" i="3" s="1"/>
  <c r="G216" i="3"/>
  <c r="E217" i="3"/>
  <c r="D218" i="3"/>
  <c r="G217" i="3" l="1"/>
  <c r="F217" i="3"/>
  <c r="H217" i="3" s="1"/>
  <c r="D219" i="3"/>
  <c r="E218" i="3"/>
  <c r="E219" i="3" l="1"/>
  <c r="D220" i="3"/>
  <c r="G218" i="3"/>
  <c r="F218" i="3"/>
  <c r="H218" i="3" s="1"/>
  <c r="E220" i="3" l="1"/>
  <c r="D221" i="3"/>
  <c r="G219" i="3"/>
  <c r="F219" i="3"/>
  <c r="H219" i="3" s="1"/>
  <c r="D222" i="3" l="1"/>
  <c r="E221" i="3"/>
  <c r="G220" i="3"/>
  <c r="F220" i="3"/>
  <c r="H220" i="3" s="1"/>
  <c r="G221" i="3" l="1"/>
  <c r="F221" i="3"/>
  <c r="H221" i="3" s="1"/>
  <c r="E222" i="3"/>
  <c r="D223" i="3"/>
  <c r="D224" i="3" l="1"/>
  <c r="E223" i="3"/>
  <c r="F222" i="3"/>
  <c r="H222" i="3" s="1"/>
  <c r="G222" i="3"/>
  <c r="G223" i="3" l="1"/>
  <c r="F223" i="3"/>
  <c r="H223" i="3" s="1"/>
  <c r="D225" i="3"/>
  <c r="E224" i="3"/>
  <c r="E225" i="3" l="1"/>
  <c r="D226" i="3"/>
  <c r="F224" i="3"/>
  <c r="H224" i="3" s="1"/>
  <c r="G224" i="3"/>
  <c r="D227" i="3" l="1"/>
  <c r="E226" i="3"/>
  <c r="G225" i="3"/>
  <c r="F225" i="3"/>
  <c r="H225" i="3" s="1"/>
  <c r="G226" i="3" l="1"/>
  <c r="F226" i="3"/>
  <c r="H226" i="3" s="1"/>
  <c r="E227" i="3"/>
  <c r="D228" i="3"/>
  <c r="G227" i="3" l="1"/>
  <c r="F227" i="3"/>
  <c r="H227" i="3" s="1"/>
  <c r="E228" i="3"/>
  <c r="D229" i="3"/>
  <c r="D230" i="3" l="1"/>
  <c r="E229" i="3"/>
  <c r="G228" i="3"/>
  <c r="F228" i="3"/>
  <c r="H228" i="3" s="1"/>
  <c r="G229" i="3" l="1"/>
  <c r="F229" i="3"/>
  <c r="H229" i="3" s="1"/>
  <c r="E230" i="3"/>
  <c r="D231" i="3"/>
  <c r="D232" i="3" l="1"/>
  <c r="E231" i="3"/>
  <c r="F230" i="3"/>
  <c r="H230" i="3" s="1"/>
  <c r="G230" i="3"/>
  <c r="G231" i="3" l="1"/>
  <c r="F231" i="3"/>
  <c r="H231" i="3" s="1"/>
  <c r="D233" i="3"/>
  <c r="E232" i="3"/>
  <c r="E233" i="3" l="1"/>
  <c r="D234" i="3"/>
  <c r="F232" i="3"/>
  <c r="H232" i="3" s="1"/>
  <c r="G232" i="3"/>
  <c r="D235" i="3" l="1"/>
  <c r="E234" i="3"/>
  <c r="G233" i="3"/>
  <c r="F233" i="3"/>
  <c r="H233" i="3" s="1"/>
  <c r="G234" i="3" l="1"/>
  <c r="F234" i="3"/>
  <c r="H234" i="3" s="1"/>
  <c r="E235" i="3"/>
  <c r="D236" i="3"/>
  <c r="E236" i="3" l="1"/>
  <c r="D237" i="3"/>
  <c r="G235" i="3"/>
  <c r="F235" i="3"/>
  <c r="H235" i="3" s="1"/>
  <c r="D238" i="3" l="1"/>
  <c r="E237" i="3"/>
  <c r="G236" i="3"/>
  <c r="F236" i="3"/>
  <c r="H236" i="3" s="1"/>
  <c r="G237" i="3" l="1"/>
  <c r="F237" i="3"/>
  <c r="H237" i="3" s="1"/>
  <c r="E238" i="3"/>
  <c r="D239" i="3"/>
  <c r="F238" i="3" l="1"/>
  <c r="H238" i="3" s="1"/>
  <c r="G238" i="3"/>
  <c r="D240" i="3"/>
  <c r="E239" i="3"/>
  <c r="D241" i="3" l="1"/>
  <c r="E240" i="3"/>
  <c r="G239" i="3"/>
  <c r="F239" i="3"/>
  <c r="H239" i="3" s="1"/>
  <c r="F240" i="3" l="1"/>
  <c r="H240" i="3" s="1"/>
  <c r="G240" i="3"/>
  <c r="E241" i="3"/>
  <c r="D242" i="3"/>
  <c r="G241" i="3" l="1"/>
  <c r="F241" i="3"/>
  <c r="H241" i="3" s="1"/>
  <c r="D243" i="3"/>
  <c r="E242" i="3"/>
  <c r="E243" i="3" l="1"/>
  <c r="D244" i="3"/>
  <c r="G242" i="3"/>
  <c r="F242" i="3"/>
  <c r="H242" i="3" s="1"/>
  <c r="E244" i="3" l="1"/>
  <c r="D245" i="3"/>
  <c r="G243" i="3"/>
  <c r="F243" i="3"/>
  <c r="H243" i="3" s="1"/>
  <c r="D246" i="3" l="1"/>
  <c r="E245" i="3"/>
  <c r="G244" i="3"/>
  <c r="F244" i="3"/>
  <c r="H244" i="3" s="1"/>
  <c r="G245" i="3" l="1"/>
  <c r="F245" i="3"/>
  <c r="H245" i="3" s="1"/>
  <c r="E246" i="3"/>
  <c r="D247" i="3"/>
  <c r="F246" i="3" l="1"/>
  <c r="H246" i="3" s="1"/>
  <c r="G246" i="3"/>
  <c r="D248" i="3"/>
  <c r="E247" i="3"/>
  <c r="G247" i="3" l="1"/>
  <c r="F247" i="3"/>
  <c r="H247" i="3" s="1"/>
  <c r="D249" i="3"/>
  <c r="E248" i="3"/>
  <c r="F248" i="3" l="1"/>
  <c r="H248" i="3" s="1"/>
  <c r="G248" i="3"/>
  <c r="E249" i="3"/>
  <c r="D250" i="3"/>
  <c r="D251" i="3" l="1"/>
  <c r="E250" i="3"/>
  <c r="G249" i="3"/>
  <c r="F249" i="3"/>
  <c r="H249" i="3" s="1"/>
  <c r="G250" i="3" l="1"/>
  <c r="F250" i="3"/>
  <c r="H250" i="3" s="1"/>
  <c r="E251" i="3"/>
  <c r="D252" i="3"/>
  <c r="E252" i="3" l="1"/>
  <c r="D253" i="3"/>
  <c r="G251" i="3"/>
  <c r="F251" i="3"/>
  <c r="H251" i="3" s="1"/>
  <c r="D254" i="3" l="1"/>
  <c r="E253" i="3"/>
  <c r="G252" i="3"/>
  <c r="F252" i="3"/>
  <c r="H252" i="3" s="1"/>
  <c r="G253" i="3" l="1"/>
  <c r="F253" i="3"/>
  <c r="H253" i="3" s="1"/>
  <c r="E254" i="3"/>
  <c r="D255" i="3"/>
  <c r="F254" i="3" l="1"/>
  <c r="H254" i="3" s="1"/>
  <c r="G254" i="3"/>
  <c r="D256" i="3"/>
  <c r="E255" i="3"/>
  <c r="D257" i="3" l="1"/>
  <c r="E256" i="3"/>
  <c r="G255" i="3"/>
  <c r="F255" i="3"/>
  <c r="H255" i="3" s="1"/>
  <c r="E257" i="3" l="1"/>
  <c r="D258" i="3"/>
  <c r="F256" i="3"/>
  <c r="H256" i="3" s="1"/>
  <c r="G256" i="3"/>
  <c r="D259" i="3" l="1"/>
  <c r="E258" i="3"/>
  <c r="G257" i="3"/>
  <c r="F257" i="3"/>
  <c r="H257" i="3" s="1"/>
  <c r="G258" i="3" l="1"/>
  <c r="F258" i="3"/>
  <c r="H258" i="3" s="1"/>
  <c r="E259" i="3"/>
  <c r="D260" i="3"/>
  <c r="E260" i="3" l="1"/>
  <c r="D261" i="3"/>
  <c r="G259" i="3"/>
  <c r="F259" i="3"/>
  <c r="H259" i="3" s="1"/>
  <c r="D262" i="3" l="1"/>
  <c r="E261" i="3"/>
  <c r="G260" i="3"/>
  <c r="F260" i="3"/>
  <c r="H260" i="3" s="1"/>
  <c r="G261" i="3" l="1"/>
  <c r="F261" i="3"/>
  <c r="H261" i="3" s="1"/>
  <c r="E262" i="3"/>
  <c r="D263" i="3"/>
  <c r="F262" i="3" l="1"/>
  <c r="H262" i="3" s="1"/>
  <c r="G262" i="3"/>
  <c r="D264" i="3"/>
  <c r="E263" i="3"/>
  <c r="D265" i="3" l="1"/>
  <c r="E264" i="3"/>
  <c r="G263" i="3"/>
  <c r="F263" i="3"/>
  <c r="H263" i="3" s="1"/>
  <c r="F264" i="3" l="1"/>
  <c r="H264" i="3" s="1"/>
  <c r="G264" i="3"/>
  <c r="E265" i="3"/>
  <c r="D266" i="3"/>
  <c r="G265" i="3" l="1"/>
  <c r="F265" i="3"/>
  <c r="H265" i="3" s="1"/>
  <c r="D267" i="3"/>
  <c r="E266" i="3"/>
  <c r="G266" i="3" l="1"/>
  <c r="F266" i="3"/>
  <c r="H266" i="3" s="1"/>
  <c r="E267" i="3"/>
  <c r="D268" i="3"/>
  <c r="E268" i="3" l="1"/>
  <c r="D269" i="3"/>
  <c r="G267" i="3"/>
  <c r="F267" i="3"/>
  <c r="H267" i="3" s="1"/>
  <c r="D270" i="3" l="1"/>
  <c r="E269" i="3"/>
  <c r="G268" i="3"/>
  <c r="F268" i="3"/>
  <c r="H268" i="3" s="1"/>
  <c r="G269" i="3" l="1"/>
  <c r="F269" i="3"/>
  <c r="H269" i="3" s="1"/>
  <c r="E270" i="3"/>
  <c r="D271" i="3"/>
  <c r="F270" i="3" l="1"/>
  <c r="H270" i="3" s="1"/>
  <c r="G270" i="3"/>
  <c r="D272" i="3"/>
  <c r="E271" i="3"/>
  <c r="G271" i="3" l="1"/>
  <c r="F271" i="3"/>
  <c r="H271" i="3" s="1"/>
  <c r="D273" i="3"/>
  <c r="E272" i="3"/>
  <c r="F272" i="3" l="1"/>
  <c r="H272" i="3" s="1"/>
  <c r="G272" i="3"/>
  <c r="E273" i="3"/>
  <c r="D274" i="3"/>
  <c r="D275" i="3" l="1"/>
  <c r="E274" i="3"/>
  <c r="G273" i="3"/>
  <c r="F273" i="3"/>
  <c r="H273" i="3" s="1"/>
  <c r="G274" i="3" l="1"/>
  <c r="F274" i="3"/>
  <c r="H274" i="3" s="1"/>
  <c r="E275" i="3"/>
  <c r="D276" i="3"/>
  <c r="E276" i="3" l="1"/>
  <c r="D277" i="3"/>
  <c r="G275" i="3"/>
  <c r="F275" i="3"/>
  <c r="H275" i="3" s="1"/>
  <c r="D278" i="3" l="1"/>
  <c r="E277" i="3"/>
  <c r="G276" i="3"/>
  <c r="F276" i="3"/>
  <c r="H276" i="3" s="1"/>
  <c r="G277" i="3" l="1"/>
  <c r="F277" i="3"/>
  <c r="H277" i="3" s="1"/>
  <c r="E278" i="3"/>
  <c r="D279" i="3"/>
  <c r="D280" i="3" l="1"/>
  <c r="E279" i="3"/>
  <c r="F278" i="3"/>
  <c r="H278" i="3" s="1"/>
  <c r="G278" i="3"/>
  <c r="G279" i="3" l="1"/>
  <c r="F279" i="3"/>
  <c r="H279" i="3" s="1"/>
  <c r="D281" i="3"/>
  <c r="E280" i="3"/>
  <c r="F280" i="3" l="1"/>
  <c r="H280" i="3" s="1"/>
  <c r="G280" i="3"/>
  <c r="E281" i="3"/>
  <c r="D282" i="3"/>
  <c r="D283" i="3" l="1"/>
  <c r="E282" i="3"/>
  <c r="G281" i="3"/>
  <c r="F281" i="3"/>
  <c r="H281" i="3" s="1"/>
  <c r="G282" i="3" l="1"/>
  <c r="F282" i="3"/>
  <c r="H282" i="3" s="1"/>
  <c r="E283" i="3"/>
  <c r="D284" i="3"/>
  <c r="E284" i="3" l="1"/>
  <c r="D285" i="3"/>
  <c r="G283" i="3"/>
  <c r="F283" i="3"/>
  <c r="H283" i="3" s="1"/>
  <c r="D286" i="3" l="1"/>
  <c r="E285" i="3"/>
  <c r="G284" i="3"/>
  <c r="F284" i="3"/>
  <c r="H284" i="3" s="1"/>
  <c r="G285" i="3" l="1"/>
  <c r="F285" i="3"/>
  <c r="H285" i="3" s="1"/>
  <c r="E286" i="3"/>
  <c r="D287" i="3"/>
  <c r="F286" i="3" l="1"/>
  <c r="H286" i="3" s="1"/>
  <c r="G286" i="3"/>
  <c r="D288" i="3"/>
  <c r="E287" i="3"/>
  <c r="D289" i="3" l="1"/>
  <c r="E288" i="3"/>
  <c r="G287" i="3"/>
  <c r="F287" i="3"/>
  <c r="H287" i="3" s="1"/>
  <c r="F288" i="3" l="1"/>
  <c r="H288" i="3" s="1"/>
  <c r="G288" i="3"/>
  <c r="E289" i="3"/>
  <c r="D290" i="3"/>
  <c r="D291" i="3" l="1"/>
  <c r="E290" i="3"/>
  <c r="G289" i="3"/>
  <c r="F289" i="3"/>
  <c r="H289" i="3" s="1"/>
  <c r="G290" i="3" l="1"/>
  <c r="F290" i="3"/>
  <c r="H290" i="3" s="1"/>
  <c r="E291" i="3"/>
  <c r="D292" i="3"/>
  <c r="E292" i="3" l="1"/>
  <c r="D293" i="3"/>
  <c r="G291" i="3"/>
  <c r="F291" i="3"/>
  <c r="H291" i="3" s="1"/>
  <c r="D294" i="3" l="1"/>
  <c r="E293" i="3"/>
  <c r="G292" i="3"/>
  <c r="F292" i="3"/>
  <c r="H292" i="3" s="1"/>
  <c r="G293" i="3" l="1"/>
  <c r="F293" i="3"/>
  <c r="H293" i="3" s="1"/>
  <c r="E294" i="3"/>
  <c r="D295" i="3"/>
  <c r="D296" i="3" l="1"/>
  <c r="E295" i="3"/>
  <c r="F294" i="3"/>
  <c r="H294" i="3" s="1"/>
  <c r="G294" i="3"/>
  <c r="G295" i="3" l="1"/>
  <c r="F295" i="3"/>
  <c r="H295" i="3" s="1"/>
  <c r="D297" i="3"/>
  <c r="E296" i="3"/>
  <c r="F296" i="3" l="1"/>
  <c r="H296" i="3" s="1"/>
  <c r="G296" i="3"/>
  <c r="E297" i="3"/>
  <c r="D298" i="3"/>
  <c r="D299" i="3" l="1"/>
  <c r="E298" i="3"/>
  <c r="G297" i="3"/>
  <c r="F297" i="3"/>
  <c r="H297" i="3" s="1"/>
  <c r="G298" i="3" l="1"/>
  <c r="F298" i="3"/>
  <c r="H298" i="3" s="1"/>
  <c r="E299" i="3"/>
  <c r="D300" i="3"/>
  <c r="G299" i="3" l="1"/>
  <c r="F299" i="3"/>
  <c r="H299" i="3" s="1"/>
  <c r="E300" i="3"/>
  <c r="D301" i="3"/>
  <c r="D302" i="3" l="1"/>
  <c r="E301" i="3"/>
  <c r="G300" i="3"/>
  <c r="F300" i="3"/>
  <c r="H300" i="3" s="1"/>
  <c r="E302" i="3" l="1"/>
  <c r="D303" i="3"/>
  <c r="G301" i="3"/>
  <c r="F301" i="3"/>
  <c r="H301" i="3" s="1"/>
  <c r="D304" i="3" l="1"/>
  <c r="E303" i="3"/>
  <c r="F302" i="3"/>
  <c r="H302" i="3" s="1"/>
  <c r="G302" i="3"/>
  <c r="G303" i="3" l="1"/>
  <c r="F303" i="3"/>
  <c r="H303" i="3" s="1"/>
  <c r="D305" i="3"/>
  <c r="E304" i="3"/>
  <c r="E305" i="3" l="1"/>
  <c r="D306" i="3"/>
  <c r="F304" i="3"/>
  <c r="H304" i="3" s="1"/>
  <c r="G304" i="3"/>
  <c r="D307" i="3" l="1"/>
  <c r="E306" i="3"/>
  <c r="G305" i="3"/>
  <c r="F305" i="3"/>
  <c r="H305" i="3" s="1"/>
  <c r="G306" i="3" l="1"/>
  <c r="F306" i="3"/>
  <c r="H306" i="3" s="1"/>
  <c r="E307" i="3"/>
  <c r="D308" i="3"/>
  <c r="E308" i="3" l="1"/>
  <c r="D309" i="3"/>
  <c r="G307" i="3"/>
  <c r="F307" i="3"/>
  <c r="H307" i="3" s="1"/>
  <c r="D310" i="3" l="1"/>
  <c r="E309" i="3"/>
  <c r="G308" i="3"/>
  <c r="F308" i="3"/>
  <c r="H308" i="3" s="1"/>
  <c r="G309" i="3" l="1"/>
  <c r="F309" i="3"/>
  <c r="H309" i="3" s="1"/>
  <c r="E310" i="3"/>
  <c r="D311" i="3"/>
  <c r="D312" i="3" l="1"/>
  <c r="E311" i="3"/>
  <c r="F310" i="3"/>
  <c r="H310" i="3" s="1"/>
  <c r="G310" i="3"/>
  <c r="F311" i="3" l="1"/>
  <c r="H311" i="3" s="1"/>
  <c r="G311" i="3"/>
  <c r="E312" i="3"/>
  <c r="D313" i="3"/>
  <c r="F312" i="3" l="1"/>
  <c r="H312" i="3" s="1"/>
  <c r="G312" i="3"/>
  <c r="D314" i="3"/>
  <c r="E313" i="3"/>
  <c r="G313" i="3" l="1"/>
  <c r="F313" i="3"/>
  <c r="H313" i="3" s="1"/>
  <c r="D315" i="3"/>
  <c r="E314" i="3"/>
  <c r="E315" i="3" l="1"/>
  <c r="D316" i="3"/>
  <c r="F314" i="3"/>
  <c r="H314" i="3" s="1"/>
  <c r="G314" i="3"/>
  <c r="D317" i="3" l="1"/>
  <c r="E316" i="3"/>
  <c r="G315" i="3"/>
  <c r="F315" i="3"/>
  <c r="H315" i="3" s="1"/>
  <c r="G316" i="3" l="1"/>
  <c r="F316" i="3"/>
  <c r="H316" i="3" s="1"/>
  <c r="E317" i="3"/>
  <c r="D318" i="3"/>
  <c r="E318" i="3" l="1"/>
  <c r="D319" i="3"/>
  <c r="G317" i="3"/>
  <c r="F317" i="3"/>
  <c r="H317" i="3" s="1"/>
  <c r="D320" i="3" l="1"/>
  <c r="E319" i="3"/>
  <c r="G318" i="3"/>
  <c r="F318" i="3"/>
  <c r="H318" i="3" s="1"/>
  <c r="G319" i="3" l="1"/>
  <c r="F319" i="3"/>
  <c r="H319" i="3" s="1"/>
  <c r="E320" i="3"/>
  <c r="D321" i="3"/>
  <c r="D322" i="3" l="1"/>
  <c r="E321" i="3"/>
  <c r="F320" i="3"/>
  <c r="H320" i="3" s="1"/>
  <c r="G320" i="3"/>
  <c r="G321" i="3" l="1"/>
  <c r="F321" i="3"/>
  <c r="H321" i="3" s="1"/>
  <c r="D323" i="3"/>
  <c r="E322" i="3"/>
  <c r="F322" i="3" l="1"/>
  <c r="H322" i="3" s="1"/>
  <c r="G322" i="3"/>
  <c r="E323" i="3"/>
  <c r="D324" i="3"/>
  <c r="D325" i="3" l="1"/>
  <c r="E324" i="3"/>
  <c r="G323" i="3"/>
  <c r="F323" i="3"/>
  <c r="H323" i="3" s="1"/>
  <c r="G324" i="3" l="1"/>
  <c r="F324" i="3"/>
  <c r="H324" i="3" s="1"/>
  <c r="E325" i="3"/>
  <c r="D326" i="3"/>
  <c r="E326" i="3" l="1"/>
  <c r="D327" i="3"/>
  <c r="G325" i="3"/>
  <c r="F325" i="3"/>
  <c r="H325" i="3" s="1"/>
  <c r="D328" i="3" l="1"/>
  <c r="E327" i="3"/>
  <c r="G326" i="3"/>
  <c r="F326" i="3"/>
  <c r="H326" i="3" s="1"/>
  <c r="G327" i="3" l="1"/>
  <c r="F327" i="3"/>
  <c r="H327" i="3" s="1"/>
  <c r="E328" i="3"/>
  <c r="D329" i="3"/>
  <c r="D330" i="3" l="1"/>
  <c r="E329" i="3"/>
  <c r="F328" i="3"/>
  <c r="H328" i="3" s="1"/>
  <c r="G328" i="3"/>
  <c r="G329" i="3" l="1"/>
  <c r="F329" i="3"/>
  <c r="H329" i="3" s="1"/>
  <c r="D331" i="3"/>
  <c r="E330" i="3"/>
  <c r="F330" i="3" l="1"/>
  <c r="H330" i="3" s="1"/>
  <c r="G330" i="3"/>
  <c r="E331" i="3"/>
  <c r="D332" i="3"/>
  <c r="G331" i="3" l="1"/>
  <c r="F331" i="3"/>
  <c r="H331" i="3" s="1"/>
  <c r="D333" i="3"/>
  <c r="E332" i="3"/>
  <c r="G332" i="3" l="1"/>
  <c r="F332" i="3"/>
  <c r="H332" i="3" s="1"/>
  <c r="E333" i="3"/>
  <c r="D334" i="3"/>
  <c r="E334" i="3" l="1"/>
  <c r="D335" i="3"/>
  <c r="G333" i="3"/>
  <c r="F333" i="3"/>
  <c r="H333" i="3" s="1"/>
  <c r="D336" i="3" l="1"/>
  <c r="E335" i="3"/>
  <c r="G334" i="3"/>
  <c r="F334" i="3"/>
  <c r="H334" i="3" s="1"/>
  <c r="G335" i="3" l="1"/>
  <c r="F335" i="3"/>
  <c r="H335" i="3" s="1"/>
  <c r="E336" i="3"/>
  <c r="D337" i="3"/>
  <c r="F336" i="3" l="1"/>
  <c r="H336" i="3" s="1"/>
  <c r="G336" i="3"/>
  <c r="D338" i="3"/>
  <c r="E337" i="3"/>
  <c r="D339" i="3" l="1"/>
  <c r="E338" i="3"/>
  <c r="G337" i="3"/>
  <c r="F337" i="3"/>
  <c r="H337" i="3" s="1"/>
  <c r="F338" i="3" l="1"/>
  <c r="H338" i="3" s="1"/>
  <c r="G338" i="3"/>
  <c r="E339" i="3"/>
  <c r="D340" i="3"/>
  <c r="G339" i="3" l="1"/>
  <c r="F339" i="3"/>
  <c r="H339" i="3" s="1"/>
  <c r="D341" i="3"/>
  <c r="E340" i="3"/>
  <c r="G340" i="3" l="1"/>
  <c r="F340" i="3"/>
  <c r="H340" i="3" s="1"/>
  <c r="E341" i="3"/>
  <c r="D342" i="3"/>
  <c r="G341" i="3" l="1"/>
  <c r="F341" i="3"/>
  <c r="H341" i="3" s="1"/>
  <c r="E342" i="3"/>
  <c r="D343" i="3"/>
  <c r="D344" i="3" l="1"/>
  <c r="E343" i="3"/>
  <c r="G342" i="3"/>
  <c r="F342" i="3"/>
  <c r="H342" i="3" s="1"/>
  <c r="G343" i="3" l="1"/>
  <c r="F343" i="3"/>
  <c r="H343" i="3" s="1"/>
  <c r="E344" i="3"/>
  <c r="D345" i="3"/>
  <c r="F344" i="3" l="1"/>
  <c r="H344" i="3" s="1"/>
  <c r="G344" i="3"/>
  <c r="D346" i="3"/>
  <c r="E345" i="3"/>
  <c r="G345" i="3" l="1"/>
  <c r="F345" i="3"/>
  <c r="H345" i="3" s="1"/>
  <c r="D347" i="3"/>
  <c r="E346" i="3"/>
  <c r="E347" i="3" l="1"/>
  <c r="D348" i="3"/>
  <c r="F346" i="3"/>
  <c r="H346" i="3" s="1"/>
  <c r="G346" i="3"/>
  <c r="D349" i="3" l="1"/>
  <c r="E348" i="3"/>
  <c r="G347" i="3"/>
  <c r="F347" i="3"/>
  <c r="H347" i="3" s="1"/>
  <c r="G348" i="3" l="1"/>
  <c r="F348" i="3"/>
  <c r="H348" i="3" s="1"/>
  <c r="E349" i="3"/>
  <c r="D350" i="3"/>
  <c r="E350" i="3" l="1"/>
  <c r="D351" i="3"/>
  <c r="G349" i="3"/>
  <c r="F349" i="3"/>
  <c r="H349" i="3" s="1"/>
  <c r="D352" i="3" l="1"/>
  <c r="E351" i="3"/>
  <c r="G350" i="3"/>
  <c r="F350" i="3"/>
  <c r="H350" i="3" s="1"/>
  <c r="G351" i="3" l="1"/>
  <c r="F351" i="3"/>
  <c r="H351" i="3" s="1"/>
  <c r="E352" i="3"/>
  <c r="D353" i="3"/>
  <c r="F352" i="3" l="1"/>
  <c r="H352" i="3" s="1"/>
  <c r="G352" i="3"/>
  <c r="D354" i="3"/>
  <c r="E353" i="3"/>
  <c r="D355" i="3" l="1"/>
  <c r="E354" i="3"/>
  <c r="G353" i="3"/>
  <c r="F353" i="3"/>
  <c r="H353" i="3" s="1"/>
  <c r="F354" i="3" l="1"/>
  <c r="H354" i="3" s="1"/>
  <c r="G354" i="3"/>
  <c r="E355" i="3"/>
  <c r="D356" i="3"/>
  <c r="D357" i="3" l="1"/>
  <c r="E356" i="3"/>
  <c r="G355" i="3"/>
  <c r="F355" i="3"/>
  <c r="H355" i="3" s="1"/>
  <c r="G356" i="3" l="1"/>
  <c r="F356" i="3"/>
  <c r="H356" i="3" s="1"/>
  <c r="E357" i="3"/>
  <c r="D358" i="3"/>
  <c r="E358" i="3" l="1"/>
  <c r="D359" i="3"/>
  <c r="G357" i="3"/>
  <c r="F357" i="3"/>
  <c r="H357" i="3" s="1"/>
  <c r="D360" i="3" l="1"/>
  <c r="E359" i="3"/>
  <c r="G358" i="3"/>
  <c r="F358" i="3"/>
  <c r="H358" i="3" s="1"/>
  <c r="G359" i="3" l="1"/>
  <c r="F359" i="3"/>
  <c r="H359" i="3" s="1"/>
  <c r="E360" i="3"/>
  <c r="D361" i="3"/>
  <c r="D362" i="3" l="1"/>
  <c r="E361" i="3"/>
  <c r="F360" i="3"/>
  <c r="H360" i="3" s="1"/>
  <c r="G360" i="3"/>
  <c r="G361" i="3" l="1"/>
  <c r="F361" i="3"/>
  <c r="H361" i="3" s="1"/>
  <c r="D363" i="3"/>
  <c r="E362" i="3"/>
  <c r="F362" i="3" l="1"/>
  <c r="H362" i="3" s="1"/>
  <c r="G362" i="3"/>
  <c r="E363" i="3"/>
  <c r="D364" i="3"/>
  <c r="D365" i="3" l="1"/>
  <c r="E364" i="3"/>
  <c r="G363" i="3"/>
  <c r="F363" i="3"/>
  <c r="H363" i="3" s="1"/>
  <c r="G364" i="3" l="1"/>
  <c r="F364" i="3"/>
  <c r="H364" i="3" s="1"/>
  <c r="E365" i="3"/>
  <c r="D366" i="3"/>
  <c r="G365" i="3" l="1"/>
  <c r="F365" i="3"/>
  <c r="H365" i="3" s="1"/>
  <c r="E366" i="3"/>
  <c r="D367" i="3"/>
  <c r="G366" i="3" l="1"/>
  <c r="F366" i="3"/>
  <c r="H366" i="3" s="1"/>
  <c r="D368" i="3"/>
  <c r="E367" i="3"/>
  <c r="E368" i="3" l="1"/>
  <c r="D369" i="3"/>
  <c r="G367" i="3"/>
  <c r="F367" i="3"/>
  <c r="H367" i="3" s="1"/>
  <c r="D370" i="3" l="1"/>
  <c r="E369" i="3"/>
  <c r="F368" i="3"/>
  <c r="H368" i="3" s="1"/>
  <c r="G368" i="3"/>
  <c r="G369" i="3" l="1"/>
  <c r="F369" i="3"/>
  <c r="H369" i="3" s="1"/>
  <c r="D371" i="3"/>
  <c r="E370" i="3"/>
  <c r="F370" i="3" l="1"/>
  <c r="H370" i="3" s="1"/>
  <c r="G370" i="3"/>
  <c r="E371" i="3"/>
  <c r="D372" i="3"/>
  <c r="G371" i="3" l="1"/>
  <c r="F371" i="3"/>
  <c r="H371" i="3" s="1"/>
  <c r="D373" i="3"/>
  <c r="E372" i="3"/>
  <c r="E373" i="3" l="1"/>
  <c r="D374" i="3"/>
  <c r="G372" i="3"/>
  <c r="F372" i="3"/>
  <c r="H372" i="3" s="1"/>
  <c r="E374" i="3" l="1"/>
  <c r="D375" i="3"/>
  <c r="G373" i="3"/>
  <c r="F373" i="3"/>
  <c r="H373" i="3" s="1"/>
  <c r="D376" i="3" l="1"/>
  <c r="E375" i="3"/>
  <c r="G374" i="3"/>
  <c r="F374" i="3"/>
  <c r="H374" i="3" s="1"/>
  <c r="G375" i="3" l="1"/>
  <c r="F375" i="3"/>
  <c r="H375" i="3" s="1"/>
  <c r="E376" i="3"/>
  <c r="D377" i="3"/>
  <c r="D378" i="3" l="1"/>
  <c r="E377" i="3"/>
  <c r="F376" i="3"/>
  <c r="H376" i="3" s="1"/>
  <c r="G376" i="3"/>
  <c r="G377" i="3" l="1"/>
  <c r="F377" i="3"/>
  <c r="H377" i="3" s="1"/>
  <c r="D379" i="3"/>
  <c r="E378" i="3"/>
  <c r="E379" i="3" l="1"/>
  <c r="D380" i="3"/>
  <c r="F378" i="3"/>
  <c r="H378" i="3" s="1"/>
  <c r="G378" i="3"/>
  <c r="D381" i="3" l="1"/>
  <c r="E380" i="3"/>
  <c r="G379" i="3"/>
  <c r="F379" i="3"/>
  <c r="H379" i="3" s="1"/>
  <c r="G380" i="3" l="1"/>
  <c r="F380" i="3"/>
  <c r="H380" i="3" s="1"/>
  <c r="E381" i="3"/>
  <c r="D382" i="3"/>
  <c r="G381" i="3" l="1"/>
  <c r="F381" i="3"/>
  <c r="H381" i="3" s="1"/>
  <c r="E382" i="3"/>
  <c r="D383" i="3"/>
  <c r="D384" i="3" l="1"/>
  <c r="E383" i="3"/>
  <c r="G382" i="3"/>
  <c r="F382" i="3"/>
  <c r="H382" i="3" s="1"/>
  <c r="G383" i="3" l="1"/>
  <c r="F383" i="3"/>
  <c r="H383" i="3" s="1"/>
  <c r="E384" i="3"/>
  <c r="D385" i="3"/>
  <c r="D386" i="3" l="1"/>
  <c r="E385" i="3"/>
  <c r="F384" i="3"/>
  <c r="H384" i="3" s="1"/>
  <c r="G384" i="3"/>
  <c r="G385" i="3" l="1"/>
  <c r="F385" i="3"/>
  <c r="H385" i="3" s="1"/>
  <c r="D387" i="3"/>
  <c r="E386" i="3"/>
  <c r="E387" i="3" l="1"/>
  <c r="D388" i="3"/>
  <c r="F386" i="3"/>
  <c r="H386" i="3" s="1"/>
  <c r="G386" i="3"/>
  <c r="D389" i="3" l="1"/>
  <c r="E388" i="3"/>
  <c r="G387" i="3"/>
  <c r="F387" i="3"/>
  <c r="H387" i="3" s="1"/>
  <c r="G388" i="3" l="1"/>
  <c r="F388" i="3"/>
  <c r="H388" i="3" s="1"/>
  <c r="E389" i="3"/>
  <c r="D390" i="3"/>
  <c r="E390" i="3" l="1"/>
  <c r="D391" i="3"/>
  <c r="G389" i="3"/>
  <c r="F389" i="3"/>
  <c r="H389" i="3" s="1"/>
  <c r="D392" i="3" l="1"/>
  <c r="E391" i="3"/>
  <c r="G390" i="3"/>
  <c r="F390" i="3"/>
  <c r="H390" i="3" s="1"/>
  <c r="G391" i="3" l="1"/>
  <c r="F391" i="3"/>
  <c r="H391" i="3" s="1"/>
  <c r="E392" i="3"/>
  <c r="D393" i="3"/>
  <c r="D394" i="3" l="1"/>
  <c r="E393" i="3"/>
  <c r="F392" i="3"/>
  <c r="H392" i="3" s="1"/>
  <c r="G392" i="3"/>
  <c r="G393" i="3" l="1"/>
  <c r="F393" i="3"/>
  <c r="H393" i="3" s="1"/>
  <c r="D395" i="3"/>
  <c r="E394" i="3"/>
  <c r="F394" i="3" l="1"/>
  <c r="H394" i="3" s="1"/>
  <c r="G394" i="3"/>
  <c r="E395" i="3"/>
  <c r="D396" i="3"/>
  <c r="D397" i="3" l="1"/>
  <c r="E396" i="3"/>
  <c r="G395" i="3"/>
  <c r="F395" i="3"/>
  <c r="H395" i="3" s="1"/>
  <c r="G396" i="3" l="1"/>
  <c r="F396" i="3"/>
  <c r="H396" i="3" s="1"/>
  <c r="E397" i="3"/>
  <c r="D398" i="3"/>
  <c r="G397" i="3" l="1"/>
  <c r="F397" i="3"/>
  <c r="H397" i="3" s="1"/>
  <c r="E398" i="3"/>
  <c r="D399" i="3"/>
  <c r="D400" i="3" l="1"/>
  <c r="E399" i="3"/>
  <c r="G398" i="3"/>
  <c r="F398" i="3"/>
  <c r="H398" i="3" s="1"/>
  <c r="G399" i="3" l="1"/>
  <c r="F399" i="3"/>
  <c r="H399" i="3" s="1"/>
  <c r="E400" i="3"/>
  <c r="D401" i="3"/>
  <c r="D402" i="3" l="1"/>
  <c r="E401" i="3"/>
  <c r="F400" i="3"/>
  <c r="H400" i="3" s="1"/>
  <c r="G400" i="3"/>
  <c r="G401" i="3" l="1"/>
  <c r="F401" i="3"/>
  <c r="H401" i="3" s="1"/>
  <c r="D403" i="3"/>
  <c r="E402" i="3"/>
  <c r="E403" i="3" l="1"/>
  <c r="D404" i="3"/>
  <c r="F402" i="3"/>
  <c r="H402" i="3" s="1"/>
  <c r="G402" i="3"/>
  <c r="D405" i="3" l="1"/>
  <c r="E404" i="3"/>
  <c r="G403" i="3"/>
  <c r="F403" i="3"/>
  <c r="H403" i="3" s="1"/>
  <c r="G404" i="3" l="1"/>
  <c r="F404" i="3"/>
  <c r="H404" i="3" s="1"/>
  <c r="E405" i="3"/>
  <c r="D406" i="3"/>
  <c r="E406" i="3" l="1"/>
  <c r="D407" i="3"/>
  <c r="G405" i="3"/>
  <c r="F405" i="3"/>
  <c r="H405" i="3" s="1"/>
  <c r="D408" i="3" l="1"/>
  <c r="E407" i="3"/>
  <c r="G406" i="3"/>
  <c r="F406" i="3"/>
  <c r="H406" i="3" s="1"/>
  <c r="G407" i="3" l="1"/>
  <c r="F407" i="3"/>
  <c r="H407" i="3" s="1"/>
  <c r="E408" i="3"/>
  <c r="D409" i="3"/>
  <c r="F408" i="3" l="1"/>
  <c r="H408" i="3" s="1"/>
  <c r="G408" i="3"/>
  <c r="D410" i="3"/>
  <c r="E409" i="3"/>
  <c r="G409" i="3" l="1"/>
  <c r="F409" i="3"/>
  <c r="H409" i="3" s="1"/>
  <c r="D411" i="3"/>
  <c r="E410" i="3"/>
  <c r="F410" i="3" l="1"/>
  <c r="H410" i="3" s="1"/>
  <c r="G410" i="3"/>
  <c r="E411" i="3"/>
  <c r="D412" i="3"/>
  <c r="G411" i="3" l="1"/>
  <c r="F411" i="3"/>
  <c r="H411" i="3" s="1"/>
  <c r="D413" i="3"/>
  <c r="E412" i="3"/>
  <c r="E413" i="3" l="1"/>
  <c r="D414" i="3"/>
  <c r="G412" i="3"/>
  <c r="F412" i="3"/>
  <c r="H412" i="3" s="1"/>
  <c r="E414" i="3" l="1"/>
  <c r="D415" i="3"/>
  <c r="G413" i="3"/>
  <c r="F413" i="3"/>
  <c r="H413" i="3" s="1"/>
  <c r="D416" i="3" l="1"/>
  <c r="E415" i="3"/>
  <c r="G414" i="3"/>
  <c r="F414" i="3"/>
  <c r="H414" i="3" s="1"/>
  <c r="G415" i="3" l="1"/>
  <c r="F415" i="3"/>
  <c r="H415" i="3" s="1"/>
  <c r="E416" i="3"/>
  <c r="D417" i="3"/>
  <c r="D418" i="3" l="1"/>
  <c r="E417" i="3"/>
  <c r="F416" i="3"/>
  <c r="H416" i="3" s="1"/>
  <c r="G416" i="3"/>
  <c r="G417" i="3" l="1"/>
  <c r="F417" i="3"/>
  <c r="H417" i="3" s="1"/>
  <c r="D419" i="3"/>
  <c r="E418" i="3"/>
  <c r="F418" i="3" l="1"/>
  <c r="H418" i="3" s="1"/>
  <c r="G418" i="3"/>
  <c r="E419" i="3"/>
  <c r="D420" i="3"/>
  <c r="G419" i="3" l="1"/>
  <c r="F419" i="3"/>
  <c r="H419" i="3" s="1"/>
  <c r="D421" i="3"/>
  <c r="E420" i="3"/>
  <c r="G420" i="3" l="1"/>
  <c r="F420" i="3"/>
  <c r="H420" i="3" s="1"/>
  <c r="E421" i="3"/>
  <c r="D422" i="3"/>
  <c r="E422" i="3" l="1"/>
  <c r="D423" i="3"/>
  <c r="G421" i="3"/>
  <c r="F421" i="3"/>
  <c r="H421" i="3" s="1"/>
  <c r="D424" i="3" l="1"/>
  <c r="E423" i="3"/>
  <c r="G422" i="3"/>
  <c r="F422" i="3"/>
  <c r="H422" i="3" s="1"/>
  <c r="G423" i="3" l="1"/>
  <c r="F423" i="3"/>
  <c r="H423" i="3" s="1"/>
  <c r="E424" i="3"/>
  <c r="D425" i="3"/>
  <c r="D426" i="3" l="1"/>
  <c r="E425" i="3"/>
  <c r="F424" i="3"/>
  <c r="H424" i="3" s="1"/>
  <c r="G424" i="3"/>
  <c r="G425" i="3" l="1"/>
  <c r="F425" i="3"/>
  <c r="H425" i="3" s="1"/>
  <c r="D427" i="3"/>
  <c r="E426" i="3"/>
  <c r="F426" i="3" l="1"/>
  <c r="H426" i="3" s="1"/>
  <c r="G426" i="3"/>
  <c r="E427" i="3"/>
  <c r="D428" i="3"/>
  <c r="D429" i="3" l="1"/>
  <c r="E428" i="3"/>
  <c r="G427" i="3"/>
  <c r="F427" i="3"/>
  <c r="H427" i="3" s="1"/>
  <c r="G428" i="3" l="1"/>
  <c r="F428" i="3"/>
  <c r="H428" i="3" s="1"/>
  <c r="E429" i="3"/>
  <c r="D430" i="3"/>
  <c r="E430" i="3" l="1"/>
  <c r="D431" i="3"/>
  <c r="G429" i="3"/>
  <c r="F429" i="3"/>
  <c r="H429" i="3" s="1"/>
  <c r="D432" i="3" l="1"/>
  <c r="E431" i="3"/>
  <c r="G430" i="3"/>
  <c r="F430" i="3"/>
  <c r="H430" i="3" s="1"/>
  <c r="G431" i="3" l="1"/>
  <c r="F431" i="3"/>
  <c r="H431" i="3" s="1"/>
  <c r="E432" i="3"/>
  <c r="D433" i="3"/>
  <c r="D434" i="3" l="1"/>
  <c r="E433" i="3"/>
  <c r="F432" i="3"/>
  <c r="H432" i="3" s="1"/>
  <c r="G432" i="3"/>
  <c r="G433" i="3" l="1"/>
  <c r="F433" i="3"/>
  <c r="H433" i="3" s="1"/>
  <c r="D435" i="3"/>
  <c r="E434" i="3"/>
  <c r="E435" i="3" l="1"/>
  <c r="D436" i="3"/>
  <c r="F434" i="3"/>
  <c r="H434" i="3" s="1"/>
  <c r="G434" i="3"/>
  <c r="D437" i="3" l="1"/>
  <c r="E436" i="3"/>
  <c r="G435" i="3"/>
  <c r="F435" i="3"/>
  <c r="H435" i="3" s="1"/>
  <c r="G436" i="3" l="1"/>
  <c r="F436" i="3"/>
  <c r="H436" i="3" s="1"/>
  <c r="E437" i="3"/>
  <c r="D438" i="3"/>
  <c r="E438" i="3" l="1"/>
  <c r="D439" i="3"/>
  <c r="G437" i="3"/>
  <c r="F437" i="3"/>
  <c r="H437" i="3" s="1"/>
  <c r="D440" i="3" l="1"/>
  <c r="E439" i="3"/>
  <c r="G438" i="3"/>
  <c r="F438" i="3"/>
  <c r="H438" i="3" s="1"/>
  <c r="G439" i="3" l="1"/>
  <c r="F439" i="3"/>
  <c r="H439" i="3" s="1"/>
  <c r="E440" i="3"/>
  <c r="D441" i="3"/>
  <c r="F440" i="3" l="1"/>
  <c r="H440" i="3" s="1"/>
  <c r="G440" i="3"/>
  <c r="D442" i="3"/>
  <c r="E441" i="3"/>
  <c r="G441" i="3" l="1"/>
  <c r="F441" i="3"/>
  <c r="H441" i="3" s="1"/>
  <c r="D443" i="3"/>
  <c r="E442" i="3"/>
  <c r="E443" i="3" l="1"/>
  <c r="D444" i="3"/>
  <c r="F442" i="3"/>
  <c r="H442" i="3" s="1"/>
  <c r="G442" i="3"/>
  <c r="D445" i="3" l="1"/>
  <c r="E444" i="3"/>
  <c r="G443" i="3"/>
  <c r="F443" i="3"/>
  <c r="H443" i="3" s="1"/>
  <c r="G444" i="3" l="1"/>
  <c r="F444" i="3"/>
  <c r="H444" i="3" s="1"/>
  <c r="E445" i="3"/>
  <c r="D446" i="3"/>
  <c r="E446" i="3" l="1"/>
  <c r="D447" i="3"/>
  <c r="G445" i="3"/>
  <c r="F445" i="3"/>
  <c r="H445" i="3" s="1"/>
  <c r="D448" i="3" l="1"/>
  <c r="E447" i="3"/>
  <c r="G446" i="3"/>
  <c r="F446" i="3"/>
  <c r="H446" i="3" s="1"/>
  <c r="G447" i="3" l="1"/>
  <c r="F447" i="3"/>
  <c r="H447" i="3" s="1"/>
  <c r="E448" i="3"/>
  <c r="D449" i="3"/>
  <c r="F448" i="3" l="1"/>
  <c r="H448" i="3" s="1"/>
  <c r="G448" i="3"/>
  <c r="D450" i="3"/>
  <c r="E449" i="3"/>
  <c r="G449" i="3" l="1"/>
  <c r="F449" i="3"/>
  <c r="H449" i="3" s="1"/>
  <c r="D451" i="3"/>
  <c r="E450" i="3"/>
  <c r="F450" i="3" l="1"/>
  <c r="H450" i="3" s="1"/>
  <c r="G450" i="3"/>
  <c r="E451" i="3"/>
  <c r="D452" i="3"/>
  <c r="G451" i="3" l="1"/>
  <c r="F451" i="3"/>
  <c r="H451" i="3" s="1"/>
  <c r="D453" i="3"/>
  <c r="E452" i="3"/>
  <c r="G452" i="3" l="1"/>
  <c r="F452" i="3"/>
  <c r="H452" i="3" s="1"/>
  <c r="E453" i="3"/>
  <c r="D454" i="3"/>
  <c r="G453" i="3" l="1"/>
  <c r="F453" i="3"/>
  <c r="H453" i="3" s="1"/>
  <c r="E454" i="3"/>
  <c r="D455" i="3"/>
  <c r="D456" i="3" l="1"/>
  <c r="E455" i="3"/>
  <c r="G454" i="3"/>
  <c r="F454" i="3"/>
  <c r="H454" i="3" s="1"/>
  <c r="G455" i="3" l="1"/>
  <c r="F455" i="3"/>
  <c r="H455" i="3" s="1"/>
  <c r="E456" i="3"/>
  <c r="D457" i="3"/>
  <c r="F456" i="3" l="1"/>
  <c r="H456" i="3" s="1"/>
  <c r="G456" i="3"/>
  <c r="D458" i="3"/>
  <c r="E457" i="3"/>
  <c r="G457" i="3" l="1"/>
  <c r="F457" i="3"/>
  <c r="H457" i="3" s="1"/>
  <c r="D459" i="3"/>
  <c r="E458" i="3"/>
  <c r="F458" i="3" l="1"/>
  <c r="H458" i="3" s="1"/>
  <c r="G458" i="3"/>
  <c r="E459" i="3"/>
  <c r="D460" i="3"/>
  <c r="G459" i="3" l="1"/>
  <c r="F459" i="3"/>
  <c r="H459" i="3" s="1"/>
  <c r="D461" i="3"/>
  <c r="E460" i="3"/>
  <c r="E461" i="3" l="1"/>
  <c r="D462" i="3"/>
  <c r="G460" i="3"/>
  <c r="F460" i="3"/>
  <c r="H460" i="3" s="1"/>
  <c r="E462" i="3" l="1"/>
  <c r="D463" i="3"/>
  <c r="G461" i="3"/>
  <c r="F461" i="3"/>
  <c r="H461" i="3" s="1"/>
  <c r="D464" i="3" l="1"/>
  <c r="E463" i="3"/>
  <c r="G462" i="3"/>
  <c r="F462" i="3"/>
  <c r="H462" i="3" s="1"/>
  <c r="G463" i="3" l="1"/>
  <c r="F463" i="3"/>
  <c r="H463" i="3" s="1"/>
  <c r="E464" i="3"/>
  <c r="D465" i="3"/>
  <c r="F464" i="3" l="1"/>
  <c r="H464" i="3" s="1"/>
  <c r="G464" i="3"/>
  <c r="D466" i="3"/>
  <c r="E465" i="3"/>
  <c r="D467" i="3" l="1"/>
  <c r="E466" i="3"/>
  <c r="G465" i="3"/>
  <c r="F465" i="3"/>
  <c r="H465" i="3" s="1"/>
  <c r="F466" i="3" l="1"/>
  <c r="H466" i="3" s="1"/>
  <c r="G466" i="3"/>
  <c r="E467" i="3"/>
  <c r="D468" i="3"/>
  <c r="D469" i="3" l="1"/>
  <c r="E468" i="3"/>
  <c r="G467" i="3"/>
  <c r="F467" i="3"/>
  <c r="H467" i="3" s="1"/>
  <c r="G468" i="3" l="1"/>
  <c r="F468" i="3"/>
  <c r="H468" i="3" s="1"/>
  <c r="E469" i="3"/>
  <c r="D470" i="3"/>
  <c r="E470" i="3" l="1"/>
  <c r="D471" i="3"/>
  <c r="G469" i="3"/>
  <c r="F469" i="3"/>
  <c r="H469" i="3" s="1"/>
  <c r="D472" i="3" l="1"/>
  <c r="E471" i="3"/>
  <c r="G470" i="3"/>
  <c r="F470" i="3"/>
  <c r="H470" i="3" s="1"/>
  <c r="G471" i="3" l="1"/>
  <c r="F471" i="3"/>
  <c r="H471" i="3" s="1"/>
  <c r="E472" i="3"/>
  <c r="D473" i="3"/>
  <c r="D474" i="3" l="1"/>
  <c r="E473" i="3"/>
  <c r="F472" i="3"/>
  <c r="H472" i="3" s="1"/>
  <c r="G472" i="3"/>
  <c r="G473" i="3" l="1"/>
  <c r="F473" i="3"/>
  <c r="H473" i="3" s="1"/>
  <c r="D475" i="3"/>
  <c r="E474" i="3"/>
  <c r="F474" i="3" l="1"/>
  <c r="H474" i="3" s="1"/>
  <c r="G474" i="3"/>
  <c r="E475" i="3"/>
  <c r="D476" i="3"/>
  <c r="D477" i="3" l="1"/>
  <c r="E476" i="3"/>
  <c r="G475" i="3"/>
  <c r="F475" i="3"/>
  <c r="H475" i="3" s="1"/>
  <c r="G476" i="3" l="1"/>
  <c r="F476" i="3"/>
  <c r="H476" i="3" s="1"/>
  <c r="E477" i="3"/>
  <c r="D478" i="3"/>
  <c r="E478" i="3" l="1"/>
  <c r="D479" i="3"/>
  <c r="G477" i="3"/>
  <c r="F477" i="3"/>
  <c r="H477" i="3" s="1"/>
  <c r="D480" i="3" l="1"/>
  <c r="E479" i="3"/>
  <c r="G478" i="3"/>
  <c r="F478" i="3"/>
  <c r="H478" i="3" s="1"/>
  <c r="G479" i="3" l="1"/>
  <c r="F479" i="3"/>
  <c r="H479" i="3" s="1"/>
  <c r="E480" i="3"/>
  <c r="D481" i="3"/>
  <c r="D482" i="3" l="1"/>
  <c r="E481" i="3"/>
  <c r="F480" i="3"/>
  <c r="H480" i="3" s="1"/>
  <c r="G480" i="3"/>
  <c r="G481" i="3" l="1"/>
  <c r="F481" i="3"/>
  <c r="H481" i="3" s="1"/>
  <c r="D483" i="3"/>
  <c r="E482" i="3"/>
  <c r="F482" i="3" l="1"/>
  <c r="H482" i="3" s="1"/>
  <c r="G482" i="3"/>
  <c r="E483" i="3"/>
  <c r="D484" i="3"/>
  <c r="G483" i="3" l="1"/>
  <c r="F483" i="3"/>
  <c r="H483" i="3" s="1"/>
  <c r="D485" i="3"/>
  <c r="E484" i="3"/>
  <c r="G484" i="3" l="1"/>
  <c r="F484" i="3"/>
  <c r="H484" i="3" s="1"/>
  <c r="E485" i="3"/>
  <c r="D486" i="3"/>
  <c r="E486" i="3" l="1"/>
  <c r="D487" i="3"/>
  <c r="G485" i="3"/>
  <c r="F485" i="3"/>
  <c r="H485" i="3" s="1"/>
  <c r="D488" i="3" l="1"/>
  <c r="E487" i="3"/>
  <c r="G486" i="3"/>
  <c r="F486" i="3"/>
  <c r="H486" i="3" s="1"/>
  <c r="G487" i="3" l="1"/>
  <c r="F487" i="3"/>
  <c r="H487" i="3" s="1"/>
  <c r="E488" i="3"/>
  <c r="D489" i="3"/>
  <c r="D490" i="3" l="1"/>
  <c r="E489" i="3"/>
  <c r="F488" i="3"/>
  <c r="H488" i="3" s="1"/>
  <c r="G488" i="3"/>
  <c r="G489" i="3" l="1"/>
  <c r="F489" i="3"/>
  <c r="H489" i="3" s="1"/>
  <c r="D491" i="3"/>
  <c r="E490" i="3"/>
  <c r="E491" i="3" l="1"/>
  <c r="D492" i="3"/>
  <c r="F490" i="3"/>
  <c r="H490" i="3" s="1"/>
  <c r="G490" i="3"/>
  <c r="D493" i="3" l="1"/>
  <c r="E492" i="3"/>
  <c r="G491" i="3"/>
  <c r="F491" i="3"/>
  <c r="H491" i="3" s="1"/>
  <c r="G492" i="3" l="1"/>
  <c r="F492" i="3"/>
  <c r="H492" i="3" s="1"/>
  <c r="E493" i="3"/>
  <c r="D494" i="3"/>
  <c r="G493" i="3" l="1"/>
  <c r="F493" i="3"/>
  <c r="H493" i="3" s="1"/>
  <c r="E494" i="3"/>
  <c r="D495" i="3"/>
  <c r="G494" i="3" l="1"/>
  <c r="F494" i="3"/>
  <c r="H494" i="3" s="1"/>
  <c r="D496" i="3"/>
  <c r="E495" i="3"/>
  <c r="G495" i="3" l="1"/>
  <c r="F495" i="3"/>
  <c r="H495" i="3" s="1"/>
  <c r="E496" i="3"/>
  <c r="D497" i="3"/>
  <c r="D498" i="3" l="1"/>
  <c r="E497" i="3"/>
  <c r="F496" i="3"/>
  <c r="H496" i="3" s="1"/>
  <c r="G496" i="3"/>
  <c r="G497" i="3" l="1"/>
  <c r="F497" i="3"/>
  <c r="H497" i="3" s="1"/>
  <c r="D499" i="3"/>
  <c r="E498" i="3"/>
  <c r="E499" i="3" l="1"/>
  <c r="D500" i="3"/>
  <c r="F498" i="3"/>
  <c r="H498" i="3" s="1"/>
  <c r="G498" i="3"/>
  <c r="D501" i="3" l="1"/>
  <c r="E500" i="3"/>
  <c r="G499" i="3"/>
  <c r="F499" i="3"/>
  <c r="H499" i="3" s="1"/>
  <c r="G500" i="3" l="1"/>
  <c r="F500" i="3"/>
  <c r="H500" i="3" s="1"/>
  <c r="E501" i="3"/>
  <c r="D502" i="3"/>
  <c r="G501" i="3" l="1"/>
  <c r="F501" i="3"/>
  <c r="H501" i="3" s="1"/>
  <c r="E502" i="3"/>
  <c r="D503" i="3"/>
  <c r="D504" i="3" l="1"/>
  <c r="E503" i="3"/>
  <c r="G502" i="3"/>
  <c r="F502" i="3"/>
  <c r="H502" i="3" s="1"/>
  <c r="G503" i="3" l="1"/>
  <c r="F503" i="3"/>
  <c r="H503" i="3" s="1"/>
  <c r="E504" i="3"/>
  <c r="D505" i="3"/>
  <c r="D506" i="3" l="1"/>
  <c r="E505" i="3"/>
  <c r="F504" i="3"/>
  <c r="H504" i="3" s="1"/>
  <c r="G504" i="3"/>
  <c r="G505" i="3" l="1"/>
  <c r="F505" i="3"/>
  <c r="H505" i="3" s="1"/>
  <c r="D507" i="3"/>
  <c r="E506" i="3"/>
  <c r="F506" i="3" l="1"/>
  <c r="H506" i="3" s="1"/>
  <c r="G506" i="3"/>
  <c r="E507" i="3"/>
  <c r="D508" i="3"/>
  <c r="D509" i="3" l="1"/>
  <c r="E508" i="3"/>
  <c r="G507" i="3"/>
  <c r="F507" i="3"/>
  <c r="H507" i="3" s="1"/>
  <c r="G508" i="3" l="1"/>
  <c r="F508" i="3"/>
  <c r="H508" i="3" s="1"/>
  <c r="E509" i="3"/>
  <c r="D510" i="3"/>
  <c r="E510" i="3" l="1"/>
  <c r="D511" i="3"/>
  <c r="G509" i="3"/>
  <c r="F509" i="3"/>
  <c r="H509" i="3" s="1"/>
  <c r="D512" i="3" l="1"/>
  <c r="E511" i="3"/>
  <c r="G510" i="3"/>
  <c r="F510" i="3"/>
  <c r="H510" i="3" s="1"/>
  <c r="G511" i="3" l="1"/>
  <c r="F511" i="3"/>
  <c r="H511" i="3" s="1"/>
  <c r="E512" i="3"/>
  <c r="D513" i="3"/>
  <c r="D514" i="3" l="1"/>
  <c r="E513" i="3"/>
  <c r="F512" i="3"/>
  <c r="H512" i="3" s="1"/>
  <c r="G512" i="3"/>
  <c r="G513" i="3" l="1"/>
  <c r="F513" i="3"/>
  <c r="H513" i="3" s="1"/>
  <c r="D515" i="3"/>
  <c r="E514" i="3"/>
  <c r="F514" i="3" l="1"/>
  <c r="H514" i="3" s="1"/>
  <c r="G514" i="3"/>
  <c r="E515" i="3"/>
  <c r="D516" i="3"/>
  <c r="G515" i="3" l="1"/>
  <c r="F515" i="3"/>
  <c r="H515" i="3" s="1"/>
  <c r="D517" i="3"/>
  <c r="E516" i="3"/>
  <c r="E517" i="3" l="1"/>
  <c r="D518" i="3"/>
  <c r="G516" i="3"/>
  <c r="F516" i="3"/>
  <c r="H516" i="3" s="1"/>
  <c r="E518" i="3" l="1"/>
  <c r="D519" i="3"/>
  <c r="G517" i="3"/>
  <c r="F517" i="3"/>
  <c r="H517" i="3" s="1"/>
  <c r="D520" i="3" l="1"/>
  <c r="E519" i="3"/>
  <c r="G518" i="3"/>
  <c r="F518" i="3"/>
  <c r="H518" i="3" s="1"/>
  <c r="G519" i="3" l="1"/>
  <c r="F519" i="3"/>
  <c r="H519" i="3" s="1"/>
  <c r="E520" i="3"/>
  <c r="D521" i="3"/>
  <c r="D522" i="3" l="1"/>
  <c r="E521" i="3"/>
  <c r="F520" i="3"/>
  <c r="H520" i="3" s="1"/>
  <c r="G520" i="3"/>
  <c r="G521" i="3" l="1"/>
  <c r="F521" i="3"/>
  <c r="H521" i="3" s="1"/>
  <c r="D523" i="3"/>
  <c r="E522" i="3"/>
  <c r="E523" i="3" l="1"/>
  <c r="D524" i="3"/>
  <c r="F522" i="3"/>
  <c r="H522" i="3" s="1"/>
  <c r="G522" i="3"/>
  <c r="D525" i="3" l="1"/>
  <c r="E524" i="3"/>
  <c r="G523" i="3"/>
  <c r="F523" i="3"/>
  <c r="H523" i="3" s="1"/>
  <c r="G524" i="3" l="1"/>
  <c r="F524" i="3"/>
  <c r="H524" i="3" s="1"/>
  <c r="E525" i="3"/>
  <c r="D526" i="3"/>
  <c r="G525" i="3" l="1"/>
  <c r="F525" i="3"/>
  <c r="H525" i="3" s="1"/>
  <c r="E526" i="3"/>
  <c r="D527" i="3"/>
  <c r="G526" i="3" l="1"/>
  <c r="F526" i="3"/>
  <c r="H526" i="3" s="1"/>
  <c r="D528" i="3"/>
  <c r="E527" i="3"/>
  <c r="G527" i="3" l="1"/>
  <c r="F527" i="3"/>
  <c r="H527" i="3" s="1"/>
  <c r="E528" i="3"/>
  <c r="D529" i="3"/>
  <c r="D530" i="3" l="1"/>
  <c r="E529" i="3"/>
  <c r="F528" i="3"/>
  <c r="H528" i="3" s="1"/>
  <c r="G528" i="3"/>
  <c r="G529" i="3" l="1"/>
  <c r="F529" i="3"/>
  <c r="H529" i="3" s="1"/>
  <c r="D531" i="3"/>
  <c r="E530" i="3"/>
  <c r="F530" i="3" l="1"/>
  <c r="H530" i="3" s="1"/>
  <c r="G530" i="3"/>
  <c r="E531" i="3"/>
  <c r="D532" i="3"/>
  <c r="D533" i="3" l="1"/>
  <c r="E532" i="3"/>
  <c r="G531" i="3"/>
  <c r="F531" i="3"/>
  <c r="H531" i="3" s="1"/>
  <c r="G532" i="3" l="1"/>
  <c r="F532" i="3"/>
  <c r="H532" i="3" s="1"/>
  <c r="E533" i="3"/>
  <c r="D534" i="3"/>
  <c r="E534" i="3" l="1"/>
  <c r="D535" i="3"/>
  <c r="G533" i="3"/>
  <c r="F533" i="3"/>
  <c r="H533" i="3" s="1"/>
  <c r="D536" i="3" l="1"/>
  <c r="E535" i="3"/>
  <c r="G534" i="3"/>
  <c r="F534" i="3"/>
  <c r="H534" i="3" s="1"/>
  <c r="G535" i="3" l="1"/>
  <c r="F535" i="3"/>
  <c r="H535" i="3" s="1"/>
  <c r="E536" i="3"/>
  <c r="D537" i="3"/>
  <c r="D538" i="3" l="1"/>
  <c r="E537" i="3"/>
  <c r="F536" i="3"/>
  <c r="H536" i="3" s="1"/>
  <c r="G536" i="3"/>
  <c r="G537" i="3" l="1"/>
  <c r="F537" i="3"/>
  <c r="H537" i="3" s="1"/>
  <c r="D539" i="3"/>
  <c r="E538" i="3"/>
  <c r="F538" i="3" l="1"/>
  <c r="H538" i="3" s="1"/>
  <c r="G538" i="3"/>
  <c r="E539" i="3"/>
  <c r="D540" i="3"/>
  <c r="D541" i="3" l="1"/>
  <c r="E540" i="3"/>
  <c r="G539" i="3"/>
  <c r="F539" i="3"/>
  <c r="H539" i="3" s="1"/>
  <c r="G540" i="3" l="1"/>
  <c r="F540" i="3"/>
  <c r="H540" i="3" s="1"/>
  <c r="E541" i="3"/>
  <c r="D542" i="3"/>
  <c r="E542" i="3" l="1"/>
  <c r="D543" i="3"/>
  <c r="G541" i="3"/>
  <c r="F541" i="3"/>
  <c r="H541" i="3" s="1"/>
  <c r="D544" i="3" l="1"/>
  <c r="E543" i="3"/>
  <c r="G542" i="3"/>
  <c r="F542" i="3"/>
  <c r="H542" i="3" s="1"/>
  <c r="G543" i="3" l="1"/>
  <c r="F543" i="3"/>
  <c r="H543" i="3" s="1"/>
  <c r="E544" i="3"/>
  <c r="D545" i="3"/>
  <c r="D546" i="3" l="1"/>
  <c r="E545" i="3"/>
  <c r="F544" i="3"/>
  <c r="H544" i="3" s="1"/>
  <c r="G544" i="3"/>
  <c r="G545" i="3" l="1"/>
  <c r="F545" i="3"/>
  <c r="H545" i="3" s="1"/>
  <c r="D547" i="3"/>
  <c r="E546" i="3"/>
  <c r="E547" i="3" l="1"/>
  <c r="D548" i="3"/>
  <c r="F546" i="3"/>
  <c r="H546" i="3" s="1"/>
  <c r="G546" i="3"/>
  <c r="D549" i="3" l="1"/>
  <c r="E548" i="3"/>
  <c r="G547" i="3"/>
  <c r="F547" i="3"/>
  <c r="H547" i="3" s="1"/>
  <c r="D550" i="3" l="1"/>
  <c r="E549" i="3"/>
  <c r="G548" i="3"/>
  <c r="F548" i="3"/>
  <c r="H548" i="3" s="1"/>
  <c r="G549" i="3" l="1"/>
  <c r="F549" i="3"/>
  <c r="H549" i="3" s="1"/>
  <c r="D551" i="3"/>
  <c r="E550" i="3"/>
  <c r="D552" i="3" l="1"/>
  <c r="E551" i="3"/>
  <c r="G550" i="3"/>
  <c r="F550" i="3"/>
  <c r="H550" i="3" s="1"/>
  <c r="D553" i="3" l="1"/>
  <c r="E552" i="3"/>
  <c r="G551" i="3"/>
  <c r="F551" i="3"/>
  <c r="H551" i="3" s="1"/>
  <c r="G552" i="3" l="1"/>
  <c r="F552" i="3"/>
  <c r="H552" i="3" s="1"/>
  <c r="E553" i="3"/>
  <c r="D554" i="3"/>
  <c r="E554" i="3" l="1"/>
  <c r="D555" i="3"/>
  <c r="G553" i="3"/>
  <c r="F553" i="3"/>
  <c r="H553" i="3" s="1"/>
  <c r="E555" i="3" l="1"/>
  <c r="D556" i="3"/>
  <c r="G554" i="3"/>
  <c r="F554" i="3"/>
  <c r="H554" i="3" s="1"/>
  <c r="D557" i="3" l="1"/>
  <c r="E556" i="3"/>
  <c r="G555" i="3"/>
  <c r="F555" i="3"/>
  <c r="H555" i="3" s="1"/>
  <c r="F556" i="3" l="1"/>
  <c r="H556" i="3" s="1"/>
  <c r="G556" i="3"/>
  <c r="D558" i="3"/>
  <c r="E557" i="3"/>
  <c r="F557" i="3" l="1"/>
  <c r="H557" i="3" s="1"/>
  <c r="G557" i="3"/>
  <c r="D559" i="3"/>
  <c r="E558" i="3"/>
  <c r="F558" i="3" l="1"/>
  <c r="H558" i="3" s="1"/>
  <c r="G558" i="3"/>
  <c r="E559" i="3"/>
  <c r="D560" i="3"/>
  <c r="D561" i="3" l="1"/>
  <c r="E560" i="3"/>
  <c r="G559" i="3"/>
  <c r="F559" i="3"/>
  <c r="H559" i="3" s="1"/>
  <c r="G560" i="3" l="1"/>
  <c r="F560" i="3"/>
  <c r="H560" i="3" s="1"/>
  <c r="E561" i="3"/>
  <c r="D562" i="3"/>
  <c r="E562" i="3" l="1"/>
  <c r="D563" i="3"/>
  <c r="G561" i="3"/>
  <c r="F561" i="3"/>
  <c r="H561" i="3" s="1"/>
  <c r="D564" i="3" l="1"/>
  <c r="E563" i="3"/>
  <c r="G562" i="3"/>
  <c r="F562" i="3"/>
  <c r="H562" i="3" s="1"/>
  <c r="G563" i="3" l="1"/>
  <c r="F563" i="3"/>
  <c r="H563" i="3" s="1"/>
  <c r="E564" i="3"/>
  <c r="D565" i="3"/>
  <c r="D566" i="3" l="1"/>
  <c r="E565" i="3"/>
  <c r="F564" i="3"/>
  <c r="H564" i="3" s="1"/>
  <c r="G564" i="3"/>
  <c r="G565" i="3" l="1"/>
  <c r="F565" i="3"/>
  <c r="H565" i="3" s="1"/>
  <c r="D567" i="3"/>
  <c r="E566" i="3"/>
  <c r="E567" i="3" l="1"/>
  <c r="D568" i="3"/>
  <c r="F566" i="3"/>
  <c r="H566" i="3" s="1"/>
  <c r="G566" i="3"/>
  <c r="G567" i="3" l="1"/>
  <c r="F567" i="3"/>
  <c r="H567" i="3" s="1"/>
  <c r="D569" i="3"/>
  <c r="E568" i="3"/>
  <c r="G568" i="3" l="1"/>
  <c r="F568" i="3"/>
  <c r="H568" i="3" s="1"/>
  <c r="E569" i="3"/>
  <c r="D570" i="3"/>
  <c r="E570" i="3" l="1"/>
  <c r="D571" i="3"/>
  <c r="G569" i="3"/>
  <c r="F569" i="3"/>
  <c r="H569" i="3" s="1"/>
  <c r="D572" i="3" l="1"/>
  <c r="E571" i="3"/>
  <c r="G570" i="3"/>
  <c r="F570" i="3"/>
  <c r="H570" i="3" s="1"/>
  <c r="G571" i="3" l="1"/>
  <c r="F571" i="3"/>
  <c r="H571" i="3" s="1"/>
  <c r="E572" i="3"/>
  <c r="D573" i="3"/>
  <c r="F572" i="3" l="1"/>
  <c r="H572" i="3" s="1"/>
  <c r="G572" i="3"/>
  <c r="D574" i="3"/>
  <c r="E573" i="3"/>
  <c r="G573" i="3" l="1"/>
  <c r="F573" i="3"/>
  <c r="H573" i="3" s="1"/>
  <c r="D575" i="3"/>
  <c r="E574" i="3"/>
  <c r="E575" i="3" l="1"/>
  <c r="D576" i="3"/>
  <c r="F574" i="3"/>
  <c r="H574" i="3" s="1"/>
  <c r="G574" i="3"/>
  <c r="D577" i="3" l="1"/>
  <c r="E576" i="3"/>
  <c r="G575" i="3"/>
  <c r="F575" i="3"/>
  <c r="H575" i="3" s="1"/>
  <c r="G576" i="3" l="1"/>
  <c r="F576" i="3"/>
  <c r="H576" i="3" s="1"/>
  <c r="E577" i="3"/>
  <c r="D578" i="3"/>
  <c r="G577" i="3" l="1"/>
  <c r="F577" i="3"/>
  <c r="H577" i="3" s="1"/>
  <c r="E578" i="3"/>
  <c r="D579" i="3"/>
  <c r="D580" i="3" l="1"/>
  <c r="E579" i="3"/>
  <c r="G578" i="3"/>
  <c r="F578" i="3"/>
  <c r="H578" i="3" s="1"/>
  <c r="G579" i="3" l="1"/>
  <c r="F579" i="3"/>
  <c r="H579" i="3" s="1"/>
  <c r="E580" i="3"/>
  <c r="D581" i="3"/>
  <c r="D582" i="3" l="1"/>
  <c r="E581" i="3"/>
  <c r="F580" i="3"/>
  <c r="H580" i="3" s="1"/>
  <c r="G580" i="3"/>
  <c r="G581" i="3" l="1"/>
  <c r="F581" i="3"/>
  <c r="H581" i="3" s="1"/>
  <c r="D583" i="3"/>
  <c r="E582" i="3"/>
  <c r="F582" i="3" l="1"/>
  <c r="H582" i="3" s="1"/>
  <c r="G582" i="3"/>
  <c r="E583" i="3"/>
  <c r="D584" i="3"/>
  <c r="D585" i="3" l="1"/>
  <c r="E584" i="3"/>
  <c r="G583" i="3"/>
  <c r="F583" i="3"/>
  <c r="H583" i="3" s="1"/>
  <c r="G584" i="3" l="1"/>
  <c r="F584" i="3"/>
  <c r="H584" i="3" s="1"/>
  <c r="E585" i="3"/>
  <c r="D586" i="3"/>
  <c r="G585" i="3" l="1"/>
  <c r="F585" i="3"/>
  <c r="H585" i="3" s="1"/>
  <c r="E586" i="3"/>
  <c r="D587" i="3"/>
  <c r="G586" i="3" l="1"/>
  <c r="F586" i="3"/>
  <c r="H586" i="3" s="1"/>
  <c r="D588" i="3"/>
  <c r="E587" i="3"/>
  <c r="G587" i="3" l="1"/>
  <c r="F587" i="3"/>
  <c r="H587" i="3" s="1"/>
  <c r="E588" i="3"/>
  <c r="D589" i="3"/>
  <c r="D590" i="3" l="1"/>
  <c r="E589" i="3"/>
  <c r="F588" i="3"/>
  <c r="H588" i="3" s="1"/>
  <c r="G588" i="3"/>
  <c r="G589" i="3" l="1"/>
  <c r="F589" i="3"/>
  <c r="H589" i="3" s="1"/>
  <c r="D591" i="3"/>
  <c r="E590" i="3"/>
  <c r="F590" i="3" l="1"/>
  <c r="H590" i="3" s="1"/>
  <c r="G590" i="3"/>
  <c r="E591" i="3"/>
  <c r="D592" i="3"/>
  <c r="D593" i="3" l="1"/>
  <c r="E592" i="3"/>
  <c r="G591" i="3"/>
  <c r="F591" i="3"/>
  <c r="H591" i="3" s="1"/>
  <c r="G592" i="3" l="1"/>
  <c r="F592" i="3"/>
  <c r="H592" i="3" s="1"/>
  <c r="E593" i="3"/>
  <c r="D594" i="3"/>
  <c r="E594" i="3" l="1"/>
  <c r="D595" i="3"/>
  <c r="G593" i="3"/>
  <c r="F593" i="3"/>
  <c r="H593" i="3" s="1"/>
  <c r="D596" i="3" l="1"/>
  <c r="E595" i="3"/>
  <c r="G594" i="3"/>
  <c r="F594" i="3"/>
  <c r="H594" i="3" s="1"/>
  <c r="G595" i="3" l="1"/>
  <c r="F595" i="3"/>
  <c r="H595" i="3" s="1"/>
  <c r="E596" i="3"/>
  <c r="D597" i="3"/>
  <c r="F596" i="3" l="1"/>
  <c r="H596" i="3" s="1"/>
  <c r="G596" i="3"/>
  <c r="D598" i="3"/>
  <c r="E597" i="3"/>
  <c r="G597" i="3" l="1"/>
  <c r="F597" i="3"/>
  <c r="H597" i="3" s="1"/>
  <c r="D599" i="3"/>
  <c r="E598" i="3"/>
  <c r="F598" i="3" l="1"/>
  <c r="H598" i="3" s="1"/>
  <c r="G598" i="3"/>
  <c r="E599" i="3"/>
  <c r="D600" i="3"/>
  <c r="D601" i="3" l="1"/>
  <c r="E600" i="3"/>
  <c r="G599" i="3"/>
  <c r="F599" i="3"/>
  <c r="H599" i="3" s="1"/>
  <c r="G600" i="3" l="1"/>
  <c r="F600" i="3"/>
  <c r="H600" i="3" s="1"/>
  <c r="E601" i="3"/>
  <c r="D602" i="3"/>
  <c r="G601" i="3" l="1"/>
  <c r="F601" i="3"/>
  <c r="H601" i="3" s="1"/>
  <c r="E602" i="3"/>
  <c r="D603" i="3"/>
  <c r="D604" i="3" l="1"/>
  <c r="E603" i="3"/>
  <c r="G602" i="3"/>
  <c r="F602" i="3"/>
  <c r="H602" i="3" s="1"/>
  <c r="G603" i="3" l="1"/>
  <c r="F603" i="3"/>
  <c r="H603" i="3" s="1"/>
  <c r="E604" i="3"/>
  <c r="D605" i="3"/>
  <c r="D606" i="3" l="1"/>
  <c r="E605" i="3"/>
  <c r="F604" i="3"/>
  <c r="H604" i="3" s="1"/>
  <c r="G604" i="3"/>
  <c r="G605" i="3" l="1"/>
  <c r="F605" i="3"/>
  <c r="H605" i="3" s="1"/>
  <c r="D607" i="3"/>
  <c r="E606" i="3"/>
  <c r="F606" i="3" l="1"/>
  <c r="H606" i="3" s="1"/>
  <c r="G606" i="3"/>
  <c r="E607" i="3"/>
  <c r="D608" i="3"/>
  <c r="D609" i="3" l="1"/>
  <c r="E608" i="3"/>
  <c r="G607" i="3"/>
  <c r="F607" i="3"/>
  <c r="H607" i="3" s="1"/>
  <c r="G608" i="3" l="1"/>
  <c r="F608" i="3"/>
  <c r="H608" i="3" s="1"/>
  <c r="E609" i="3"/>
  <c r="D610" i="3"/>
  <c r="E610" i="3" l="1"/>
  <c r="D611" i="3"/>
  <c r="G609" i="3"/>
  <c r="F609" i="3"/>
  <c r="H609" i="3" s="1"/>
  <c r="D612" i="3" l="1"/>
  <c r="E611" i="3"/>
  <c r="G610" i="3"/>
  <c r="F610" i="3"/>
  <c r="H610" i="3" s="1"/>
  <c r="G611" i="3" l="1"/>
  <c r="F611" i="3"/>
  <c r="H611" i="3" s="1"/>
  <c r="E612" i="3"/>
  <c r="D613" i="3"/>
  <c r="D614" i="3" l="1"/>
  <c r="E613" i="3"/>
  <c r="F612" i="3"/>
  <c r="H612" i="3" s="1"/>
  <c r="G612" i="3"/>
  <c r="G613" i="3" l="1"/>
  <c r="F613" i="3"/>
  <c r="H613" i="3" s="1"/>
  <c r="D615" i="3"/>
  <c r="E614" i="3"/>
  <c r="F614" i="3" l="1"/>
  <c r="H614" i="3" s="1"/>
  <c r="G614" i="3"/>
  <c r="E615" i="3"/>
  <c r="D616" i="3"/>
  <c r="D617" i="3" l="1"/>
  <c r="E616" i="3"/>
  <c r="G615" i="3"/>
  <c r="F615" i="3"/>
  <c r="H615" i="3" s="1"/>
  <c r="G616" i="3" l="1"/>
  <c r="F616" i="3"/>
  <c r="H616" i="3" s="1"/>
  <c r="E617" i="3"/>
  <c r="D618" i="3"/>
  <c r="E618" i="3" l="1"/>
  <c r="D619" i="3"/>
  <c r="G617" i="3"/>
  <c r="F617" i="3"/>
  <c r="H617" i="3" s="1"/>
  <c r="D620" i="3" l="1"/>
  <c r="E619" i="3"/>
  <c r="G618" i="3"/>
  <c r="F618" i="3"/>
  <c r="H618" i="3" s="1"/>
  <c r="G619" i="3" l="1"/>
  <c r="F619" i="3"/>
  <c r="H619" i="3" s="1"/>
  <c r="E620" i="3"/>
  <c r="D621" i="3"/>
  <c r="D622" i="3" l="1"/>
  <c r="E621" i="3"/>
  <c r="F620" i="3"/>
  <c r="H620" i="3" s="1"/>
  <c r="G620" i="3"/>
  <c r="G621" i="3" l="1"/>
  <c r="F621" i="3"/>
  <c r="H621" i="3" s="1"/>
  <c r="D623" i="3"/>
  <c r="E622" i="3"/>
  <c r="F622" i="3" l="1"/>
  <c r="H622" i="3" s="1"/>
  <c r="G622" i="3"/>
  <c r="E623" i="3"/>
  <c r="D624" i="3"/>
  <c r="D625" i="3" l="1"/>
  <c r="E624" i="3"/>
  <c r="G623" i="3"/>
  <c r="F623" i="3"/>
  <c r="H623" i="3" s="1"/>
  <c r="G624" i="3" l="1"/>
  <c r="F624" i="3"/>
  <c r="H624" i="3" s="1"/>
  <c r="E625" i="3"/>
  <c r="D626" i="3"/>
  <c r="E626" i="3" l="1"/>
  <c r="D627" i="3"/>
  <c r="G625" i="3"/>
  <c r="F625" i="3"/>
  <c r="H625" i="3" s="1"/>
  <c r="D628" i="3" l="1"/>
  <c r="E627" i="3"/>
  <c r="G626" i="3"/>
  <c r="F626" i="3"/>
  <c r="H626" i="3" s="1"/>
  <c r="G627" i="3" l="1"/>
  <c r="F627" i="3"/>
  <c r="H627" i="3" s="1"/>
  <c r="E628" i="3"/>
  <c r="D629" i="3"/>
  <c r="D630" i="3" l="1"/>
  <c r="E629" i="3"/>
  <c r="F628" i="3"/>
  <c r="H628" i="3" s="1"/>
  <c r="G628" i="3"/>
  <c r="D631" i="3" l="1"/>
  <c r="E630" i="3"/>
  <c r="G629" i="3"/>
  <c r="F629" i="3"/>
  <c r="H629" i="3" s="1"/>
  <c r="F630" i="3" l="1"/>
  <c r="H630" i="3" s="1"/>
  <c r="G630" i="3"/>
  <c r="E631" i="3"/>
  <c r="D632" i="3"/>
  <c r="D633" i="3" l="1"/>
  <c r="E632" i="3"/>
  <c r="G631" i="3"/>
  <c r="F631" i="3"/>
  <c r="H631" i="3" s="1"/>
  <c r="G632" i="3" l="1"/>
  <c r="F632" i="3"/>
  <c r="H632" i="3" s="1"/>
  <c r="E633" i="3"/>
  <c r="D634" i="3"/>
  <c r="E634" i="3" l="1"/>
  <c r="D635" i="3"/>
  <c r="G633" i="3"/>
  <c r="F633" i="3"/>
  <c r="H633" i="3" s="1"/>
  <c r="D636" i="3" l="1"/>
  <c r="E635" i="3"/>
  <c r="G634" i="3"/>
  <c r="F634" i="3"/>
  <c r="H634" i="3" s="1"/>
  <c r="G635" i="3" l="1"/>
  <c r="F635" i="3"/>
  <c r="H635" i="3" s="1"/>
  <c r="E636" i="3"/>
  <c r="D637" i="3"/>
  <c r="D638" i="3" l="1"/>
  <c r="E637" i="3"/>
  <c r="F636" i="3"/>
  <c r="H636" i="3" s="1"/>
  <c r="G636" i="3"/>
  <c r="G637" i="3" l="1"/>
  <c r="F637" i="3"/>
  <c r="H637" i="3" s="1"/>
  <c r="D639" i="3"/>
  <c r="E638" i="3"/>
  <c r="F638" i="3" l="1"/>
  <c r="H638" i="3" s="1"/>
  <c r="G638" i="3"/>
  <c r="E639" i="3"/>
  <c r="D640" i="3"/>
  <c r="D641" i="3" l="1"/>
  <c r="E640" i="3"/>
  <c r="G639" i="3"/>
  <c r="F639" i="3"/>
  <c r="H639" i="3" s="1"/>
  <c r="G640" i="3" l="1"/>
  <c r="F640" i="3"/>
  <c r="H640" i="3" s="1"/>
  <c r="E641" i="3"/>
  <c r="D642" i="3"/>
  <c r="E642" i="3" l="1"/>
  <c r="D643" i="3"/>
  <c r="G641" i="3"/>
  <c r="F641" i="3"/>
  <c r="H641" i="3" s="1"/>
  <c r="D644" i="3" l="1"/>
  <c r="E643" i="3"/>
  <c r="G642" i="3"/>
  <c r="F642" i="3"/>
  <c r="H642" i="3" s="1"/>
  <c r="G643" i="3" l="1"/>
  <c r="F643" i="3"/>
  <c r="H643" i="3" s="1"/>
  <c r="E644" i="3"/>
  <c r="D645" i="3"/>
  <c r="D646" i="3" l="1"/>
  <c r="E645" i="3"/>
  <c r="F644" i="3"/>
  <c r="H644" i="3" s="1"/>
  <c r="G644" i="3"/>
  <c r="G645" i="3" l="1"/>
  <c r="F645" i="3"/>
  <c r="H645" i="3" s="1"/>
  <c r="D647" i="3"/>
  <c r="E646" i="3"/>
  <c r="F646" i="3" l="1"/>
  <c r="H646" i="3" s="1"/>
  <c r="G646" i="3"/>
  <c r="E647" i="3"/>
  <c r="D648" i="3"/>
  <c r="D649" i="3" l="1"/>
  <c r="E648" i="3"/>
  <c r="G647" i="3"/>
  <c r="F647" i="3"/>
  <c r="H647" i="3" s="1"/>
  <c r="G648" i="3" l="1"/>
  <c r="F648" i="3"/>
  <c r="H648" i="3" s="1"/>
  <c r="E649" i="3"/>
  <c r="D650" i="3"/>
  <c r="E650" i="3" l="1"/>
  <c r="D651" i="3"/>
  <c r="G649" i="3"/>
  <c r="F649" i="3"/>
  <c r="H649" i="3" s="1"/>
  <c r="D652" i="3" l="1"/>
  <c r="E651" i="3"/>
  <c r="G650" i="3"/>
  <c r="F650" i="3"/>
  <c r="H650" i="3" s="1"/>
  <c r="G651" i="3" l="1"/>
  <c r="F651" i="3"/>
  <c r="H651" i="3" s="1"/>
  <c r="E652" i="3"/>
  <c r="D653" i="3"/>
  <c r="D654" i="3" l="1"/>
  <c r="E653" i="3"/>
  <c r="F652" i="3"/>
  <c r="H652" i="3" s="1"/>
  <c r="G652" i="3"/>
  <c r="G653" i="3" l="1"/>
  <c r="F653" i="3"/>
  <c r="H653" i="3" s="1"/>
  <c r="E654" i="3"/>
  <c r="D655" i="3"/>
  <c r="D656" i="3" l="1"/>
  <c r="E655" i="3"/>
  <c r="F654" i="3"/>
  <c r="H654" i="3" s="1"/>
  <c r="G654" i="3"/>
  <c r="G655" i="3" l="1"/>
  <c r="F655" i="3"/>
  <c r="H655" i="3" s="1"/>
  <c r="E656" i="3"/>
  <c r="D657" i="3"/>
  <c r="G656" i="3" l="1"/>
  <c r="F656" i="3"/>
  <c r="H656" i="3" s="1"/>
  <c r="D658" i="3"/>
  <c r="E657" i="3"/>
  <c r="G657" i="3" l="1"/>
  <c r="F657" i="3"/>
  <c r="H657" i="3" s="1"/>
  <c r="D659" i="3"/>
  <c r="E658" i="3"/>
  <c r="F658" i="3" l="1"/>
  <c r="H658" i="3" s="1"/>
  <c r="G658" i="3"/>
  <c r="E659" i="3"/>
  <c r="D660" i="3"/>
  <c r="D661" i="3" l="1"/>
  <c r="E660" i="3"/>
  <c r="G659" i="3"/>
  <c r="F659" i="3"/>
  <c r="H659" i="3" s="1"/>
  <c r="G660" i="3" l="1"/>
  <c r="F660" i="3"/>
  <c r="H660" i="3" s="1"/>
  <c r="E661" i="3"/>
  <c r="D662" i="3"/>
  <c r="G661" i="3" l="1"/>
  <c r="F661" i="3"/>
  <c r="H661" i="3" s="1"/>
  <c r="D663" i="3"/>
  <c r="E662" i="3"/>
  <c r="F662" i="3" l="1"/>
  <c r="H662" i="3" s="1"/>
  <c r="G662" i="3"/>
  <c r="D664" i="3"/>
  <c r="E663" i="3"/>
  <c r="F663" i="3" l="1"/>
  <c r="H663" i="3" s="1"/>
  <c r="G663" i="3"/>
  <c r="D665" i="3"/>
  <c r="E664" i="3"/>
  <c r="E665" i="3" l="1"/>
  <c r="D666" i="3"/>
  <c r="G664" i="3"/>
  <c r="F664" i="3"/>
  <c r="H664" i="3" s="1"/>
  <c r="D667" i="3" l="1"/>
  <c r="E666" i="3"/>
  <c r="G665" i="3"/>
  <c r="F665" i="3"/>
  <c r="H665" i="3" s="1"/>
  <c r="G666" i="3" l="1"/>
  <c r="F666" i="3"/>
  <c r="H666" i="3" s="1"/>
  <c r="E667" i="3"/>
  <c r="D668" i="3"/>
  <c r="D669" i="3" l="1"/>
  <c r="E668" i="3"/>
  <c r="G667" i="3"/>
  <c r="F667" i="3"/>
  <c r="H667" i="3" s="1"/>
  <c r="G668" i="3" l="1"/>
  <c r="F668" i="3"/>
  <c r="H668" i="3" s="1"/>
  <c r="D670" i="3"/>
  <c r="E669" i="3"/>
  <c r="F669" i="3" l="1"/>
  <c r="H669" i="3" s="1"/>
  <c r="G669" i="3"/>
  <c r="E670" i="3"/>
  <c r="D671" i="3"/>
  <c r="D672" i="3" l="1"/>
  <c r="E671" i="3"/>
  <c r="F670" i="3"/>
  <c r="H670" i="3" s="1"/>
  <c r="G670" i="3"/>
  <c r="G671" i="3" l="1"/>
  <c r="F671" i="3"/>
  <c r="H671" i="3" s="1"/>
  <c r="E672" i="3"/>
  <c r="D673" i="3"/>
  <c r="D674" i="3" l="1"/>
  <c r="E673" i="3"/>
  <c r="G672" i="3"/>
  <c r="F672" i="3"/>
  <c r="H672" i="3" s="1"/>
  <c r="G673" i="3" l="1"/>
  <c r="F673" i="3"/>
  <c r="H673" i="3" s="1"/>
  <c r="E674" i="3"/>
  <c r="D675" i="3"/>
  <c r="E675" i="3" l="1"/>
  <c r="D676" i="3"/>
  <c r="F674" i="3"/>
  <c r="H674" i="3" s="1"/>
  <c r="G674" i="3"/>
  <c r="E676" i="3" l="1"/>
  <c r="D677" i="3"/>
  <c r="G675" i="3"/>
  <c r="F675" i="3"/>
  <c r="H675" i="3" s="1"/>
  <c r="D678" i="3" l="1"/>
  <c r="E677" i="3"/>
  <c r="G676" i="3"/>
  <c r="F676" i="3"/>
  <c r="H676" i="3" s="1"/>
  <c r="G677" i="3" l="1"/>
  <c r="F677" i="3"/>
  <c r="H677" i="3" s="1"/>
  <c r="D679" i="3"/>
  <c r="E678" i="3"/>
  <c r="F678" i="3" l="1"/>
  <c r="H678" i="3" s="1"/>
  <c r="G678" i="3"/>
  <c r="D680" i="3"/>
  <c r="E679" i="3"/>
  <c r="G679" i="3" l="1"/>
  <c r="F679" i="3"/>
  <c r="H679" i="3" s="1"/>
  <c r="D681" i="3"/>
  <c r="E680" i="3"/>
  <c r="E681" i="3" l="1"/>
  <c r="D682" i="3"/>
  <c r="F680" i="3"/>
  <c r="H680" i="3" s="1"/>
  <c r="G680" i="3"/>
  <c r="D683" i="3" l="1"/>
  <c r="E682" i="3"/>
  <c r="G681" i="3"/>
  <c r="F681" i="3"/>
  <c r="H681" i="3" s="1"/>
  <c r="E683" i="3" l="1"/>
  <c r="D684" i="3"/>
  <c r="G682" i="3"/>
  <c r="F682" i="3"/>
  <c r="H682" i="3" s="1"/>
  <c r="D685" i="3" l="1"/>
  <c r="E684" i="3"/>
  <c r="G683" i="3"/>
  <c r="F683" i="3"/>
  <c r="H683" i="3" s="1"/>
  <c r="G684" i="3" l="1"/>
  <c r="F684" i="3"/>
  <c r="H684" i="3" s="1"/>
  <c r="E685" i="3"/>
  <c r="D686" i="3"/>
  <c r="D687" i="3" l="1"/>
  <c r="E686" i="3"/>
  <c r="F685" i="3"/>
  <c r="H685" i="3" s="1"/>
  <c r="G685" i="3"/>
  <c r="F686" i="3" l="1"/>
  <c r="H686" i="3" s="1"/>
  <c r="G686" i="3"/>
  <c r="D688" i="3"/>
  <c r="E687" i="3"/>
  <c r="D689" i="3" l="1"/>
  <c r="E688" i="3"/>
  <c r="G687" i="3"/>
  <c r="F687" i="3"/>
  <c r="H687" i="3" s="1"/>
  <c r="F688" i="3" l="1"/>
  <c r="H688" i="3" s="1"/>
  <c r="G688" i="3"/>
  <c r="E689" i="3"/>
  <c r="D690" i="3"/>
  <c r="G689" i="3" l="1"/>
  <c r="F689" i="3"/>
  <c r="H689" i="3" s="1"/>
  <c r="D691" i="3"/>
  <c r="E690" i="3"/>
  <c r="G690" i="3" l="1"/>
  <c r="F690" i="3"/>
  <c r="H690" i="3" s="1"/>
  <c r="E691" i="3"/>
  <c r="D692" i="3"/>
  <c r="G691" i="3" l="1"/>
  <c r="F691" i="3"/>
  <c r="H691" i="3" s="1"/>
  <c r="E692" i="3"/>
  <c r="D693" i="3"/>
  <c r="D694" i="3" l="1"/>
  <c r="E693" i="3"/>
  <c r="G692" i="3"/>
  <c r="F692" i="3"/>
  <c r="H692" i="3" s="1"/>
  <c r="G693" i="3" l="1"/>
  <c r="F693" i="3"/>
  <c r="H693" i="3" s="1"/>
  <c r="E694" i="3"/>
  <c r="D695" i="3"/>
  <c r="D696" i="3" l="1"/>
  <c r="E695" i="3"/>
  <c r="F694" i="3"/>
  <c r="H694" i="3" s="1"/>
  <c r="G694" i="3"/>
  <c r="G695" i="3" l="1"/>
  <c r="F695" i="3"/>
  <c r="H695" i="3" s="1"/>
  <c r="D697" i="3"/>
  <c r="E696" i="3"/>
  <c r="G696" i="3" l="1"/>
  <c r="F696" i="3"/>
  <c r="H696" i="3" s="1"/>
  <c r="E697" i="3"/>
  <c r="D698" i="3"/>
  <c r="D699" i="3" l="1"/>
  <c r="E698" i="3"/>
  <c r="G697" i="3"/>
  <c r="F697" i="3"/>
  <c r="H697" i="3" s="1"/>
  <c r="G698" i="3" l="1"/>
  <c r="F698" i="3"/>
  <c r="H698" i="3" s="1"/>
  <c r="E699" i="3"/>
  <c r="D700" i="3"/>
  <c r="E700" i="3" l="1"/>
  <c r="D701" i="3"/>
  <c r="G699" i="3"/>
  <c r="F699" i="3"/>
  <c r="H699" i="3" s="1"/>
  <c r="D702" i="3" l="1"/>
  <c r="E701" i="3"/>
  <c r="G700" i="3"/>
  <c r="F700" i="3"/>
  <c r="H700" i="3" s="1"/>
  <c r="G701" i="3" l="1"/>
  <c r="F701" i="3"/>
  <c r="H701" i="3" s="1"/>
  <c r="E702" i="3"/>
  <c r="D703" i="3"/>
  <c r="D704" i="3" l="1"/>
  <c r="E703" i="3"/>
  <c r="F702" i="3"/>
  <c r="H702" i="3" s="1"/>
  <c r="G702" i="3"/>
  <c r="G703" i="3" l="1"/>
  <c r="F703" i="3"/>
  <c r="H703" i="3" s="1"/>
  <c r="D705" i="3"/>
  <c r="E704" i="3"/>
  <c r="E705" i="3" l="1"/>
  <c r="D706" i="3"/>
  <c r="F704" i="3"/>
  <c r="H704" i="3" s="1"/>
  <c r="G704" i="3"/>
  <c r="D707" i="3" l="1"/>
  <c r="E706" i="3"/>
  <c r="G705" i="3"/>
  <c r="F705" i="3"/>
  <c r="H705" i="3" s="1"/>
  <c r="G706" i="3" l="1"/>
  <c r="F706" i="3"/>
  <c r="H706" i="3" s="1"/>
  <c r="E707" i="3"/>
  <c r="D708" i="3"/>
  <c r="E708" i="3" l="1"/>
  <c r="D709" i="3"/>
  <c r="G707" i="3"/>
  <c r="F707" i="3"/>
  <c r="H707" i="3" s="1"/>
  <c r="D710" i="3" l="1"/>
  <c r="E709" i="3"/>
  <c r="G708" i="3"/>
  <c r="F708" i="3"/>
  <c r="H708" i="3" s="1"/>
  <c r="G709" i="3" l="1"/>
  <c r="F709" i="3"/>
  <c r="H709" i="3" s="1"/>
  <c r="E710" i="3"/>
  <c r="D711" i="3"/>
  <c r="D712" i="3" l="1"/>
  <c r="E711" i="3"/>
  <c r="F710" i="3"/>
  <c r="H710" i="3" s="1"/>
  <c r="G710" i="3"/>
  <c r="G711" i="3" l="1"/>
  <c r="F711" i="3"/>
  <c r="H711" i="3" s="1"/>
  <c r="D713" i="3"/>
  <c r="E712" i="3"/>
  <c r="G712" i="3" l="1"/>
  <c r="F712" i="3"/>
  <c r="H712" i="3" s="1"/>
  <c r="E713" i="3"/>
  <c r="D714" i="3"/>
  <c r="G713" i="3" l="1"/>
  <c r="F713" i="3"/>
  <c r="H713" i="3" s="1"/>
  <c r="D715" i="3"/>
  <c r="E714" i="3"/>
  <c r="G714" i="3" l="1"/>
  <c r="F714" i="3"/>
  <c r="H714" i="3" s="1"/>
  <c r="E715" i="3"/>
  <c r="D716" i="3"/>
  <c r="E716" i="3" l="1"/>
  <c r="D717" i="3"/>
  <c r="G715" i="3"/>
  <c r="F715" i="3"/>
  <c r="H715" i="3" s="1"/>
  <c r="D718" i="3" l="1"/>
  <c r="E717" i="3"/>
  <c r="G716" i="3"/>
  <c r="F716" i="3"/>
  <c r="H716" i="3" s="1"/>
  <c r="G717" i="3" l="1"/>
  <c r="F717" i="3"/>
  <c r="H717" i="3" s="1"/>
  <c r="E718" i="3"/>
  <c r="D719" i="3"/>
  <c r="D720" i="3" l="1"/>
  <c r="E719" i="3"/>
  <c r="F718" i="3"/>
  <c r="H718" i="3" s="1"/>
  <c r="G718" i="3"/>
  <c r="G719" i="3" l="1"/>
  <c r="F719" i="3"/>
  <c r="H719" i="3" s="1"/>
  <c r="D721" i="3"/>
  <c r="E720" i="3"/>
  <c r="D722" i="3" l="1"/>
  <c r="E721" i="3"/>
  <c r="F720" i="3"/>
  <c r="H720" i="3" s="1"/>
  <c r="G720" i="3"/>
  <c r="G721" i="3" l="1"/>
  <c r="F721" i="3"/>
  <c r="H721" i="3" s="1"/>
  <c r="D723" i="3"/>
  <c r="E722" i="3"/>
  <c r="G722" i="3" l="1"/>
  <c r="F722" i="3"/>
  <c r="H722" i="3" s="1"/>
  <c r="E723" i="3"/>
  <c r="D724" i="3"/>
  <c r="D725" i="3" l="1"/>
  <c r="E724" i="3"/>
  <c r="G723" i="3"/>
  <c r="F723" i="3"/>
  <c r="H723" i="3" s="1"/>
  <c r="G724" i="3" l="1"/>
  <c r="F724" i="3"/>
  <c r="H724" i="3" s="1"/>
  <c r="E725" i="3"/>
  <c r="D726" i="3"/>
  <c r="G725" i="3" l="1"/>
  <c r="F725" i="3"/>
  <c r="H725" i="3" s="1"/>
  <c r="E726" i="3"/>
  <c r="D727" i="3"/>
  <c r="G726" i="3" l="1"/>
  <c r="F726" i="3"/>
  <c r="H726" i="3" s="1"/>
  <c r="D728" i="3"/>
  <c r="E727" i="3"/>
  <c r="G727" i="3" l="1"/>
  <c r="F727" i="3"/>
  <c r="H727" i="3" s="1"/>
  <c r="E728" i="3"/>
  <c r="D729" i="3"/>
  <c r="D730" i="3" l="1"/>
  <c r="E729" i="3"/>
  <c r="F728" i="3"/>
  <c r="H728" i="3" s="1"/>
  <c r="G728" i="3"/>
  <c r="G729" i="3" l="1"/>
  <c r="F729" i="3"/>
  <c r="H729" i="3" s="1"/>
  <c r="D731" i="3"/>
  <c r="E730" i="3"/>
  <c r="G730" i="3" l="1"/>
  <c r="F730" i="3"/>
  <c r="H730" i="3" s="1"/>
  <c r="E731" i="3"/>
  <c r="D732" i="3"/>
  <c r="D733" i="3" l="1"/>
  <c r="E732" i="3"/>
  <c r="G731" i="3"/>
  <c r="F731" i="3"/>
  <c r="H731" i="3" s="1"/>
  <c r="G732" i="3" l="1"/>
  <c r="F732" i="3"/>
  <c r="H732" i="3" s="1"/>
  <c r="E733" i="3"/>
  <c r="D734" i="3"/>
  <c r="E734" i="3" l="1"/>
  <c r="D735" i="3"/>
  <c r="G733" i="3"/>
  <c r="F733" i="3"/>
  <c r="H733" i="3" s="1"/>
  <c r="D736" i="3" l="1"/>
  <c r="E735" i="3"/>
  <c r="G734" i="3"/>
  <c r="F734" i="3"/>
  <c r="H734" i="3" s="1"/>
  <c r="G735" i="3" l="1"/>
  <c r="F735" i="3"/>
  <c r="H735" i="3" s="1"/>
  <c r="E736" i="3"/>
  <c r="D737" i="3"/>
  <c r="F736" i="3" l="1"/>
  <c r="H736" i="3" s="1"/>
  <c r="G736" i="3"/>
  <c r="D738" i="3"/>
  <c r="E737" i="3"/>
  <c r="D739" i="3" l="1"/>
  <c r="E738" i="3"/>
  <c r="G737" i="3"/>
  <c r="F737" i="3"/>
  <c r="H737" i="3" s="1"/>
  <c r="G738" i="3" l="1"/>
  <c r="F738" i="3"/>
  <c r="H738" i="3" s="1"/>
  <c r="E739" i="3"/>
  <c r="D740" i="3"/>
  <c r="D741" i="3" l="1"/>
  <c r="E740" i="3"/>
  <c r="G739" i="3"/>
  <c r="F739" i="3"/>
  <c r="H739" i="3" s="1"/>
  <c r="G740" i="3" l="1"/>
  <c r="F740" i="3"/>
  <c r="H740" i="3" s="1"/>
  <c r="E741" i="3"/>
  <c r="D742" i="3"/>
  <c r="E742" i="3" l="1"/>
  <c r="D743" i="3"/>
  <c r="G741" i="3"/>
  <c r="F741" i="3"/>
  <c r="H741" i="3" s="1"/>
  <c r="D744" i="3" l="1"/>
  <c r="E743" i="3"/>
  <c r="G742" i="3"/>
  <c r="F742" i="3"/>
  <c r="H742" i="3" s="1"/>
  <c r="G743" i="3" l="1"/>
  <c r="F743" i="3"/>
  <c r="H743" i="3" s="1"/>
  <c r="E744" i="3"/>
  <c r="D745" i="3"/>
  <c r="D746" i="3" l="1"/>
  <c r="E745" i="3"/>
  <c r="F744" i="3"/>
  <c r="H744" i="3" s="1"/>
  <c r="G744" i="3"/>
  <c r="G745" i="3" l="1"/>
  <c r="F745" i="3"/>
  <c r="H745" i="3" s="1"/>
  <c r="D747" i="3"/>
  <c r="E746" i="3"/>
  <c r="G746" i="3" l="1"/>
  <c r="F746" i="3"/>
  <c r="H746" i="3" s="1"/>
  <c r="E747" i="3"/>
  <c r="D748" i="3"/>
  <c r="D749" i="3" l="1"/>
  <c r="E748" i="3"/>
  <c r="G747" i="3"/>
  <c r="F747" i="3"/>
  <c r="H747" i="3" s="1"/>
  <c r="G748" i="3" l="1"/>
  <c r="F748" i="3"/>
  <c r="H748" i="3" s="1"/>
  <c r="E749" i="3"/>
  <c r="D750" i="3"/>
  <c r="G749" i="3" l="1"/>
  <c r="F749" i="3"/>
  <c r="H749" i="3" s="1"/>
  <c r="E750" i="3"/>
  <c r="D751" i="3"/>
  <c r="D752" i="3" l="1"/>
  <c r="E751" i="3"/>
  <c r="G750" i="3"/>
  <c r="F750" i="3"/>
  <c r="H750" i="3" s="1"/>
  <c r="G751" i="3" l="1"/>
  <c r="F751" i="3"/>
  <c r="H751" i="3" s="1"/>
  <c r="E752" i="3"/>
  <c r="D753" i="3"/>
  <c r="D754" i="3" l="1"/>
  <c r="E753" i="3"/>
  <c r="F752" i="3"/>
  <c r="H752" i="3" s="1"/>
  <c r="G752" i="3"/>
  <c r="G753" i="3" l="1"/>
  <c r="F753" i="3"/>
  <c r="H753" i="3" s="1"/>
  <c r="D755" i="3"/>
  <c r="E754" i="3"/>
  <c r="E755" i="3" l="1"/>
  <c r="D756" i="3"/>
  <c r="G754" i="3"/>
  <c r="F754" i="3"/>
  <c r="H754" i="3" s="1"/>
  <c r="D757" i="3" l="1"/>
  <c r="E756" i="3"/>
  <c r="G755" i="3"/>
  <c r="F755" i="3"/>
  <c r="H755" i="3" s="1"/>
  <c r="G756" i="3" l="1"/>
  <c r="F756" i="3"/>
  <c r="H756" i="3" s="1"/>
  <c r="E757" i="3"/>
  <c r="D758" i="3"/>
  <c r="E758" i="3" l="1"/>
  <c r="D759" i="3"/>
  <c r="G757" i="3"/>
  <c r="F757" i="3"/>
  <c r="H757" i="3" s="1"/>
  <c r="D760" i="3" l="1"/>
  <c r="E759" i="3"/>
  <c r="G758" i="3"/>
  <c r="F758" i="3"/>
  <c r="H758" i="3" s="1"/>
  <c r="E760" i="3" l="1"/>
  <c r="D761" i="3"/>
  <c r="G759" i="3"/>
  <c r="F759" i="3"/>
  <c r="H759" i="3" s="1"/>
  <c r="D762" i="3" l="1"/>
  <c r="E761" i="3"/>
  <c r="F760" i="3"/>
  <c r="H760" i="3" s="1"/>
  <c r="G760" i="3"/>
  <c r="G761" i="3" l="1"/>
  <c r="F761" i="3"/>
  <c r="H761" i="3" s="1"/>
  <c r="D763" i="3"/>
  <c r="E762" i="3"/>
  <c r="E763" i="3" l="1"/>
  <c r="D764" i="3"/>
  <c r="G762" i="3"/>
  <c r="F762" i="3"/>
  <c r="H762" i="3" s="1"/>
  <c r="D765" i="3" l="1"/>
  <c r="E764" i="3"/>
  <c r="G763" i="3"/>
  <c r="F763" i="3"/>
  <c r="H763" i="3" s="1"/>
  <c r="G764" i="3" l="1"/>
  <c r="F764" i="3"/>
  <c r="H764" i="3" s="1"/>
  <c r="E765" i="3"/>
  <c r="D766" i="3"/>
  <c r="G765" i="3" l="1"/>
  <c r="F765" i="3"/>
  <c r="H765" i="3" s="1"/>
  <c r="E766" i="3"/>
  <c r="D767" i="3"/>
  <c r="D768" i="3" l="1"/>
  <c r="E767" i="3"/>
  <c r="G766" i="3"/>
  <c r="F766" i="3"/>
  <c r="H766" i="3" s="1"/>
  <c r="G767" i="3" l="1"/>
  <c r="F767" i="3"/>
  <c r="H767" i="3" s="1"/>
  <c r="E768" i="3"/>
  <c r="D769" i="3"/>
  <c r="D770" i="3" l="1"/>
  <c r="E769" i="3"/>
  <c r="F768" i="3"/>
  <c r="H768" i="3" s="1"/>
  <c r="G768" i="3"/>
  <c r="G769" i="3" l="1"/>
  <c r="F769" i="3"/>
  <c r="H769" i="3" s="1"/>
  <c r="D771" i="3"/>
  <c r="E770" i="3"/>
  <c r="E771" i="3" l="1"/>
  <c r="D772" i="3"/>
  <c r="G770" i="3"/>
  <c r="F770" i="3"/>
  <c r="H770" i="3" s="1"/>
  <c r="D773" i="3" l="1"/>
  <c r="E772" i="3"/>
  <c r="G771" i="3"/>
  <c r="F771" i="3"/>
  <c r="H771" i="3" s="1"/>
  <c r="G772" i="3" l="1"/>
  <c r="F772" i="3"/>
  <c r="H772" i="3" s="1"/>
  <c r="E773" i="3"/>
  <c r="D774" i="3"/>
  <c r="G773" i="3" l="1"/>
  <c r="F773" i="3"/>
  <c r="H773" i="3" s="1"/>
  <c r="E774" i="3"/>
  <c r="D775" i="3"/>
  <c r="G774" i="3" l="1"/>
  <c r="F774" i="3"/>
  <c r="H774" i="3" s="1"/>
  <c r="D776" i="3"/>
  <c r="E775" i="3"/>
  <c r="E776" i="3" l="1"/>
  <c r="D777" i="3"/>
  <c r="G775" i="3"/>
  <c r="F775" i="3"/>
  <c r="H775" i="3" s="1"/>
  <c r="D778" i="3" l="1"/>
  <c r="E777" i="3"/>
  <c r="F776" i="3"/>
  <c r="H776" i="3" s="1"/>
  <c r="G776" i="3"/>
  <c r="G777" i="3" l="1"/>
  <c r="F777" i="3"/>
  <c r="H777" i="3" s="1"/>
  <c r="D779" i="3"/>
  <c r="E778" i="3"/>
  <c r="G778" i="3" l="1"/>
  <c r="F778" i="3"/>
  <c r="H778" i="3" s="1"/>
  <c r="E779" i="3"/>
  <c r="D780" i="3"/>
  <c r="G779" i="3" l="1"/>
  <c r="F779" i="3"/>
  <c r="H779" i="3" s="1"/>
  <c r="D781" i="3"/>
  <c r="E780" i="3"/>
  <c r="G780" i="3" l="1"/>
  <c r="F780" i="3"/>
  <c r="H780" i="3" s="1"/>
  <c r="E781" i="3"/>
  <c r="D782" i="3"/>
  <c r="E782" i="3" l="1"/>
  <c r="D783" i="3"/>
  <c r="G781" i="3"/>
  <c r="F781" i="3"/>
  <c r="H781" i="3" s="1"/>
  <c r="D784" i="3" l="1"/>
  <c r="E783" i="3"/>
  <c r="G782" i="3"/>
  <c r="F782" i="3"/>
  <c r="H782" i="3" s="1"/>
  <c r="G783" i="3" l="1"/>
  <c r="F783" i="3"/>
  <c r="H783" i="3" s="1"/>
  <c r="E784" i="3"/>
  <c r="D785" i="3"/>
  <c r="F784" i="3" l="1"/>
  <c r="H784" i="3" s="1"/>
  <c r="G784" i="3"/>
  <c r="D786" i="3"/>
  <c r="E785" i="3"/>
  <c r="G785" i="3" l="1"/>
  <c r="F785" i="3"/>
  <c r="H785" i="3" s="1"/>
  <c r="D787" i="3"/>
  <c r="E786" i="3"/>
  <c r="G786" i="3" l="1"/>
  <c r="F786" i="3"/>
  <c r="H786" i="3" s="1"/>
  <c r="E787" i="3"/>
  <c r="D788" i="3"/>
  <c r="G787" i="3" l="1"/>
  <c r="F787" i="3"/>
  <c r="H787" i="3" s="1"/>
  <c r="D789" i="3"/>
  <c r="E788" i="3"/>
  <c r="G788" i="3" l="1"/>
  <c r="F788" i="3"/>
  <c r="H788" i="3" s="1"/>
  <c r="E789" i="3"/>
  <c r="D790" i="3"/>
  <c r="E790" i="3" l="1"/>
  <c r="D791" i="3"/>
  <c r="G789" i="3"/>
  <c r="F789" i="3"/>
  <c r="H789" i="3" s="1"/>
  <c r="D792" i="3" l="1"/>
  <c r="E791" i="3"/>
  <c r="G790" i="3"/>
  <c r="F790" i="3"/>
  <c r="H790" i="3" s="1"/>
  <c r="G791" i="3" l="1"/>
  <c r="F791" i="3"/>
  <c r="H791" i="3" s="1"/>
  <c r="E792" i="3"/>
  <c r="D793" i="3"/>
  <c r="F792" i="3" l="1"/>
  <c r="H792" i="3" s="1"/>
  <c r="G792" i="3"/>
  <c r="D794" i="3"/>
  <c r="E793" i="3"/>
  <c r="D795" i="3" l="1"/>
  <c r="E794" i="3"/>
  <c r="G793" i="3"/>
  <c r="F793" i="3"/>
  <c r="H793" i="3" s="1"/>
  <c r="G794" i="3" l="1"/>
  <c r="F794" i="3"/>
  <c r="H794" i="3" s="1"/>
  <c r="E795" i="3"/>
  <c r="D796" i="3"/>
  <c r="D797" i="3" l="1"/>
  <c r="E796" i="3"/>
  <c r="G795" i="3"/>
  <c r="F795" i="3"/>
  <c r="H795" i="3" s="1"/>
  <c r="G796" i="3" l="1"/>
  <c r="F796" i="3"/>
  <c r="H796" i="3" s="1"/>
  <c r="E797" i="3"/>
  <c r="D798" i="3"/>
  <c r="E798" i="3" l="1"/>
  <c r="D799" i="3"/>
  <c r="G797" i="3"/>
  <c r="F797" i="3"/>
  <c r="H797" i="3" s="1"/>
  <c r="D800" i="3" l="1"/>
  <c r="E799" i="3"/>
  <c r="G798" i="3"/>
  <c r="F798" i="3"/>
  <c r="H798" i="3" s="1"/>
  <c r="G799" i="3" l="1"/>
  <c r="F799" i="3"/>
  <c r="H799" i="3" s="1"/>
  <c r="E800" i="3"/>
  <c r="D801" i="3"/>
  <c r="F800" i="3" l="1"/>
  <c r="H800" i="3" s="1"/>
  <c r="G800" i="3"/>
  <c r="D802" i="3"/>
  <c r="E801" i="3"/>
  <c r="D803" i="3" l="1"/>
  <c r="E802" i="3"/>
  <c r="G801" i="3"/>
  <c r="F801" i="3"/>
  <c r="H801" i="3" s="1"/>
  <c r="G802" i="3" l="1"/>
  <c r="F802" i="3"/>
  <c r="H802" i="3" s="1"/>
  <c r="E803" i="3"/>
  <c r="D804" i="3"/>
  <c r="D805" i="3" l="1"/>
  <c r="E804" i="3"/>
  <c r="G803" i="3"/>
  <c r="F803" i="3"/>
  <c r="H803" i="3" s="1"/>
  <c r="G804" i="3" l="1"/>
  <c r="F804" i="3"/>
  <c r="H804" i="3" s="1"/>
  <c r="E805" i="3"/>
  <c r="D806" i="3"/>
  <c r="E806" i="3" l="1"/>
  <c r="D807" i="3"/>
  <c r="G805" i="3"/>
  <c r="F805" i="3"/>
  <c r="H805" i="3" s="1"/>
  <c r="D808" i="3" l="1"/>
  <c r="E807" i="3"/>
  <c r="G806" i="3"/>
  <c r="F806" i="3"/>
  <c r="H806" i="3" s="1"/>
  <c r="G807" i="3" l="1"/>
  <c r="F807" i="3"/>
  <c r="H807" i="3" s="1"/>
  <c r="E808" i="3"/>
  <c r="D809" i="3"/>
  <c r="D810" i="3" l="1"/>
  <c r="E809" i="3"/>
  <c r="F808" i="3"/>
  <c r="H808" i="3" s="1"/>
  <c r="G808" i="3"/>
  <c r="G809" i="3" l="1"/>
  <c r="F809" i="3"/>
  <c r="H809" i="3" s="1"/>
  <c r="D811" i="3"/>
  <c r="E810" i="3"/>
  <c r="G810" i="3" l="1"/>
  <c r="F810" i="3"/>
  <c r="H810" i="3" s="1"/>
  <c r="E811" i="3"/>
  <c r="D812" i="3"/>
  <c r="G811" i="3" l="1"/>
  <c r="F811" i="3"/>
  <c r="H811" i="3" s="1"/>
  <c r="D813" i="3"/>
  <c r="E812" i="3"/>
  <c r="E813" i="3" l="1"/>
  <c r="D814" i="3"/>
  <c r="G812" i="3"/>
  <c r="F812" i="3"/>
  <c r="H812" i="3" s="1"/>
  <c r="E814" i="3" l="1"/>
  <c r="D815" i="3"/>
  <c r="G813" i="3"/>
  <c r="F813" i="3"/>
  <c r="H813" i="3" s="1"/>
  <c r="D816" i="3" l="1"/>
  <c r="E815" i="3"/>
  <c r="G814" i="3"/>
  <c r="F814" i="3"/>
  <c r="H814" i="3" s="1"/>
  <c r="G815" i="3" l="1"/>
  <c r="F815" i="3"/>
  <c r="H815" i="3" s="1"/>
  <c r="E816" i="3"/>
  <c r="D817" i="3"/>
  <c r="D818" i="3" l="1"/>
  <c r="E817" i="3"/>
  <c r="F816" i="3"/>
  <c r="H816" i="3" s="1"/>
  <c r="G816" i="3"/>
  <c r="G817" i="3" l="1"/>
  <c r="F817" i="3"/>
  <c r="H817" i="3" s="1"/>
  <c r="D819" i="3"/>
  <c r="E818" i="3"/>
  <c r="E819" i="3" l="1"/>
  <c r="D820" i="3"/>
  <c r="G818" i="3"/>
  <c r="F818" i="3"/>
  <c r="H818" i="3" s="1"/>
  <c r="D821" i="3" l="1"/>
  <c r="E820" i="3"/>
  <c r="G819" i="3"/>
  <c r="F819" i="3"/>
  <c r="H819" i="3" s="1"/>
  <c r="G820" i="3" l="1"/>
  <c r="F820" i="3"/>
  <c r="H820" i="3" s="1"/>
  <c r="E821" i="3"/>
  <c r="D822" i="3"/>
  <c r="E822" i="3" l="1"/>
  <c r="D823" i="3"/>
  <c r="G821" i="3"/>
  <c r="F821" i="3"/>
  <c r="H821" i="3" s="1"/>
  <c r="D824" i="3" l="1"/>
  <c r="E823" i="3"/>
  <c r="G822" i="3"/>
  <c r="F822" i="3"/>
  <c r="H822" i="3" s="1"/>
  <c r="G823" i="3" l="1"/>
  <c r="F823" i="3"/>
  <c r="H823" i="3" s="1"/>
  <c r="E824" i="3"/>
  <c r="D825" i="3"/>
  <c r="F824" i="3" l="1"/>
  <c r="H824" i="3" s="1"/>
  <c r="G824" i="3"/>
  <c r="D826" i="3"/>
  <c r="E825" i="3"/>
  <c r="G825" i="3" l="1"/>
  <c r="F825" i="3"/>
  <c r="H825" i="3" s="1"/>
  <c r="D827" i="3"/>
  <c r="E826" i="3"/>
  <c r="E827" i="3" l="1"/>
  <c r="D828" i="3"/>
  <c r="G826" i="3"/>
  <c r="F826" i="3"/>
  <c r="H826" i="3" s="1"/>
  <c r="D829" i="3" l="1"/>
  <c r="E828" i="3"/>
  <c r="G827" i="3"/>
  <c r="F827" i="3"/>
  <c r="H827" i="3" s="1"/>
  <c r="G828" i="3" l="1"/>
  <c r="F828" i="3"/>
  <c r="H828" i="3" s="1"/>
  <c r="E829" i="3"/>
  <c r="D830" i="3"/>
  <c r="E830" i="3" l="1"/>
  <c r="D831" i="3"/>
  <c r="G829" i="3"/>
  <c r="F829" i="3"/>
  <c r="H829" i="3" s="1"/>
  <c r="D832" i="3" l="1"/>
  <c r="E831" i="3"/>
  <c r="G830" i="3"/>
  <c r="F830" i="3"/>
  <c r="H830" i="3" s="1"/>
  <c r="G831" i="3" l="1"/>
  <c r="F831" i="3"/>
  <c r="H831" i="3" s="1"/>
  <c r="E832" i="3"/>
  <c r="D833" i="3"/>
  <c r="F832" i="3" l="1"/>
  <c r="H832" i="3" s="1"/>
  <c r="G832" i="3"/>
  <c r="D834" i="3"/>
  <c r="E833" i="3"/>
  <c r="D835" i="3" l="1"/>
  <c r="E834" i="3"/>
  <c r="G833" i="3"/>
  <c r="F833" i="3"/>
  <c r="H833" i="3" s="1"/>
  <c r="G834" i="3" l="1"/>
  <c r="F834" i="3"/>
  <c r="H834" i="3" s="1"/>
  <c r="E835" i="3"/>
  <c r="D836" i="3"/>
  <c r="D837" i="3" l="1"/>
  <c r="E836" i="3"/>
  <c r="G835" i="3"/>
  <c r="F835" i="3"/>
  <c r="H835" i="3" s="1"/>
  <c r="G836" i="3" l="1"/>
  <c r="F836" i="3"/>
  <c r="H836" i="3" s="1"/>
  <c r="E837" i="3"/>
  <c r="D838" i="3"/>
  <c r="E838" i="3" l="1"/>
  <c r="D839" i="3"/>
  <c r="G837" i="3"/>
  <c r="F837" i="3"/>
  <c r="H837" i="3" s="1"/>
  <c r="D840" i="3" l="1"/>
  <c r="E839" i="3"/>
  <c r="G838" i="3"/>
  <c r="F838" i="3"/>
  <c r="H838" i="3" s="1"/>
  <c r="G839" i="3" l="1"/>
  <c r="F839" i="3"/>
  <c r="H839" i="3" s="1"/>
  <c r="E840" i="3"/>
  <c r="D841" i="3"/>
  <c r="D842" i="3" l="1"/>
  <c r="E841" i="3"/>
  <c r="F840" i="3"/>
  <c r="H840" i="3" s="1"/>
  <c r="G840" i="3"/>
  <c r="G841" i="3" l="1"/>
  <c r="F841" i="3"/>
  <c r="H841" i="3" s="1"/>
  <c r="D843" i="3"/>
  <c r="E842" i="3"/>
  <c r="G842" i="3" l="1"/>
  <c r="F842" i="3"/>
  <c r="H842" i="3" s="1"/>
  <c r="E843" i="3"/>
  <c r="D844" i="3"/>
  <c r="G843" i="3" l="1"/>
  <c r="F843" i="3"/>
  <c r="H843" i="3" s="1"/>
  <c r="D845" i="3"/>
  <c r="E844" i="3"/>
  <c r="G844" i="3" l="1"/>
  <c r="F844" i="3"/>
  <c r="H844" i="3" s="1"/>
  <c r="E845" i="3"/>
  <c r="D846" i="3"/>
  <c r="E846" i="3" l="1"/>
  <c r="D847" i="3"/>
  <c r="G845" i="3"/>
  <c r="F845" i="3"/>
  <c r="H845" i="3" s="1"/>
  <c r="D848" i="3" l="1"/>
  <c r="E847" i="3"/>
  <c r="G846" i="3"/>
  <c r="F846" i="3"/>
  <c r="H846" i="3" s="1"/>
  <c r="G847" i="3" l="1"/>
  <c r="F847" i="3"/>
  <c r="H847" i="3" s="1"/>
  <c r="E848" i="3"/>
  <c r="D849" i="3"/>
  <c r="D850" i="3" l="1"/>
  <c r="E849" i="3"/>
  <c r="F848" i="3"/>
  <c r="H848" i="3" s="1"/>
  <c r="G848" i="3"/>
  <c r="G849" i="3" l="1"/>
  <c r="F849" i="3"/>
  <c r="H849" i="3" s="1"/>
  <c r="D851" i="3"/>
  <c r="E850" i="3"/>
  <c r="G850" i="3" l="1"/>
  <c r="F850" i="3"/>
  <c r="H850" i="3" s="1"/>
  <c r="E851" i="3"/>
  <c r="D852" i="3"/>
  <c r="G851" i="3" l="1"/>
  <c r="F851" i="3"/>
  <c r="H851" i="3" s="1"/>
  <c r="D853" i="3"/>
  <c r="E852" i="3"/>
  <c r="G852" i="3" l="1"/>
  <c r="F852" i="3"/>
  <c r="H852" i="3" s="1"/>
  <c r="E853" i="3"/>
  <c r="D854" i="3"/>
  <c r="G853" i="3" l="1"/>
  <c r="F853" i="3"/>
  <c r="H853" i="3" s="1"/>
  <c r="E854" i="3"/>
  <c r="D855" i="3"/>
  <c r="D856" i="3" l="1"/>
  <c r="E855" i="3"/>
  <c r="G854" i="3"/>
  <c r="F854" i="3"/>
  <c r="H854" i="3" s="1"/>
  <c r="G855" i="3" l="1"/>
  <c r="F855" i="3"/>
  <c r="H855" i="3" s="1"/>
  <c r="E856" i="3"/>
  <c r="D857" i="3"/>
  <c r="D858" i="3" l="1"/>
  <c r="E857" i="3"/>
  <c r="F856" i="3"/>
  <c r="H856" i="3" s="1"/>
  <c r="G856" i="3"/>
  <c r="G857" i="3" l="1"/>
  <c r="F857" i="3"/>
  <c r="H857" i="3" s="1"/>
  <c r="D859" i="3"/>
  <c r="E858" i="3"/>
  <c r="G858" i="3" l="1"/>
  <c r="F858" i="3"/>
  <c r="H858" i="3" s="1"/>
  <c r="E859" i="3"/>
  <c r="D860" i="3"/>
  <c r="G859" i="3" l="1"/>
  <c r="F859" i="3"/>
  <c r="H859" i="3" s="1"/>
  <c r="D861" i="3"/>
  <c r="E860" i="3"/>
  <c r="E861" i="3" l="1"/>
  <c r="D862" i="3"/>
  <c r="G860" i="3"/>
  <c r="F860" i="3"/>
  <c r="H860" i="3" s="1"/>
  <c r="D863" i="3" l="1"/>
  <c r="E862" i="3"/>
  <c r="F861" i="3"/>
  <c r="H861" i="3" s="1"/>
  <c r="G861" i="3"/>
  <c r="F862" i="3" l="1"/>
  <c r="H862" i="3" s="1"/>
  <c r="G862" i="3"/>
  <c r="D864" i="3"/>
  <c r="E863" i="3"/>
  <c r="G863" i="3" l="1"/>
  <c r="F863" i="3"/>
  <c r="H863" i="3" s="1"/>
  <c r="D865" i="3"/>
  <c r="E864" i="3"/>
  <c r="G864" i="3" l="1"/>
  <c r="F864" i="3"/>
  <c r="H864" i="3" s="1"/>
  <c r="D866" i="3"/>
  <c r="E865" i="3"/>
  <c r="G865" i="3" l="1"/>
  <c r="F865" i="3"/>
  <c r="H865" i="3" s="1"/>
  <c r="E866" i="3"/>
  <c r="D867" i="3"/>
  <c r="E867" i="3" l="1"/>
  <c r="D868" i="3"/>
  <c r="G866" i="3"/>
  <c r="F866" i="3"/>
  <c r="H866" i="3" s="1"/>
  <c r="E868" i="3" l="1"/>
  <c r="D869" i="3"/>
  <c r="G867" i="3"/>
  <c r="F867" i="3"/>
  <c r="H867" i="3" s="1"/>
  <c r="D870" i="3" l="1"/>
  <c r="E869" i="3"/>
  <c r="G868" i="3"/>
  <c r="F868" i="3"/>
  <c r="H868" i="3" s="1"/>
  <c r="G869" i="3" l="1"/>
  <c r="F869" i="3"/>
  <c r="H869" i="3" s="1"/>
  <c r="E870" i="3"/>
  <c r="D871" i="3"/>
  <c r="F870" i="3" l="1"/>
  <c r="H870" i="3" s="1"/>
  <c r="G870" i="3"/>
  <c r="D872" i="3"/>
  <c r="E871" i="3"/>
  <c r="G871" i="3" l="1"/>
  <c r="F871" i="3"/>
  <c r="H871" i="3" s="1"/>
  <c r="E872" i="3"/>
  <c r="D873" i="3"/>
  <c r="D874" i="3" l="1"/>
  <c r="E873" i="3"/>
  <c r="F872" i="3"/>
  <c r="H872" i="3" s="1"/>
  <c r="G872" i="3"/>
  <c r="G873" i="3" l="1"/>
  <c r="F873" i="3"/>
  <c r="H873" i="3" s="1"/>
  <c r="E874" i="3"/>
  <c r="D875" i="3"/>
  <c r="E875" i="3" l="1"/>
  <c r="D876" i="3"/>
  <c r="G874" i="3"/>
  <c r="F874" i="3"/>
  <c r="H874" i="3" s="1"/>
  <c r="D877" i="3" l="1"/>
  <c r="E876" i="3"/>
  <c r="G875" i="3"/>
  <c r="F875" i="3"/>
  <c r="H875" i="3" s="1"/>
  <c r="G876" i="3" l="1"/>
  <c r="F876" i="3"/>
  <c r="H876" i="3" s="1"/>
  <c r="D878" i="3"/>
  <c r="E877" i="3"/>
  <c r="E878" i="3" l="1"/>
  <c r="D879" i="3"/>
  <c r="G877" i="3"/>
  <c r="F877" i="3"/>
  <c r="H877" i="3" s="1"/>
  <c r="D880" i="3" l="1"/>
  <c r="E879" i="3"/>
  <c r="F878" i="3"/>
  <c r="H878" i="3" s="1"/>
  <c r="G878" i="3"/>
  <c r="G879" i="3" l="1"/>
  <c r="F879" i="3"/>
  <c r="H879" i="3" s="1"/>
  <c r="E880" i="3"/>
  <c r="D881" i="3"/>
  <c r="D882" i="3" l="1"/>
  <c r="E881" i="3"/>
  <c r="F880" i="3"/>
  <c r="H880" i="3" s="1"/>
  <c r="G880" i="3"/>
  <c r="G881" i="3" l="1"/>
  <c r="F881" i="3"/>
  <c r="H881" i="3" s="1"/>
  <c r="D883" i="3"/>
  <c r="E882" i="3"/>
  <c r="F882" i="3" l="1"/>
  <c r="H882" i="3" s="1"/>
  <c r="G882" i="3"/>
  <c r="E883" i="3"/>
  <c r="D884" i="3"/>
  <c r="E884" i="3" l="1"/>
  <c r="D885" i="3"/>
  <c r="G883" i="3"/>
  <c r="F883" i="3"/>
  <c r="H883" i="3" s="1"/>
  <c r="D886" i="3" l="1"/>
  <c r="E885" i="3"/>
  <c r="G884" i="3"/>
  <c r="F884" i="3"/>
  <c r="H884" i="3" s="1"/>
  <c r="G885" i="3" l="1"/>
  <c r="F885" i="3"/>
  <c r="H885" i="3" s="1"/>
  <c r="E886" i="3"/>
  <c r="D887" i="3"/>
  <c r="D888" i="3" l="1"/>
  <c r="E887" i="3"/>
  <c r="F886" i="3"/>
  <c r="H886" i="3" s="1"/>
  <c r="G886" i="3"/>
  <c r="G887" i="3" l="1"/>
  <c r="F887" i="3"/>
  <c r="H887" i="3" s="1"/>
  <c r="E888" i="3"/>
  <c r="D889" i="3"/>
  <c r="D890" i="3" l="1"/>
  <c r="E889" i="3"/>
  <c r="G888" i="3"/>
  <c r="F888" i="3"/>
  <c r="H888" i="3" s="1"/>
  <c r="G889" i="3" l="1"/>
  <c r="F889" i="3"/>
  <c r="H889" i="3" s="1"/>
  <c r="D891" i="3"/>
  <c r="E890" i="3"/>
  <c r="G890" i="3" l="1"/>
  <c r="F890" i="3"/>
  <c r="H890" i="3" s="1"/>
  <c r="E891" i="3"/>
  <c r="D892" i="3"/>
  <c r="D893" i="3" l="1"/>
  <c r="E892" i="3"/>
  <c r="G891" i="3"/>
  <c r="F891" i="3"/>
  <c r="H891" i="3" s="1"/>
  <c r="G892" i="3" l="1"/>
  <c r="F892" i="3"/>
  <c r="H892" i="3" s="1"/>
  <c r="E893" i="3"/>
  <c r="D894" i="3"/>
  <c r="E894" i="3" l="1"/>
  <c r="D895" i="3"/>
  <c r="G893" i="3"/>
  <c r="F893" i="3"/>
  <c r="H893" i="3" s="1"/>
  <c r="F894" i="3" l="1"/>
  <c r="H894" i="3" s="1"/>
  <c r="G894" i="3"/>
  <c r="D896" i="3"/>
  <c r="E895" i="3"/>
  <c r="F895" i="3" l="1"/>
  <c r="H895" i="3" s="1"/>
  <c r="G895" i="3"/>
  <c r="D897" i="3"/>
  <c r="E896" i="3"/>
  <c r="G896" i="3" l="1"/>
  <c r="F896" i="3"/>
  <c r="H896" i="3" s="1"/>
  <c r="D898" i="3"/>
  <c r="E897" i="3"/>
  <c r="G897" i="3" l="1"/>
  <c r="F897" i="3"/>
  <c r="H897" i="3" s="1"/>
  <c r="D899" i="3"/>
  <c r="E898" i="3"/>
  <c r="G898" i="3" l="1"/>
  <c r="F898" i="3"/>
  <c r="H898" i="3" s="1"/>
  <c r="E899" i="3"/>
  <c r="D900" i="3"/>
  <c r="E900" i="3" l="1"/>
  <c r="D901" i="3"/>
  <c r="G899" i="3"/>
  <c r="F899" i="3"/>
  <c r="H899" i="3" s="1"/>
  <c r="D902" i="3" l="1"/>
  <c r="E901" i="3"/>
  <c r="G900" i="3"/>
  <c r="F900" i="3"/>
  <c r="H900" i="3" s="1"/>
  <c r="G901" i="3" l="1"/>
  <c r="F901" i="3"/>
  <c r="H901" i="3" s="1"/>
  <c r="E902" i="3"/>
  <c r="D903" i="3"/>
  <c r="D904" i="3" l="1"/>
  <c r="E903" i="3"/>
  <c r="F902" i="3"/>
  <c r="H902" i="3" s="1"/>
  <c r="G902" i="3"/>
  <c r="F903" i="3" l="1"/>
  <c r="H903" i="3" s="1"/>
  <c r="G903" i="3"/>
  <c r="D905" i="3"/>
  <c r="E904" i="3"/>
  <c r="G904" i="3" l="1"/>
  <c r="F904" i="3"/>
  <c r="H904" i="3" s="1"/>
  <c r="D906" i="3"/>
  <c r="E905" i="3"/>
  <c r="G905" i="3" l="1"/>
  <c r="F905" i="3"/>
  <c r="H905" i="3" s="1"/>
  <c r="D907" i="3"/>
  <c r="E906" i="3"/>
  <c r="G906" i="3" l="1"/>
  <c r="F906" i="3"/>
  <c r="H906" i="3" s="1"/>
  <c r="E907" i="3"/>
  <c r="D908" i="3"/>
  <c r="E908" i="3" l="1"/>
  <c r="D909" i="3"/>
  <c r="G907" i="3"/>
  <c r="F907" i="3"/>
  <c r="H907" i="3" s="1"/>
  <c r="D910" i="3" l="1"/>
  <c r="E909" i="3"/>
  <c r="G908" i="3"/>
  <c r="F908" i="3"/>
  <c r="H908" i="3" s="1"/>
  <c r="G909" i="3" l="1"/>
  <c r="F909" i="3"/>
  <c r="H909" i="3" s="1"/>
  <c r="E910" i="3"/>
  <c r="D911" i="3"/>
  <c r="F910" i="3" l="1"/>
  <c r="H910" i="3" s="1"/>
  <c r="G910" i="3"/>
  <c r="D912" i="3"/>
  <c r="E911" i="3"/>
  <c r="F911" i="3" l="1"/>
  <c r="H911" i="3" s="1"/>
  <c r="G911" i="3"/>
  <c r="D913" i="3"/>
  <c r="E912" i="3"/>
  <c r="G912" i="3" l="1"/>
  <c r="F912" i="3"/>
  <c r="H912" i="3" s="1"/>
  <c r="E913" i="3"/>
  <c r="D914" i="3"/>
  <c r="G913" i="3" l="1"/>
  <c r="F913" i="3"/>
  <c r="H913" i="3" s="1"/>
  <c r="D915" i="3"/>
  <c r="E914" i="3"/>
  <c r="G914" i="3" l="1"/>
  <c r="F914" i="3"/>
  <c r="H914" i="3" s="1"/>
  <c r="E915" i="3"/>
  <c r="D916" i="3"/>
  <c r="G915" i="3" l="1"/>
  <c r="F915" i="3"/>
  <c r="H915" i="3" s="1"/>
  <c r="E916" i="3"/>
  <c r="D917" i="3"/>
  <c r="D918" i="3" l="1"/>
  <c r="E917" i="3"/>
  <c r="G916" i="3"/>
  <c r="F916" i="3"/>
  <c r="H916" i="3" s="1"/>
  <c r="G917" i="3" l="1"/>
  <c r="F917" i="3"/>
  <c r="H917" i="3" s="1"/>
  <c r="E918" i="3"/>
  <c r="D919" i="3"/>
  <c r="D920" i="3" l="1"/>
  <c r="E919" i="3"/>
  <c r="F918" i="3"/>
  <c r="H918" i="3" s="1"/>
  <c r="G918" i="3"/>
  <c r="F919" i="3" l="1"/>
  <c r="H919" i="3" s="1"/>
  <c r="G919" i="3"/>
  <c r="D921" i="3"/>
  <c r="E920" i="3"/>
  <c r="G920" i="3" l="1"/>
  <c r="F920" i="3"/>
  <c r="H920" i="3" s="1"/>
  <c r="E921" i="3"/>
  <c r="D922" i="3"/>
  <c r="D923" i="3" l="1"/>
  <c r="E922" i="3"/>
  <c r="G921" i="3"/>
  <c r="F921" i="3"/>
  <c r="H921" i="3" s="1"/>
  <c r="G922" i="3" l="1"/>
  <c r="F922" i="3"/>
  <c r="H922" i="3" s="1"/>
  <c r="E923" i="3"/>
  <c r="D924" i="3"/>
  <c r="G923" i="3" l="1"/>
  <c r="F923" i="3"/>
  <c r="H923" i="3" s="1"/>
  <c r="E924" i="3"/>
  <c r="D925" i="3"/>
  <c r="G924" i="3" l="1"/>
  <c r="F924" i="3"/>
  <c r="H924" i="3" s="1"/>
  <c r="D926" i="3"/>
  <c r="E925" i="3"/>
  <c r="E926" i="3" l="1"/>
  <c r="D927" i="3"/>
  <c r="G925" i="3"/>
  <c r="F925" i="3"/>
  <c r="H925" i="3" s="1"/>
  <c r="D928" i="3" l="1"/>
  <c r="E927" i="3"/>
  <c r="G926" i="3"/>
  <c r="F926" i="3"/>
  <c r="H926" i="3" s="1"/>
  <c r="F927" i="3" l="1"/>
  <c r="H927" i="3" s="1"/>
  <c r="G927" i="3"/>
  <c r="E928" i="3"/>
  <c r="D929" i="3"/>
  <c r="D930" i="3" l="1"/>
  <c r="E929" i="3"/>
  <c r="F928" i="3"/>
  <c r="H928" i="3" s="1"/>
  <c r="G928" i="3"/>
  <c r="G929" i="3" l="1"/>
  <c r="F929" i="3"/>
  <c r="H929" i="3" s="1"/>
  <c r="D931" i="3"/>
  <c r="E930" i="3"/>
  <c r="E931" i="3" l="1"/>
  <c r="D932" i="3"/>
  <c r="G930" i="3"/>
  <c r="F930" i="3"/>
  <c r="H930" i="3" s="1"/>
  <c r="D933" i="3" l="1"/>
  <c r="E932" i="3"/>
  <c r="G931" i="3"/>
  <c r="F931" i="3"/>
  <c r="H931" i="3" s="1"/>
  <c r="G932" i="3" l="1"/>
  <c r="F932" i="3"/>
  <c r="H932" i="3" s="1"/>
  <c r="E933" i="3"/>
  <c r="D934" i="3"/>
  <c r="E934" i="3" l="1"/>
  <c r="D935" i="3"/>
  <c r="G933" i="3"/>
  <c r="F933" i="3"/>
  <c r="H933" i="3" s="1"/>
  <c r="D936" i="3" l="1"/>
  <c r="E935" i="3"/>
  <c r="G934" i="3"/>
  <c r="F934" i="3"/>
  <c r="H934" i="3" s="1"/>
  <c r="E936" i="3" l="1"/>
  <c r="D937" i="3"/>
  <c r="G935" i="3"/>
  <c r="F935" i="3"/>
  <c r="H935" i="3" s="1"/>
  <c r="D938" i="3" l="1"/>
  <c r="E937" i="3"/>
  <c r="F936" i="3"/>
  <c r="H936" i="3" s="1"/>
  <c r="G936" i="3"/>
  <c r="G937" i="3" l="1"/>
  <c r="F937" i="3"/>
  <c r="H937" i="3" s="1"/>
  <c r="D939" i="3"/>
  <c r="E938" i="3"/>
  <c r="G938" i="3" l="1"/>
  <c r="F938" i="3"/>
  <c r="H938" i="3" s="1"/>
  <c r="E939" i="3"/>
  <c r="D940" i="3"/>
  <c r="G939" i="3" l="1"/>
  <c r="F939" i="3"/>
  <c r="H939" i="3" s="1"/>
  <c r="D941" i="3"/>
  <c r="E940" i="3"/>
  <c r="G940" i="3" l="1"/>
  <c r="F940" i="3"/>
  <c r="H940" i="3" s="1"/>
  <c r="E941" i="3"/>
  <c r="D942" i="3"/>
  <c r="E942" i="3" l="1"/>
  <c r="D943" i="3"/>
  <c r="G941" i="3"/>
  <c r="F941" i="3"/>
  <c r="H941" i="3" s="1"/>
  <c r="D944" i="3" l="1"/>
  <c r="E943" i="3"/>
  <c r="G942" i="3"/>
  <c r="F942" i="3"/>
  <c r="H942" i="3" s="1"/>
  <c r="G943" i="3" l="1"/>
  <c r="F943" i="3"/>
  <c r="H943" i="3" s="1"/>
  <c r="E944" i="3"/>
  <c r="D945" i="3"/>
  <c r="F944" i="3" l="1"/>
  <c r="H944" i="3" s="1"/>
  <c r="G944" i="3"/>
  <c r="D946" i="3"/>
  <c r="E945" i="3"/>
  <c r="G945" i="3" l="1"/>
  <c r="F945" i="3"/>
  <c r="H945" i="3" s="1"/>
  <c r="D947" i="3"/>
  <c r="E946" i="3"/>
  <c r="G946" i="3" l="1"/>
  <c r="F946" i="3"/>
  <c r="H946" i="3" s="1"/>
  <c r="E947" i="3"/>
  <c r="D948" i="3"/>
  <c r="D949" i="3" l="1"/>
  <c r="E948" i="3"/>
  <c r="G947" i="3"/>
  <c r="F947" i="3"/>
  <c r="H947" i="3" s="1"/>
  <c r="G948" i="3" l="1"/>
  <c r="F948" i="3"/>
  <c r="H948" i="3" s="1"/>
  <c r="E949" i="3"/>
  <c r="D950" i="3"/>
  <c r="E950" i="3" l="1"/>
  <c r="D951" i="3"/>
  <c r="G949" i="3"/>
  <c r="F949" i="3"/>
  <c r="H949" i="3" s="1"/>
  <c r="D952" i="3" l="1"/>
  <c r="E951" i="3"/>
  <c r="G950" i="3"/>
  <c r="F950" i="3"/>
  <c r="H950" i="3" s="1"/>
  <c r="G951" i="3" l="1"/>
  <c r="F951" i="3"/>
  <c r="H951" i="3" s="1"/>
  <c r="E952" i="3"/>
  <c r="D953" i="3"/>
  <c r="D954" i="3" l="1"/>
  <c r="E953" i="3"/>
  <c r="F952" i="3"/>
  <c r="H952" i="3" s="1"/>
  <c r="G952" i="3"/>
  <c r="G953" i="3" l="1"/>
  <c r="F953" i="3"/>
  <c r="H953" i="3" s="1"/>
  <c r="D955" i="3"/>
  <c r="E954" i="3"/>
  <c r="G954" i="3" l="1"/>
  <c r="F954" i="3"/>
  <c r="H954" i="3" s="1"/>
  <c r="E955" i="3"/>
  <c r="D956" i="3"/>
  <c r="D957" i="3" l="1"/>
  <c r="E956" i="3"/>
  <c r="G955" i="3"/>
  <c r="F955" i="3"/>
  <c r="H955" i="3" s="1"/>
  <c r="G956" i="3" l="1"/>
  <c r="F956" i="3"/>
  <c r="H956" i="3" s="1"/>
  <c r="E957" i="3"/>
  <c r="D958" i="3"/>
  <c r="E958" i="3" l="1"/>
  <c r="D959" i="3"/>
  <c r="G957" i="3"/>
  <c r="F957" i="3"/>
  <c r="H957" i="3" s="1"/>
  <c r="D960" i="3" l="1"/>
  <c r="E959" i="3"/>
  <c r="G958" i="3"/>
  <c r="F958" i="3"/>
  <c r="H958" i="3" s="1"/>
  <c r="G959" i="3" l="1"/>
  <c r="F959" i="3"/>
  <c r="H959" i="3" s="1"/>
  <c r="E960" i="3"/>
  <c r="D961" i="3"/>
  <c r="D962" i="3" l="1"/>
  <c r="E961" i="3"/>
  <c r="F960" i="3"/>
  <c r="H960" i="3" s="1"/>
  <c r="G960" i="3"/>
  <c r="G961" i="3" l="1"/>
  <c r="F961" i="3"/>
  <c r="H961" i="3" s="1"/>
  <c r="D963" i="3"/>
  <c r="E962" i="3"/>
  <c r="E963" i="3" l="1"/>
  <c r="D964" i="3"/>
  <c r="G962" i="3"/>
  <c r="F962" i="3"/>
  <c r="H962" i="3" s="1"/>
  <c r="D965" i="3" l="1"/>
  <c r="E964" i="3"/>
  <c r="G963" i="3"/>
  <c r="F963" i="3"/>
  <c r="H963" i="3" s="1"/>
  <c r="G964" i="3" l="1"/>
  <c r="F964" i="3"/>
  <c r="H964" i="3" s="1"/>
  <c r="E965" i="3"/>
  <c r="D966" i="3"/>
  <c r="G965" i="3" l="1"/>
  <c r="F965" i="3"/>
  <c r="H965" i="3" s="1"/>
  <c r="E966" i="3"/>
  <c r="D967" i="3"/>
  <c r="G966" i="3" l="1"/>
  <c r="F966" i="3"/>
  <c r="H966" i="3" s="1"/>
  <c r="D968" i="3"/>
  <c r="E967" i="3"/>
  <c r="G967" i="3" l="1"/>
  <c r="F967" i="3"/>
  <c r="H967" i="3" s="1"/>
  <c r="E968" i="3"/>
  <c r="D969" i="3"/>
  <c r="D970" i="3" l="1"/>
  <c r="E969" i="3"/>
  <c r="F968" i="3"/>
  <c r="H968" i="3" s="1"/>
  <c r="G968" i="3"/>
  <c r="G969" i="3" l="1"/>
  <c r="F969" i="3"/>
  <c r="H969" i="3" s="1"/>
  <c r="D971" i="3"/>
  <c r="E970" i="3"/>
  <c r="E971" i="3" l="1"/>
  <c r="D972" i="3"/>
  <c r="G970" i="3"/>
  <c r="F970" i="3"/>
  <c r="H970" i="3" s="1"/>
  <c r="G971" i="3" l="1"/>
  <c r="F971" i="3"/>
  <c r="H971" i="3" s="1"/>
  <c r="D973" i="3"/>
  <c r="E972" i="3"/>
  <c r="E973" i="3" l="1"/>
  <c r="D974" i="3"/>
  <c r="G972" i="3"/>
  <c r="F972" i="3"/>
  <c r="H972" i="3" s="1"/>
  <c r="E974" i="3" l="1"/>
  <c r="D975" i="3"/>
  <c r="G973" i="3"/>
  <c r="F973" i="3"/>
  <c r="H973" i="3" s="1"/>
  <c r="D976" i="3" l="1"/>
  <c r="E975" i="3"/>
  <c r="G974" i="3"/>
  <c r="F974" i="3"/>
  <c r="H974" i="3" s="1"/>
  <c r="G975" i="3" l="1"/>
  <c r="F975" i="3"/>
  <c r="H975" i="3" s="1"/>
  <c r="E976" i="3"/>
  <c r="D977" i="3"/>
  <c r="D978" i="3" l="1"/>
  <c r="E977" i="3"/>
  <c r="F976" i="3"/>
  <c r="H976" i="3" s="1"/>
  <c r="G976" i="3"/>
  <c r="G977" i="3" l="1"/>
  <c r="F977" i="3"/>
  <c r="H977" i="3" s="1"/>
  <c r="D979" i="3"/>
  <c r="E978" i="3"/>
  <c r="G978" i="3" l="1"/>
  <c r="F978" i="3"/>
  <c r="H978" i="3" s="1"/>
  <c r="E979" i="3"/>
  <c r="D980" i="3"/>
  <c r="D981" i="3" l="1"/>
  <c r="E980" i="3"/>
  <c r="G979" i="3"/>
  <c r="F979" i="3"/>
  <c r="H979" i="3" s="1"/>
  <c r="G980" i="3" l="1"/>
  <c r="F980" i="3"/>
  <c r="H980" i="3" s="1"/>
  <c r="E981" i="3"/>
  <c r="D982" i="3"/>
  <c r="E982" i="3" l="1"/>
  <c r="D983" i="3"/>
  <c r="G981" i="3"/>
  <c r="F981" i="3"/>
  <c r="H981" i="3" s="1"/>
  <c r="D984" i="3" l="1"/>
  <c r="E983" i="3"/>
  <c r="G982" i="3"/>
  <c r="F982" i="3"/>
  <c r="H982" i="3" s="1"/>
  <c r="G983" i="3" l="1"/>
  <c r="F983" i="3"/>
  <c r="H983" i="3" s="1"/>
  <c r="E984" i="3"/>
  <c r="D985" i="3"/>
  <c r="D986" i="3" l="1"/>
  <c r="E985" i="3"/>
  <c r="F984" i="3"/>
  <c r="H984" i="3" s="1"/>
  <c r="G984" i="3"/>
  <c r="G985" i="3" l="1"/>
  <c r="F985" i="3"/>
  <c r="H985" i="3" s="1"/>
  <c r="D987" i="3"/>
  <c r="E986" i="3"/>
  <c r="G986" i="3" l="1"/>
  <c r="F986" i="3"/>
  <c r="H986" i="3" s="1"/>
  <c r="E987" i="3"/>
  <c r="D988" i="3"/>
  <c r="D989" i="3" l="1"/>
  <c r="E988" i="3"/>
  <c r="G987" i="3"/>
  <c r="F987" i="3"/>
  <c r="H987" i="3" s="1"/>
  <c r="G988" i="3" l="1"/>
  <c r="F988" i="3"/>
  <c r="H988" i="3" s="1"/>
  <c r="E989" i="3"/>
  <c r="D990" i="3"/>
  <c r="G989" i="3" l="1"/>
  <c r="F989" i="3"/>
  <c r="H989" i="3" s="1"/>
  <c r="E990" i="3"/>
  <c r="D991" i="3"/>
  <c r="D992" i="3" l="1"/>
  <c r="E991" i="3"/>
  <c r="G990" i="3"/>
  <c r="F990" i="3"/>
  <c r="H990" i="3" s="1"/>
  <c r="G991" i="3" l="1"/>
  <c r="F991" i="3"/>
  <c r="H991" i="3" s="1"/>
  <c r="E992" i="3"/>
  <c r="D993" i="3"/>
  <c r="D994" i="3" l="1"/>
  <c r="E993" i="3"/>
  <c r="F992" i="3"/>
  <c r="H992" i="3" s="1"/>
  <c r="G992" i="3"/>
  <c r="G993" i="3" l="1"/>
  <c r="F993" i="3"/>
  <c r="H993" i="3" s="1"/>
  <c r="D995" i="3"/>
  <c r="E994" i="3"/>
  <c r="G994" i="3" l="1"/>
  <c r="F994" i="3"/>
  <c r="H994" i="3" s="1"/>
  <c r="E995" i="3"/>
  <c r="D996" i="3"/>
  <c r="D997" i="3" l="1"/>
  <c r="E996" i="3"/>
  <c r="G995" i="3"/>
  <c r="F995" i="3"/>
  <c r="H995" i="3" s="1"/>
  <c r="G996" i="3" l="1"/>
  <c r="F996" i="3"/>
  <c r="H996" i="3" s="1"/>
  <c r="E997" i="3"/>
  <c r="D998" i="3"/>
  <c r="E998" i="3" l="1"/>
  <c r="D999" i="3"/>
  <c r="G997" i="3"/>
  <c r="F997" i="3"/>
  <c r="H997" i="3" s="1"/>
  <c r="D1000" i="3" l="1"/>
  <c r="E999" i="3"/>
  <c r="G998" i="3"/>
  <c r="F998" i="3"/>
  <c r="H998" i="3" s="1"/>
  <c r="G999" i="3" l="1"/>
  <c r="F999" i="3"/>
  <c r="H999" i="3" s="1"/>
  <c r="E1000" i="3"/>
  <c r="D1001" i="3"/>
  <c r="D1002" i="3" l="1"/>
  <c r="E1001" i="3"/>
  <c r="F1000" i="3"/>
  <c r="H1000" i="3" s="1"/>
  <c r="G1000" i="3"/>
  <c r="G1001" i="3" l="1"/>
  <c r="F1001" i="3"/>
  <c r="H1001" i="3" s="1"/>
  <c r="D1003" i="3"/>
  <c r="E1002" i="3"/>
  <c r="G1002" i="3" l="1"/>
  <c r="F1002" i="3"/>
  <c r="H1002" i="3" s="1"/>
  <c r="E1003" i="3"/>
  <c r="D1004" i="3"/>
  <c r="D1005" i="3" l="1"/>
  <c r="E1004" i="3"/>
  <c r="G1003" i="3"/>
  <c r="F1003" i="3"/>
  <c r="H1003" i="3" s="1"/>
  <c r="G1004" i="3" l="1"/>
  <c r="F1004" i="3"/>
  <c r="H1004" i="3" s="1"/>
  <c r="E1005" i="3"/>
  <c r="D1006" i="3"/>
  <c r="G1005" i="3" l="1"/>
  <c r="F1005" i="3"/>
  <c r="H1005" i="3" s="1"/>
  <c r="E1006" i="3"/>
  <c r="D1007" i="3"/>
  <c r="G1006" i="3" l="1"/>
  <c r="F1006" i="3"/>
  <c r="H1006" i="3" s="1"/>
  <c r="D1008" i="3"/>
  <c r="E1007" i="3"/>
  <c r="E1008" i="3" l="1"/>
  <c r="D1009" i="3"/>
  <c r="G1007" i="3"/>
  <c r="F1007" i="3"/>
  <c r="H1007" i="3" s="1"/>
  <c r="D1010" i="3" l="1"/>
  <c r="E1009" i="3"/>
  <c r="F1008" i="3"/>
  <c r="H1008" i="3" s="1"/>
  <c r="G1008" i="3"/>
  <c r="G1009" i="3" l="1"/>
  <c r="F1009" i="3"/>
  <c r="H1009" i="3" s="1"/>
  <c r="D1011" i="3"/>
  <c r="E1010" i="3"/>
  <c r="G1010" i="3" l="1"/>
  <c r="F1010" i="3"/>
  <c r="H1010" i="3" s="1"/>
  <c r="E1011" i="3"/>
  <c r="D1012" i="3"/>
  <c r="G1011" i="3" l="1"/>
  <c r="F1011" i="3"/>
  <c r="H1011" i="3" s="1"/>
  <c r="D1013" i="3"/>
  <c r="E1012" i="3"/>
  <c r="G1012" i="3" l="1"/>
  <c r="F1012" i="3"/>
  <c r="H1012" i="3" s="1"/>
  <c r="E1013" i="3"/>
  <c r="D1014" i="3"/>
  <c r="E1014" i="3" l="1"/>
  <c r="D1015" i="3"/>
  <c r="G1013" i="3"/>
  <c r="F1013" i="3"/>
  <c r="H1013" i="3" s="1"/>
  <c r="D1016" i="3" l="1"/>
  <c r="E1015" i="3"/>
  <c r="G1014" i="3"/>
  <c r="F1014" i="3"/>
  <c r="H1014" i="3" s="1"/>
  <c r="G1015" i="3" l="1"/>
  <c r="F1015" i="3"/>
  <c r="H1015" i="3" s="1"/>
  <c r="E1016" i="3"/>
  <c r="D1017" i="3"/>
  <c r="D1018" i="3" l="1"/>
  <c r="E1017" i="3"/>
  <c r="F1016" i="3"/>
  <c r="H1016" i="3" s="1"/>
  <c r="G1016" i="3"/>
  <c r="G1017" i="3" l="1"/>
  <c r="F1017" i="3"/>
  <c r="H1017" i="3" s="1"/>
  <c r="D1019" i="3"/>
  <c r="E1018" i="3"/>
  <c r="G1018" i="3" l="1"/>
  <c r="F1018" i="3"/>
  <c r="H1018" i="3" s="1"/>
  <c r="E1019" i="3"/>
  <c r="D1020" i="3"/>
  <c r="G1019" i="3" l="1"/>
  <c r="F1019" i="3"/>
  <c r="H1019" i="3" s="1"/>
  <c r="D1021" i="3"/>
  <c r="E1020" i="3"/>
  <c r="G1020" i="3" l="1"/>
  <c r="F1020" i="3"/>
  <c r="H1020" i="3" s="1"/>
  <c r="E1021" i="3"/>
  <c r="D1022" i="3"/>
  <c r="E1022" i="3" l="1"/>
  <c r="D1023" i="3"/>
  <c r="G1021" i="3"/>
  <c r="F1021" i="3"/>
  <c r="H1021" i="3" s="1"/>
  <c r="D1024" i="3" l="1"/>
  <c r="E1023" i="3"/>
  <c r="G1022" i="3"/>
  <c r="F1022" i="3"/>
  <c r="H1022" i="3" s="1"/>
  <c r="G1023" i="3" l="1"/>
  <c r="F1023" i="3"/>
  <c r="H1023" i="3" s="1"/>
  <c r="E1024" i="3"/>
  <c r="D1025" i="3"/>
  <c r="F1024" i="3" l="1"/>
  <c r="H1024" i="3" s="1"/>
  <c r="G1024" i="3"/>
  <c r="D1026" i="3"/>
  <c r="E1025" i="3"/>
  <c r="G1025" i="3" l="1"/>
  <c r="F1025" i="3"/>
  <c r="H1025" i="3" s="1"/>
  <c r="D1027" i="3"/>
  <c r="E1026" i="3"/>
  <c r="E1027" i="3" l="1"/>
  <c r="D1028" i="3"/>
  <c r="G1026" i="3"/>
  <c r="F1026" i="3"/>
  <c r="H1026" i="3" s="1"/>
  <c r="D1029" i="3" l="1"/>
  <c r="E1028" i="3"/>
  <c r="G1027" i="3"/>
  <c r="F1027" i="3"/>
  <c r="H1027" i="3" s="1"/>
  <c r="G1028" i="3" l="1"/>
  <c r="F1028" i="3"/>
  <c r="H1028" i="3" s="1"/>
  <c r="E1029" i="3"/>
  <c r="D1030" i="3"/>
  <c r="G1029" i="3" l="1"/>
  <c r="F1029" i="3"/>
  <c r="H1029" i="3" s="1"/>
  <c r="E1030" i="3"/>
  <c r="D1031" i="3"/>
  <c r="D1032" i="3" l="1"/>
  <c r="E1031" i="3"/>
  <c r="G1030" i="3"/>
  <c r="F1030" i="3"/>
  <c r="H1030" i="3" s="1"/>
  <c r="G1031" i="3" l="1"/>
  <c r="F1031" i="3"/>
  <c r="H1031" i="3" s="1"/>
  <c r="E1032" i="3"/>
  <c r="D1033" i="3"/>
  <c r="D1034" i="3" l="1"/>
  <c r="E1033" i="3"/>
  <c r="F1032" i="3"/>
  <c r="H1032" i="3" s="1"/>
  <c r="G1032" i="3"/>
  <c r="G1033" i="3" l="1"/>
  <c r="F1033" i="3"/>
  <c r="H1033" i="3" s="1"/>
  <c r="D1035" i="3"/>
  <c r="E1034" i="3"/>
  <c r="G1034" i="3" l="1"/>
  <c r="F1034" i="3"/>
  <c r="H1034" i="3" s="1"/>
  <c r="E1035" i="3"/>
  <c r="D1036" i="3"/>
  <c r="D1037" i="3" l="1"/>
  <c r="E1036" i="3"/>
  <c r="G1035" i="3"/>
  <c r="F1035" i="3"/>
  <c r="H1035" i="3" s="1"/>
  <c r="G1036" i="3" l="1"/>
  <c r="F1036" i="3"/>
  <c r="H1036" i="3" s="1"/>
  <c r="E1037" i="3"/>
  <c r="D1038" i="3"/>
  <c r="G1037" i="3" l="1"/>
  <c r="F1037" i="3"/>
  <c r="H1037" i="3" s="1"/>
  <c r="E1038" i="3"/>
  <c r="D1039" i="3"/>
  <c r="G1038" i="3" l="1"/>
  <c r="F1038" i="3"/>
  <c r="H1038" i="3" s="1"/>
  <c r="D1040" i="3"/>
  <c r="E1039" i="3"/>
  <c r="E1040" i="3" l="1"/>
  <c r="D1041" i="3"/>
  <c r="G1039" i="3"/>
  <c r="F1039" i="3"/>
  <c r="H1039" i="3" s="1"/>
  <c r="D1042" i="3" l="1"/>
  <c r="E1041" i="3"/>
  <c r="F1040" i="3"/>
  <c r="H1040" i="3" s="1"/>
  <c r="G1040" i="3"/>
  <c r="G1041" i="3" l="1"/>
  <c r="F1041" i="3"/>
  <c r="H1041" i="3" s="1"/>
  <c r="D1043" i="3"/>
  <c r="E1042" i="3"/>
  <c r="E1043" i="3" l="1"/>
  <c r="D1044" i="3"/>
  <c r="G1042" i="3"/>
  <c r="F1042" i="3"/>
  <c r="H1042" i="3" s="1"/>
  <c r="D1045" i="3" l="1"/>
  <c r="E1044" i="3"/>
  <c r="G1043" i="3"/>
  <c r="F1043" i="3"/>
  <c r="H1043" i="3" s="1"/>
  <c r="E1045" i="3" l="1"/>
  <c r="D1046" i="3"/>
  <c r="G1044" i="3"/>
  <c r="F1044" i="3"/>
  <c r="H1044" i="3" s="1"/>
  <c r="E1046" i="3" l="1"/>
  <c r="D1047" i="3"/>
  <c r="G1045" i="3"/>
  <c r="F1045" i="3"/>
  <c r="H1045" i="3" s="1"/>
  <c r="D1048" i="3" l="1"/>
  <c r="E1047" i="3"/>
  <c r="G1046" i="3"/>
  <c r="F1046" i="3"/>
  <c r="H1046" i="3" s="1"/>
  <c r="G1047" i="3" l="1"/>
  <c r="F1047" i="3"/>
  <c r="H1047" i="3" s="1"/>
  <c r="E1048" i="3"/>
  <c r="D1049" i="3"/>
  <c r="F1048" i="3" l="1"/>
  <c r="H1048" i="3" s="1"/>
  <c r="G1048" i="3"/>
  <c r="D1050" i="3"/>
  <c r="E1049" i="3"/>
  <c r="G1049" i="3" l="1"/>
  <c r="F1049" i="3"/>
  <c r="H1049" i="3" s="1"/>
  <c r="D1051" i="3"/>
  <c r="E1050" i="3"/>
  <c r="G1050" i="3" l="1"/>
  <c r="F1050" i="3"/>
  <c r="H1050" i="3" s="1"/>
  <c r="E1051" i="3"/>
  <c r="D1052" i="3"/>
  <c r="G1051" i="3" l="1"/>
  <c r="F1051" i="3"/>
  <c r="H1051" i="3" s="1"/>
  <c r="D1053" i="3"/>
  <c r="E1052" i="3"/>
  <c r="G1052" i="3" l="1"/>
  <c r="F1052" i="3"/>
  <c r="H1052" i="3" s="1"/>
  <c r="E1053" i="3"/>
  <c r="D1054" i="3"/>
  <c r="G1053" i="3" l="1"/>
  <c r="F1053" i="3"/>
  <c r="H1053" i="3" s="1"/>
  <c r="E1054" i="3"/>
  <c r="D1055" i="3"/>
  <c r="D1056" i="3" l="1"/>
  <c r="E1055" i="3"/>
  <c r="G1054" i="3"/>
  <c r="F1054" i="3"/>
  <c r="H1054" i="3" s="1"/>
  <c r="G1055" i="3" l="1"/>
  <c r="F1055" i="3"/>
  <c r="H1055" i="3" s="1"/>
  <c r="E1056" i="3"/>
  <c r="D1057" i="3"/>
  <c r="D1058" i="3" l="1"/>
  <c r="E1057" i="3"/>
  <c r="F1056" i="3"/>
  <c r="H1056" i="3" s="1"/>
  <c r="G1056" i="3"/>
  <c r="G1057" i="3" l="1"/>
  <c r="F1057" i="3"/>
  <c r="H1057" i="3" s="1"/>
  <c r="D1059" i="3"/>
  <c r="E1058" i="3"/>
  <c r="E1059" i="3" l="1"/>
  <c r="D1060" i="3"/>
  <c r="G1058" i="3"/>
  <c r="F1058" i="3"/>
  <c r="H1058" i="3" s="1"/>
  <c r="D1061" i="3" l="1"/>
  <c r="E1060" i="3"/>
  <c r="G1059" i="3"/>
  <c r="F1059" i="3"/>
  <c r="H1059" i="3" s="1"/>
  <c r="G1060" i="3" l="1"/>
  <c r="F1060" i="3"/>
  <c r="H1060" i="3" s="1"/>
  <c r="E1061" i="3"/>
  <c r="D1062" i="3"/>
  <c r="E1062" i="3" l="1"/>
  <c r="D1063" i="3"/>
  <c r="G1061" i="3"/>
  <c r="F1061" i="3"/>
  <c r="H1061" i="3" s="1"/>
  <c r="D1064" i="3" l="1"/>
  <c r="E1063" i="3"/>
  <c r="G1062" i="3"/>
  <c r="F1062" i="3"/>
  <c r="H1062" i="3" s="1"/>
  <c r="G1063" i="3" l="1"/>
  <c r="F1063" i="3"/>
  <c r="H1063" i="3" s="1"/>
  <c r="E1064" i="3"/>
  <c r="D1065" i="3"/>
  <c r="D1066" i="3" l="1"/>
  <c r="E1065" i="3"/>
  <c r="F1064" i="3"/>
  <c r="H1064" i="3" s="1"/>
  <c r="G1064" i="3"/>
  <c r="G1065" i="3" l="1"/>
  <c r="F1065" i="3"/>
  <c r="H1065" i="3" s="1"/>
  <c r="D1067" i="3"/>
  <c r="E1066" i="3"/>
  <c r="G1066" i="3" l="1"/>
  <c r="F1066" i="3"/>
  <c r="H1066" i="3" s="1"/>
  <c r="E1067" i="3"/>
  <c r="D1068" i="3"/>
  <c r="D1069" i="3" l="1"/>
  <c r="E1068" i="3"/>
  <c r="G1067" i="3"/>
  <c r="F1067" i="3"/>
  <c r="H1067" i="3" s="1"/>
  <c r="G1068" i="3" l="1"/>
  <c r="F1068" i="3"/>
  <c r="H1068" i="3" s="1"/>
  <c r="E1069" i="3"/>
  <c r="D1070" i="3"/>
  <c r="E1070" i="3" l="1"/>
  <c r="D1071" i="3"/>
  <c r="G1069" i="3"/>
  <c r="F1069" i="3"/>
  <c r="H1069" i="3" s="1"/>
  <c r="D1072" i="3" l="1"/>
  <c r="E1071" i="3"/>
  <c r="G1070" i="3"/>
  <c r="F1070" i="3"/>
  <c r="H1070" i="3" s="1"/>
  <c r="G1071" i="3" l="1"/>
  <c r="F1071" i="3"/>
  <c r="H1071" i="3" s="1"/>
  <c r="E1072" i="3"/>
  <c r="D1073" i="3"/>
  <c r="D1074" i="3" l="1"/>
  <c r="E1073" i="3"/>
  <c r="F1072" i="3"/>
  <c r="H1072" i="3" s="1"/>
  <c r="G1072" i="3"/>
  <c r="G1073" i="3" l="1"/>
  <c r="F1073" i="3"/>
  <c r="H1073" i="3" s="1"/>
  <c r="D1075" i="3"/>
  <c r="E1074" i="3"/>
  <c r="G1074" i="3" l="1"/>
  <c r="F1074" i="3"/>
  <c r="H1074" i="3" s="1"/>
  <c r="E1075" i="3"/>
  <c r="D1076" i="3"/>
  <c r="D1077" i="3" l="1"/>
  <c r="E1076" i="3"/>
  <c r="G1075" i="3"/>
  <c r="F1075" i="3"/>
  <c r="H1075" i="3" s="1"/>
  <c r="G1076" i="3" l="1"/>
  <c r="F1076" i="3"/>
  <c r="H1076" i="3" s="1"/>
  <c r="E1077" i="3"/>
  <c r="D1078" i="3"/>
  <c r="E1078" i="3" l="1"/>
  <c r="D1079" i="3"/>
  <c r="G1077" i="3"/>
  <c r="F1077" i="3"/>
  <c r="H1077" i="3" s="1"/>
  <c r="D1080" i="3" l="1"/>
  <c r="E1079" i="3"/>
  <c r="G1078" i="3"/>
  <c r="F1078" i="3"/>
  <c r="H1078" i="3" s="1"/>
  <c r="G1079" i="3" l="1"/>
  <c r="F1079" i="3"/>
  <c r="H1079" i="3" s="1"/>
  <c r="E1080" i="3"/>
  <c r="D1081" i="3"/>
  <c r="D1082" i="3" l="1"/>
  <c r="E1081" i="3"/>
  <c r="F1080" i="3"/>
  <c r="H1080" i="3" s="1"/>
  <c r="G1080" i="3"/>
  <c r="G1081" i="3" l="1"/>
  <c r="F1081" i="3"/>
  <c r="H1081" i="3" s="1"/>
  <c r="D1083" i="3"/>
  <c r="E1082" i="3"/>
  <c r="G1082" i="3" l="1"/>
  <c r="F1082" i="3"/>
  <c r="H1082" i="3" s="1"/>
  <c r="E1083" i="3"/>
  <c r="D1084" i="3"/>
  <c r="D1085" i="3" l="1"/>
  <c r="E1084" i="3"/>
  <c r="G1083" i="3"/>
  <c r="F1083" i="3"/>
  <c r="H1083" i="3" s="1"/>
  <c r="G1084" i="3" l="1"/>
  <c r="F1084" i="3"/>
  <c r="H1084" i="3" s="1"/>
  <c r="E1085" i="3"/>
  <c r="D1086" i="3"/>
  <c r="G1085" i="3" l="1"/>
  <c r="F1085" i="3"/>
  <c r="H1085" i="3" s="1"/>
  <c r="E1086" i="3"/>
  <c r="D1087" i="3"/>
  <c r="E1087" i="3" l="1"/>
  <c r="D1088" i="3"/>
  <c r="G1086" i="3"/>
  <c r="F1086" i="3"/>
  <c r="H1086" i="3" s="1"/>
  <c r="D1089" i="3" l="1"/>
  <c r="E1088" i="3"/>
  <c r="F1087" i="3"/>
  <c r="H1087" i="3" s="1"/>
  <c r="G1087" i="3"/>
  <c r="G1088" i="3" l="1"/>
  <c r="F1088" i="3"/>
  <c r="H1088" i="3" s="1"/>
  <c r="E1089" i="3"/>
  <c r="D1090" i="3"/>
  <c r="D1091" i="3" l="1"/>
  <c r="E1090" i="3"/>
  <c r="F1089" i="3"/>
  <c r="H1089" i="3" s="1"/>
  <c r="G1089" i="3"/>
  <c r="G1090" i="3" l="1"/>
  <c r="F1090" i="3"/>
  <c r="H1090" i="3" s="1"/>
  <c r="E1091" i="3"/>
  <c r="D1092" i="3"/>
  <c r="D1093" i="3" l="1"/>
  <c r="E1092" i="3"/>
  <c r="G1091" i="3"/>
  <c r="F1091" i="3"/>
  <c r="H1091" i="3" s="1"/>
  <c r="G1092" i="3" l="1"/>
  <c r="F1092" i="3"/>
  <c r="H1092" i="3" s="1"/>
  <c r="D1094" i="3"/>
  <c r="E1093" i="3"/>
  <c r="G1093" i="3" l="1"/>
  <c r="F1093" i="3"/>
  <c r="H1093" i="3" s="1"/>
  <c r="E1094" i="3"/>
  <c r="D1095" i="3"/>
  <c r="D1096" i="3" l="1"/>
  <c r="E1095" i="3"/>
  <c r="G1094" i="3"/>
  <c r="F1094" i="3"/>
  <c r="H1094" i="3" s="1"/>
  <c r="G1095" i="3" l="1"/>
  <c r="F1095" i="3"/>
  <c r="H1095" i="3" s="1"/>
  <c r="E1096" i="3"/>
  <c r="D1097" i="3"/>
  <c r="G1096" i="3" l="1"/>
  <c r="F1096" i="3"/>
  <c r="H1096" i="3" s="1"/>
  <c r="D1098" i="3"/>
  <c r="E1097" i="3"/>
  <c r="F1097" i="3" l="1"/>
  <c r="H1097" i="3" s="1"/>
  <c r="G1097" i="3"/>
  <c r="D1099" i="3"/>
  <c r="E1098" i="3"/>
  <c r="F1098" i="3" l="1"/>
  <c r="H1098" i="3" s="1"/>
  <c r="G1098" i="3"/>
  <c r="D1100" i="3"/>
  <c r="E1099" i="3"/>
  <c r="E1100" i="3" l="1"/>
  <c r="D1101" i="3"/>
  <c r="G1099" i="3"/>
  <c r="F1099" i="3"/>
  <c r="H1099" i="3" s="1"/>
  <c r="D1102" i="3" l="1"/>
  <c r="E1101" i="3"/>
  <c r="G1100" i="3"/>
  <c r="F1100" i="3"/>
  <c r="H1100" i="3" s="1"/>
  <c r="G1101" i="3" l="1"/>
  <c r="F1101" i="3"/>
  <c r="H1101" i="3" s="1"/>
  <c r="E1102" i="3"/>
  <c r="D1103" i="3"/>
  <c r="D1104" i="3" l="1"/>
  <c r="E1103" i="3"/>
  <c r="G1102" i="3"/>
  <c r="F1102" i="3"/>
  <c r="H1102" i="3" s="1"/>
  <c r="G1103" i="3" l="1"/>
  <c r="F1103" i="3"/>
  <c r="H1103" i="3" s="1"/>
  <c r="D1105" i="3"/>
  <c r="E1104" i="3"/>
  <c r="E1105" i="3" l="1"/>
  <c r="D1106" i="3"/>
  <c r="G1104" i="3"/>
  <c r="F1104" i="3"/>
  <c r="H1104" i="3" s="1"/>
  <c r="D1107" i="3" l="1"/>
  <c r="E1106" i="3"/>
  <c r="F1105" i="3"/>
  <c r="H1105" i="3" s="1"/>
  <c r="G1105" i="3"/>
  <c r="G1106" i="3" l="1"/>
  <c r="F1106" i="3"/>
  <c r="H1106" i="3" s="1"/>
  <c r="D1108" i="3"/>
  <c r="E1107" i="3"/>
  <c r="F1107" i="3" l="1"/>
  <c r="H1107" i="3" s="1"/>
  <c r="G1107" i="3"/>
  <c r="D1109" i="3"/>
  <c r="E1108" i="3"/>
  <c r="G1108" i="3" l="1"/>
  <c r="F1108" i="3"/>
  <c r="H1108" i="3" s="1"/>
  <c r="D1110" i="3"/>
  <c r="E1109" i="3"/>
  <c r="E1110" i="3" l="1"/>
  <c r="D1111" i="3"/>
  <c r="G1109" i="3"/>
  <c r="F1109" i="3"/>
  <c r="H1109" i="3" s="1"/>
  <c r="D1112" i="3" l="1"/>
  <c r="E1111" i="3"/>
  <c r="G1110" i="3"/>
  <c r="F1110" i="3"/>
  <c r="H1110" i="3" s="1"/>
  <c r="G1111" i="3" l="1"/>
  <c r="F1111" i="3"/>
  <c r="H1111" i="3" s="1"/>
  <c r="E1112" i="3"/>
  <c r="D1113" i="3"/>
  <c r="E1113" i="3" l="1"/>
  <c r="D1114" i="3"/>
  <c r="G1112" i="3"/>
  <c r="F1112" i="3"/>
  <c r="H1112" i="3" s="1"/>
  <c r="D1115" i="3" l="1"/>
  <c r="E1114" i="3"/>
  <c r="F1113" i="3"/>
  <c r="H1113" i="3" s="1"/>
  <c r="G1113" i="3"/>
  <c r="G1114" i="3" l="1"/>
  <c r="F1114" i="3"/>
  <c r="H1114" i="3" s="1"/>
  <c r="E1115" i="3"/>
  <c r="D1116" i="3"/>
  <c r="D1117" i="3" l="1"/>
  <c r="E1116" i="3"/>
  <c r="F1115" i="3"/>
  <c r="H1115" i="3" s="1"/>
  <c r="G1115" i="3"/>
  <c r="G1116" i="3" l="1"/>
  <c r="F1116" i="3"/>
  <c r="H1116" i="3" s="1"/>
  <c r="D1118" i="3"/>
  <c r="E1117" i="3"/>
  <c r="G1117" i="3" l="1"/>
  <c r="F1117" i="3"/>
  <c r="H1117" i="3" s="1"/>
  <c r="E1118" i="3"/>
  <c r="D1119" i="3"/>
  <c r="G1118" i="3" l="1"/>
  <c r="F1118" i="3"/>
  <c r="H1118" i="3" s="1"/>
  <c r="D1120" i="3"/>
  <c r="E1119" i="3"/>
  <c r="G1119" i="3" l="1"/>
  <c r="F1119" i="3"/>
  <c r="H1119" i="3" s="1"/>
  <c r="E1120" i="3"/>
  <c r="D1121" i="3"/>
  <c r="E1121" i="3" l="1"/>
  <c r="D1122" i="3"/>
  <c r="G1120" i="3"/>
  <c r="F1120" i="3"/>
  <c r="H1120" i="3" s="1"/>
  <c r="D1123" i="3" l="1"/>
  <c r="E1122" i="3"/>
  <c r="F1121" i="3"/>
  <c r="H1121" i="3" s="1"/>
  <c r="G1121" i="3"/>
  <c r="G1122" i="3" l="1"/>
  <c r="F1122" i="3"/>
  <c r="H1122" i="3" s="1"/>
  <c r="E1123" i="3"/>
  <c r="D1124" i="3"/>
  <c r="D1125" i="3" l="1"/>
  <c r="E1124" i="3"/>
  <c r="F1123" i="3"/>
  <c r="H1123" i="3" s="1"/>
  <c r="G1123" i="3"/>
  <c r="G1124" i="3" l="1"/>
  <c r="F1124" i="3"/>
  <c r="H1124" i="3" s="1"/>
  <c r="D1126" i="3"/>
  <c r="E1125" i="3"/>
  <c r="G1125" i="3" l="1"/>
  <c r="F1125" i="3"/>
  <c r="H1125" i="3" s="1"/>
  <c r="E1126" i="3"/>
  <c r="D1127" i="3"/>
  <c r="D1128" i="3" l="1"/>
  <c r="E1127" i="3"/>
  <c r="G1126" i="3"/>
  <c r="F1126" i="3"/>
  <c r="H1126" i="3" s="1"/>
  <c r="G1127" i="3" l="1"/>
  <c r="F1127" i="3"/>
  <c r="H1127" i="3" s="1"/>
  <c r="E1128" i="3"/>
  <c r="D1129" i="3"/>
  <c r="E1129" i="3" l="1"/>
  <c r="D1130" i="3"/>
  <c r="G1128" i="3"/>
  <c r="F1128" i="3"/>
  <c r="H1128" i="3" s="1"/>
  <c r="D1131" i="3" l="1"/>
  <c r="E1130" i="3"/>
  <c r="G1129" i="3"/>
  <c r="F1129" i="3"/>
  <c r="H1129" i="3" s="1"/>
  <c r="G1130" i="3" l="1"/>
  <c r="F1130" i="3"/>
  <c r="H1130" i="3" s="1"/>
  <c r="E1131" i="3"/>
  <c r="D1132" i="3"/>
  <c r="D1133" i="3" l="1"/>
  <c r="E1132" i="3"/>
  <c r="F1131" i="3"/>
  <c r="H1131" i="3" s="1"/>
  <c r="G1131" i="3"/>
  <c r="G1132" i="3" l="1"/>
  <c r="F1132" i="3"/>
  <c r="H1132" i="3" s="1"/>
  <c r="D1134" i="3"/>
  <c r="E1133" i="3"/>
  <c r="G1133" i="3" l="1"/>
  <c r="F1133" i="3"/>
  <c r="H1133" i="3" s="1"/>
  <c r="E1134" i="3"/>
  <c r="D1135" i="3"/>
  <c r="D1136" i="3" l="1"/>
  <c r="E1135" i="3"/>
  <c r="G1134" i="3"/>
  <c r="F1134" i="3"/>
  <c r="H1134" i="3" s="1"/>
  <c r="G1135" i="3" l="1"/>
  <c r="F1135" i="3"/>
  <c r="H1135" i="3" s="1"/>
  <c r="E1136" i="3"/>
  <c r="D1137" i="3"/>
  <c r="G1136" i="3" l="1"/>
  <c r="F1136" i="3"/>
  <c r="H1136" i="3" s="1"/>
  <c r="E1137" i="3"/>
  <c r="D1138" i="3"/>
  <c r="D1139" i="3" l="1"/>
  <c r="E1138" i="3"/>
  <c r="G1137" i="3"/>
  <c r="F1137" i="3"/>
  <c r="H1137" i="3" s="1"/>
  <c r="G1138" i="3" l="1"/>
  <c r="F1138" i="3"/>
  <c r="H1138" i="3" s="1"/>
  <c r="E1139" i="3"/>
  <c r="D1140" i="3"/>
  <c r="D1141" i="3" l="1"/>
  <c r="E1140" i="3"/>
  <c r="F1139" i="3"/>
  <c r="H1139" i="3" s="1"/>
  <c r="G1139" i="3"/>
  <c r="G1140" i="3" l="1"/>
  <c r="F1140" i="3"/>
  <c r="H1140" i="3" s="1"/>
  <c r="D1142" i="3"/>
  <c r="E1141" i="3"/>
  <c r="G1141" i="3" l="1"/>
  <c r="F1141" i="3"/>
  <c r="H1141" i="3" s="1"/>
  <c r="E1142" i="3"/>
  <c r="D1143" i="3"/>
  <c r="D1144" i="3" l="1"/>
  <c r="E1143" i="3"/>
  <c r="G1142" i="3"/>
  <c r="F1142" i="3"/>
  <c r="H1142" i="3" s="1"/>
  <c r="G1143" i="3" l="1"/>
  <c r="F1143" i="3"/>
  <c r="H1143" i="3" s="1"/>
  <c r="E1144" i="3"/>
  <c r="D1145" i="3"/>
  <c r="G1144" i="3" l="1"/>
  <c r="F1144" i="3"/>
  <c r="H1144" i="3" s="1"/>
  <c r="E1145" i="3"/>
  <c r="D1146" i="3"/>
  <c r="D1147" i="3" l="1"/>
  <c r="E1146" i="3"/>
  <c r="G1145" i="3"/>
  <c r="F1145" i="3"/>
  <c r="H1145" i="3" s="1"/>
  <c r="G1146" i="3" l="1"/>
  <c r="F1146" i="3"/>
  <c r="H1146" i="3" s="1"/>
  <c r="E1147" i="3"/>
  <c r="D1148" i="3"/>
  <c r="D1149" i="3" l="1"/>
  <c r="E1148" i="3"/>
  <c r="F1147" i="3"/>
  <c r="H1147" i="3" s="1"/>
  <c r="G1147" i="3"/>
  <c r="G1148" i="3" l="1"/>
  <c r="F1148" i="3"/>
  <c r="H1148" i="3" s="1"/>
  <c r="D1150" i="3"/>
  <c r="E1149" i="3"/>
  <c r="E1150" i="3" l="1"/>
  <c r="D1151" i="3"/>
  <c r="G1149" i="3"/>
  <c r="F1149" i="3"/>
  <c r="H1149" i="3" s="1"/>
  <c r="D1152" i="3" l="1"/>
  <c r="E1151" i="3"/>
  <c r="G1150" i="3"/>
  <c r="F1150" i="3"/>
  <c r="H1150" i="3" s="1"/>
  <c r="G1151" i="3" l="1"/>
  <c r="F1151" i="3"/>
  <c r="H1151" i="3" s="1"/>
  <c r="E1152" i="3"/>
  <c r="D1153" i="3"/>
  <c r="G1152" i="3" l="1"/>
  <c r="F1152" i="3"/>
  <c r="H1152" i="3" s="1"/>
  <c r="E1153" i="3"/>
  <c r="D1154" i="3"/>
  <c r="D1155" i="3" l="1"/>
  <c r="E1154" i="3"/>
  <c r="G1153" i="3"/>
  <c r="F1153" i="3"/>
  <c r="H1153" i="3" s="1"/>
  <c r="G1154" i="3" l="1"/>
  <c r="F1154" i="3"/>
  <c r="H1154" i="3" s="1"/>
  <c r="E1155" i="3"/>
  <c r="D1156" i="3"/>
  <c r="D1157" i="3" l="1"/>
  <c r="E1156" i="3"/>
  <c r="F1155" i="3"/>
  <c r="H1155" i="3" s="1"/>
  <c r="G1155" i="3"/>
  <c r="G1156" i="3" l="1"/>
  <c r="F1156" i="3"/>
  <c r="H1156" i="3" s="1"/>
  <c r="D1158" i="3"/>
  <c r="E1157" i="3"/>
  <c r="E1158" i="3" l="1"/>
  <c r="D1159" i="3"/>
  <c r="G1157" i="3"/>
  <c r="F1157" i="3"/>
  <c r="H1157" i="3" s="1"/>
  <c r="D1160" i="3" l="1"/>
  <c r="E1159" i="3"/>
  <c r="G1158" i="3"/>
  <c r="F1158" i="3"/>
  <c r="H1158" i="3" s="1"/>
  <c r="G1159" i="3" l="1"/>
  <c r="F1159" i="3"/>
  <c r="H1159" i="3" s="1"/>
  <c r="E1160" i="3"/>
  <c r="D1161" i="3"/>
  <c r="E1161" i="3" l="1"/>
  <c r="D1162" i="3"/>
  <c r="G1160" i="3"/>
  <c r="F1160" i="3"/>
  <c r="H1160" i="3" s="1"/>
  <c r="D1163" i="3" l="1"/>
  <c r="E1162" i="3"/>
  <c r="G1161" i="3"/>
  <c r="F1161" i="3"/>
  <c r="H1161" i="3" s="1"/>
  <c r="G1162" i="3" l="1"/>
  <c r="F1162" i="3"/>
  <c r="H1162" i="3" s="1"/>
  <c r="E1163" i="3"/>
  <c r="D1164" i="3"/>
  <c r="D1165" i="3" l="1"/>
  <c r="E1164" i="3"/>
  <c r="F1163" i="3"/>
  <c r="H1163" i="3" s="1"/>
  <c r="G1163" i="3"/>
  <c r="G1164" i="3" l="1"/>
  <c r="F1164" i="3"/>
  <c r="H1164" i="3" s="1"/>
  <c r="D1166" i="3"/>
  <c r="E1165" i="3"/>
  <c r="G1165" i="3" l="1"/>
  <c r="F1165" i="3"/>
  <c r="H1165" i="3" s="1"/>
  <c r="E1166" i="3"/>
  <c r="D1167" i="3"/>
  <c r="G1166" i="3" l="1"/>
  <c r="F1166" i="3"/>
  <c r="H1166" i="3" s="1"/>
  <c r="D1168" i="3"/>
  <c r="E1167" i="3"/>
  <c r="E1168" i="3" l="1"/>
  <c r="D1169" i="3"/>
  <c r="G1167" i="3"/>
  <c r="F1167" i="3"/>
  <c r="H1167" i="3" s="1"/>
  <c r="E1169" i="3" l="1"/>
  <c r="D1170" i="3"/>
  <c r="G1168" i="3"/>
  <c r="F1168" i="3"/>
  <c r="H1168" i="3" s="1"/>
  <c r="D1171" i="3" l="1"/>
  <c r="E1170" i="3"/>
  <c r="G1169" i="3"/>
  <c r="F1169" i="3"/>
  <c r="H1169" i="3" s="1"/>
  <c r="G1170" i="3" l="1"/>
  <c r="F1170" i="3"/>
  <c r="H1170" i="3" s="1"/>
  <c r="E1171" i="3"/>
  <c r="D1172" i="3"/>
  <c r="D1173" i="3" l="1"/>
  <c r="E1172" i="3"/>
  <c r="F1171" i="3"/>
  <c r="H1171" i="3" s="1"/>
  <c r="G1171" i="3"/>
  <c r="G1172" i="3" l="1"/>
  <c r="F1172" i="3"/>
  <c r="H1172" i="3" s="1"/>
  <c r="D1174" i="3"/>
  <c r="E1173" i="3"/>
  <c r="G1173" i="3" l="1"/>
  <c r="F1173" i="3"/>
  <c r="H1173" i="3" s="1"/>
  <c r="E1174" i="3"/>
  <c r="D1175" i="3"/>
  <c r="D1176" i="3" l="1"/>
  <c r="E1175" i="3"/>
  <c r="G1174" i="3"/>
  <c r="F1174" i="3"/>
  <c r="H1174" i="3" s="1"/>
  <c r="G1175" i="3" l="1"/>
  <c r="F1175" i="3"/>
  <c r="H1175" i="3" s="1"/>
  <c r="E1176" i="3"/>
  <c r="D1177" i="3"/>
  <c r="E1177" i="3" l="1"/>
  <c r="D1178" i="3"/>
  <c r="G1176" i="3"/>
  <c r="F1176" i="3"/>
  <c r="H1176" i="3" s="1"/>
  <c r="E1178" i="3" l="1"/>
  <c r="D1179" i="3"/>
  <c r="G1177" i="3"/>
  <c r="F1177" i="3"/>
  <c r="H1177" i="3" s="1"/>
  <c r="E1179" i="3" l="1"/>
  <c r="D1180" i="3"/>
  <c r="G1178" i="3"/>
  <c r="F1178" i="3"/>
  <c r="H1178" i="3" s="1"/>
  <c r="D1181" i="3" l="1"/>
  <c r="E1180" i="3"/>
  <c r="G1179" i="3"/>
  <c r="F1179" i="3"/>
  <c r="H1179" i="3" s="1"/>
  <c r="G1180" i="3" l="1"/>
  <c r="F1180" i="3"/>
  <c r="H1180" i="3" s="1"/>
  <c r="E1181" i="3"/>
  <c r="D1182" i="3"/>
  <c r="F1181" i="3" l="1"/>
  <c r="H1181" i="3" s="1"/>
  <c r="G1181" i="3"/>
  <c r="D1183" i="3"/>
  <c r="E1182" i="3"/>
  <c r="G1182" i="3" l="1"/>
  <c r="F1182" i="3"/>
  <c r="H1182" i="3" s="1"/>
  <c r="E1183" i="3"/>
  <c r="D1184" i="3"/>
  <c r="F1183" i="3" l="1"/>
  <c r="H1183" i="3" s="1"/>
  <c r="G1183" i="3"/>
  <c r="D1185" i="3"/>
  <c r="E1184" i="3"/>
  <c r="G1184" i="3" l="1"/>
  <c r="F1184" i="3"/>
  <c r="H1184" i="3" s="1"/>
  <c r="E1185" i="3"/>
  <c r="D1186" i="3"/>
  <c r="E1186" i="3" l="1"/>
  <c r="D1187" i="3"/>
  <c r="G1185" i="3"/>
  <c r="F1185" i="3"/>
  <c r="H1185" i="3" s="1"/>
  <c r="D1188" i="3" l="1"/>
  <c r="E1187" i="3"/>
  <c r="G1186" i="3"/>
  <c r="F1186" i="3"/>
  <c r="H1186" i="3" s="1"/>
  <c r="G1187" i="3" l="1"/>
  <c r="F1187" i="3"/>
  <c r="H1187" i="3" s="1"/>
  <c r="E1188" i="3"/>
  <c r="D1189" i="3"/>
  <c r="D1190" i="3" l="1"/>
  <c r="E1189" i="3"/>
  <c r="G1188" i="3"/>
  <c r="F1188" i="3"/>
  <c r="H1188" i="3" s="1"/>
  <c r="F1189" i="3" l="1"/>
  <c r="H1189" i="3" s="1"/>
  <c r="G1189" i="3"/>
  <c r="D1191" i="3"/>
  <c r="E1190" i="3"/>
  <c r="G1190" i="3" l="1"/>
  <c r="F1190" i="3"/>
  <c r="H1190" i="3" s="1"/>
  <c r="D1192" i="3"/>
  <c r="E1191" i="3"/>
  <c r="G1191" i="3" l="1"/>
  <c r="F1191" i="3"/>
  <c r="H1191" i="3" s="1"/>
  <c r="E1192" i="3"/>
  <c r="D1193" i="3"/>
  <c r="D1194" i="3" l="1"/>
  <c r="E1193" i="3"/>
  <c r="G1192" i="3"/>
  <c r="F1192" i="3"/>
  <c r="H1192" i="3" s="1"/>
  <c r="G1193" i="3" l="1"/>
  <c r="F1193" i="3"/>
  <c r="H1193" i="3" s="1"/>
  <c r="E1194" i="3"/>
  <c r="D1195" i="3"/>
  <c r="D1196" i="3" l="1"/>
  <c r="E1195" i="3"/>
  <c r="F1194" i="3"/>
  <c r="H1194" i="3" s="1"/>
  <c r="G1194" i="3"/>
  <c r="G1195" i="3" l="1"/>
  <c r="F1195" i="3"/>
  <c r="H1195" i="3" s="1"/>
  <c r="E1196" i="3"/>
  <c r="D1197" i="3"/>
  <c r="D1198" i="3" l="1"/>
  <c r="E1197" i="3"/>
  <c r="G1196" i="3"/>
  <c r="F1196" i="3"/>
  <c r="H1196" i="3" s="1"/>
  <c r="F1197" i="3" l="1"/>
  <c r="H1197" i="3" s="1"/>
  <c r="G1197" i="3"/>
  <c r="D1199" i="3"/>
  <c r="E1198" i="3"/>
  <c r="G1198" i="3" l="1"/>
  <c r="F1198" i="3"/>
  <c r="H1198" i="3" s="1"/>
  <c r="E1199" i="3"/>
  <c r="D1200" i="3"/>
  <c r="D1201" i="3" l="1"/>
  <c r="E1200" i="3"/>
  <c r="G1199" i="3"/>
  <c r="F1199" i="3"/>
  <c r="H1199" i="3" s="1"/>
  <c r="G1200" i="3" l="1"/>
  <c r="F1200" i="3"/>
  <c r="H1200" i="3" s="1"/>
  <c r="E1201" i="3"/>
  <c r="D1202" i="3"/>
  <c r="E1202" i="3" l="1"/>
  <c r="D1203" i="3"/>
  <c r="G1201" i="3"/>
  <c r="F1201" i="3"/>
  <c r="H1201" i="3" s="1"/>
  <c r="E1203" i="3" l="1"/>
  <c r="D1204" i="3"/>
  <c r="G1202" i="3"/>
  <c r="F1202" i="3"/>
  <c r="H1202" i="3" s="1"/>
  <c r="D1205" i="3" l="1"/>
  <c r="E1204" i="3"/>
  <c r="F1203" i="3"/>
  <c r="H1203" i="3" s="1"/>
  <c r="G1203" i="3"/>
  <c r="G1204" i="3" l="1"/>
  <c r="F1204" i="3"/>
  <c r="H1204" i="3" s="1"/>
  <c r="E1205" i="3"/>
  <c r="D1206" i="3"/>
  <c r="D1207" i="3" l="1"/>
  <c r="E1206" i="3"/>
  <c r="F1205" i="3"/>
  <c r="H1205" i="3" s="1"/>
  <c r="G1205" i="3"/>
  <c r="G1206" i="3" l="1"/>
  <c r="F1206" i="3"/>
  <c r="H1206" i="3" s="1"/>
  <c r="E1207" i="3"/>
  <c r="D1208" i="3"/>
  <c r="D1209" i="3" l="1"/>
  <c r="E1208" i="3"/>
  <c r="G1207" i="3"/>
  <c r="F1207" i="3"/>
  <c r="H1207" i="3" s="1"/>
  <c r="G1208" i="3" l="1"/>
  <c r="F1208" i="3"/>
  <c r="H1208" i="3" s="1"/>
  <c r="D1210" i="3"/>
  <c r="E1209" i="3"/>
  <c r="G1209" i="3" l="1"/>
  <c r="F1209" i="3"/>
  <c r="H1209" i="3" s="1"/>
  <c r="E1210" i="3"/>
  <c r="D1211" i="3"/>
  <c r="G1210" i="3" l="1"/>
  <c r="F1210" i="3"/>
  <c r="H1210" i="3" s="1"/>
  <c r="D1212" i="3"/>
  <c r="E1211" i="3"/>
  <c r="G1211" i="3" l="1"/>
  <c r="F1211" i="3"/>
  <c r="H1211" i="3" s="1"/>
  <c r="E1212" i="3"/>
  <c r="D1213" i="3"/>
  <c r="G1212" i="3" l="1"/>
  <c r="F1212" i="3"/>
  <c r="H1212" i="3" s="1"/>
  <c r="D1214" i="3"/>
  <c r="E1213" i="3"/>
  <c r="F1213" i="3" l="1"/>
  <c r="H1213" i="3" s="1"/>
  <c r="G1213" i="3"/>
  <c r="D1215" i="3"/>
  <c r="E1214" i="3"/>
  <c r="F1214" i="3" l="1"/>
  <c r="H1214" i="3" s="1"/>
  <c r="G1214" i="3"/>
  <c r="D1216" i="3"/>
  <c r="E1215" i="3"/>
  <c r="G1215" i="3" l="1"/>
  <c r="F1215" i="3"/>
  <c r="H1215" i="3" s="1"/>
  <c r="E1216" i="3"/>
  <c r="D1217" i="3"/>
  <c r="D1218" i="3" l="1"/>
  <c r="E1217" i="3"/>
  <c r="G1216" i="3"/>
  <c r="F1216" i="3"/>
  <c r="H1216" i="3" s="1"/>
  <c r="G1217" i="3" l="1"/>
  <c r="F1217" i="3"/>
  <c r="H1217" i="3" s="1"/>
  <c r="E1218" i="3"/>
  <c r="D1219" i="3"/>
  <c r="D1220" i="3" l="1"/>
  <c r="E1219" i="3"/>
  <c r="G1218" i="3"/>
  <c r="F1218" i="3"/>
  <c r="H1218" i="3" s="1"/>
  <c r="G1219" i="3" l="1"/>
  <c r="F1219" i="3"/>
  <c r="H1219" i="3" s="1"/>
  <c r="E1220" i="3"/>
  <c r="D1221" i="3"/>
  <c r="E1221" i="3" l="1"/>
  <c r="D1222" i="3"/>
  <c r="G1220" i="3"/>
  <c r="F1220" i="3"/>
  <c r="H1220" i="3" s="1"/>
  <c r="D1223" i="3" l="1"/>
  <c r="E1222" i="3"/>
  <c r="F1221" i="3"/>
  <c r="H1221" i="3" s="1"/>
  <c r="G1221" i="3"/>
  <c r="G1222" i="3" l="1"/>
  <c r="F1222" i="3"/>
  <c r="H1222" i="3" s="1"/>
  <c r="D1224" i="3"/>
  <c r="E1223" i="3"/>
  <c r="G1223" i="3" l="1"/>
  <c r="F1223" i="3"/>
  <c r="H1223" i="3" s="1"/>
  <c r="D1225" i="3"/>
  <c r="E1224" i="3"/>
  <c r="D1226" i="3" l="1"/>
  <c r="E1225" i="3"/>
  <c r="G1224" i="3"/>
  <c r="F1224" i="3"/>
  <c r="H1224" i="3" s="1"/>
  <c r="G1225" i="3" l="1"/>
  <c r="F1225" i="3"/>
  <c r="H1225" i="3" s="1"/>
  <c r="E1226" i="3"/>
  <c r="D1227" i="3"/>
  <c r="G1226" i="3" l="1"/>
  <c r="F1226" i="3"/>
  <c r="H1226" i="3" s="1"/>
  <c r="D1228" i="3"/>
  <c r="E1227" i="3"/>
  <c r="G1227" i="3" l="1"/>
  <c r="F1227" i="3"/>
  <c r="H1227" i="3" s="1"/>
  <c r="D1229" i="3"/>
  <c r="E1228" i="3"/>
  <c r="G1228" i="3" l="1"/>
  <c r="F1228" i="3"/>
  <c r="H1228" i="3" s="1"/>
  <c r="E1229" i="3"/>
  <c r="D1230" i="3"/>
  <c r="D1231" i="3" l="1"/>
  <c r="E1230" i="3"/>
  <c r="F1229" i="3"/>
  <c r="H1229" i="3" s="1"/>
  <c r="G1229" i="3"/>
  <c r="G1230" i="3" l="1"/>
  <c r="F1230" i="3"/>
  <c r="H1230" i="3" s="1"/>
  <c r="E1231" i="3"/>
  <c r="D1232" i="3"/>
  <c r="D1233" i="3" l="1"/>
  <c r="E1232" i="3"/>
  <c r="F1231" i="3"/>
  <c r="H1231" i="3" s="1"/>
  <c r="G1231" i="3"/>
  <c r="G1232" i="3" l="1"/>
  <c r="F1232" i="3"/>
  <c r="H1232" i="3" s="1"/>
  <c r="D1234" i="3"/>
  <c r="E1233" i="3"/>
  <c r="F1233" i="3" l="1"/>
  <c r="H1233" i="3" s="1"/>
  <c r="G1233" i="3"/>
  <c r="E1234" i="3"/>
  <c r="D1235" i="3"/>
  <c r="E1235" i="3" l="1"/>
  <c r="D1236" i="3"/>
  <c r="G1234" i="3"/>
  <c r="F1234" i="3"/>
  <c r="H1234" i="3" s="1"/>
  <c r="D1237" i="3" l="1"/>
  <c r="E1236" i="3"/>
  <c r="G1235" i="3"/>
  <c r="F1235" i="3"/>
  <c r="H1235" i="3" s="1"/>
  <c r="G1236" i="3" l="1"/>
  <c r="F1236" i="3"/>
  <c r="H1236" i="3" s="1"/>
  <c r="E1237" i="3"/>
  <c r="D1238" i="3"/>
  <c r="D1239" i="3" l="1"/>
  <c r="E1238" i="3"/>
  <c r="F1237" i="3"/>
  <c r="H1237" i="3" s="1"/>
  <c r="G1237" i="3"/>
  <c r="G1238" i="3" l="1"/>
  <c r="F1238" i="3"/>
  <c r="H1238" i="3" s="1"/>
  <c r="E1239" i="3"/>
  <c r="D1240" i="3"/>
  <c r="D1241" i="3" l="1"/>
  <c r="E1240" i="3"/>
  <c r="G1239" i="3"/>
  <c r="F1239" i="3"/>
  <c r="H1239" i="3" s="1"/>
  <c r="G1240" i="3" l="1"/>
  <c r="F1240" i="3"/>
  <c r="H1240" i="3" s="1"/>
  <c r="D1242" i="3"/>
  <c r="E1241" i="3"/>
  <c r="E1242" i="3" l="1"/>
  <c r="D1243" i="3"/>
  <c r="G1241" i="3"/>
  <c r="F1241" i="3"/>
  <c r="H1241" i="3" s="1"/>
  <c r="D1244" i="3" l="1"/>
  <c r="E1243" i="3"/>
  <c r="G1242" i="3"/>
  <c r="F1242" i="3"/>
  <c r="H1242" i="3" s="1"/>
  <c r="G1243" i="3" l="1"/>
  <c r="F1243" i="3"/>
  <c r="H1243" i="3" s="1"/>
  <c r="E1244" i="3"/>
  <c r="D1245" i="3"/>
  <c r="E1245" i="3" l="1"/>
  <c r="D1246" i="3"/>
  <c r="G1244" i="3"/>
  <c r="F1244" i="3"/>
  <c r="H1244" i="3" s="1"/>
  <c r="D1247" i="3" l="1"/>
  <c r="E1246" i="3"/>
  <c r="F1245" i="3"/>
  <c r="H1245" i="3" s="1"/>
  <c r="G1245" i="3"/>
  <c r="G1246" i="3" l="1"/>
  <c r="F1246" i="3"/>
  <c r="H1246" i="3" s="1"/>
  <c r="E1247" i="3"/>
  <c r="D1248" i="3"/>
  <c r="D1249" i="3" l="1"/>
  <c r="E1248" i="3"/>
  <c r="G1247" i="3"/>
  <c r="F1247" i="3"/>
  <c r="H1247" i="3" s="1"/>
  <c r="G1248" i="3" l="1"/>
  <c r="F1248" i="3"/>
  <c r="H1248" i="3" s="1"/>
  <c r="E1249" i="3"/>
  <c r="D1250" i="3"/>
  <c r="G1249" i="3" l="1"/>
  <c r="F1249" i="3"/>
  <c r="H1249" i="3" s="1"/>
  <c r="E1250" i="3"/>
  <c r="D1251" i="3"/>
  <c r="G1250" i="3" l="1"/>
  <c r="F1250" i="3"/>
  <c r="H1250" i="3" s="1"/>
  <c r="D1252" i="3"/>
  <c r="E1251" i="3"/>
  <c r="E1252" i="3" l="1"/>
  <c r="D1253" i="3"/>
  <c r="G1251" i="3"/>
  <c r="F1251" i="3"/>
  <c r="H1251" i="3" s="1"/>
  <c r="D1254" i="3" l="1"/>
  <c r="E1253" i="3"/>
  <c r="F1252" i="3"/>
  <c r="H1252" i="3" s="1"/>
  <c r="G1252" i="3"/>
  <c r="G1253" i="3" l="1"/>
  <c r="F1253" i="3"/>
  <c r="H1253" i="3" s="1"/>
  <c r="D1255" i="3"/>
  <c r="E1254" i="3"/>
  <c r="F1254" i="3" l="1"/>
  <c r="H1254" i="3" s="1"/>
  <c r="G1254" i="3"/>
  <c r="E1255" i="3"/>
  <c r="D1256" i="3"/>
  <c r="D1257" i="3" l="1"/>
  <c r="E1256" i="3"/>
  <c r="G1255" i="3"/>
  <c r="F1255" i="3"/>
  <c r="H1255" i="3" s="1"/>
  <c r="G1256" i="3" l="1"/>
  <c r="F1256" i="3"/>
  <c r="H1256" i="3" s="1"/>
  <c r="E1257" i="3"/>
  <c r="D1258" i="3"/>
  <c r="E1258" i="3" l="1"/>
  <c r="D1259" i="3"/>
  <c r="G1257" i="3"/>
  <c r="F1257" i="3"/>
  <c r="H1257" i="3" s="1"/>
  <c r="D1260" i="3" l="1"/>
  <c r="E1259" i="3"/>
  <c r="G1258" i="3"/>
  <c r="F1258" i="3"/>
  <c r="H1258" i="3" s="1"/>
  <c r="G1259" i="3" l="1"/>
  <c r="F1259" i="3"/>
  <c r="H1259" i="3" s="1"/>
  <c r="E1260" i="3"/>
  <c r="F1260" i="3" l="1"/>
  <c r="H1260" i="3" s="1"/>
  <c r="G1260" i="3"/>
  <c r="Q3" i="3" l="1"/>
  <c r="Q5" i="3" l="1"/>
  <c r="Q6" i="3" l="1"/>
  <c r="Q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J8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J9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<sst xmlns="http://schemas.openxmlformats.org/spreadsheetml/2006/main" count="50" uniqueCount="41">
  <si>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</si>
  <si>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</si>
  <si>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</si>
  <si>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</si>
  <si>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</si>
  <si>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</si>
  <si>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</si>
  <si>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</si>
  <si>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</si>
  <si>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</si>
  <si>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</si>
  <si>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</si>
  <si>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</si>
  <si>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</si>
  <si>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</si>
  <si>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</si>
  <si>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</si>
  <si>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Error measures</t>
  </si>
  <si>
    <t>Mean error (ME)</t>
  </si>
  <si>
    <t>Mean absolute error (MAE)</t>
  </si>
  <si>
    <t>Root mean square error (RMSE)</t>
  </si>
  <si>
    <t>Mean absolute pct error (MAPE)</t>
  </si>
  <si>
    <t>Sq Error</t>
  </si>
  <si>
    <t>Abs Pct Error</t>
  </si>
  <si>
    <t>Least bias</t>
  </si>
  <si>
    <t>Smallest MAE</t>
  </si>
  <si>
    <t>Smallest RMSE</t>
  </si>
  <si>
    <t>Smallest MAPE</t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</si>
  <si>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</si>
  <si>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</si>
  <si>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</si>
  <si>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</si>
  <si>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</si>
  <si>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</si>
  <si>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</si>
  <si>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</si>
  <si>
    <r>
      <t>Mean error (</t>
    </r>
    <r>
      <rPr>
        <b/>
        <sz val="12"/>
        <rFont val="Times New Roman"/>
        <family val="1"/>
      </rPr>
      <t>ME</t>
    </r>
    <r>
      <rPr>
        <sz val="12"/>
        <rFont val="Times New Roman"/>
        <family val="1"/>
      </rPr>
      <t>)</t>
    </r>
  </si>
  <si>
    <r>
      <t>Mean absolute error (</t>
    </r>
    <r>
      <rPr>
        <b/>
        <sz val="12"/>
        <rFont val="Times New Roman"/>
        <family val="1"/>
      </rPr>
      <t>MAE</t>
    </r>
    <r>
      <rPr>
        <sz val="12"/>
        <rFont val="Times New Roman"/>
        <family val="1"/>
      </rPr>
      <t>)</t>
    </r>
  </si>
  <si>
    <r>
      <t>Root mean square error (</t>
    </r>
    <r>
      <rPr>
        <b/>
        <sz val="12"/>
        <rFont val="Times New Roman"/>
        <family val="1"/>
      </rPr>
      <t>RMSE</t>
    </r>
    <r>
      <rPr>
        <sz val="12"/>
        <rFont val="Times New Roman"/>
        <family val="1"/>
      </rPr>
      <t>)</t>
    </r>
  </si>
  <si>
    <r>
      <t>Mean absolute pct error (</t>
    </r>
    <r>
      <rPr>
        <b/>
        <sz val="12"/>
        <rFont val="Times New Roman"/>
        <family val="1"/>
      </rPr>
      <t>MAPE</t>
    </r>
    <r>
      <rPr>
        <sz val="12"/>
        <rFont val="Times New Roman"/>
        <family val="1"/>
      </rPr>
      <t>)</t>
    </r>
  </si>
  <si>
    <t>Hằng số làm trơn (smoothing constant(s))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</si>
</sst>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9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22" fontId="3" fillId="2" borderId="0" xfId="0" applyNumberFormat="1" applyFont="1" applyFill="1"/>
    <xf numFmtId="2" fontId="3" fillId="2" borderId="0" xfId="0" applyNumberFormat="1" applyFont="1" applyFill="1"/>
    <xf numFmtId="44" fontId="3" fillId="0" borderId="0" xfId="0" applyNumberFormat="1" applyFont="1"/>
    <xf numFmtId="2" fontId="3" fillId="0" borderId="0" xfId="0" applyNumberFormat="1" applyFont="1"/>
    <xf numFmtId="0" fontId="3" fillId="0" borderId="3" xfId="0" applyFont="1" applyBorder="1"/>
    <xf numFmtId="22" fontId="4" fillId="0" borderId="4" xfId="0" applyNumberFormat="1" applyFont="1" applyBorder="1"/>
    <xf numFmtId="0" fontId="4" fillId="0" borderId="3" xfId="0" applyFont="1" applyBorder="1"/>
    <xf numFmtId="44" fontId="3" fillId="0" borderId="3" xfId="2" applyFont="1" applyBorder="1"/>
    <xf numFmtId="0" fontId="3" fillId="0" borderId="3" xfId="1" applyNumberFormat="1" applyFont="1" applyBorder="1" applyAlignment="1">
      <alignment horizontal="center"/>
    </xf>
    <xf numFmtId="9" fontId="3" fillId="0" borderId="3" xfId="3" applyFont="1" applyBorder="1" applyAlignment="1">
      <alignment horizontal="center"/>
    </xf>
    <xf numFmtId="0" fontId="3" fillId="0" borderId="3" xfId="2" applyNumberFormat="1" applyFont="1" applyBorder="1"/>
    <xf numFmtId="43" fontId="3" fillId="0" borderId="3" xfId="1" applyFont="1" applyBorder="1"/>
    <xf numFmtId="0" fontId="3" fillId="0" borderId="3" xfId="1" applyNumberFormat="1" applyFont="1" applyBorder="1"/>
    <xf numFmtId="43" fontId="3" fillId="0" borderId="5" xfId="1" applyFont="1" applyBorder="1"/>
    <xf numFmtId="22" fontId="4" fillId="0" borderId="6" xfId="0" applyNumberFormat="1" applyFont="1" applyBorder="1"/>
    <xf numFmtId="43" fontId="3" fillId="3" borderId="3" xfId="1" applyFont="1" applyFill="1" applyBorder="1"/>
    <xf numFmtId="0" fontId="8" fillId="8" borderId="1" xfId="0" applyFont="1" applyFill="1" applyBorder="1" applyAlignment="1">
      <alignment horizontal="center"/>
    </xf>
    <xf numFmtId="0" fontId="8" fillId="8" borderId="1" xfId="1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43" fontId="3" fillId="7" borderId="3" xfId="1" applyFont="1" applyFill="1" applyBorder="1"/>
    <xf numFmtId="43" fontId="3" fillId="7" borderId="3" xfId="1" applyFont="1" applyFill="1" applyBorder="1" applyAlignment="1">
      <alignment horizontal="center"/>
    </xf>
    <xf numFmtId="0" fontId="3" fillId="7" borderId="3" xfId="0" applyFont="1" applyFill="1" applyBorder="1"/>
    <xf numFmtId="2" fontId="4" fillId="7" borderId="3" xfId="0" applyNumberFormat="1" applyFont="1" applyFill="1" applyBorder="1"/>
    <xf numFmtId="44" fontId="3" fillId="7" borderId="3" xfId="2" applyFont="1" applyFill="1" applyBorder="1"/>
    <xf numFmtId="9" fontId="3" fillId="7" borderId="3" xfId="3" applyFont="1" applyFill="1" applyBorder="1" applyAlignment="1">
      <alignment horizontal="center"/>
    </xf>
    <xf numFmtId="0" fontId="3" fillId="7" borderId="3" xfId="1" applyNumberFormat="1" applyFont="1" applyFill="1" applyBorder="1" applyAlignment="1">
      <alignment horizontal="center"/>
    </xf>
    <xf numFmtId="2" fontId="4" fillId="7" borderId="7" xfId="0" applyNumberFormat="1" applyFont="1" applyFill="1" applyBorder="1"/>
    <xf numFmtId="44" fontId="3" fillId="7" borderId="7" xfId="2" applyFont="1" applyFill="1" applyBorder="1"/>
    <xf numFmtId="0" fontId="3" fillId="7" borderId="7" xfId="1" applyNumberFormat="1" applyFont="1" applyFill="1" applyBorder="1" applyAlignment="1">
      <alignment horizontal="center"/>
    </xf>
    <xf numFmtId="0" fontId="3" fillId="7" borderId="7" xfId="0" applyFont="1" applyFill="1" applyBorder="1"/>
    <xf numFmtId="9" fontId="3" fillId="7" borderId="7" xfId="3" applyFont="1" applyFill="1" applyBorder="1" applyAlignment="1">
      <alignment horizontal="center"/>
    </xf>
    <xf numFmtId="0" fontId="3" fillId="7" borderId="3" xfId="2" applyNumberFormat="1" applyFont="1" applyFill="1" applyBorder="1"/>
    <xf numFmtId="0" fontId="3" fillId="7" borderId="3" xfId="1" applyNumberFormat="1" applyFont="1" applyFill="1" applyBorder="1"/>
    <xf numFmtId="43" fontId="3" fillId="7" borderId="5" xfId="1" applyFont="1" applyFill="1" applyBorder="1"/>
    <xf numFmtId="0" fontId="3" fillId="7" borderId="7" xfId="2" applyNumberFormat="1" applyFont="1" applyFill="1" applyBorder="1"/>
    <xf numFmtId="43" fontId="3" fillId="7" borderId="7" xfId="1" applyFont="1" applyFill="1" applyBorder="1"/>
    <xf numFmtId="0" fontId="3" fillId="7" borderId="7" xfId="1" applyNumberFormat="1" applyFont="1" applyFill="1" applyBorder="1"/>
    <xf numFmtId="43" fontId="3" fillId="7" borderId="8" xfId="1" applyFont="1" applyFill="1" applyBorder="1"/>
    <xf numFmtId="43" fontId="3" fillId="0" borderId="3" xfId="1" applyFon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3" fontId="3" fillId="6" borderId="3" xfId="1" applyFont="1" applyFill="1" applyBorder="1" applyAlignment="1"/>
    <xf numFmtId="43" fontId="3" fillId="6" borderId="3" xfId="1" applyFont="1" applyFill="1" applyBorder="1"/>
    <xf numFmtId="43" fontId="3" fillId="0" borderId="7" xfId="1" applyFont="1" applyBorder="1" applyAlignment="1">
      <alignment horizontal="center"/>
    </xf>
    <xf numFmtId="0" fontId="3" fillId="0" borderId="7" xfId="0" applyFont="1" applyBorder="1"/>
    <xf numFmtId="10" fontId="3" fillId="0" borderId="8" xfId="3" applyNumberFormat="1" applyFont="1" applyBorder="1" applyAlignment="1">
      <alignment horizontal="center"/>
    </xf>
    <xf numFmtId="2" fontId="11" fillId="6" borderId="3" xfId="0" applyNumberFormat="1" applyFont="1" applyFill="1" applyBorder="1" applyAlignment="1">
      <alignment horizontal="center"/>
    </xf>
    <xf numFmtId="22" fontId="3" fillId="0" borderId="4" xfId="0" applyNumberFormat="1" applyFont="1" applyBorder="1"/>
    <xf numFmtId="164" fontId="12" fillId="6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left"/>
    </xf>
    <xf numFmtId="22" fontId="3" fillId="0" borderId="6" xfId="0" applyNumberFormat="1" applyFont="1" applyBorder="1"/>
    <xf numFmtId="0" fontId="5" fillId="4" borderId="3" xfId="0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/>
    </xf>
    <xf numFmtId="9" fontId="5" fillId="4" borderId="3" xfId="3" applyFont="1" applyFill="1" applyBorder="1" applyAlignment="1">
      <alignment horizontal="center"/>
    </xf>
    <xf numFmtId="9" fontId="5" fillId="4" borderId="5" xfId="3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5" xfId="0" applyFont="1" applyFill="1" applyBorder="1"/>
    <xf numFmtId="43" fontId="6" fillId="7" borderId="3" xfId="1" applyFont="1" applyFill="1" applyBorder="1" applyAlignment="1" applyProtection="1">
      <alignment horizontal="center"/>
    </xf>
    <xf numFmtId="43" fontId="7" fillId="3" borderId="3" xfId="1" applyFont="1" applyFill="1" applyBorder="1" applyAlignment="1" applyProtection="1">
      <alignment horizontal="left"/>
    </xf>
    <xf numFmtId="0" fontId="12" fillId="6" borderId="3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6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1CBF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Mô hình Moving Average</a:t>
            </a:r>
            <a:r>
              <a:rPr lang="vi-VN" sz="1600" b="1" i="0" u="none" strike="noStrike" baseline="0"/>
              <a:t> của SONY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'3a. Moving Average'!$C$2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4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m/d/yyyy\ h:mm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45610.291666608799</c:v>
                </c:pt>
                <c:pt idx="1258">
                  <c:v>45611.291666608799</c:v>
                </c:pt>
                <c:pt idx="1259">
                  <c:v>45612.291666608799</c:v>
                </c:pt>
                <c:pt idx="1260">
                  <c:v>45613.291666608799</c:v>
                </c:pt>
                <c:pt idx="1261">
                  <c:v>45614.291666608799</c:v>
                </c:pt>
                <c:pt idx="1262">
                  <c:v>45615.291666608799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Average'!$C$3:$C$1260</c15:sqref>
                  </c15:fullRef>
                </c:ext>
              </c:extLst>
              <c:f>'3a. Moving Average'!$C$4:$C$1260</c:f>
              <c:numCache>
                <c:formatCode>General</c:formatCode>
                <c:ptCount val="1257"/>
                <c:pt idx="0">
                  <c:v>11.787800000000001</c:v>
                </c:pt>
                <c:pt idx="1">
                  <c:v>11.86</c:v>
                </c:pt>
                <c:pt idx="2">
                  <c:v>11.757400000000001</c:v>
                </c:pt>
                <c:pt idx="3">
                  <c:v>11.6777</c:v>
                </c:pt>
                <c:pt idx="4">
                  <c:v>11.6853</c:v>
                </c:pt>
                <c:pt idx="5">
                  <c:v>11.624499999999999</c:v>
                </c:pt>
                <c:pt idx="6">
                  <c:v>11.7385</c:v>
                </c:pt>
                <c:pt idx="7">
                  <c:v>11.994899999999999</c:v>
                </c:pt>
                <c:pt idx="8">
                  <c:v>12.1031</c:v>
                </c:pt>
                <c:pt idx="9">
                  <c:v>12.057600000000001</c:v>
                </c:pt>
                <c:pt idx="10">
                  <c:v>12.019600000000001</c:v>
                </c:pt>
                <c:pt idx="11">
                  <c:v>12.2684</c:v>
                </c:pt>
                <c:pt idx="12">
                  <c:v>12.401400000000001</c:v>
                </c:pt>
                <c:pt idx="13">
                  <c:v>12.3843</c:v>
                </c:pt>
                <c:pt idx="14">
                  <c:v>12.401400000000001</c:v>
                </c:pt>
                <c:pt idx="15">
                  <c:v>12.5229</c:v>
                </c:pt>
                <c:pt idx="16">
                  <c:v>12.5951</c:v>
                </c:pt>
                <c:pt idx="17">
                  <c:v>12.6388</c:v>
                </c:pt>
                <c:pt idx="18">
                  <c:v>12.786899999999999</c:v>
                </c:pt>
                <c:pt idx="19">
                  <c:v>12.8344</c:v>
                </c:pt>
                <c:pt idx="20">
                  <c:v>12.9636</c:v>
                </c:pt>
                <c:pt idx="21">
                  <c:v>12.8667</c:v>
                </c:pt>
                <c:pt idx="22">
                  <c:v>12.8591</c:v>
                </c:pt>
                <c:pt idx="23">
                  <c:v>12.8933</c:v>
                </c:pt>
                <c:pt idx="24">
                  <c:v>12.8971</c:v>
                </c:pt>
                <c:pt idx="25">
                  <c:v>12.9313</c:v>
                </c:pt>
                <c:pt idx="26">
                  <c:v>12.8705</c:v>
                </c:pt>
                <c:pt idx="27">
                  <c:v>12.9199</c:v>
                </c:pt>
                <c:pt idx="28">
                  <c:v>12.8743</c:v>
                </c:pt>
                <c:pt idx="29">
                  <c:v>12.8629</c:v>
                </c:pt>
                <c:pt idx="30">
                  <c:v>12.9161</c:v>
                </c:pt>
                <c:pt idx="31">
                  <c:v>13.1174</c:v>
                </c:pt>
                <c:pt idx="32">
                  <c:v>12.9313</c:v>
                </c:pt>
                <c:pt idx="33">
                  <c:v>13.126899999999999</c:v>
                </c:pt>
                <c:pt idx="34">
                  <c:v>13.334</c:v>
                </c:pt>
                <c:pt idx="35">
                  <c:v>13.3834</c:v>
                </c:pt>
                <c:pt idx="36">
                  <c:v>13.4916</c:v>
                </c:pt>
                <c:pt idx="37">
                  <c:v>13.459300000000001</c:v>
                </c:pt>
                <c:pt idx="38">
                  <c:v>13.6075</c:v>
                </c:pt>
                <c:pt idx="39">
                  <c:v>13.7651</c:v>
                </c:pt>
                <c:pt idx="40">
                  <c:v>13.5999</c:v>
                </c:pt>
                <c:pt idx="41">
                  <c:v>13.7936</c:v>
                </c:pt>
                <c:pt idx="42">
                  <c:v>13.766999999999999</c:v>
                </c:pt>
                <c:pt idx="43">
                  <c:v>13.7006</c:v>
                </c:pt>
                <c:pt idx="44">
                  <c:v>13.747999999999999</c:v>
                </c:pt>
                <c:pt idx="45">
                  <c:v>13.7879</c:v>
                </c:pt>
                <c:pt idx="46">
                  <c:v>13.6531</c:v>
                </c:pt>
                <c:pt idx="47">
                  <c:v>13.5448</c:v>
                </c:pt>
                <c:pt idx="48">
                  <c:v>13.6797</c:v>
                </c:pt>
                <c:pt idx="49">
                  <c:v>13.6379</c:v>
                </c:pt>
                <c:pt idx="50">
                  <c:v>13.512499999999999</c:v>
                </c:pt>
                <c:pt idx="51">
                  <c:v>13.3302</c:v>
                </c:pt>
                <c:pt idx="52">
                  <c:v>13.3872</c:v>
                </c:pt>
                <c:pt idx="53">
                  <c:v>13.8658</c:v>
                </c:pt>
                <c:pt idx="54">
                  <c:v>13.392899999999999</c:v>
                </c:pt>
                <c:pt idx="55">
                  <c:v>13.590400000000001</c:v>
                </c:pt>
                <c:pt idx="56">
                  <c:v>13.3131</c:v>
                </c:pt>
                <c:pt idx="57">
                  <c:v>13.3283</c:v>
                </c:pt>
                <c:pt idx="58">
                  <c:v>13.3568</c:v>
                </c:pt>
                <c:pt idx="59">
                  <c:v>13.4422</c:v>
                </c:pt>
                <c:pt idx="60">
                  <c:v>13.22</c:v>
                </c:pt>
                <c:pt idx="61">
                  <c:v>13.073700000000001</c:v>
                </c:pt>
                <c:pt idx="62">
                  <c:v>12.6578</c:v>
                </c:pt>
                <c:pt idx="63">
                  <c:v>12.7395</c:v>
                </c:pt>
                <c:pt idx="64">
                  <c:v>12.6768</c:v>
                </c:pt>
                <c:pt idx="65">
                  <c:v>12.524800000000001</c:v>
                </c:pt>
                <c:pt idx="66">
                  <c:v>12.143000000000001</c:v>
                </c:pt>
                <c:pt idx="67">
                  <c:v>12.076599999999999</c:v>
                </c:pt>
                <c:pt idx="68">
                  <c:v>12.1449</c:v>
                </c:pt>
                <c:pt idx="69">
                  <c:v>11.5656</c:v>
                </c:pt>
                <c:pt idx="70">
                  <c:v>11.814399999999999</c:v>
                </c:pt>
                <c:pt idx="71">
                  <c:v>12.1867</c:v>
                </c:pt>
                <c:pt idx="72">
                  <c:v>12.0006</c:v>
                </c:pt>
                <c:pt idx="73">
                  <c:v>12.3064</c:v>
                </c:pt>
                <c:pt idx="74">
                  <c:v>12.05</c:v>
                </c:pt>
                <c:pt idx="75">
                  <c:v>11.9892</c:v>
                </c:pt>
                <c:pt idx="76">
                  <c:v>11.1173</c:v>
                </c:pt>
                <c:pt idx="77">
                  <c:v>11.459199999999999</c:v>
                </c:pt>
                <c:pt idx="78">
                  <c:v>10.976800000000001</c:v>
                </c:pt>
                <c:pt idx="79">
                  <c:v>9.9853000000000005</c:v>
                </c:pt>
                <c:pt idx="80">
                  <c:v>10.6976</c:v>
                </c:pt>
                <c:pt idx="81">
                  <c:v>9.8162000000000003</c:v>
                </c:pt>
                <c:pt idx="82">
                  <c:v>10.4848</c:v>
                </c:pt>
                <c:pt idx="83">
                  <c:v>10.407</c:v>
                </c:pt>
                <c:pt idx="84">
                  <c:v>10.5228</c:v>
                </c:pt>
                <c:pt idx="85">
                  <c:v>10.0784</c:v>
                </c:pt>
                <c:pt idx="86">
                  <c:v>10.048</c:v>
                </c:pt>
                <c:pt idx="87">
                  <c:v>10.826700000000001</c:v>
                </c:pt>
                <c:pt idx="88">
                  <c:v>10.9559</c:v>
                </c:pt>
                <c:pt idx="89">
                  <c:v>11.4915</c:v>
                </c:pt>
                <c:pt idx="90">
                  <c:v>11.31</c:v>
                </c:pt>
                <c:pt idx="91">
                  <c:v>11.472099999999999</c:v>
                </c:pt>
                <c:pt idx="92">
                  <c:v>11.283300000000001</c:v>
                </c:pt>
                <c:pt idx="93">
                  <c:v>10.8391</c:v>
                </c:pt>
                <c:pt idx="94">
                  <c:v>11.2318</c:v>
                </c:pt>
                <c:pt idx="95">
                  <c:v>10.959199999999999</c:v>
                </c:pt>
                <c:pt idx="96">
                  <c:v>11.605499999999999</c:v>
                </c:pt>
                <c:pt idx="97">
                  <c:v>11.5655</c:v>
                </c:pt>
                <c:pt idx="98">
                  <c:v>11.842000000000001</c:v>
                </c:pt>
                <c:pt idx="99">
                  <c:v>11.7409</c:v>
                </c:pt>
                <c:pt idx="100">
                  <c:v>11.456799999999999</c:v>
                </c:pt>
                <c:pt idx="101">
                  <c:v>11.712300000000001</c:v>
                </c:pt>
                <c:pt idx="102">
                  <c:v>11.834300000000001</c:v>
                </c:pt>
                <c:pt idx="103">
                  <c:v>11.8667</c:v>
                </c:pt>
                <c:pt idx="104">
                  <c:v>12.286199999999999</c:v>
                </c:pt>
                <c:pt idx="105">
                  <c:v>12.1165</c:v>
                </c:pt>
                <c:pt idx="106">
                  <c:v>11.830500000000001</c:v>
                </c:pt>
                <c:pt idx="107">
                  <c:v>11.9506</c:v>
                </c:pt>
                <c:pt idx="108">
                  <c:v>11.8324</c:v>
                </c:pt>
                <c:pt idx="109">
                  <c:v>12.004</c:v>
                </c:pt>
                <c:pt idx="110">
                  <c:v>12.0975</c:v>
                </c:pt>
                <c:pt idx="111">
                  <c:v>11.9964</c:v>
                </c:pt>
                <c:pt idx="112">
                  <c:v>12.312900000000001</c:v>
                </c:pt>
                <c:pt idx="113">
                  <c:v>12.25</c:v>
                </c:pt>
                <c:pt idx="114">
                  <c:v>11.9602</c:v>
                </c:pt>
                <c:pt idx="115">
                  <c:v>11.8096</c:v>
                </c:pt>
                <c:pt idx="116">
                  <c:v>12.086</c:v>
                </c:pt>
                <c:pt idx="117">
                  <c:v>12.1928</c:v>
                </c:pt>
                <c:pt idx="118">
                  <c:v>12.2729</c:v>
                </c:pt>
                <c:pt idx="119">
                  <c:v>12.4902</c:v>
                </c:pt>
                <c:pt idx="120">
                  <c:v>12.5779</c:v>
                </c:pt>
                <c:pt idx="121">
                  <c:v>12.5055</c:v>
                </c:pt>
                <c:pt idx="122">
                  <c:v>11.9697</c:v>
                </c:pt>
                <c:pt idx="123">
                  <c:v>12.137499999999999</c:v>
                </c:pt>
                <c:pt idx="124">
                  <c:v>12.2042</c:v>
                </c:pt>
                <c:pt idx="125">
                  <c:v>12.2157</c:v>
                </c:pt>
                <c:pt idx="126">
                  <c:v>12.0212</c:v>
                </c:pt>
                <c:pt idx="127">
                  <c:v>12.0441</c:v>
                </c:pt>
                <c:pt idx="128">
                  <c:v>11.9621</c:v>
                </c:pt>
                <c:pt idx="129">
                  <c:v>12.057399999999999</c:v>
                </c:pt>
                <c:pt idx="130">
                  <c:v>11.8553</c:v>
                </c:pt>
                <c:pt idx="131">
                  <c:v>12.0059</c:v>
                </c:pt>
                <c:pt idx="132">
                  <c:v>12.312900000000001</c:v>
                </c:pt>
                <c:pt idx="133">
                  <c:v>12.347200000000001</c:v>
                </c:pt>
                <c:pt idx="134">
                  <c:v>12.4864</c:v>
                </c:pt>
                <c:pt idx="135">
                  <c:v>12.726599999999999</c:v>
                </c:pt>
                <c:pt idx="136">
                  <c:v>12.734299999999999</c:v>
                </c:pt>
                <c:pt idx="137">
                  <c:v>12.618</c:v>
                </c:pt>
                <c:pt idx="138">
                  <c:v>12.833399999999999</c:v>
                </c:pt>
                <c:pt idx="139">
                  <c:v>13.0717</c:v>
                </c:pt>
                <c:pt idx="140">
                  <c:v>13.050800000000001</c:v>
                </c:pt>
                <c:pt idx="141">
                  <c:v>13.4435</c:v>
                </c:pt>
                <c:pt idx="142">
                  <c:v>12.844799999999999</c:v>
                </c:pt>
                <c:pt idx="143">
                  <c:v>13.020300000000001</c:v>
                </c:pt>
                <c:pt idx="144">
                  <c:v>13.2948</c:v>
                </c:pt>
                <c:pt idx="145">
                  <c:v>13.2224</c:v>
                </c:pt>
                <c:pt idx="146">
                  <c:v>13.647500000000001</c:v>
                </c:pt>
                <c:pt idx="147">
                  <c:v>13.6418</c:v>
                </c:pt>
                <c:pt idx="148">
                  <c:v>13.533099999999999</c:v>
                </c:pt>
                <c:pt idx="149">
                  <c:v>13.6723</c:v>
                </c:pt>
                <c:pt idx="150">
                  <c:v>13.659000000000001</c:v>
                </c:pt>
                <c:pt idx="151">
                  <c:v>13.4702</c:v>
                </c:pt>
                <c:pt idx="152">
                  <c:v>13.536899999999999</c:v>
                </c:pt>
                <c:pt idx="153">
                  <c:v>13.285299999999999</c:v>
                </c:pt>
                <c:pt idx="154">
                  <c:v>13.1022</c:v>
                </c:pt>
                <c:pt idx="155">
                  <c:v>13.180400000000001</c:v>
                </c:pt>
                <c:pt idx="156">
                  <c:v>13.4206</c:v>
                </c:pt>
                <c:pt idx="157">
                  <c:v>13.3901</c:v>
                </c:pt>
                <c:pt idx="158">
                  <c:v>13.4473</c:v>
                </c:pt>
                <c:pt idx="159">
                  <c:v>13.1861</c:v>
                </c:pt>
                <c:pt idx="160">
                  <c:v>13.3062</c:v>
                </c:pt>
                <c:pt idx="161">
                  <c:v>13.638</c:v>
                </c:pt>
                <c:pt idx="162">
                  <c:v>14.0975</c:v>
                </c:pt>
                <c:pt idx="163">
                  <c:v>14.1776</c:v>
                </c:pt>
                <c:pt idx="164">
                  <c:v>14.2081</c:v>
                </c:pt>
                <c:pt idx="165">
                  <c:v>14.6485</c:v>
                </c:pt>
                <c:pt idx="166">
                  <c:v>14.642799999999999</c:v>
                </c:pt>
                <c:pt idx="167">
                  <c:v>14.5055</c:v>
                </c:pt>
                <c:pt idx="168">
                  <c:v>14.905900000000001</c:v>
                </c:pt>
                <c:pt idx="169">
                  <c:v>14.74</c:v>
                </c:pt>
                <c:pt idx="170">
                  <c:v>14.7476</c:v>
                </c:pt>
                <c:pt idx="171">
                  <c:v>14.5703</c:v>
                </c:pt>
                <c:pt idx="172">
                  <c:v>14.577999999999999</c:v>
                </c:pt>
                <c:pt idx="173">
                  <c:v>14.9726</c:v>
                </c:pt>
                <c:pt idx="174">
                  <c:v>14.799099999999999</c:v>
                </c:pt>
                <c:pt idx="175">
                  <c:v>14.9383</c:v>
                </c:pt>
                <c:pt idx="176">
                  <c:v>14.970700000000001</c:v>
                </c:pt>
                <c:pt idx="177">
                  <c:v>14.863899999999999</c:v>
                </c:pt>
                <c:pt idx="178">
                  <c:v>15.494999999999999</c:v>
                </c:pt>
                <c:pt idx="179">
                  <c:v>15.8954</c:v>
                </c:pt>
                <c:pt idx="180">
                  <c:v>15.491199999999999</c:v>
                </c:pt>
                <c:pt idx="181">
                  <c:v>15.342499999999999</c:v>
                </c:pt>
                <c:pt idx="182">
                  <c:v>15.258599999999999</c:v>
                </c:pt>
                <c:pt idx="183">
                  <c:v>15.2624</c:v>
                </c:pt>
                <c:pt idx="184">
                  <c:v>15.1251</c:v>
                </c:pt>
                <c:pt idx="185">
                  <c:v>15.394</c:v>
                </c:pt>
                <c:pt idx="186">
                  <c:v>15.762</c:v>
                </c:pt>
                <c:pt idx="187">
                  <c:v>15.811500000000001</c:v>
                </c:pt>
                <c:pt idx="188">
                  <c:v>15.9107</c:v>
                </c:pt>
                <c:pt idx="189">
                  <c:v>15.821099999999999</c:v>
                </c:pt>
                <c:pt idx="190">
                  <c:v>15.4626</c:v>
                </c:pt>
                <c:pt idx="191">
                  <c:v>15.1404</c:v>
                </c:pt>
                <c:pt idx="192">
                  <c:v>15.0146</c:v>
                </c:pt>
                <c:pt idx="193">
                  <c:v>15.209</c:v>
                </c:pt>
                <c:pt idx="194">
                  <c:v>15.1328</c:v>
                </c:pt>
                <c:pt idx="195">
                  <c:v>15.4664</c:v>
                </c:pt>
                <c:pt idx="196">
                  <c:v>15.333</c:v>
                </c:pt>
                <c:pt idx="197">
                  <c:v>15.1366</c:v>
                </c:pt>
                <c:pt idx="198">
                  <c:v>14.993600000000001</c:v>
                </c:pt>
                <c:pt idx="199">
                  <c:v>15.1576</c:v>
                </c:pt>
                <c:pt idx="200">
                  <c:v>15.1557</c:v>
                </c:pt>
                <c:pt idx="201">
                  <c:v>14.753399999999999</c:v>
                </c:pt>
                <c:pt idx="202">
                  <c:v>14.806699999999999</c:v>
                </c:pt>
                <c:pt idx="203">
                  <c:v>14.4922</c:v>
                </c:pt>
                <c:pt idx="204">
                  <c:v>14.772399999999999</c:v>
                </c:pt>
                <c:pt idx="205">
                  <c:v>14.585599999999999</c:v>
                </c:pt>
                <c:pt idx="206">
                  <c:v>14.684699999999999</c:v>
                </c:pt>
                <c:pt idx="207">
                  <c:v>14.818199999999999</c:v>
                </c:pt>
                <c:pt idx="208">
                  <c:v>14.577999999999999</c:v>
                </c:pt>
                <c:pt idx="209">
                  <c:v>14.679</c:v>
                </c:pt>
                <c:pt idx="210">
                  <c:v>14.7972</c:v>
                </c:pt>
                <c:pt idx="211">
                  <c:v>15.054600000000001</c:v>
                </c:pt>
                <c:pt idx="212">
                  <c:v>14.923</c:v>
                </c:pt>
                <c:pt idx="213">
                  <c:v>15.005000000000001</c:v>
                </c:pt>
                <c:pt idx="214">
                  <c:v>14.7438</c:v>
                </c:pt>
                <c:pt idx="215">
                  <c:v>14.829599999999999</c:v>
                </c:pt>
                <c:pt idx="216">
                  <c:v>14.730499999999999</c:v>
                </c:pt>
                <c:pt idx="217">
                  <c:v>14.78</c:v>
                </c:pt>
                <c:pt idx="218">
                  <c:v>14.818300000000001</c:v>
                </c:pt>
                <c:pt idx="219">
                  <c:v>14.678599999999999</c:v>
                </c:pt>
                <c:pt idx="220">
                  <c:v>14.6213</c:v>
                </c:pt>
                <c:pt idx="221">
                  <c:v>14.152699999999999</c:v>
                </c:pt>
                <c:pt idx="222">
                  <c:v>14.3573</c:v>
                </c:pt>
                <c:pt idx="223">
                  <c:v>14.0647</c:v>
                </c:pt>
                <c:pt idx="224">
                  <c:v>14.0322</c:v>
                </c:pt>
                <c:pt idx="225">
                  <c:v>14.1776</c:v>
                </c:pt>
                <c:pt idx="226">
                  <c:v>14.257899999999999</c:v>
                </c:pt>
                <c:pt idx="227">
                  <c:v>14.265499999999999</c:v>
                </c:pt>
                <c:pt idx="228">
                  <c:v>14.284700000000001</c:v>
                </c:pt>
                <c:pt idx="229">
                  <c:v>14.2311</c:v>
                </c:pt>
                <c:pt idx="230">
                  <c:v>14.0131</c:v>
                </c:pt>
                <c:pt idx="231">
                  <c:v>13.898300000000001</c:v>
                </c:pt>
                <c:pt idx="232">
                  <c:v>13.9481</c:v>
                </c:pt>
                <c:pt idx="233">
                  <c:v>14.452999999999999</c:v>
                </c:pt>
                <c:pt idx="234">
                  <c:v>14.2751</c:v>
                </c:pt>
                <c:pt idx="235">
                  <c:v>14.2675</c:v>
                </c:pt>
                <c:pt idx="236">
                  <c:v>14.4262</c:v>
                </c:pt>
                <c:pt idx="237">
                  <c:v>14.573499999999999</c:v>
                </c:pt>
                <c:pt idx="238">
                  <c:v>14.8164</c:v>
                </c:pt>
                <c:pt idx="239">
                  <c:v>15.606199999999999</c:v>
                </c:pt>
                <c:pt idx="240">
                  <c:v>15.956200000000001</c:v>
                </c:pt>
                <c:pt idx="241">
                  <c:v>16.0002</c:v>
                </c:pt>
                <c:pt idx="242">
                  <c:v>16.3521</c:v>
                </c:pt>
                <c:pt idx="243">
                  <c:v>16.5261</c:v>
                </c:pt>
                <c:pt idx="244">
                  <c:v>16.5261</c:v>
                </c:pt>
                <c:pt idx="245">
                  <c:v>17.287299999999998</c:v>
                </c:pt>
                <c:pt idx="246">
                  <c:v>17.0961</c:v>
                </c:pt>
                <c:pt idx="247">
                  <c:v>16.564399999999999</c:v>
                </c:pt>
                <c:pt idx="248">
                  <c:v>16.430499999999999</c:v>
                </c:pt>
                <c:pt idx="249">
                  <c:v>16.8475</c:v>
                </c:pt>
                <c:pt idx="250">
                  <c:v>16.66</c:v>
                </c:pt>
                <c:pt idx="251">
                  <c:v>17.159199999999998</c:v>
                </c:pt>
                <c:pt idx="252">
                  <c:v>17.2988</c:v>
                </c:pt>
                <c:pt idx="253">
                  <c:v>17.157299999999999</c:v>
                </c:pt>
                <c:pt idx="254">
                  <c:v>16.8781</c:v>
                </c:pt>
                <c:pt idx="255">
                  <c:v>16.992799999999999</c:v>
                </c:pt>
                <c:pt idx="256">
                  <c:v>17.2089</c:v>
                </c:pt>
                <c:pt idx="257">
                  <c:v>17.172599999999999</c:v>
                </c:pt>
                <c:pt idx="258">
                  <c:v>17.3658</c:v>
                </c:pt>
                <c:pt idx="259">
                  <c:v>17.830500000000001</c:v>
                </c:pt>
                <c:pt idx="260">
                  <c:v>17.991099999999999</c:v>
                </c:pt>
                <c:pt idx="261">
                  <c:v>17.841999999999999</c:v>
                </c:pt>
                <c:pt idx="262">
                  <c:v>18.107800000000001</c:v>
                </c:pt>
                <c:pt idx="263">
                  <c:v>17.713799999999999</c:v>
                </c:pt>
                <c:pt idx="264">
                  <c:v>17.9452</c:v>
                </c:pt>
                <c:pt idx="265">
                  <c:v>18.054300000000001</c:v>
                </c:pt>
                <c:pt idx="266">
                  <c:v>17.855399999999999</c:v>
                </c:pt>
                <c:pt idx="267">
                  <c:v>17.857299999999999</c:v>
                </c:pt>
                <c:pt idx="268">
                  <c:v>18.002600000000001</c:v>
                </c:pt>
                <c:pt idx="269">
                  <c:v>17.995000000000001</c:v>
                </c:pt>
                <c:pt idx="270">
                  <c:v>18.107800000000001</c:v>
                </c:pt>
                <c:pt idx="271">
                  <c:v>17.857299999999999</c:v>
                </c:pt>
                <c:pt idx="272">
                  <c:v>18.006399999999999</c:v>
                </c:pt>
                <c:pt idx="273">
                  <c:v>18.190100000000001</c:v>
                </c:pt>
                <c:pt idx="274">
                  <c:v>18.555299999999999</c:v>
                </c:pt>
                <c:pt idx="275">
                  <c:v>18.878599999999999</c:v>
                </c:pt>
                <c:pt idx="276">
                  <c:v>19.0105</c:v>
                </c:pt>
                <c:pt idx="277">
                  <c:v>18.639500000000002</c:v>
                </c:pt>
                <c:pt idx="278">
                  <c:v>18.639500000000002</c:v>
                </c:pt>
                <c:pt idx="279">
                  <c:v>18.520900000000001</c:v>
                </c:pt>
                <c:pt idx="280">
                  <c:v>18.7332</c:v>
                </c:pt>
                <c:pt idx="281">
                  <c:v>19.2075</c:v>
                </c:pt>
                <c:pt idx="282">
                  <c:v>19.2745</c:v>
                </c:pt>
                <c:pt idx="283">
                  <c:v>19.335699999999999</c:v>
                </c:pt>
                <c:pt idx="284">
                  <c:v>19.1387</c:v>
                </c:pt>
                <c:pt idx="285">
                  <c:v>19.720099999999999</c:v>
                </c:pt>
                <c:pt idx="286">
                  <c:v>19.331800000000001</c:v>
                </c:pt>
                <c:pt idx="287">
                  <c:v>19.5078</c:v>
                </c:pt>
                <c:pt idx="288">
                  <c:v>19.888400000000001</c:v>
                </c:pt>
                <c:pt idx="289">
                  <c:v>19.8597</c:v>
                </c:pt>
                <c:pt idx="290">
                  <c:v>19.896000000000001</c:v>
                </c:pt>
                <c:pt idx="291">
                  <c:v>19.869199999999999</c:v>
                </c:pt>
                <c:pt idx="292">
                  <c:v>19.779399999999999</c:v>
                </c:pt>
                <c:pt idx="293">
                  <c:v>19.517299999999999</c:v>
                </c:pt>
                <c:pt idx="294">
                  <c:v>19.5518</c:v>
                </c:pt>
                <c:pt idx="295">
                  <c:v>19.678000000000001</c:v>
                </c:pt>
                <c:pt idx="296">
                  <c:v>19.613</c:v>
                </c:pt>
                <c:pt idx="297">
                  <c:v>19.337599999999998</c:v>
                </c:pt>
                <c:pt idx="298">
                  <c:v>18.9876</c:v>
                </c:pt>
                <c:pt idx="299">
                  <c:v>19.069800000000001</c:v>
                </c:pt>
                <c:pt idx="300">
                  <c:v>18.551500000000001</c:v>
                </c:pt>
                <c:pt idx="301">
                  <c:v>18.675799999999999</c:v>
                </c:pt>
                <c:pt idx="302">
                  <c:v>18.3048</c:v>
                </c:pt>
                <c:pt idx="303">
                  <c:v>18.844100000000001</c:v>
                </c:pt>
                <c:pt idx="304">
                  <c:v>18.979900000000001</c:v>
                </c:pt>
                <c:pt idx="305">
                  <c:v>21.2883</c:v>
                </c:pt>
                <c:pt idx="306">
                  <c:v>21.206099999999999</c:v>
                </c:pt>
                <c:pt idx="307">
                  <c:v>22.321100000000001</c:v>
                </c:pt>
                <c:pt idx="308">
                  <c:v>22.1126</c:v>
                </c:pt>
                <c:pt idx="309">
                  <c:v>21.5427</c:v>
                </c:pt>
                <c:pt idx="310">
                  <c:v>21.6709</c:v>
                </c:pt>
                <c:pt idx="311">
                  <c:v>21.7971</c:v>
                </c:pt>
                <c:pt idx="312">
                  <c:v>21.712900000000001</c:v>
                </c:pt>
                <c:pt idx="313">
                  <c:v>21.988299999999999</c:v>
                </c:pt>
                <c:pt idx="314">
                  <c:v>21.9788</c:v>
                </c:pt>
                <c:pt idx="315">
                  <c:v>21.710999999999999</c:v>
                </c:pt>
                <c:pt idx="316">
                  <c:v>22.097300000000001</c:v>
                </c:pt>
                <c:pt idx="317">
                  <c:v>21.665099999999999</c:v>
                </c:pt>
                <c:pt idx="318">
                  <c:v>21.502600000000001</c:v>
                </c:pt>
                <c:pt idx="319">
                  <c:v>20.961300000000001</c:v>
                </c:pt>
                <c:pt idx="320">
                  <c:v>20.479299999999999</c:v>
                </c:pt>
                <c:pt idx="321">
                  <c:v>20.236499999999999</c:v>
                </c:pt>
                <c:pt idx="322">
                  <c:v>20.6706</c:v>
                </c:pt>
                <c:pt idx="323">
                  <c:v>20.2288</c:v>
                </c:pt>
                <c:pt idx="324">
                  <c:v>19.989699999999999</c:v>
                </c:pt>
                <c:pt idx="325">
                  <c:v>19.4772</c:v>
                </c:pt>
                <c:pt idx="326">
                  <c:v>19.917100000000001</c:v>
                </c:pt>
                <c:pt idx="327">
                  <c:v>19.173100000000002</c:v>
                </c:pt>
                <c:pt idx="328">
                  <c:v>19.416</c:v>
                </c:pt>
                <c:pt idx="329">
                  <c:v>19.314599999999999</c:v>
                </c:pt>
                <c:pt idx="330">
                  <c:v>19.737300000000001</c:v>
                </c:pt>
                <c:pt idx="331">
                  <c:v>19.997399999999999</c:v>
                </c:pt>
                <c:pt idx="332">
                  <c:v>20.156099999999999</c:v>
                </c:pt>
                <c:pt idx="333">
                  <c:v>20.379899999999999</c:v>
                </c:pt>
                <c:pt idx="334">
                  <c:v>20.259399999999999</c:v>
                </c:pt>
                <c:pt idx="335">
                  <c:v>20.146599999999999</c:v>
                </c:pt>
                <c:pt idx="336">
                  <c:v>20.1313</c:v>
                </c:pt>
                <c:pt idx="337">
                  <c:v>20.443000000000001</c:v>
                </c:pt>
                <c:pt idx="338">
                  <c:v>20.102599999999999</c:v>
                </c:pt>
                <c:pt idx="339">
                  <c:v>19.5747</c:v>
                </c:pt>
                <c:pt idx="340">
                  <c:v>19.632100000000001</c:v>
                </c:pt>
                <c:pt idx="341">
                  <c:v>20.161899999999999</c:v>
                </c:pt>
                <c:pt idx="342">
                  <c:v>20.4405</c:v>
                </c:pt>
                <c:pt idx="343">
                  <c:v>20.0397</c:v>
                </c:pt>
                <c:pt idx="344">
                  <c:v>20.327300000000001</c:v>
                </c:pt>
                <c:pt idx="345">
                  <c:v>20.490300000000001</c:v>
                </c:pt>
                <c:pt idx="346">
                  <c:v>21.359000000000002</c:v>
                </c:pt>
                <c:pt idx="347">
                  <c:v>21.0733</c:v>
                </c:pt>
                <c:pt idx="348">
                  <c:v>21.257300000000001</c:v>
                </c:pt>
                <c:pt idx="349">
                  <c:v>21.0579</c:v>
                </c:pt>
                <c:pt idx="350">
                  <c:v>21.435700000000001</c:v>
                </c:pt>
                <c:pt idx="351">
                  <c:v>21.359000000000002</c:v>
                </c:pt>
                <c:pt idx="352">
                  <c:v>21.4529</c:v>
                </c:pt>
                <c:pt idx="353">
                  <c:v>21.433700000000002</c:v>
                </c:pt>
                <c:pt idx="354">
                  <c:v>21.6236</c:v>
                </c:pt>
                <c:pt idx="355">
                  <c:v>21.3033</c:v>
                </c:pt>
                <c:pt idx="356">
                  <c:v>21.0886</c:v>
                </c:pt>
                <c:pt idx="357">
                  <c:v>20.825900000000001</c:v>
                </c:pt>
                <c:pt idx="358">
                  <c:v>20.793299999999999</c:v>
                </c:pt>
                <c:pt idx="359">
                  <c:v>20.889199999999999</c:v>
                </c:pt>
                <c:pt idx="360">
                  <c:v>21.0809</c:v>
                </c:pt>
                <c:pt idx="361">
                  <c:v>20.885300000000001</c:v>
                </c:pt>
                <c:pt idx="362">
                  <c:v>20.453900000000001</c:v>
                </c:pt>
                <c:pt idx="363">
                  <c:v>20.035900000000002</c:v>
                </c:pt>
                <c:pt idx="364">
                  <c:v>20.104900000000001</c:v>
                </c:pt>
                <c:pt idx="365">
                  <c:v>19.2056</c:v>
                </c:pt>
                <c:pt idx="366">
                  <c:v>19.054099999999998</c:v>
                </c:pt>
                <c:pt idx="367">
                  <c:v>18.5594</c:v>
                </c:pt>
                <c:pt idx="368">
                  <c:v>18.720500000000001</c:v>
                </c:pt>
                <c:pt idx="369">
                  <c:v>18.743500000000001</c:v>
                </c:pt>
                <c:pt idx="370">
                  <c:v>18.607399999999998</c:v>
                </c:pt>
                <c:pt idx="371">
                  <c:v>18.676400000000001</c:v>
                </c:pt>
                <c:pt idx="372">
                  <c:v>18.4175</c:v>
                </c:pt>
                <c:pt idx="373">
                  <c:v>17.842300000000002</c:v>
                </c:pt>
                <c:pt idx="374">
                  <c:v>17.826899999999998</c:v>
                </c:pt>
                <c:pt idx="375">
                  <c:v>18.0532</c:v>
                </c:pt>
                <c:pt idx="376">
                  <c:v>18.0091</c:v>
                </c:pt>
                <c:pt idx="377">
                  <c:v>18.216200000000001</c:v>
                </c:pt>
                <c:pt idx="378">
                  <c:v>18.275600000000001</c:v>
                </c:pt>
                <c:pt idx="379">
                  <c:v>18.580500000000001</c:v>
                </c:pt>
                <c:pt idx="380">
                  <c:v>18.480799999999999</c:v>
                </c:pt>
                <c:pt idx="381">
                  <c:v>18.557500000000001</c:v>
                </c:pt>
                <c:pt idx="382">
                  <c:v>18.858499999999999</c:v>
                </c:pt>
                <c:pt idx="383">
                  <c:v>18.872</c:v>
                </c:pt>
                <c:pt idx="384">
                  <c:v>19.092500000000001</c:v>
                </c:pt>
                <c:pt idx="385">
                  <c:v>19.100200000000001</c:v>
                </c:pt>
                <c:pt idx="386">
                  <c:v>19.017700000000001</c:v>
                </c:pt>
                <c:pt idx="387">
                  <c:v>18.802900000000001</c:v>
                </c:pt>
                <c:pt idx="388">
                  <c:v>18.935199999999998</c:v>
                </c:pt>
                <c:pt idx="389">
                  <c:v>19.307200000000002</c:v>
                </c:pt>
                <c:pt idx="390">
                  <c:v>19.203700000000001</c:v>
                </c:pt>
                <c:pt idx="391">
                  <c:v>19.100200000000001</c:v>
                </c:pt>
                <c:pt idx="392">
                  <c:v>18.7377</c:v>
                </c:pt>
                <c:pt idx="393">
                  <c:v>18.906500000000001</c:v>
                </c:pt>
                <c:pt idx="394">
                  <c:v>19.098199999999999</c:v>
                </c:pt>
                <c:pt idx="395">
                  <c:v>19.0656</c:v>
                </c:pt>
                <c:pt idx="396">
                  <c:v>18.992799999999999</c:v>
                </c:pt>
                <c:pt idx="397">
                  <c:v>18.568999999999999</c:v>
                </c:pt>
                <c:pt idx="398">
                  <c:v>18.427099999999999</c:v>
                </c:pt>
                <c:pt idx="399">
                  <c:v>18.1721</c:v>
                </c:pt>
                <c:pt idx="400">
                  <c:v>18.5824</c:v>
                </c:pt>
                <c:pt idx="401">
                  <c:v>18.733899999999998</c:v>
                </c:pt>
                <c:pt idx="402">
                  <c:v>18.434799999999999</c:v>
                </c:pt>
                <c:pt idx="403">
                  <c:v>18.555599999999998</c:v>
                </c:pt>
                <c:pt idx="404">
                  <c:v>18.839400000000001</c:v>
                </c:pt>
                <c:pt idx="405">
                  <c:v>18.881599999999999</c:v>
                </c:pt>
                <c:pt idx="406">
                  <c:v>19.151900000000001</c:v>
                </c:pt>
                <c:pt idx="407">
                  <c:v>18.6419</c:v>
                </c:pt>
                <c:pt idx="408">
                  <c:v>18.839400000000001</c:v>
                </c:pt>
                <c:pt idx="409">
                  <c:v>19.491299999999999</c:v>
                </c:pt>
                <c:pt idx="410">
                  <c:v>19.382000000000001</c:v>
                </c:pt>
                <c:pt idx="411">
                  <c:v>19.316800000000001</c:v>
                </c:pt>
                <c:pt idx="412">
                  <c:v>19.048400000000001</c:v>
                </c:pt>
                <c:pt idx="413">
                  <c:v>19.566099999999999</c:v>
                </c:pt>
                <c:pt idx="414">
                  <c:v>19.999500000000001</c:v>
                </c:pt>
                <c:pt idx="415">
                  <c:v>19.9956</c:v>
                </c:pt>
                <c:pt idx="416">
                  <c:v>20.051200000000001</c:v>
                </c:pt>
                <c:pt idx="417">
                  <c:v>19.725300000000001</c:v>
                </c:pt>
                <c:pt idx="418">
                  <c:v>19.462599999999998</c:v>
                </c:pt>
                <c:pt idx="419">
                  <c:v>18.877700000000001</c:v>
                </c:pt>
                <c:pt idx="420">
                  <c:v>18.9985</c:v>
                </c:pt>
                <c:pt idx="421">
                  <c:v>19.263100000000001</c:v>
                </c:pt>
                <c:pt idx="422">
                  <c:v>19.084800000000001</c:v>
                </c:pt>
                <c:pt idx="423">
                  <c:v>19.301500000000001</c:v>
                </c:pt>
                <c:pt idx="424">
                  <c:v>19.038799999999998</c:v>
                </c:pt>
                <c:pt idx="425">
                  <c:v>19.103999999999999</c:v>
                </c:pt>
                <c:pt idx="426">
                  <c:v>19.775099999999998</c:v>
                </c:pt>
                <c:pt idx="427">
                  <c:v>20.2986</c:v>
                </c:pt>
                <c:pt idx="428">
                  <c:v>19.999500000000001</c:v>
                </c:pt>
                <c:pt idx="429">
                  <c:v>20.018599999999999</c:v>
                </c:pt>
                <c:pt idx="430">
                  <c:v>19.880600000000001</c:v>
                </c:pt>
                <c:pt idx="431">
                  <c:v>19.6083</c:v>
                </c:pt>
                <c:pt idx="432">
                  <c:v>19.7195</c:v>
                </c:pt>
                <c:pt idx="433">
                  <c:v>19.677299999999999</c:v>
                </c:pt>
                <c:pt idx="434">
                  <c:v>19.679200000000002</c:v>
                </c:pt>
                <c:pt idx="435">
                  <c:v>19.343699999999998</c:v>
                </c:pt>
                <c:pt idx="436">
                  <c:v>19.5124</c:v>
                </c:pt>
                <c:pt idx="437">
                  <c:v>19.2133</c:v>
                </c:pt>
                <c:pt idx="438">
                  <c:v>19.546900000000001</c:v>
                </c:pt>
                <c:pt idx="439">
                  <c:v>19.222899999999999</c:v>
                </c:pt>
                <c:pt idx="440">
                  <c:v>18.883500000000002</c:v>
                </c:pt>
                <c:pt idx="441">
                  <c:v>18.850899999999999</c:v>
                </c:pt>
                <c:pt idx="442">
                  <c:v>18.524899999999999</c:v>
                </c:pt>
                <c:pt idx="443">
                  <c:v>18.7224</c:v>
                </c:pt>
                <c:pt idx="444">
                  <c:v>19.428000000000001</c:v>
                </c:pt>
                <c:pt idx="445">
                  <c:v>19.963000000000001</c:v>
                </c:pt>
                <c:pt idx="446">
                  <c:v>20.200800000000001</c:v>
                </c:pt>
                <c:pt idx="447">
                  <c:v>19.491299999999999</c:v>
                </c:pt>
                <c:pt idx="448">
                  <c:v>19.798100000000002</c:v>
                </c:pt>
                <c:pt idx="449">
                  <c:v>19.646599999999999</c:v>
                </c:pt>
                <c:pt idx="450">
                  <c:v>19.8384</c:v>
                </c:pt>
                <c:pt idx="451">
                  <c:v>20.0915</c:v>
                </c:pt>
                <c:pt idx="452">
                  <c:v>20.214200000000002</c:v>
                </c:pt>
                <c:pt idx="453">
                  <c:v>20.756900000000002</c:v>
                </c:pt>
                <c:pt idx="454">
                  <c:v>20.777999999999999</c:v>
                </c:pt>
                <c:pt idx="455">
                  <c:v>20.6782</c:v>
                </c:pt>
                <c:pt idx="456">
                  <c:v>21.082799999999999</c:v>
                </c:pt>
                <c:pt idx="457">
                  <c:v>21.1538</c:v>
                </c:pt>
                <c:pt idx="458">
                  <c:v>21.305299999999999</c:v>
                </c:pt>
                <c:pt idx="459">
                  <c:v>21.337900000000001</c:v>
                </c:pt>
                <c:pt idx="460">
                  <c:v>21.416499999999999</c:v>
                </c:pt>
                <c:pt idx="461">
                  <c:v>21.531500000000001</c:v>
                </c:pt>
                <c:pt idx="462">
                  <c:v>21.226700000000001</c:v>
                </c:pt>
                <c:pt idx="463">
                  <c:v>20.816299999999998</c:v>
                </c:pt>
                <c:pt idx="464">
                  <c:v>21.554500000000001</c:v>
                </c:pt>
                <c:pt idx="465">
                  <c:v>21.976400000000002</c:v>
                </c:pt>
                <c:pt idx="466">
                  <c:v>22.146999999999998</c:v>
                </c:pt>
                <c:pt idx="467">
                  <c:v>22.551600000000001</c:v>
                </c:pt>
                <c:pt idx="468">
                  <c:v>22.294699999999999</c:v>
                </c:pt>
                <c:pt idx="469">
                  <c:v>21.811499999999999</c:v>
                </c:pt>
                <c:pt idx="470">
                  <c:v>21.4252</c:v>
                </c:pt>
                <c:pt idx="471">
                  <c:v>21.252300000000002</c:v>
                </c:pt>
                <c:pt idx="472">
                  <c:v>21.046600000000002</c:v>
                </c:pt>
                <c:pt idx="473">
                  <c:v>20.558499999999999</c:v>
                </c:pt>
                <c:pt idx="474">
                  <c:v>20.508500000000002</c:v>
                </c:pt>
                <c:pt idx="475">
                  <c:v>20.287500000000001</c:v>
                </c:pt>
                <c:pt idx="476">
                  <c:v>20.3874</c:v>
                </c:pt>
                <c:pt idx="477">
                  <c:v>20.6584</c:v>
                </c:pt>
                <c:pt idx="478">
                  <c:v>20.977399999999999</c:v>
                </c:pt>
                <c:pt idx="479">
                  <c:v>20.939</c:v>
                </c:pt>
                <c:pt idx="480">
                  <c:v>21.044699999999999</c:v>
                </c:pt>
                <c:pt idx="481">
                  <c:v>21.4541</c:v>
                </c:pt>
                <c:pt idx="482">
                  <c:v>21.621300000000002</c:v>
                </c:pt>
                <c:pt idx="483">
                  <c:v>21.553999999999998</c:v>
                </c:pt>
                <c:pt idx="484">
                  <c:v>21.619299999999999</c:v>
                </c:pt>
                <c:pt idx="485">
                  <c:v>21.613600000000002</c:v>
                </c:pt>
                <c:pt idx="486">
                  <c:v>21.577100000000002</c:v>
                </c:pt>
                <c:pt idx="487">
                  <c:v>21.711600000000001</c:v>
                </c:pt>
                <c:pt idx="488">
                  <c:v>22.159400000000002</c:v>
                </c:pt>
                <c:pt idx="489">
                  <c:v>22.395800000000001</c:v>
                </c:pt>
                <c:pt idx="490">
                  <c:v>21.761600000000001</c:v>
                </c:pt>
                <c:pt idx="491">
                  <c:v>22.734000000000002</c:v>
                </c:pt>
                <c:pt idx="492">
                  <c:v>22.253599999999999</c:v>
                </c:pt>
                <c:pt idx="493">
                  <c:v>23.300999999999998</c:v>
                </c:pt>
                <c:pt idx="494">
                  <c:v>23.700700000000001</c:v>
                </c:pt>
                <c:pt idx="495">
                  <c:v>23.6662</c:v>
                </c:pt>
                <c:pt idx="496">
                  <c:v>23.571999999999999</c:v>
                </c:pt>
                <c:pt idx="497">
                  <c:v>23.6815</c:v>
                </c:pt>
                <c:pt idx="498">
                  <c:v>23.706499999999998</c:v>
                </c:pt>
                <c:pt idx="499">
                  <c:v>23.537400000000002</c:v>
                </c:pt>
                <c:pt idx="500">
                  <c:v>23.3414</c:v>
                </c:pt>
                <c:pt idx="501">
                  <c:v>23.254899999999999</c:v>
                </c:pt>
                <c:pt idx="502">
                  <c:v>23.62</c:v>
                </c:pt>
                <c:pt idx="503">
                  <c:v>23.6296</c:v>
                </c:pt>
                <c:pt idx="504">
                  <c:v>24.039000000000001</c:v>
                </c:pt>
                <c:pt idx="505">
                  <c:v>23.875599999999999</c:v>
                </c:pt>
                <c:pt idx="506">
                  <c:v>24.054400000000001</c:v>
                </c:pt>
                <c:pt idx="507">
                  <c:v>24.069800000000001</c:v>
                </c:pt>
                <c:pt idx="508">
                  <c:v>23.523900000000001</c:v>
                </c:pt>
                <c:pt idx="509">
                  <c:v>23.404800000000002</c:v>
                </c:pt>
                <c:pt idx="510">
                  <c:v>23.4893</c:v>
                </c:pt>
                <c:pt idx="511">
                  <c:v>23.306799999999999</c:v>
                </c:pt>
                <c:pt idx="512">
                  <c:v>23.339400000000001</c:v>
                </c:pt>
                <c:pt idx="513">
                  <c:v>23.418199999999999</c:v>
                </c:pt>
                <c:pt idx="514">
                  <c:v>22.941600000000001</c:v>
                </c:pt>
                <c:pt idx="515">
                  <c:v>23.093399999999999</c:v>
                </c:pt>
                <c:pt idx="516">
                  <c:v>23.066500000000001</c:v>
                </c:pt>
                <c:pt idx="517">
                  <c:v>23.254899999999999</c:v>
                </c:pt>
                <c:pt idx="518">
                  <c:v>23.977499999999999</c:v>
                </c:pt>
                <c:pt idx="519">
                  <c:v>24.2043</c:v>
                </c:pt>
                <c:pt idx="520">
                  <c:v>23.610399999999998</c:v>
                </c:pt>
                <c:pt idx="521">
                  <c:v>23.6892</c:v>
                </c:pt>
                <c:pt idx="522">
                  <c:v>23.176100000000002</c:v>
                </c:pt>
                <c:pt idx="523">
                  <c:v>23.1799</c:v>
                </c:pt>
                <c:pt idx="524">
                  <c:v>23.802600000000002</c:v>
                </c:pt>
                <c:pt idx="525">
                  <c:v>23.487400000000001</c:v>
                </c:pt>
                <c:pt idx="526">
                  <c:v>23.279900000000001</c:v>
                </c:pt>
                <c:pt idx="527">
                  <c:v>22.860900000000001</c:v>
                </c:pt>
                <c:pt idx="528">
                  <c:v>23.168399999999998</c:v>
                </c:pt>
                <c:pt idx="529">
                  <c:v>23.6585</c:v>
                </c:pt>
                <c:pt idx="530">
                  <c:v>23.804500000000001</c:v>
                </c:pt>
                <c:pt idx="531">
                  <c:v>24.448399999999999</c:v>
                </c:pt>
                <c:pt idx="532">
                  <c:v>24.500299999999999</c:v>
                </c:pt>
                <c:pt idx="533">
                  <c:v>24.348400000000002</c:v>
                </c:pt>
                <c:pt idx="534">
                  <c:v>24.200399999999998</c:v>
                </c:pt>
                <c:pt idx="535">
                  <c:v>24.2927</c:v>
                </c:pt>
                <c:pt idx="536">
                  <c:v>24.267700000000001</c:v>
                </c:pt>
                <c:pt idx="537">
                  <c:v>24.707799999999999</c:v>
                </c:pt>
                <c:pt idx="538">
                  <c:v>24.7136</c:v>
                </c:pt>
                <c:pt idx="539">
                  <c:v>23.660399999999999</c:v>
                </c:pt>
                <c:pt idx="540">
                  <c:v>23.890999999999998</c:v>
                </c:pt>
                <c:pt idx="541">
                  <c:v>23.671900000000001</c:v>
                </c:pt>
                <c:pt idx="542">
                  <c:v>24.2773</c:v>
                </c:pt>
                <c:pt idx="543">
                  <c:v>24.436800000000002</c:v>
                </c:pt>
                <c:pt idx="544">
                  <c:v>23.985199999999999</c:v>
                </c:pt>
                <c:pt idx="545">
                  <c:v>23.9833</c:v>
                </c:pt>
                <c:pt idx="546">
                  <c:v>22.263200000000001</c:v>
                </c:pt>
                <c:pt idx="547">
                  <c:v>21.148499999999999</c:v>
                </c:pt>
                <c:pt idx="548">
                  <c:v>21.8384</c:v>
                </c:pt>
                <c:pt idx="549">
                  <c:v>21.4541</c:v>
                </c:pt>
                <c:pt idx="550">
                  <c:v>21.244599999999998</c:v>
                </c:pt>
                <c:pt idx="551">
                  <c:v>21.125399999999999</c:v>
                </c:pt>
                <c:pt idx="552">
                  <c:v>21.146599999999999</c:v>
                </c:pt>
                <c:pt idx="553">
                  <c:v>19.7897</c:v>
                </c:pt>
                <c:pt idx="554">
                  <c:v>20.5335</c:v>
                </c:pt>
                <c:pt idx="555">
                  <c:v>21.459800000000001</c:v>
                </c:pt>
                <c:pt idx="556">
                  <c:v>21.6328</c:v>
                </c:pt>
                <c:pt idx="557">
                  <c:v>21.5732</c:v>
                </c:pt>
                <c:pt idx="558">
                  <c:v>20.7622</c:v>
                </c:pt>
                <c:pt idx="559">
                  <c:v>20.971699999999998</c:v>
                </c:pt>
                <c:pt idx="560">
                  <c:v>21.092700000000001</c:v>
                </c:pt>
                <c:pt idx="561">
                  <c:v>21.096599999999999</c:v>
                </c:pt>
                <c:pt idx="562">
                  <c:v>21.421399999999998</c:v>
                </c:pt>
                <c:pt idx="563">
                  <c:v>21.1235</c:v>
                </c:pt>
                <c:pt idx="564">
                  <c:v>20.716100000000001</c:v>
                </c:pt>
                <c:pt idx="565">
                  <c:v>20.5854</c:v>
                </c:pt>
                <c:pt idx="566">
                  <c:v>20.844799999999999</c:v>
                </c:pt>
                <c:pt idx="567">
                  <c:v>20.472000000000001</c:v>
                </c:pt>
                <c:pt idx="568">
                  <c:v>20.1433</c:v>
                </c:pt>
                <c:pt idx="569">
                  <c:v>20.0319</c:v>
                </c:pt>
                <c:pt idx="570">
                  <c:v>19.734000000000002</c:v>
                </c:pt>
                <c:pt idx="571">
                  <c:v>19.470700000000001</c:v>
                </c:pt>
                <c:pt idx="572">
                  <c:v>19.601400000000002</c:v>
                </c:pt>
                <c:pt idx="573">
                  <c:v>20.004999999999999</c:v>
                </c:pt>
                <c:pt idx="574">
                  <c:v>19.705100000000002</c:v>
                </c:pt>
                <c:pt idx="575">
                  <c:v>19.3842</c:v>
                </c:pt>
                <c:pt idx="576">
                  <c:v>19.5533</c:v>
                </c:pt>
                <c:pt idx="577">
                  <c:v>19.263100000000001</c:v>
                </c:pt>
                <c:pt idx="578">
                  <c:v>18.924900000000001</c:v>
                </c:pt>
                <c:pt idx="579">
                  <c:v>18.415600000000001</c:v>
                </c:pt>
                <c:pt idx="580">
                  <c:v>18.723099999999999</c:v>
                </c:pt>
                <c:pt idx="581">
                  <c:v>18.899899999999999</c:v>
                </c:pt>
                <c:pt idx="582">
                  <c:v>19.253499999999999</c:v>
                </c:pt>
                <c:pt idx="583">
                  <c:v>18.701899999999998</c:v>
                </c:pt>
                <c:pt idx="584">
                  <c:v>18.217600000000001</c:v>
                </c:pt>
                <c:pt idx="585">
                  <c:v>18.8537</c:v>
                </c:pt>
                <c:pt idx="586">
                  <c:v>19.747399999999999</c:v>
                </c:pt>
                <c:pt idx="587">
                  <c:v>20.1068</c:v>
                </c:pt>
                <c:pt idx="588">
                  <c:v>20.395099999999999</c:v>
                </c:pt>
                <c:pt idx="589">
                  <c:v>20.074100000000001</c:v>
                </c:pt>
                <c:pt idx="590">
                  <c:v>20.3201</c:v>
                </c:pt>
                <c:pt idx="591">
                  <c:v>20.016500000000001</c:v>
                </c:pt>
                <c:pt idx="592">
                  <c:v>20.635300000000001</c:v>
                </c:pt>
                <c:pt idx="593">
                  <c:v>20.427800000000001</c:v>
                </c:pt>
                <c:pt idx="594">
                  <c:v>20.185600000000001</c:v>
                </c:pt>
                <c:pt idx="595">
                  <c:v>20.595400000000001</c:v>
                </c:pt>
                <c:pt idx="596">
                  <c:v>20.476600000000001</c:v>
                </c:pt>
                <c:pt idx="597">
                  <c:v>19.9939</c:v>
                </c:pt>
                <c:pt idx="598">
                  <c:v>20.034700000000001</c:v>
                </c:pt>
                <c:pt idx="599">
                  <c:v>20.447399999999998</c:v>
                </c:pt>
                <c:pt idx="600">
                  <c:v>19.680499999999999</c:v>
                </c:pt>
                <c:pt idx="601">
                  <c:v>19.343699999999998</c:v>
                </c:pt>
                <c:pt idx="602">
                  <c:v>19.1159</c:v>
                </c:pt>
                <c:pt idx="603">
                  <c:v>19.1296</c:v>
                </c:pt>
                <c:pt idx="604">
                  <c:v>18.070599999999999</c:v>
                </c:pt>
                <c:pt idx="605">
                  <c:v>17.6813</c:v>
                </c:pt>
                <c:pt idx="606">
                  <c:v>17.868099999999998</c:v>
                </c:pt>
                <c:pt idx="607">
                  <c:v>17.3523</c:v>
                </c:pt>
                <c:pt idx="608">
                  <c:v>17.223800000000001</c:v>
                </c:pt>
                <c:pt idx="609">
                  <c:v>17.3873</c:v>
                </c:pt>
                <c:pt idx="610">
                  <c:v>17.338699999999999</c:v>
                </c:pt>
                <c:pt idx="611">
                  <c:v>17.159600000000001</c:v>
                </c:pt>
                <c:pt idx="612">
                  <c:v>16.6632</c:v>
                </c:pt>
                <c:pt idx="613">
                  <c:v>17.0486</c:v>
                </c:pt>
                <c:pt idx="614">
                  <c:v>16.398399999999999</c:v>
                </c:pt>
                <c:pt idx="615">
                  <c:v>16.634</c:v>
                </c:pt>
                <c:pt idx="616">
                  <c:v>16.9941</c:v>
                </c:pt>
                <c:pt idx="617">
                  <c:v>16.750800000000002</c:v>
                </c:pt>
                <c:pt idx="618">
                  <c:v>16.7605</c:v>
                </c:pt>
                <c:pt idx="619">
                  <c:v>16.805299999999999</c:v>
                </c:pt>
                <c:pt idx="620">
                  <c:v>17.2316</c:v>
                </c:pt>
                <c:pt idx="621">
                  <c:v>16.532800000000002</c:v>
                </c:pt>
                <c:pt idx="622">
                  <c:v>16.285499999999999</c:v>
                </c:pt>
                <c:pt idx="623">
                  <c:v>15.736599999999999</c:v>
                </c:pt>
                <c:pt idx="624">
                  <c:v>15.962400000000001</c:v>
                </c:pt>
                <c:pt idx="625">
                  <c:v>15.5847</c:v>
                </c:pt>
                <c:pt idx="626">
                  <c:v>16.3323</c:v>
                </c:pt>
                <c:pt idx="627">
                  <c:v>16.9377</c:v>
                </c:pt>
                <c:pt idx="628">
                  <c:v>16.8111</c:v>
                </c:pt>
                <c:pt idx="629">
                  <c:v>17.07</c:v>
                </c:pt>
                <c:pt idx="630">
                  <c:v>16.949300000000001</c:v>
                </c:pt>
                <c:pt idx="631">
                  <c:v>17.268599999999999</c:v>
                </c:pt>
                <c:pt idx="632">
                  <c:v>17.507999999999999</c:v>
                </c:pt>
                <c:pt idx="633">
                  <c:v>17.474900000000002</c:v>
                </c:pt>
                <c:pt idx="634">
                  <c:v>17.3309</c:v>
                </c:pt>
                <c:pt idx="635">
                  <c:v>17.186800000000002</c:v>
                </c:pt>
                <c:pt idx="636">
                  <c:v>17.6248</c:v>
                </c:pt>
                <c:pt idx="637">
                  <c:v>17.959599999999998</c:v>
                </c:pt>
                <c:pt idx="638">
                  <c:v>18.312000000000001</c:v>
                </c:pt>
                <c:pt idx="639">
                  <c:v>18.309999999999999</c:v>
                </c:pt>
                <c:pt idx="640">
                  <c:v>18.267199999999999</c:v>
                </c:pt>
                <c:pt idx="641">
                  <c:v>18.0336</c:v>
                </c:pt>
                <c:pt idx="642">
                  <c:v>17.967400000000001</c:v>
                </c:pt>
                <c:pt idx="643">
                  <c:v>18.0336</c:v>
                </c:pt>
                <c:pt idx="644">
                  <c:v>17.959599999999998</c:v>
                </c:pt>
                <c:pt idx="645">
                  <c:v>17.4282</c:v>
                </c:pt>
                <c:pt idx="646">
                  <c:v>17.142099999999999</c:v>
                </c:pt>
                <c:pt idx="647">
                  <c:v>16.338100000000001</c:v>
                </c:pt>
                <c:pt idx="648">
                  <c:v>16.1571</c:v>
                </c:pt>
                <c:pt idx="649">
                  <c:v>16.417899999999999</c:v>
                </c:pt>
                <c:pt idx="650">
                  <c:v>15.8962</c:v>
                </c:pt>
                <c:pt idx="651">
                  <c:v>16.351700000000001</c:v>
                </c:pt>
                <c:pt idx="652">
                  <c:v>16.517199999999999</c:v>
                </c:pt>
                <c:pt idx="653">
                  <c:v>16.303100000000001</c:v>
                </c:pt>
                <c:pt idx="654">
                  <c:v>16.303100000000001</c:v>
                </c:pt>
                <c:pt idx="655">
                  <c:v>16.670999999999999</c:v>
                </c:pt>
                <c:pt idx="656">
                  <c:v>16.439299999999999</c:v>
                </c:pt>
                <c:pt idx="657">
                  <c:v>16.193999999999999</c:v>
                </c:pt>
                <c:pt idx="658">
                  <c:v>16.236899999999999</c:v>
                </c:pt>
                <c:pt idx="659">
                  <c:v>15.9176</c:v>
                </c:pt>
                <c:pt idx="660">
                  <c:v>15.9001</c:v>
                </c:pt>
                <c:pt idx="661">
                  <c:v>15.757999999999999</c:v>
                </c:pt>
                <c:pt idx="662">
                  <c:v>15.6373</c:v>
                </c:pt>
                <c:pt idx="663">
                  <c:v>16.2563</c:v>
                </c:pt>
                <c:pt idx="664">
                  <c:v>16.075299999999999</c:v>
                </c:pt>
                <c:pt idx="665">
                  <c:v>15.9604</c:v>
                </c:pt>
                <c:pt idx="666">
                  <c:v>15.972099999999999</c:v>
                </c:pt>
                <c:pt idx="667">
                  <c:v>15.869</c:v>
                </c:pt>
                <c:pt idx="668">
                  <c:v>15.7872</c:v>
                </c:pt>
                <c:pt idx="669">
                  <c:v>15.9916</c:v>
                </c:pt>
                <c:pt idx="670">
                  <c:v>16.003299999999999</c:v>
                </c:pt>
                <c:pt idx="671">
                  <c:v>16.5503</c:v>
                </c:pt>
                <c:pt idx="672">
                  <c:v>16.748799999999999</c:v>
                </c:pt>
                <c:pt idx="673">
                  <c:v>16.9863</c:v>
                </c:pt>
                <c:pt idx="674">
                  <c:v>16.927900000000001</c:v>
                </c:pt>
                <c:pt idx="675">
                  <c:v>16.6418</c:v>
                </c:pt>
                <c:pt idx="676">
                  <c:v>16.5989</c:v>
                </c:pt>
                <c:pt idx="677">
                  <c:v>16.869499999999999</c:v>
                </c:pt>
                <c:pt idx="678">
                  <c:v>17.044699999999999</c:v>
                </c:pt>
                <c:pt idx="679">
                  <c:v>16.622299999999999</c:v>
                </c:pt>
                <c:pt idx="680">
                  <c:v>16.756599999999999</c:v>
                </c:pt>
                <c:pt idx="681">
                  <c:v>16.602799999999998</c:v>
                </c:pt>
                <c:pt idx="682">
                  <c:v>16.963000000000001</c:v>
                </c:pt>
                <c:pt idx="683">
                  <c:v>16.731300000000001</c:v>
                </c:pt>
                <c:pt idx="684">
                  <c:v>16.8033</c:v>
                </c:pt>
                <c:pt idx="685">
                  <c:v>16.513300000000001</c:v>
                </c:pt>
                <c:pt idx="686">
                  <c:v>16.258299999999998</c:v>
                </c:pt>
                <c:pt idx="687">
                  <c:v>16.610600000000002</c:v>
                </c:pt>
                <c:pt idx="688">
                  <c:v>16.706</c:v>
                </c:pt>
                <c:pt idx="689">
                  <c:v>16.896799999999999</c:v>
                </c:pt>
                <c:pt idx="690">
                  <c:v>16.920100000000001</c:v>
                </c:pt>
                <c:pt idx="691">
                  <c:v>16.762499999999999</c:v>
                </c:pt>
                <c:pt idx="692">
                  <c:v>16.966899999999999</c:v>
                </c:pt>
                <c:pt idx="693">
                  <c:v>16.912299999999998</c:v>
                </c:pt>
                <c:pt idx="694">
                  <c:v>16.883199999999999</c:v>
                </c:pt>
                <c:pt idx="695">
                  <c:v>16.591200000000001</c:v>
                </c:pt>
                <c:pt idx="696">
                  <c:v>16.355599999999999</c:v>
                </c:pt>
                <c:pt idx="697">
                  <c:v>16.382899999999999</c:v>
                </c:pt>
                <c:pt idx="698">
                  <c:v>16.597000000000001</c:v>
                </c:pt>
                <c:pt idx="699">
                  <c:v>15.905900000000001</c:v>
                </c:pt>
                <c:pt idx="700">
                  <c:v>15.8339</c:v>
                </c:pt>
                <c:pt idx="701">
                  <c:v>15.7171</c:v>
                </c:pt>
                <c:pt idx="702">
                  <c:v>15.4465</c:v>
                </c:pt>
                <c:pt idx="703">
                  <c:v>15.355</c:v>
                </c:pt>
                <c:pt idx="704">
                  <c:v>15.033799999999999</c:v>
                </c:pt>
                <c:pt idx="705">
                  <c:v>14.671799999999999</c:v>
                </c:pt>
                <c:pt idx="706">
                  <c:v>14.5024</c:v>
                </c:pt>
                <c:pt idx="707">
                  <c:v>14.4421</c:v>
                </c:pt>
                <c:pt idx="708">
                  <c:v>14.6737</c:v>
                </c:pt>
                <c:pt idx="709">
                  <c:v>14.7204</c:v>
                </c:pt>
                <c:pt idx="710">
                  <c:v>14.0177</c:v>
                </c:pt>
                <c:pt idx="711">
                  <c:v>14.0235</c:v>
                </c:pt>
                <c:pt idx="712">
                  <c:v>13.9885</c:v>
                </c:pt>
                <c:pt idx="713">
                  <c:v>13.9924</c:v>
                </c:pt>
                <c:pt idx="714">
                  <c:v>14.1092</c:v>
                </c:pt>
                <c:pt idx="715">
                  <c:v>13.854200000000001</c:v>
                </c:pt>
                <c:pt idx="716">
                  <c:v>13.6089</c:v>
                </c:pt>
                <c:pt idx="717">
                  <c:v>13.505699999999999</c:v>
                </c:pt>
                <c:pt idx="718">
                  <c:v>13.3208</c:v>
                </c:pt>
                <c:pt idx="719">
                  <c:v>12.984</c:v>
                </c:pt>
                <c:pt idx="720">
                  <c:v>12.8264</c:v>
                </c:pt>
                <c:pt idx="721">
                  <c:v>13.0405</c:v>
                </c:pt>
                <c:pt idx="722">
                  <c:v>12.7157</c:v>
                </c:pt>
                <c:pt idx="723">
                  <c:v>12.516400000000001</c:v>
                </c:pt>
                <c:pt idx="724">
                  <c:v>12.928699999999999</c:v>
                </c:pt>
                <c:pt idx="725">
                  <c:v>13.3352</c:v>
                </c:pt>
                <c:pt idx="726">
                  <c:v>13.2121</c:v>
                </c:pt>
                <c:pt idx="727">
                  <c:v>13.173</c:v>
                </c:pt>
                <c:pt idx="728">
                  <c:v>12.977600000000001</c:v>
                </c:pt>
                <c:pt idx="729">
                  <c:v>12.8232</c:v>
                </c:pt>
                <c:pt idx="730">
                  <c:v>12.5398</c:v>
                </c:pt>
                <c:pt idx="731">
                  <c:v>12.3444</c:v>
                </c:pt>
                <c:pt idx="732">
                  <c:v>12.735300000000001</c:v>
                </c:pt>
                <c:pt idx="733">
                  <c:v>12.551600000000001</c:v>
                </c:pt>
                <c:pt idx="734">
                  <c:v>12.914999999999999</c:v>
                </c:pt>
                <c:pt idx="735">
                  <c:v>12.754799999999999</c:v>
                </c:pt>
                <c:pt idx="736">
                  <c:v>12.6297</c:v>
                </c:pt>
                <c:pt idx="737">
                  <c:v>12.6493</c:v>
                </c:pt>
                <c:pt idx="738">
                  <c:v>12.709899999999999</c:v>
                </c:pt>
                <c:pt idx="739">
                  <c:v>12.7294</c:v>
                </c:pt>
                <c:pt idx="740">
                  <c:v>13.139799999999999</c:v>
                </c:pt>
                <c:pt idx="741">
                  <c:v>13.1554</c:v>
                </c:pt>
                <c:pt idx="742">
                  <c:v>13.0655</c:v>
                </c:pt>
                <c:pt idx="743">
                  <c:v>13.259</c:v>
                </c:pt>
                <c:pt idx="744">
                  <c:v>13.184699999999999</c:v>
                </c:pt>
                <c:pt idx="745">
                  <c:v>14.4627</c:v>
                </c:pt>
                <c:pt idx="746">
                  <c:v>13.9468</c:v>
                </c:pt>
                <c:pt idx="747">
                  <c:v>14.0953</c:v>
                </c:pt>
                <c:pt idx="748">
                  <c:v>14.5761</c:v>
                </c:pt>
                <c:pt idx="749">
                  <c:v>14.7539</c:v>
                </c:pt>
                <c:pt idx="750">
                  <c:v>15.0099</c:v>
                </c:pt>
                <c:pt idx="751">
                  <c:v>14.75</c:v>
                </c:pt>
                <c:pt idx="752">
                  <c:v>15.731</c:v>
                </c:pt>
                <c:pt idx="753">
                  <c:v>16.237100000000002</c:v>
                </c:pt>
                <c:pt idx="754">
                  <c:v>16.106200000000001</c:v>
                </c:pt>
                <c:pt idx="755">
                  <c:v>16.157</c:v>
                </c:pt>
                <c:pt idx="756">
                  <c:v>15.856</c:v>
                </c:pt>
                <c:pt idx="757">
                  <c:v>15.795500000000001</c:v>
                </c:pt>
                <c:pt idx="758">
                  <c:v>15.7095</c:v>
                </c:pt>
                <c:pt idx="759">
                  <c:v>15.455399999999999</c:v>
                </c:pt>
                <c:pt idx="760">
                  <c:v>15.8756</c:v>
                </c:pt>
                <c:pt idx="761">
                  <c:v>16.063199999999998</c:v>
                </c:pt>
                <c:pt idx="762">
                  <c:v>16.198</c:v>
                </c:pt>
                <c:pt idx="763">
                  <c:v>16.057300000000001</c:v>
                </c:pt>
                <c:pt idx="764">
                  <c:v>16.068999999999999</c:v>
                </c:pt>
                <c:pt idx="765">
                  <c:v>16.2332</c:v>
                </c:pt>
                <c:pt idx="766">
                  <c:v>16.403199999999998</c:v>
                </c:pt>
                <c:pt idx="767">
                  <c:v>16.1785</c:v>
                </c:pt>
                <c:pt idx="768">
                  <c:v>15.947900000000001</c:v>
                </c:pt>
                <c:pt idx="769">
                  <c:v>15.5297</c:v>
                </c:pt>
                <c:pt idx="770">
                  <c:v>15.4457</c:v>
                </c:pt>
                <c:pt idx="771">
                  <c:v>15.475</c:v>
                </c:pt>
                <c:pt idx="772">
                  <c:v>15.7075</c:v>
                </c:pt>
                <c:pt idx="773">
                  <c:v>15.6684</c:v>
                </c:pt>
                <c:pt idx="774">
                  <c:v>15.826700000000001</c:v>
                </c:pt>
                <c:pt idx="775">
                  <c:v>15.8736</c:v>
                </c:pt>
                <c:pt idx="776">
                  <c:v>15.3734</c:v>
                </c:pt>
                <c:pt idx="777">
                  <c:v>15.3147</c:v>
                </c:pt>
                <c:pt idx="778">
                  <c:v>15.181900000000001</c:v>
                </c:pt>
                <c:pt idx="779">
                  <c:v>15.1447</c:v>
                </c:pt>
                <c:pt idx="780">
                  <c:v>15.129099999999999</c:v>
                </c:pt>
                <c:pt idx="781">
                  <c:v>15.0021</c:v>
                </c:pt>
                <c:pt idx="782">
                  <c:v>15.035299999999999</c:v>
                </c:pt>
                <c:pt idx="783">
                  <c:v>14.761699999999999</c:v>
                </c:pt>
                <c:pt idx="784">
                  <c:v>14.626899999999999</c:v>
                </c:pt>
                <c:pt idx="785">
                  <c:v>14.9864</c:v>
                </c:pt>
                <c:pt idx="786">
                  <c:v>14.9063</c:v>
                </c:pt>
                <c:pt idx="787">
                  <c:v>14.9786</c:v>
                </c:pt>
                <c:pt idx="788">
                  <c:v>15.2034</c:v>
                </c:pt>
                <c:pt idx="789">
                  <c:v>15.1447</c:v>
                </c:pt>
                <c:pt idx="790">
                  <c:v>15.9049</c:v>
                </c:pt>
                <c:pt idx="791">
                  <c:v>16.145299999999999</c:v>
                </c:pt>
                <c:pt idx="792">
                  <c:v>16.0397</c:v>
                </c:pt>
                <c:pt idx="793">
                  <c:v>16.471599999999999</c:v>
                </c:pt>
                <c:pt idx="794">
                  <c:v>16.819400000000002</c:v>
                </c:pt>
                <c:pt idx="795">
                  <c:v>16.756900000000002</c:v>
                </c:pt>
                <c:pt idx="796">
                  <c:v>16.9543</c:v>
                </c:pt>
                <c:pt idx="797">
                  <c:v>16.938700000000001</c:v>
                </c:pt>
                <c:pt idx="798">
                  <c:v>17.1907</c:v>
                </c:pt>
                <c:pt idx="799">
                  <c:v>17.448699999999999</c:v>
                </c:pt>
                <c:pt idx="800">
                  <c:v>17.374400000000001</c:v>
                </c:pt>
                <c:pt idx="801">
                  <c:v>17.4526</c:v>
                </c:pt>
                <c:pt idx="802">
                  <c:v>17.499500000000001</c:v>
                </c:pt>
                <c:pt idx="803">
                  <c:v>17.417400000000001</c:v>
                </c:pt>
                <c:pt idx="804">
                  <c:v>17.706600000000002</c:v>
                </c:pt>
                <c:pt idx="805">
                  <c:v>17.456499999999998</c:v>
                </c:pt>
                <c:pt idx="806">
                  <c:v>17.4819</c:v>
                </c:pt>
                <c:pt idx="807">
                  <c:v>17.499500000000001</c:v>
                </c:pt>
                <c:pt idx="808">
                  <c:v>18.329999999999998</c:v>
                </c:pt>
                <c:pt idx="809">
                  <c:v>18.199100000000001</c:v>
                </c:pt>
                <c:pt idx="810">
                  <c:v>17.610900000000001</c:v>
                </c:pt>
                <c:pt idx="811">
                  <c:v>17.8552</c:v>
                </c:pt>
                <c:pt idx="812">
                  <c:v>17.669499999999999</c:v>
                </c:pt>
                <c:pt idx="813">
                  <c:v>17.610900000000001</c:v>
                </c:pt>
                <c:pt idx="814">
                  <c:v>17.610900000000001</c:v>
                </c:pt>
                <c:pt idx="815">
                  <c:v>17.517099999999999</c:v>
                </c:pt>
                <c:pt idx="816">
                  <c:v>17.458500000000001</c:v>
                </c:pt>
                <c:pt idx="817">
                  <c:v>17.278700000000001</c:v>
                </c:pt>
                <c:pt idx="818">
                  <c:v>17.1067</c:v>
                </c:pt>
                <c:pt idx="819">
                  <c:v>16.6221</c:v>
                </c:pt>
                <c:pt idx="820">
                  <c:v>16.266400000000001</c:v>
                </c:pt>
                <c:pt idx="821">
                  <c:v>16.117899999999999</c:v>
                </c:pt>
                <c:pt idx="822">
                  <c:v>16.157</c:v>
                </c:pt>
                <c:pt idx="823">
                  <c:v>16.1629</c:v>
                </c:pt>
                <c:pt idx="824">
                  <c:v>16.2879</c:v>
                </c:pt>
                <c:pt idx="825">
                  <c:v>16.332899999999999</c:v>
                </c:pt>
                <c:pt idx="826">
                  <c:v>16.342600000000001</c:v>
                </c:pt>
                <c:pt idx="827">
                  <c:v>16.286000000000001</c:v>
                </c:pt>
                <c:pt idx="828">
                  <c:v>16.754999999999999</c:v>
                </c:pt>
                <c:pt idx="829">
                  <c:v>16.909300000000002</c:v>
                </c:pt>
                <c:pt idx="830">
                  <c:v>17.052</c:v>
                </c:pt>
                <c:pt idx="831">
                  <c:v>17.208300000000001</c:v>
                </c:pt>
                <c:pt idx="832">
                  <c:v>16.915199999999999</c:v>
                </c:pt>
                <c:pt idx="833">
                  <c:v>16.563500000000001</c:v>
                </c:pt>
                <c:pt idx="834">
                  <c:v>16.719799999999999</c:v>
                </c:pt>
                <c:pt idx="835">
                  <c:v>16.696300000000001</c:v>
                </c:pt>
                <c:pt idx="836">
                  <c:v>16.364100000000001</c:v>
                </c:pt>
                <c:pt idx="837">
                  <c:v>16.882000000000001</c:v>
                </c:pt>
                <c:pt idx="838">
                  <c:v>16.907399999999999</c:v>
                </c:pt>
                <c:pt idx="839">
                  <c:v>17.278700000000001</c:v>
                </c:pt>
                <c:pt idx="840">
                  <c:v>17.464300000000001</c:v>
                </c:pt>
                <c:pt idx="841">
                  <c:v>17.087199999999999</c:v>
                </c:pt>
                <c:pt idx="842">
                  <c:v>17.249400000000001</c:v>
                </c:pt>
                <c:pt idx="843">
                  <c:v>17.104800000000001</c:v>
                </c:pt>
                <c:pt idx="844">
                  <c:v>16.930800000000001</c:v>
                </c:pt>
                <c:pt idx="845">
                  <c:v>16.770600000000002</c:v>
                </c:pt>
                <c:pt idx="846">
                  <c:v>17.171199999999999</c:v>
                </c:pt>
                <c:pt idx="847">
                  <c:v>17.509599999999999</c:v>
                </c:pt>
                <c:pt idx="848">
                  <c:v>17.772300000000001</c:v>
                </c:pt>
                <c:pt idx="849">
                  <c:v>17.9056</c:v>
                </c:pt>
                <c:pt idx="850">
                  <c:v>17.8429</c:v>
                </c:pt>
                <c:pt idx="851">
                  <c:v>17.5762</c:v>
                </c:pt>
                <c:pt idx="852">
                  <c:v>17.286100000000001</c:v>
                </c:pt>
                <c:pt idx="853">
                  <c:v>17.352699999999999</c:v>
                </c:pt>
                <c:pt idx="854">
                  <c:v>17.4312</c:v>
                </c:pt>
                <c:pt idx="855">
                  <c:v>17.5351</c:v>
                </c:pt>
                <c:pt idx="856">
                  <c:v>17.7409</c:v>
                </c:pt>
                <c:pt idx="857">
                  <c:v>17.813500000000001</c:v>
                </c:pt>
                <c:pt idx="858">
                  <c:v>17.8703</c:v>
                </c:pt>
                <c:pt idx="859">
                  <c:v>17.901700000000002</c:v>
                </c:pt>
                <c:pt idx="860">
                  <c:v>17.835000000000001</c:v>
                </c:pt>
                <c:pt idx="861">
                  <c:v>17.915400000000002</c:v>
                </c:pt>
                <c:pt idx="862">
                  <c:v>18.046800000000001</c:v>
                </c:pt>
                <c:pt idx="863">
                  <c:v>17.950700000000001</c:v>
                </c:pt>
                <c:pt idx="864">
                  <c:v>17.793900000000001</c:v>
                </c:pt>
                <c:pt idx="865">
                  <c:v>18.3918</c:v>
                </c:pt>
                <c:pt idx="866">
                  <c:v>18.642800000000001</c:v>
                </c:pt>
                <c:pt idx="867">
                  <c:v>17.580200000000001</c:v>
                </c:pt>
                <c:pt idx="868">
                  <c:v>18.074200000000001</c:v>
                </c:pt>
                <c:pt idx="869">
                  <c:v>17.9115</c:v>
                </c:pt>
                <c:pt idx="870">
                  <c:v>18.195799999999998</c:v>
                </c:pt>
                <c:pt idx="871">
                  <c:v>18.168299999999999</c:v>
                </c:pt>
                <c:pt idx="872">
                  <c:v>18.401599999999998</c:v>
                </c:pt>
                <c:pt idx="873">
                  <c:v>18.123200000000001</c:v>
                </c:pt>
                <c:pt idx="874">
                  <c:v>18.409500000000001</c:v>
                </c:pt>
                <c:pt idx="875">
                  <c:v>18.317299999999999</c:v>
                </c:pt>
                <c:pt idx="876">
                  <c:v>18.2742</c:v>
                </c:pt>
                <c:pt idx="877">
                  <c:v>18.5624</c:v>
                </c:pt>
                <c:pt idx="878">
                  <c:v>18.560400000000001</c:v>
                </c:pt>
                <c:pt idx="879">
                  <c:v>18.3918</c:v>
                </c:pt>
                <c:pt idx="880">
                  <c:v>18.687899999999999</c:v>
                </c:pt>
                <c:pt idx="881">
                  <c:v>19.387799999999999</c:v>
                </c:pt>
                <c:pt idx="882">
                  <c:v>19.215299999999999</c:v>
                </c:pt>
                <c:pt idx="883">
                  <c:v>19.134899999999998</c:v>
                </c:pt>
                <c:pt idx="884">
                  <c:v>18.619299999999999</c:v>
                </c:pt>
                <c:pt idx="885">
                  <c:v>18.4742</c:v>
                </c:pt>
                <c:pt idx="886">
                  <c:v>18.632999999999999</c:v>
                </c:pt>
                <c:pt idx="887">
                  <c:v>18.817299999999999</c:v>
                </c:pt>
                <c:pt idx="888">
                  <c:v>18.578099999999999</c:v>
                </c:pt>
                <c:pt idx="889">
                  <c:v>18.3703</c:v>
                </c:pt>
                <c:pt idx="890">
                  <c:v>18.950600000000001</c:v>
                </c:pt>
                <c:pt idx="891">
                  <c:v>19.215299999999999</c:v>
                </c:pt>
                <c:pt idx="892">
                  <c:v>19.311299999999999</c:v>
                </c:pt>
                <c:pt idx="893">
                  <c:v>19.615200000000002</c:v>
                </c:pt>
                <c:pt idx="894">
                  <c:v>19.150600000000001</c:v>
                </c:pt>
                <c:pt idx="895">
                  <c:v>19.0976</c:v>
                </c:pt>
                <c:pt idx="896">
                  <c:v>19.299600000000002</c:v>
                </c:pt>
                <c:pt idx="897">
                  <c:v>19.458400000000001</c:v>
                </c:pt>
                <c:pt idx="898">
                  <c:v>19.642700000000001</c:v>
                </c:pt>
                <c:pt idx="899">
                  <c:v>19.579899999999999</c:v>
                </c:pt>
                <c:pt idx="900">
                  <c:v>19.540700000000001</c:v>
                </c:pt>
                <c:pt idx="901">
                  <c:v>19.129000000000001</c:v>
                </c:pt>
                <c:pt idx="902">
                  <c:v>18.882000000000001</c:v>
                </c:pt>
                <c:pt idx="903">
                  <c:v>18.5624</c:v>
                </c:pt>
                <c:pt idx="904">
                  <c:v>18.393799999999999</c:v>
                </c:pt>
                <c:pt idx="905">
                  <c:v>17.868400000000001</c:v>
                </c:pt>
                <c:pt idx="906">
                  <c:v>17.717400000000001</c:v>
                </c:pt>
                <c:pt idx="907">
                  <c:v>17.6586</c:v>
                </c:pt>
                <c:pt idx="908">
                  <c:v>17.8978</c:v>
                </c:pt>
                <c:pt idx="909">
                  <c:v>17.637</c:v>
                </c:pt>
                <c:pt idx="910">
                  <c:v>17.652699999999999</c:v>
                </c:pt>
                <c:pt idx="911">
                  <c:v>17.948699999999999</c:v>
                </c:pt>
                <c:pt idx="912">
                  <c:v>17.9252</c:v>
                </c:pt>
                <c:pt idx="913">
                  <c:v>17.7409</c:v>
                </c:pt>
                <c:pt idx="914">
                  <c:v>17.848800000000001</c:v>
                </c:pt>
                <c:pt idx="915">
                  <c:v>17.788</c:v>
                </c:pt>
                <c:pt idx="916">
                  <c:v>17.574300000000001</c:v>
                </c:pt>
                <c:pt idx="917">
                  <c:v>17.888000000000002</c:v>
                </c:pt>
                <c:pt idx="918">
                  <c:v>18.3918</c:v>
                </c:pt>
                <c:pt idx="919">
                  <c:v>18.113399999999999</c:v>
                </c:pt>
                <c:pt idx="920">
                  <c:v>18.344799999999999</c:v>
                </c:pt>
                <c:pt idx="921">
                  <c:v>18.6447</c:v>
                </c:pt>
                <c:pt idx="922">
                  <c:v>18.540800000000001</c:v>
                </c:pt>
                <c:pt idx="923">
                  <c:v>18.282</c:v>
                </c:pt>
                <c:pt idx="924">
                  <c:v>18.3095</c:v>
                </c:pt>
                <c:pt idx="925">
                  <c:v>18.362400000000001</c:v>
                </c:pt>
                <c:pt idx="926">
                  <c:v>18.368300000000001</c:v>
                </c:pt>
                <c:pt idx="927">
                  <c:v>18.3781</c:v>
                </c:pt>
                <c:pt idx="928">
                  <c:v>18.382000000000001</c:v>
                </c:pt>
                <c:pt idx="929">
                  <c:v>18.325199999999999</c:v>
                </c:pt>
                <c:pt idx="930">
                  <c:v>18.3507</c:v>
                </c:pt>
                <c:pt idx="931">
                  <c:v>18.3291</c:v>
                </c:pt>
                <c:pt idx="932">
                  <c:v>17.854600000000001</c:v>
                </c:pt>
                <c:pt idx="933">
                  <c:v>17.650700000000001</c:v>
                </c:pt>
                <c:pt idx="934">
                  <c:v>17.682099999999998</c:v>
                </c:pt>
                <c:pt idx="935">
                  <c:v>17.731100000000001</c:v>
                </c:pt>
                <c:pt idx="936">
                  <c:v>17.6096</c:v>
                </c:pt>
                <c:pt idx="937">
                  <c:v>16.4391</c:v>
                </c:pt>
                <c:pt idx="938">
                  <c:v>16.750900000000001</c:v>
                </c:pt>
                <c:pt idx="939">
                  <c:v>16.778300000000002</c:v>
                </c:pt>
                <c:pt idx="940">
                  <c:v>16.462700000000002</c:v>
                </c:pt>
                <c:pt idx="941">
                  <c:v>16.3764</c:v>
                </c:pt>
                <c:pt idx="942">
                  <c:v>16.1235</c:v>
                </c:pt>
                <c:pt idx="943">
                  <c:v>16.154900000000001</c:v>
                </c:pt>
                <c:pt idx="944">
                  <c:v>16.2058</c:v>
                </c:pt>
                <c:pt idx="945">
                  <c:v>16.190100000000001</c:v>
                </c:pt>
                <c:pt idx="946">
                  <c:v>16.056799999999999</c:v>
                </c:pt>
                <c:pt idx="947">
                  <c:v>16.196000000000002</c:v>
                </c:pt>
                <c:pt idx="948">
                  <c:v>15.8902</c:v>
                </c:pt>
                <c:pt idx="949">
                  <c:v>15.9</c:v>
                </c:pt>
                <c:pt idx="950">
                  <c:v>16.090199999999999</c:v>
                </c:pt>
                <c:pt idx="951">
                  <c:v>16.196000000000002</c:v>
                </c:pt>
                <c:pt idx="952">
                  <c:v>16.145</c:v>
                </c:pt>
                <c:pt idx="953">
                  <c:v>16.309699999999999</c:v>
                </c:pt>
                <c:pt idx="954">
                  <c:v>16.715599999999998</c:v>
                </c:pt>
                <c:pt idx="955">
                  <c:v>16.574400000000001</c:v>
                </c:pt>
                <c:pt idx="956">
                  <c:v>16.762599999999999</c:v>
                </c:pt>
                <c:pt idx="957">
                  <c:v>16.709700000000002</c:v>
                </c:pt>
                <c:pt idx="958">
                  <c:v>16.511700000000001</c:v>
                </c:pt>
                <c:pt idx="959">
                  <c:v>16.703800000000001</c:v>
                </c:pt>
                <c:pt idx="960">
                  <c:v>16.745000000000001</c:v>
                </c:pt>
                <c:pt idx="961">
                  <c:v>16.552800000000001</c:v>
                </c:pt>
                <c:pt idx="962">
                  <c:v>16.9587</c:v>
                </c:pt>
                <c:pt idx="963">
                  <c:v>17.009599999999999</c:v>
                </c:pt>
                <c:pt idx="964">
                  <c:v>17.009599999999999</c:v>
                </c:pt>
                <c:pt idx="965">
                  <c:v>16.9665</c:v>
                </c:pt>
                <c:pt idx="966">
                  <c:v>16.635200000000001</c:v>
                </c:pt>
                <c:pt idx="967">
                  <c:v>16.201899999999998</c:v>
                </c:pt>
                <c:pt idx="968">
                  <c:v>16.1509</c:v>
                </c:pt>
                <c:pt idx="969">
                  <c:v>16.325399999999998</c:v>
                </c:pt>
                <c:pt idx="970">
                  <c:v>15.9392</c:v>
                </c:pt>
                <c:pt idx="971">
                  <c:v>16.1843</c:v>
                </c:pt>
                <c:pt idx="972">
                  <c:v>16.501200000000001</c:v>
                </c:pt>
                <c:pt idx="973">
                  <c:v>16.427499999999998</c:v>
                </c:pt>
                <c:pt idx="974">
                  <c:v>16.276</c:v>
                </c:pt>
                <c:pt idx="975">
                  <c:v>16.188199999999998</c:v>
                </c:pt>
                <c:pt idx="976">
                  <c:v>16.309799999999999</c:v>
                </c:pt>
                <c:pt idx="977">
                  <c:v>16.517199999999999</c:v>
                </c:pt>
                <c:pt idx="978">
                  <c:v>16.539100000000001</c:v>
                </c:pt>
                <c:pt idx="979">
                  <c:v>16.6447</c:v>
                </c:pt>
                <c:pt idx="980">
                  <c:v>16.866</c:v>
                </c:pt>
                <c:pt idx="981">
                  <c:v>17.035399999999999</c:v>
                </c:pt>
                <c:pt idx="982">
                  <c:v>17.258700000000001</c:v>
                </c:pt>
                <c:pt idx="983">
                  <c:v>16.973600000000001</c:v>
                </c:pt>
                <c:pt idx="984">
                  <c:v>17.023499999999999</c:v>
                </c:pt>
                <c:pt idx="985">
                  <c:v>17.0853</c:v>
                </c:pt>
                <c:pt idx="986">
                  <c:v>16.764299999999999</c:v>
                </c:pt>
                <c:pt idx="987">
                  <c:v>16.712499999999999</c:v>
                </c:pt>
                <c:pt idx="988">
                  <c:v>16.582899999999999</c:v>
                </c:pt>
                <c:pt idx="989">
                  <c:v>16.567</c:v>
                </c:pt>
                <c:pt idx="990">
                  <c:v>16.7883</c:v>
                </c:pt>
                <c:pt idx="991">
                  <c:v>16.485299999999999</c:v>
                </c:pt>
                <c:pt idx="992">
                  <c:v>16.1404</c:v>
                </c:pt>
                <c:pt idx="993">
                  <c:v>15.955</c:v>
                </c:pt>
                <c:pt idx="994">
                  <c:v>16.293900000000001</c:v>
                </c:pt>
                <c:pt idx="995">
                  <c:v>16.555</c:v>
                </c:pt>
                <c:pt idx="996">
                  <c:v>16.9497</c:v>
                </c:pt>
                <c:pt idx="997">
                  <c:v>17.2547</c:v>
                </c:pt>
                <c:pt idx="998">
                  <c:v>17.426100000000002</c:v>
                </c:pt>
                <c:pt idx="999">
                  <c:v>17.2806</c:v>
                </c:pt>
                <c:pt idx="1000">
                  <c:v>17.4939</c:v>
                </c:pt>
                <c:pt idx="1001">
                  <c:v>17.450099999999999</c:v>
                </c:pt>
                <c:pt idx="1002">
                  <c:v>16.291899999999998</c:v>
                </c:pt>
                <c:pt idx="1003">
                  <c:v>17.1311</c:v>
                </c:pt>
                <c:pt idx="1004">
                  <c:v>16.610800000000001</c:v>
                </c:pt>
                <c:pt idx="1005">
                  <c:v>16.957699999999999</c:v>
                </c:pt>
                <c:pt idx="1006">
                  <c:v>17.366299999999999</c:v>
                </c:pt>
                <c:pt idx="1007">
                  <c:v>17.462</c:v>
                </c:pt>
                <c:pt idx="1008">
                  <c:v>17.472000000000001</c:v>
                </c:pt>
                <c:pt idx="1009">
                  <c:v>17.450099999999999</c:v>
                </c:pt>
                <c:pt idx="1010">
                  <c:v>17.300599999999999</c:v>
                </c:pt>
                <c:pt idx="1011">
                  <c:v>17.46</c:v>
                </c:pt>
                <c:pt idx="1012">
                  <c:v>17.270700000000001</c:v>
                </c:pt>
                <c:pt idx="1013">
                  <c:v>17.3324</c:v>
                </c:pt>
                <c:pt idx="1014">
                  <c:v>17.388300000000001</c:v>
                </c:pt>
                <c:pt idx="1015">
                  <c:v>17.163</c:v>
                </c:pt>
                <c:pt idx="1016">
                  <c:v>17.133099999999999</c:v>
                </c:pt>
                <c:pt idx="1017">
                  <c:v>17.170999999999999</c:v>
                </c:pt>
                <c:pt idx="1018">
                  <c:v>17.0075</c:v>
                </c:pt>
                <c:pt idx="1019">
                  <c:v>17.222799999999999</c:v>
                </c:pt>
                <c:pt idx="1020">
                  <c:v>17.621500000000001</c:v>
                </c:pt>
                <c:pt idx="1021">
                  <c:v>17.6434</c:v>
                </c:pt>
                <c:pt idx="1022">
                  <c:v>17.800899999999999</c:v>
                </c:pt>
                <c:pt idx="1023">
                  <c:v>17.806899999999999</c:v>
                </c:pt>
                <c:pt idx="1024">
                  <c:v>18.0182</c:v>
                </c:pt>
                <c:pt idx="1025">
                  <c:v>18.2972</c:v>
                </c:pt>
                <c:pt idx="1026">
                  <c:v>18.422799999999999</c:v>
                </c:pt>
                <c:pt idx="1027">
                  <c:v>18.476600000000001</c:v>
                </c:pt>
                <c:pt idx="1028">
                  <c:v>18.381</c:v>
                </c:pt>
                <c:pt idx="1029">
                  <c:v>18.263400000000001</c:v>
                </c:pt>
                <c:pt idx="1030">
                  <c:v>17.956399999999999</c:v>
                </c:pt>
                <c:pt idx="1031">
                  <c:v>18.490600000000001</c:v>
                </c:pt>
                <c:pt idx="1032">
                  <c:v>18.367000000000001</c:v>
                </c:pt>
                <c:pt idx="1033">
                  <c:v>18.632100000000001</c:v>
                </c:pt>
                <c:pt idx="1034">
                  <c:v>18.739799999999999</c:v>
                </c:pt>
                <c:pt idx="1035">
                  <c:v>18.8674</c:v>
                </c:pt>
                <c:pt idx="1036">
                  <c:v>18.875299999999999</c:v>
                </c:pt>
                <c:pt idx="1037">
                  <c:v>18.598199999999999</c:v>
                </c:pt>
                <c:pt idx="1038">
                  <c:v>18.414899999999999</c:v>
                </c:pt>
                <c:pt idx="1039">
                  <c:v>18.149699999999999</c:v>
                </c:pt>
                <c:pt idx="1040">
                  <c:v>18.183599999999998</c:v>
                </c:pt>
                <c:pt idx="1041">
                  <c:v>18.418800000000001</c:v>
                </c:pt>
                <c:pt idx="1042">
                  <c:v>18.361000000000001</c:v>
                </c:pt>
                <c:pt idx="1043">
                  <c:v>19.166399999999999</c:v>
                </c:pt>
                <c:pt idx="1044">
                  <c:v>19.397600000000001</c:v>
                </c:pt>
                <c:pt idx="1045">
                  <c:v>19.884</c:v>
                </c:pt>
                <c:pt idx="1046">
                  <c:v>19.567</c:v>
                </c:pt>
                <c:pt idx="1047">
                  <c:v>19.4175</c:v>
                </c:pt>
                <c:pt idx="1048">
                  <c:v>19.505199999999999</c:v>
                </c:pt>
                <c:pt idx="1049">
                  <c:v>19.738499999999998</c:v>
                </c:pt>
                <c:pt idx="1050">
                  <c:v>19.8521</c:v>
                </c:pt>
                <c:pt idx="1051">
                  <c:v>19.6846</c:v>
                </c:pt>
                <c:pt idx="1052">
                  <c:v>19.525200000000002</c:v>
                </c:pt>
                <c:pt idx="1053">
                  <c:v>19.3398</c:v>
                </c:pt>
                <c:pt idx="1054">
                  <c:v>19.014900000000001</c:v>
                </c:pt>
                <c:pt idx="1055">
                  <c:v>19.3797</c:v>
                </c:pt>
                <c:pt idx="1056">
                  <c:v>19.415500000000002</c:v>
                </c:pt>
                <c:pt idx="1057">
                  <c:v>19.485299999999999</c:v>
                </c:pt>
                <c:pt idx="1058">
                  <c:v>19.712499999999999</c:v>
                </c:pt>
                <c:pt idx="1059">
                  <c:v>19.646799999999999</c:v>
                </c:pt>
                <c:pt idx="1060">
                  <c:v>19.453399999999998</c:v>
                </c:pt>
                <c:pt idx="1061">
                  <c:v>19.3278</c:v>
                </c:pt>
                <c:pt idx="1062">
                  <c:v>19.387599999999999</c:v>
                </c:pt>
                <c:pt idx="1063">
                  <c:v>19.216200000000001</c:v>
                </c:pt>
                <c:pt idx="1064">
                  <c:v>19.136500000000002</c:v>
                </c:pt>
                <c:pt idx="1065">
                  <c:v>19.168399999999998</c:v>
                </c:pt>
                <c:pt idx="1066">
                  <c:v>19.108599999999999</c:v>
                </c:pt>
                <c:pt idx="1067">
                  <c:v>18.289300000000001</c:v>
                </c:pt>
                <c:pt idx="1068">
                  <c:v>18.3371</c:v>
                </c:pt>
                <c:pt idx="1069">
                  <c:v>17.709199999999999</c:v>
                </c:pt>
                <c:pt idx="1070">
                  <c:v>17.511900000000001</c:v>
                </c:pt>
                <c:pt idx="1071">
                  <c:v>17.320499999999999</c:v>
                </c:pt>
                <c:pt idx="1072">
                  <c:v>17.605499999999999</c:v>
                </c:pt>
                <c:pt idx="1073">
                  <c:v>17.523800000000001</c:v>
                </c:pt>
                <c:pt idx="1074">
                  <c:v>17.157</c:v>
                </c:pt>
                <c:pt idx="1075">
                  <c:v>17.101199999999999</c:v>
                </c:pt>
                <c:pt idx="1076">
                  <c:v>16.9756</c:v>
                </c:pt>
                <c:pt idx="1077">
                  <c:v>17.1052</c:v>
                </c:pt>
                <c:pt idx="1078">
                  <c:v>17.5457</c:v>
                </c:pt>
                <c:pt idx="1079">
                  <c:v>17.238800000000001</c:v>
                </c:pt>
                <c:pt idx="1080">
                  <c:v>17.075299999999999</c:v>
                </c:pt>
                <c:pt idx="1081">
                  <c:v>17.296600000000002</c:v>
                </c:pt>
                <c:pt idx="1082">
                  <c:v>17.322500000000002</c:v>
                </c:pt>
                <c:pt idx="1083">
                  <c:v>17.3843</c:v>
                </c:pt>
                <c:pt idx="1084">
                  <c:v>17.294599999999999</c:v>
                </c:pt>
                <c:pt idx="1085">
                  <c:v>17.491900000000001</c:v>
                </c:pt>
                <c:pt idx="1086">
                  <c:v>17.509899999999998</c:v>
                </c:pt>
                <c:pt idx="1087">
                  <c:v>17.362300000000001</c:v>
                </c:pt>
                <c:pt idx="1088">
                  <c:v>17.418199999999999</c:v>
                </c:pt>
                <c:pt idx="1089">
                  <c:v>17.7471</c:v>
                </c:pt>
                <c:pt idx="1090">
                  <c:v>17.741099999999999</c:v>
                </c:pt>
                <c:pt idx="1091">
                  <c:v>17.864699999999999</c:v>
                </c:pt>
                <c:pt idx="1092">
                  <c:v>17.685300000000002</c:v>
                </c:pt>
                <c:pt idx="1093">
                  <c:v>17.665299999999998</c:v>
                </c:pt>
                <c:pt idx="1094">
                  <c:v>17.135100000000001</c:v>
                </c:pt>
                <c:pt idx="1095">
                  <c:v>17.2866</c:v>
                </c:pt>
                <c:pt idx="1096">
                  <c:v>17.308</c:v>
                </c:pt>
                <c:pt idx="1097">
                  <c:v>17.148</c:v>
                </c:pt>
                <c:pt idx="1098">
                  <c:v>17.234000000000002</c:v>
                </c:pt>
                <c:pt idx="1099">
                  <c:v>17.065999999999999</c:v>
                </c:pt>
                <c:pt idx="1100">
                  <c:v>17.154</c:v>
                </c:pt>
                <c:pt idx="1101">
                  <c:v>16.91</c:v>
                </c:pt>
                <c:pt idx="1102">
                  <c:v>16.963999999999999</c:v>
                </c:pt>
                <c:pt idx="1103">
                  <c:v>16.864000000000001</c:v>
                </c:pt>
                <c:pt idx="1104">
                  <c:v>16.928000000000001</c:v>
                </c:pt>
                <c:pt idx="1105">
                  <c:v>16.826000000000001</c:v>
                </c:pt>
                <c:pt idx="1106">
                  <c:v>16.812000000000001</c:v>
                </c:pt>
                <c:pt idx="1107">
                  <c:v>16.797999999999998</c:v>
                </c:pt>
                <c:pt idx="1108">
                  <c:v>16.46</c:v>
                </c:pt>
                <c:pt idx="1109">
                  <c:v>16.594000000000001</c:v>
                </c:pt>
                <c:pt idx="1110">
                  <c:v>16.315999999999999</c:v>
                </c:pt>
                <c:pt idx="1111">
                  <c:v>16.376000000000001</c:v>
                </c:pt>
                <c:pt idx="1112">
                  <c:v>16.260000000000002</c:v>
                </c:pt>
                <c:pt idx="1113">
                  <c:v>16.312000000000001</c:v>
                </c:pt>
                <c:pt idx="1114">
                  <c:v>16.361999999999998</c:v>
                </c:pt>
                <c:pt idx="1115">
                  <c:v>16.542000000000002</c:v>
                </c:pt>
                <c:pt idx="1116">
                  <c:v>16.488</c:v>
                </c:pt>
                <c:pt idx="1117">
                  <c:v>16.466000000000001</c:v>
                </c:pt>
                <c:pt idx="1118">
                  <c:v>16.597999999999999</c:v>
                </c:pt>
                <c:pt idx="1119">
                  <c:v>16.513999999999999</c:v>
                </c:pt>
                <c:pt idx="1120">
                  <c:v>16.577999999999999</c:v>
                </c:pt>
                <c:pt idx="1121">
                  <c:v>16.815999999999999</c:v>
                </c:pt>
                <c:pt idx="1122">
                  <c:v>16.908000000000001</c:v>
                </c:pt>
                <c:pt idx="1123">
                  <c:v>16.968</c:v>
                </c:pt>
                <c:pt idx="1124">
                  <c:v>16.329999999999998</c:v>
                </c:pt>
                <c:pt idx="1125">
                  <c:v>15.67</c:v>
                </c:pt>
                <c:pt idx="1126">
                  <c:v>15.494</c:v>
                </c:pt>
                <c:pt idx="1127">
                  <c:v>15.074</c:v>
                </c:pt>
                <c:pt idx="1128">
                  <c:v>15.23</c:v>
                </c:pt>
                <c:pt idx="1129">
                  <c:v>16.245999999999999</c:v>
                </c:pt>
                <c:pt idx="1130">
                  <c:v>16.696000000000002</c:v>
                </c:pt>
                <c:pt idx="1131">
                  <c:v>16.678000000000001</c:v>
                </c:pt>
                <c:pt idx="1132">
                  <c:v>16.75</c:v>
                </c:pt>
                <c:pt idx="1133">
                  <c:v>16.718</c:v>
                </c:pt>
                <c:pt idx="1134">
                  <c:v>16.399999999999999</c:v>
                </c:pt>
                <c:pt idx="1135">
                  <c:v>16.251999999999999</c:v>
                </c:pt>
                <c:pt idx="1136">
                  <c:v>16.16</c:v>
                </c:pt>
                <c:pt idx="1137">
                  <c:v>16.058</c:v>
                </c:pt>
                <c:pt idx="1138">
                  <c:v>15.974</c:v>
                </c:pt>
                <c:pt idx="1139">
                  <c:v>15.69</c:v>
                </c:pt>
                <c:pt idx="1140">
                  <c:v>16.158000000000001</c:v>
                </c:pt>
                <c:pt idx="1141">
                  <c:v>16.468</c:v>
                </c:pt>
                <c:pt idx="1142">
                  <c:v>16.72</c:v>
                </c:pt>
                <c:pt idx="1143">
                  <c:v>17.206</c:v>
                </c:pt>
                <c:pt idx="1144">
                  <c:v>17.327999999999999</c:v>
                </c:pt>
                <c:pt idx="1145">
                  <c:v>17.446000000000002</c:v>
                </c:pt>
                <c:pt idx="1146">
                  <c:v>17.09</c:v>
                </c:pt>
                <c:pt idx="1147">
                  <c:v>17.128</c:v>
                </c:pt>
                <c:pt idx="1148">
                  <c:v>17</c:v>
                </c:pt>
                <c:pt idx="1149">
                  <c:v>16.792000000000002</c:v>
                </c:pt>
                <c:pt idx="1150">
                  <c:v>16.82</c:v>
                </c:pt>
                <c:pt idx="1151">
                  <c:v>16.443999999999999</c:v>
                </c:pt>
                <c:pt idx="1152">
                  <c:v>16.224</c:v>
                </c:pt>
                <c:pt idx="1153">
                  <c:v>15.926</c:v>
                </c:pt>
                <c:pt idx="1154">
                  <c:v>16.166</c:v>
                </c:pt>
                <c:pt idx="1155">
                  <c:v>16.106000000000002</c:v>
                </c:pt>
                <c:pt idx="1156">
                  <c:v>16.224</c:v>
                </c:pt>
                <c:pt idx="1157">
                  <c:v>16.416</c:v>
                </c:pt>
                <c:pt idx="1158">
                  <c:v>16.571999999999999</c:v>
                </c:pt>
                <c:pt idx="1159">
                  <c:v>16.856000000000002</c:v>
                </c:pt>
                <c:pt idx="1160">
                  <c:v>16.989999999999998</c:v>
                </c:pt>
                <c:pt idx="1161">
                  <c:v>17.062000000000001</c:v>
                </c:pt>
                <c:pt idx="1162">
                  <c:v>17.332000000000001</c:v>
                </c:pt>
                <c:pt idx="1163">
                  <c:v>17.13</c:v>
                </c:pt>
                <c:pt idx="1164">
                  <c:v>17.364000000000001</c:v>
                </c:pt>
                <c:pt idx="1165">
                  <c:v>17.32</c:v>
                </c:pt>
                <c:pt idx="1166">
                  <c:v>18.088000000000001</c:v>
                </c:pt>
                <c:pt idx="1167">
                  <c:v>18.545999999999999</c:v>
                </c:pt>
                <c:pt idx="1168">
                  <c:v>19.126000000000001</c:v>
                </c:pt>
                <c:pt idx="1169">
                  <c:v>19.213999999999999</c:v>
                </c:pt>
                <c:pt idx="1170">
                  <c:v>19.126000000000001</c:v>
                </c:pt>
                <c:pt idx="1171">
                  <c:v>19.225999999999999</c:v>
                </c:pt>
                <c:pt idx="1172">
                  <c:v>19.192</c:v>
                </c:pt>
                <c:pt idx="1173">
                  <c:v>18.64</c:v>
                </c:pt>
                <c:pt idx="1174">
                  <c:v>18.565999999999999</c:v>
                </c:pt>
                <c:pt idx="1175">
                  <c:v>18.562000000000001</c:v>
                </c:pt>
                <c:pt idx="1176">
                  <c:v>18.334</c:v>
                </c:pt>
                <c:pt idx="1177">
                  <c:v>17.838000000000001</c:v>
                </c:pt>
                <c:pt idx="1178">
                  <c:v>17.206</c:v>
                </c:pt>
                <c:pt idx="1179">
                  <c:v>17.463999999999999</c:v>
                </c:pt>
                <c:pt idx="1180">
                  <c:v>17.28</c:v>
                </c:pt>
                <c:pt idx="1181">
                  <c:v>17.675999999999998</c:v>
                </c:pt>
                <c:pt idx="1182">
                  <c:v>17.718</c:v>
                </c:pt>
                <c:pt idx="1183">
                  <c:v>16.986000000000001</c:v>
                </c:pt>
                <c:pt idx="1184">
                  <c:v>16.321999999999999</c:v>
                </c:pt>
                <c:pt idx="1185">
                  <c:v>16.475999999999999</c:v>
                </c:pt>
                <c:pt idx="1186">
                  <c:v>16.61</c:v>
                </c:pt>
                <c:pt idx="1187">
                  <c:v>16.911999999999999</c:v>
                </c:pt>
                <c:pt idx="1188">
                  <c:v>16.885999999999999</c:v>
                </c:pt>
                <c:pt idx="1189">
                  <c:v>16.88</c:v>
                </c:pt>
                <c:pt idx="1190">
                  <c:v>16.943999999999999</c:v>
                </c:pt>
                <c:pt idx="1191">
                  <c:v>17.812000000000001</c:v>
                </c:pt>
                <c:pt idx="1192">
                  <c:v>17.797999999999998</c:v>
                </c:pt>
                <c:pt idx="1193">
                  <c:v>17.692</c:v>
                </c:pt>
                <c:pt idx="1194">
                  <c:v>18.047999999999998</c:v>
                </c:pt>
                <c:pt idx="1195">
                  <c:v>18.29</c:v>
                </c:pt>
                <c:pt idx="1196">
                  <c:v>18.158000000000001</c:v>
                </c:pt>
                <c:pt idx="1197">
                  <c:v>18.558</c:v>
                </c:pt>
                <c:pt idx="1198">
                  <c:v>18.257999999999999</c:v>
                </c:pt>
                <c:pt idx="1199">
                  <c:v>18.478000000000002</c:v>
                </c:pt>
                <c:pt idx="1200">
                  <c:v>18.562000000000001</c:v>
                </c:pt>
                <c:pt idx="1201">
                  <c:v>19.213999999999999</c:v>
                </c:pt>
                <c:pt idx="1202">
                  <c:v>19.350000000000001</c:v>
                </c:pt>
                <c:pt idx="1203">
                  <c:v>19.361999999999998</c:v>
                </c:pt>
                <c:pt idx="1204">
                  <c:v>19.512</c:v>
                </c:pt>
                <c:pt idx="1205">
                  <c:v>19.096</c:v>
                </c:pt>
                <c:pt idx="1206">
                  <c:v>18.891999999999999</c:v>
                </c:pt>
                <c:pt idx="1207">
                  <c:v>18.872</c:v>
                </c:pt>
                <c:pt idx="1208">
                  <c:v>18.010000000000002</c:v>
                </c:pt>
                <c:pt idx="1209">
                  <c:v>18.21</c:v>
                </c:pt>
                <c:pt idx="1210">
                  <c:v>18.596</c:v>
                </c:pt>
                <c:pt idx="1211">
                  <c:v>18.754000000000001</c:v>
                </c:pt>
                <c:pt idx="1212">
                  <c:v>18.724</c:v>
                </c:pt>
                <c:pt idx="1213">
                  <c:v>18.687999999999999</c:v>
                </c:pt>
                <c:pt idx="1214">
                  <c:v>18.622</c:v>
                </c:pt>
                <c:pt idx="1215">
                  <c:v>18.11</c:v>
                </c:pt>
                <c:pt idx="1216">
                  <c:v>18.097999999999999</c:v>
                </c:pt>
                <c:pt idx="1217">
                  <c:v>18.646000000000001</c:v>
                </c:pt>
                <c:pt idx="1218">
                  <c:v>18.617999999999999</c:v>
                </c:pt>
                <c:pt idx="1219">
                  <c:v>18.841999999999999</c:v>
                </c:pt>
                <c:pt idx="1220">
                  <c:v>19.111999999999998</c:v>
                </c:pt>
                <c:pt idx="1221">
                  <c:v>19.202000000000002</c:v>
                </c:pt>
                <c:pt idx="1222">
                  <c:v>19.73</c:v>
                </c:pt>
                <c:pt idx="1223">
                  <c:v>19.231999999999999</c:v>
                </c:pt>
                <c:pt idx="1224">
                  <c:v>19.314</c:v>
                </c:pt>
                <c:pt idx="1225">
                  <c:v>19.36</c:v>
                </c:pt>
                <c:pt idx="1226">
                  <c:v>18.989999999999998</c:v>
                </c:pt>
                <c:pt idx="1227">
                  <c:v>18.8</c:v>
                </c:pt>
                <c:pt idx="1228">
                  <c:v>18.97</c:v>
                </c:pt>
                <c:pt idx="1229">
                  <c:v>19.132000000000001</c:v>
                </c:pt>
                <c:pt idx="1230">
                  <c:v>19.027999999999999</c:v>
                </c:pt>
                <c:pt idx="1231">
                  <c:v>19.05</c:v>
                </c:pt>
                <c:pt idx="1232">
                  <c:v>18.86</c:v>
                </c:pt>
                <c:pt idx="1233">
                  <c:v>18.98</c:v>
                </c:pt>
                <c:pt idx="1234">
                  <c:v>19.09</c:v>
                </c:pt>
                <c:pt idx="1235">
                  <c:v>18.66</c:v>
                </c:pt>
                <c:pt idx="1236">
                  <c:v>18.68</c:v>
                </c:pt>
                <c:pt idx="1237">
                  <c:v>18.510000000000002</c:v>
                </c:pt>
                <c:pt idx="1238">
                  <c:v>18.22</c:v>
                </c:pt>
                <c:pt idx="1239">
                  <c:v>18.100000000000001</c:v>
                </c:pt>
                <c:pt idx="1240">
                  <c:v>17.89</c:v>
                </c:pt>
                <c:pt idx="1241">
                  <c:v>17.53</c:v>
                </c:pt>
                <c:pt idx="1242">
                  <c:v>17.690000000000001</c:v>
                </c:pt>
                <c:pt idx="1243">
                  <c:v>17.62</c:v>
                </c:pt>
                <c:pt idx="1244">
                  <c:v>17.75</c:v>
                </c:pt>
                <c:pt idx="1245">
                  <c:v>17.850000000000001</c:v>
                </c:pt>
                <c:pt idx="1246">
                  <c:v>17.98</c:v>
                </c:pt>
                <c:pt idx="1247">
                  <c:v>17.600000000000001</c:v>
                </c:pt>
                <c:pt idx="1248">
                  <c:v>17.73</c:v>
                </c:pt>
                <c:pt idx="1249">
                  <c:v>17.739999999999998</c:v>
                </c:pt>
                <c:pt idx="1250">
                  <c:v>18.05</c:v>
                </c:pt>
                <c:pt idx="1251">
                  <c:v>17.989999999999998</c:v>
                </c:pt>
                <c:pt idx="1252">
                  <c:v>18.27</c:v>
                </c:pt>
                <c:pt idx="1253">
                  <c:v>19.91</c:v>
                </c:pt>
                <c:pt idx="1254">
                  <c:v>19.12</c:v>
                </c:pt>
                <c:pt idx="1255">
                  <c:v>18.670000000000002</c:v>
                </c:pt>
                <c:pt idx="1256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'3a. Moving Average'!$D$2</c:f>
              <c:strCache>
                <c:ptCount val="1"/>
                <c:pt idx="0">
                  <c:v>Naive Trend </c:v>
                </c:pt>
              </c:strCache>
            </c:strRef>
          </c:tx>
          <c:spPr>
            <a:ln w="34925" cap="rnd">
              <a:solidFill>
                <a:schemeClr val="accent4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m/d/yyyy\ h:mm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45610.291666608799</c:v>
                </c:pt>
                <c:pt idx="1258">
                  <c:v>45611.291666608799</c:v>
                </c:pt>
                <c:pt idx="1259">
                  <c:v>45612.291666608799</c:v>
                </c:pt>
                <c:pt idx="1260">
                  <c:v>45613.291666608799</c:v>
                </c:pt>
                <c:pt idx="1261">
                  <c:v>45614.291666608799</c:v>
                </c:pt>
                <c:pt idx="1262">
                  <c:v>45615.291666608799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Average'!$D$3:$D$1260</c15:sqref>
                  </c15:fullRef>
                </c:ext>
              </c:extLst>
              <c:f>'3a. Moving Average'!$D$4:$D$1260</c:f>
              <c:numCache>
                <c:formatCode>_("$"* #,##0.00_);_("$"* \(#,##0.00\);_("$"* "-"??_);_(@_)</c:formatCode>
                <c:ptCount val="1257"/>
                <c:pt idx="0">
                  <c:v>11.747999999999999</c:v>
                </c:pt>
                <c:pt idx="1">
                  <c:v>11.787800000000001</c:v>
                </c:pt>
                <c:pt idx="2">
                  <c:v>11.86</c:v>
                </c:pt>
                <c:pt idx="3">
                  <c:v>11.757400000000001</c:v>
                </c:pt>
                <c:pt idx="4">
                  <c:v>11.6777</c:v>
                </c:pt>
                <c:pt idx="5">
                  <c:v>11.6853</c:v>
                </c:pt>
                <c:pt idx="6">
                  <c:v>11.624499999999999</c:v>
                </c:pt>
                <c:pt idx="7">
                  <c:v>11.7385</c:v>
                </c:pt>
                <c:pt idx="8">
                  <c:v>11.994899999999999</c:v>
                </c:pt>
                <c:pt idx="9">
                  <c:v>12.1031</c:v>
                </c:pt>
                <c:pt idx="10">
                  <c:v>12.057600000000001</c:v>
                </c:pt>
                <c:pt idx="11">
                  <c:v>12.019600000000001</c:v>
                </c:pt>
                <c:pt idx="12">
                  <c:v>12.2684</c:v>
                </c:pt>
                <c:pt idx="13">
                  <c:v>12.401400000000001</c:v>
                </c:pt>
                <c:pt idx="14">
                  <c:v>12.3843</c:v>
                </c:pt>
                <c:pt idx="15">
                  <c:v>12.401400000000001</c:v>
                </c:pt>
                <c:pt idx="16">
                  <c:v>12.5229</c:v>
                </c:pt>
                <c:pt idx="17">
                  <c:v>12.5951</c:v>
                </c:pt>
                <c:pt idx="18">
                  <c:v>12.6388</c:v>
                </c:pt>
                <c:pt idx="19">
                  <c:v>12.786899999999999</c:v>
                </c:pt>
                <c:pt idx="20">
                  <c:v>12.8344</c:v>
                </c:pt>
                <c:pt idx="21">
                  <c:v>12.9636</c:v>
                </c:pt>
                <c:pt idx="22">
                  <c:v>12.8667</c:v>
                </c:pt>
                <c:pt idx="23">
                  <c:v>12.8591</c:v>
                </c:pt>
                <c:pt idx="24">
                  <c:v>12.8933</c:v>
                </c:pt>
                <c:pt idx="25">
                  <c:v>12.8971</c:v>
                </c:pt>
                <c:pt idx="26">
                  <c:v>12.9313</c:v>
                </c:pt>
                <c:pt idx="27">
                  <c:v>12.8705</c:v>
                </c:pt>
                <c:pt idx="28">
                  <c:v>12.9199</c:v>
                </c:pt>
                <c:pt idx="29">
                  <c:v>12.8743</c:v>
                </c:pt>
                <c:pt idx="30">
                  <c:v>12.8629</c:v>
                </c:pt>
                <c:pt idx="31">
                  <c:v>12.9161</c:v>
                </c:pt>
                <c:pt idx="32">
                  <c:v>13.1174</c:v>
                </c:pt>
                <c:pt idx="33">
                  <c:v>12.9313</c:v>
                </c:pt>
                <c:pt idx="34">
                  <c:v>13.126899999999999</c:v>
                </c:pt>
                <c:pt idx="35">
                  <c:v>13.334</c:v>
                </c:pt>
                <c:pt idx="36">
                  <c:v>13.3834</c:v>
                </c:pt>
                <c:pt idx="37">
                  <c:v>13.4916</c:v>
                </c:pt>
                <c:pt idx="38">
                  <c:v>13.459300000000001</c:v>
                </c:pt>
                <c:pt idx="39">
                  <c:v>13.6075</c:v>
                </c:pt>
                <c:pt idx="40">
                  <c:v>13.7651</c:v>
                </c:pt>
                <c:pt idx="41">
                  <c:v>13.5999</c:v>
                </c:pt>
                <c:pt idx="42">
                  <c:v>13.7936</c:v>
                </c:pt>
                <c:pt idx="43">
                  <c:v>13.766999999999999</c:v>
                </c:pt>
                <c:pt idx="44">
                  <c:v>13.7006</c:v>
                </c:pt>
                <c:pt idx="45">
                  <c:v>13.747999999999999</c:v>
                </c:pt>
                <c:pt idx="46">
                  <c:v>13.7879</c:v>
                </c:pt>
                <c:pt idx="47">
                  <c:v>13.6531</c:v>
                </c:pt>
                <c:pt idx="48">
                  <c:v>13.5448</c:v>
                </c:pt>
                <c:pt idx="49">
                  <c:v>13.6797</c:v>
                </c:pt>
                <c:pt idx="50">
                  <c:v>13.6379</c:v>
                </c:pt>
                <c:pt idx="51">
                  <c:v>13.512499999999999</c:v>
                </c:pt>
                <c:pt idx="52">
                  <c:v>13.3302</c:v>
                </c:pt>
                <c:pt idx="53">
                  <c:v>13.3872</c:v>
                </c:pt>
                <c:pt idx="54">
                  <c:v>13.8658</c:v>
                </c:pt>
                <c:pt idx="55">
                  <c:v>13.392899999999999</c:v>
                </c:pt>
                <c:pt idx="56">
                  <c:v>13.590400000000001</c:v>
                </c:pt>
                <c:pt idx="57">
                  <c:v>13.3131</c:v>
                </c:pt>
                <c:pt idx="58">
                  <c:v>13.3283</c:v>
                </c:pt>
                <c:pt idx="59">
                  <c:v>13.3568</c:v>
                </c:pt>
                <c:pt idx="60">
                  <c:v>13.4422</c:v>
                </c:pt>
                <c:pt idx="61">
                  <c:v>13.22</c:v>
                </c:pt>
                <c:pt idx="62">
                  <c:v>13.073700000000001</c:v>
                </c:pt>
                <c:pt idx="63">
                  <c:v>12.6578</c:v>
                </c:pt>
                <c:pt idx="64">
                  <c:v>12.7395</c:v>
                </c:pt>
                <c:pt idx="65">
                  <c:v>12.6768</c:v>
                </c:pt>
                <c:pt idx="66">
                  <c:v>12.524800000000001</c:v>
                </c:pt>
                <c:pt idx="67">
                  <c:v>12.143000000000001</c:v>
                </c:pt>
                <c:pt idx="68">
                  <c:v>12.076599999999999</c:v>
                </c:pt>
                <c:pt idx="69">
                  <c:v>12.1449</c:v>
                </c:pt>
                <c:pt idx="70">
                  <c:v>11.5656</c:v>
                </c:pt>
                <c:pt idx="71">
                  <c:v>11.814399999999999</c:v>
                </c:pt>
                <c:pt idx="72">
                  <c:v>12.1867</c:v>
                </c:pt>
                <c:pt idx="73">
                  <c:v>12.0006</c:v>
                </c:pt>
                <c:pt idx="74">
                  <c:v>12.3064</c:v>
                </c:pt>
                <c:pt idx="75">
                  <c:v>12.05</c:v>
                </c:pt>
                <c:pt idx="76">
                  <c:v>11.9892</c:v>
                </c:pt>
                <c:pt idx="77">
                  <c:v>11.1173</c:v>
                </c:pt>
                <c:pt idx="78">
                  <c:v>11.459199999999999</c:v>
                </c:pt>
                <c:pt idx="79">
                  <c:v>10.976800000000001</c:v>
                </c:pt>
                <c:pt idx="80">
                  <c:v>9.9853000000000005</c:v>
                </c:pt>
                <c:pt idx="81">
                  <c:v>10.6976</c:v>
                </c:pt>
                <c:pt idx="82">
                  <c:v>9.8162000000000003</c:v>
                </c:pt>
                <c:pt idx="83">
                  <c:v>10.4848</c:v>
                </c:pt>
                <c:pt idx="84">
                  <c:v>10.407</c:v>
                </c:pt>
                <c:pt idx="85">
                  <c:v>10.5228</c:v>
                </c:pt>
                <c:pt idx="86">
                  <c:v>10.0784</c:v>
                </c:pt>
                <c:pt idx="87">
                  <c:v>10.048</c:v>
                </c:pt>
                <c:pt idx="88">
                  <c:v>10.826700000000001</c:v>
                </c:pt>
                <c:pt idx="89">
                  <c:v>10.9559</c:v>
                </c:pt>
                <c:pt idx="90">
                  <c:v>11.4915</c:v>
                </c:pt>
                <c:pt idx="91">
                  <c:v>11.31</c:v>
                </c:pt>
                <c:pt idx="92">
                  <c:v>11.472099999999999</c:v>
                </c:pt>
                <c:pt idx="93">
                  <c:v>11.283300000000001</c:v>
                </c:pt>
                <c:pt idx="94">
                  <c:v>10.8391</c:v>
                </c:pt>
                <c:pt idx="95">
                  <c:v>11.2318</c:v>
                </c:pt>
                <c:pt idx="96">
                  <c:v>10.959199999999999</c:v>
                </c:pt>
                <c:pt idx="97">
                  <c:v>11.605499999999999</c:v>
                </c:pt>
                <c:pt idx="98">
                  <c:v>11.5655</c:v>
                </c:pt>
                <c:pt idx="99">
                  <c:v>11.842000000000001</c:v>
                </c:pt>
                <c:pt idx="100">
                  <c:v>11.7409</c:v>
                </c:pt>
                <c:pt idx="101">
                  <c:v>11.456799999999999</c:v>
                </c:pt>
                <c:pt idx="102">
                  <c:v>11.712300000000001</c:v>
                </c:pt>
                <c:pt idx="103">
                  <c:v>11.834300000000001</c:v>
                </c:pt>
                <c:pt idx="104">
                  <c:v>11.8667</c:v>
                </c:pt>
                <c:pt idx="105">
                  <c:v>12.286199999999999</c:v>
                </c:pt>
                <c:pt idx="106">
                  <c:v>12.1165</c:v>
                </c:pt>
                <c:pt idx="107">
                  <c:v>11.830500000000001</c:v>
                </c:pt>
                <c:pt idx="108">
                  <c:v>11.9506</c:v>
                </c:pt>
                <c:pt idx="109">
                  <c:v>11.8324</c:v>
                </c:pt>
                <c:pt idx="110">
                  <c:v>12.004</c:v>
                </c:pt>
                <c:pt idx="111">
                  <c:v>12.0975</c:v>
                </c:pt>
                <c:pt idx="112">
                  <c:v>11.9964</c:v>
                </c:pt>
                <c:pt idx="113">
                  <c:v>12.312900000000001</c:v>
                </c:pt>
                <c:pt idx="114">
                  <c:v>12.25</c:v>
                </c:pt>
                <c:pt idx="115">
                  <c:v>11.9602</c:v>
                </c:pt>
                <c:pt idx="116">
                  <c:v>11.8096</c:v>
                </c:pt>
                <c:pt idx="117">
                  <c:v>12.086</c:v>
                </c:pt>
                <c:pt idx="118">
                  <c:v>12.1928</c:v>
                </c:pt>
                <c:pt idx="119">
                  <c:v>12.2729</c:v>
                </c:pt>
                <c:pt idx="120">
                  <c:v>12.4902</c:v>
                </c:pt>
                <c:pt idx="121">
                  <c:v>12.5779</c:v>
                </c:pt>
                <c:pt idx="122">
                  <c:v>12.5055</c:v>
                </c:pt>
                <c:pt idx="123">
                  <c:v>11.9697</c:v>
                </c:pt>
                <c:pt idx="124">
                  <c:v>12.137499999999999</c:v>
                </c:pt>
                <c:pt idx="125">
                  <c:v>12.2042</c:v>
                </c:pt>
                <c:pt idx="126">
                  <c:v>12.2157</c:v>
                </c:pt>
                <c:pt idx="127">
                  <c:v>12.0212</c:v>
                </c:pt>
                <c:pt idx="128">
                  <c:v>12.0441</c:v>
                </c:pt>
                <c:pt idx="129">
                  <c:v>11.9621</c:v>
                </c:pt>
                <c:pt idx="130">
                  <c:v>12.057399999999999</c:v>
                </c:pt>
                <c:pt idx="131">
                  <c:v>11.8553</c:v>
                </c:pt>
                <c:pt idx="132">
                  <c:v>12.0059</c:v>
                </c:pt>
                <c:pt idx="133">
                  <c:v>12.312900000000001</c:v>
                </c:pt>
                <c:pt idx="134">
                  <c:v>12.347200000000001</c:v>
                </c:pt>
                <c:pt idx="135">
                  <c:v>12.4864</c:v>
                </c:pt>
                <c:pt idx="136">
                  <c:v>12.726599999999999</c:v>
                </c:pt>
                <c:pt idx="137">
                  <c:v>12.734299999999999</c:v>
                </c:pt>
                <c:pt idx="138">
                  <c:v>12.618</c:v>
                </c:pt>
                <c:pt idx="139">
                  <c:v>12.833399999999999</c:v>
                </c:pt>
                <c:pt idx="140">
                  <c:v>13.0717</c:v>
                </c:pt>
                <c:pt idx="141">
                  <c:v>13.050800000000001</c:v>
                </c:pt>
                <c:pt idx="142">
                  <c:v>13.4435</c:v>
                </c:pt>
                <c:pt idx="143">
                  <c:v>12.844799999999999</c:v>
                </c:pt>
                <c:pt idx="144">
                  <c:v>13.020300000000001</c:v>
                </c:pt>
                <c:pt idx="145">
                  <c:v>13.2948</c:v>
                </c:pt>
                <c:pt idx="146">
                  <c:v>13.2224</c:v>
                </c:pt>
                <c:pt idx="147">
                  <c:v>13.647500000000001</c:v>
                </c:pt>
                <c:pt idx="148">
                  <c:v>13.6418</c:v>
                </c:pt>
                <c:pt idx="149">
                  <c:v>13.533099999999999</c:v>
                </c:pt>
                <c:pt idx="150">
                  <c:v>13.6723</c:v>
                </c:pt>
                <c:pt idx="151">
                  <c:v>13.659000000000001</c:v>
                </c:pt>
                <c:pt idx="152">
                  <c:v>13.4702</c:v>
                </c:pt>
                <c:pt idx="153">
                  <c:v>13.536899999999999</c:v>
                </c:pt>
                <c:pt idx="154">
                  <c:v>13.285299999999999</c:v>
                </c:pt>
                <c:pt idx="155">
                  <c:v>13.1022</c:v>
                </c:pt>
                <c:pt idx="156">
                  <c:v>13.180400000000001</c:v>
                </c:pt>
                <c:pt idx="157">
                  <c:v>13.4206</c:v>
                </c:pt>
                <c:pt idx="158">
                  <c:v>13.3901</c:v>
                </c:pt>
                <c:pt idx="159">
                  <c:v>13.4473</c:v>
                </c:pt>
                <c:pt idx="160">
                  <c:v>13.1861</c:v>
                </c:pt>
                <c:pt idx="161">
                  <c:v>13.3062</c:v>
                </c:pt>
                <c:pt idx="162">
                  <c:v>13.638</c:v>
                </c:pt>
                <c:pt idx="163">
                  <c:v>14.0975</c:v>
                </c:pt>
                <c:pt idx="164">
                  <c:v>14.1776</c:v>
                </c:pt>
                <c:pt idx="165">
                  <c:v>14.2081</c:v>
                </c:pt>
                <c:pt idx="166">
                  <c:v>14.6485</c:v>
                </c:pt>
                <c:pt idx="167">
                  <c:v>14.642799999999999</c:v>
                </c:pt>
                <c:pt idx="168">
                  <c:v>14.5055</c:v>
                </c:pt>
                <c:pt idx="169">
                  <c:v>14.905900000000001</c:v>
                </c:pt>
                <c:pt idx="170">
                  <c:v>14.74</c:v>
                </c:pt>
                <c:pt idx="171">
                  <c:v>14.7476</c:v>
                </c:pt>
                <c:pt idx="172">
                  <c:v>14.5703</c:v>
                </c:pt>
                <c:pt idx="173">
                  <c:v>14.577999999999999</c:v>
                </c:pt>
                <c:pt idx="174">
                  <c:v>14.9726</c:v>
                </c:pt>
                <c:pt idx="175">
                  <c:v>14.799099999999999</c:v>
                </c:pt>
                <c:pt idx="176">
                  <c:v>14.9383</c:v>
                </c:pt>
                <c:pt idx="177">
                  <c:v>14.970700000000001</c:v>
                </c:pt>
                <c:pt idx="178">
                  <c:v>14.863899999999999</c:v>
                </c:pt>
                <c:pt idx="179">
                  <c:v>15.494999999999999</c:v>
                </c:pt>
                <c:pt idx="180">
                  <c:v>15.8954</c:v>
                </c:pt>
                <c:pt idx="181">
                  <c:v>15.491199999999999</c:v>
                </c:pt>
                <c:pt idx="182">
                  <c:v>15.342499999999999</c:v>
                </c:pt>
                <c:pt idx="183">
                  <c:v>15.258599999999999</c:v>
                </c:pt>
                <c:pt idx="184">
                  <c:v>15.2624</c:v>
                </c:pt>
                <c:pt idx="185">
                  <c:v>15.1251</c:v>
                </c:pt>
                <c:pt idx="186">
                  <c:v>15.394</c:v>
                </c:pt>
                <c:pt idx="187">
                  <c:v>15.762</c:v>
                </c:pt>
                <c:pt idx="188">
                  <c:v>15.811500000000001</c:v>
                </c:pt>
                <c:pt idx="189">
                  <c:v>15.9107</c:v>
                </c:pt>
                <c:pt idx="190">
                  <c:v>15.821099999999999</c:v>
                </c:pt>
                <c:pt idx="191">
                  <c:v>15.4626</c:v>
                </c:pt>
                <c:pt idx="192">
                  <c:v>15.1404</c:v>
                </c:pt>
                <c:pt idx="193">
                  <c:v>15.0146</c:v>
                </c:pt>
                <c:pt idx="194">
                  <c:v>15.209</c:v>
                </c:pt>
                <c:pt idx="195">
                  <c:v>15.1328</c:v>
                </c:pt>
                <c:pt idx="196">
                  <c:v>15.4664</c:v>
                </c:pt>
                <c:pt idx="197">
                  <c:v>15.333</c:v>
                </c:pt>
                <c:pt idx="198">
                  <c:v>15.1366</c:v>
                </c:pt>
                <c:pt idx="199">
                  <c:v>14.993600000000001</c:v>
                </c:pt>
                <c:pt idx="200">
                  <c:v>15.1576</c:v>
                </c:pt>
                <c:pt idx="201">
                  <c:v>15.1557</c:v>
                </c:pt>
                <c:pt idx="202">
                  <c:v>14.753399999999999</c:v>
                </c:pt>
                <c:pt idx="203">
                  <c:v>14.806699999999999</c:v>
                </c:pt>
                <c:pt idx="204">
                  <c:v>14.4922</c:v>
                </c:pt>
                <c:pt idx="205">
                  <c:v>14.772399999999999</c:v>
                </c:pt>
                <c:pt idx="206">
                  <c:v>14.585599999999999</c:v>
                </c:pt>
                <c:pt idx="207">
                  <c:v>14.684699999999999</c:v>
                </c:pt>
                <c:pt idx="208">
                  <c:v>14.818199999999999</c:v>
                </c:pt>
                <c:pt idx="209">
                  <c:v>14.577999999999999</c:v>
                </c:pt>
                <c:pt idx="210">
                  <c:v>14.679</c:v>
                </c:pt>
                <c:pt idx="211">
                  <c:v>14.7972</c:v>
                </c:pt>
                <c:pt idx="212">
                  <c:v>15.054600000000001</c:v>
                </c:pt>
                <c:pt idx="213">
                  <c:v>14.923</c:v>
                </c:pt>
                <c:pt idx="214">
                  <c:v>15.005000000000001</c:v>
                </c:pt>
                <c:pt idx="215">
                  <c:v>14.7438</c:v>
                </c:pt>
                <c:pt idx="216">
                  <c:v>14.829599999999999</c:v>
                </c:pt>
                <c:pt idx="217">
                  <c:v>14.730499999999999</c:v>
                </c:pt>
                <c:pt idx="218">
                  <c:v>14.78</c:v>
                </c:pt>
                <c:pt idx="219">
                  <c:v>14.818300000000001</c:v>
                </c:pt>
                <c:pt idx="220">
                  <c:v>14.678599999999999</c:v>
                </c:pt>
                <c:pt idx="221">
                  <c:v>14.6213</c:v>
                </c:pt>
                <c:pt idx="222">
                  <c:v>14.152699999999999</c:v>
                </c:pt>
                <c:pt idx="223">
                  <c:v>14.3573</c:v>
                </c:pt>
                <c:pt idx="224">
                  <c:v>14.0647</c:v>
                </c:pt>
                <c:pt idx="225">
                  <c:v>14.0322</c:v>
                </c:pt>
                <c:pt idx="226">
                  <c:v>14.1776</c:v>
                </c:pt>
                <c:pt idx="227">
                  <c:v>14.257899999999999</c:v>
                </c:pt>
                <c:pt idx="228">
                  <c:v>14.265499999999999</c:v>
                </c:pt>
                <c:pt idx="229">
                  <c:v>14.284700000000001</c:v>
                </c:pt>
                <c:pt idx="230">
                  <c:v>14.2311</c:v>
                </c:pt>
                <c:pt idx="231">
                  <c:v>14.0131</c:v>
                </c:pt>
                <c:pt idx="232">
                  <c:v>13.898300000000001</c:v>
                </c:pt>
                <c:pt idx="233">
                  <c:v>13.9481</c:v>
                </c:pt>
                <c:pt idx="234">
                  <c:v>14.452999999999999</c:v>
                </c:pt>
                <c:pt idx="235">
                  <c:v>14.2751</c:v>
                </c:pt>
                <c:pt idx="236">
                  <c:v>14.2675</c:v>
                </c:pt>
                <c:pt idx="237">
                  <c:v>14.4262</c:v>
                </c:pt>
                <c:pt idx="238">
                  <c:v>14.573499999999999</c:v>
                </c:pt>
                <c:pt idx="239">
                  <c:v>14.8164</c:v>
                </c:pt>
                <c:pt idx="240">
                  <c:v>15.606199999999999</c:v>
                </c:pt>
                <c:pt idx="241">
                  <c:v>15.956200000000001</c:v>
                </c:pt>
                <c:pt idx="242">
                  <c:v>16.0002</c:v>
                </c:pt>
                <c:pt idx="243">
                  <c:v>16.3521</c:v>
                </c:pt>
                <c:pt idx="244">
                  <c:v>16.5261</c:v>
                </c:pt>
                <c:pt idx="245">
                  <c:v>16.5261</c:v>
                </c:pt>
                <c:pt idx="246">
                  <c:v>17.287299999999998</c:v>
                </c:pt>
                <c:pt idx="247">
                  <c:v>17.0961</c:v>
                </c:pt>
                <c:pt idx="248">
                  <c:v>16.564399999999999</c:v>
                </c:pt>
                <c:pt idx="249">
                  <c:v>16.430499999999999</c:v>
                </c:pt>
                <c:pt idx="250">
                  <c:v>16.8475</c:v>
                </c:pt>
                <c:pt idx="251">
                  <c:v>16.66</c:v>
                </c:pt>
                <c:pt idx="252">
                  <c:v>17.159199999999998</c:v>
                </c:pt>
                <c:pt idx="253">
                  <c:v>17.2988</c:v>
                </c:pt>
                <c:pt idx="254">
                  <c:v>17.157299999999999</c:v>
                </c:pt>
                <c:pt idx="255">
                  <c:v>16.8781</c:v>
                </c:pt>
                <c:pt idx="256">
                  <c:v>16.992799999999999</c:v>
                </c:pt>
                <c:pt idx="257">
                  <c:v>17.2089</c:v>
                </c:pt>
                <c:pt idx="258">
                  <c:v>17.172599999999999</c:v>
                </c:pt>
                <c:pt idx="259">
                  <c:v>17.3658</c:v>
                </c:pt>
                <c:pt idx="260">
                  <c:v>17.830500000000001</c:v>
                </c:pt>
                <c:pt idx="261">
                  <c:v>17.991099999999999</c:v>
                </c:pt>
                <c:pt idx="262">
                  <c:v>17.841999999999999</c:v>
                </c:pt>
                <c:pt idx="263">
                  <c:v>18.107800000000001</c:v>
                </c:pt>
                <c:pt idx="264">
                  <c:v>17.713799999999999</c:v>
                </c:pt>
                <c:pt idx="265">
                  <c:v>17.9452</c:v>
                </c:pt>
                <c:pt idx="266">
                  <c:v>18.054300000000001</c:v>
                </c:pt>
                <c:pt idx="267">
                  <c:v>17.855399999999999</c:v>
                </c:pt>
                <c:pt idx="268">
                  <c:v>17.857299999999999</c:v>
                </c:pt>
                <c:pt idx="269">
                  <c:v>18.002600000000001</c:v>
                </c:pt>
                <c:pt idx="270">
                  <c:v>17.995000000000001</c:v>
                </c:pt>
                <c:pt idx="271">
                  <c:v>18.107800000000001</c:v>
                </c:pt>
                <c:pt idx="272">
                  <c:v>17.857299999999999</c:v>
                </c:pt>
                <c:pt idx="273">
                  <c:v>18.006399999999999</c:v>
                </c:pt>
                <c:pt idx="274">
                  <c:v>18.190100000000001</c:v>
                </c:pt>
                <c:pt idx="275">
                  <c:v>18.555299999999999</c:v>
                </c:pt>
                <c:pt idx="276">
                  <c:v>18.878599999999999</c:v>
                </c:pt>
                <c:pt idx="277">
                  <c:v>19.0105</c:v>
                </c:pt>
                <c:pt idx="278">
                  <c:v>18.639500000000002</c:v>
                </c:pt>
                <c:pt idx="279">
                  <c:v>18.639500000000002</c:v>
                </c:pt>
                <c:pt idx="280">
                  <c:v>18.520900000000001</c:v>
                </c:pt>
                <c:pt idx="281">
                  <c:v>18.7332</c:v>
                </c:pt>
                <c:pt idx="282">
                  <c:v>19.2075</c:v>
                </c:pt>
                <c:pt idx="283">
                  <c:v>19.2745</c:v>
                </c:pt>
                <c:pt idx="284">
                  <c:v>19.335699999999999</c:v>
                </c:pt>
                <c:pt idx="285">
                  <c:v>19.1387</c:v>
                </c:pt>
                <c:pt idx="286">
                  <c:v>19.720099999999999</c:v>
                </c:pt>
                <c:pt idx="287">
                  <c:v>19.331800000000001</c:v>
                </c:pt>
                <c:pt idx="288">
                  <c:v>19.5078</c:v>
                </c:pt>
                <c:pt idx="289">
                  <c:v>19.888400000000001</c:v>
                </c:pt>
                <c:pt idx="290">
                  <c:v>19.8597</c:v>
                </c:pt>
                <c:pt idx="291">
                  <c:v>19.896000000000001</c:v>
                </c:pt>
                <c:pt idx="292">
                  <c:v>19.869199999999999</c:v>
                </c:pt>
                <c:pt idx="293">
                  <c:v>19.779399999999999</c:v>
                </c:pt>
                <c:pt idx="294">
                  <c:v>19.517299999999999</c:v>
                </c:pt>
                <c:pt idx="295">
                  <c:v>19.5518</c:v>
                </c:pt>
                <c:pt idx="296">
                  <c:v>19.678000000000001</c:v>
                </c:pt>
                <c:pt idx="297">
                  <c:v>19.613</c:v>
                </c:pt>
                <c:pt idx="298">
                  <c:v>19.337599999999998</c:v>
                </c:pt>
                <c:pt idx="299">
                  <c:v>18.9876</c:v>
                </c:pt>
                <c:pt idx="300">
                  <c:v>19.069800000000001</c:v>
                </c:pt>
                <c:pt idx="301">
                  <c:v>18.551500000000001</c:v>
                </c:pt>
                <c:pt idx="302">
                  <c:v>18.675799999999999</c:v>
                </c:pt>
                <c:pt idx="303">
                  <c:v>18.3048</c:v>
                </c:pt>
                <c:pt idx="304">
                  <c:v>18.844100000000001</c:v>
                </c:pt>
                <c:pt idx="305">
                  <c:v>18.979900000000001</c:v>
                </c:pt>
                <c:pt idx="306">
                  <c:v>21.2883</c:v>
                </c:pt>
                <c:pt idx="307">
                  <c:v>21.206099999999999</c:v>
                </c:pt>
                <c:pt idx="308">
                  <c:v>22.321100000000001</c:v>
                </c:pt>
                <c:pt idx="309">
                  <c:v>22.1126</c:v>
                </c:pt>
                <c:pt idx="310">
                  <c:v>21.5427</c:v>
                </c:pt>
                <c:pt idx="311">
                  <c:v>21.6709</c:v>
                </c:pt>
                <c:pt idx="312">
                  <c:v>21.7971</c:v>
                </c:pt>
                <c:pt idx="313">
                  <c:v>21.712900000000001</c:v>
                </c:pt>
                <c:pt idx="314">
                  <c:v>21.988299999999999</c:v>
                </c:pt>
                <c:pt idx="315">
                  <c:v>21.9788</c:v>
                </c:pt>
                <c:pt idx="316">
                  <c:v>21.710999999999999</c:v>
                </c:pt>
                <c:pt idx="317">
                  <c:v>22.097300000000001</c:v>
                </c:pt>
                <c:pt idx="318">
                  <c:v>21.665099999999999</c:v>
                </c:pt>
                <c:pt idx="319">
                  <c:v>21.502600000000001</c:v>
                </c:pt>
                <c:pt idx="320">
                  <c:v>20.961300000000001</c:v>
                </c:pt>
                <c:pt idx="321">
                  <c:v>20.479299999999999</c:v>
                </c:pt>
                <c:pt idx="322">
                  <c:v>20.236499999999999</c:v>
                </c:pt>
                <c:pt idx="323">
                  <c:v>20.6706</c:v>
                </c:pt>
                <c:pt idx="324">
                  <c:v>20.2288</c:v>
                </c:pt>
                <c:pt idx="325">
                  <c:v>19.989699999999999</c:v>
                </c:pt>
                <c:pt idx="326">
                  <c:v>19.4772</c:v>
                </c:pt>
                <c:pt idx="327">
                  <c:v>19.917100000000001</c:v>
                </c:pt>
                <c:pt idx="328">
                  <c:v>19.173100000000002</c:v>
                </c:pt>
                <c:pt idx="329">
                  <c:v>19.416</c:v>
                </c:pt>
                <c:pt idx="330">
                  <c:v>19.314599999999999</c:v>
                </c:pt>
                <c:pt idx="331">
                  <c:v>19.737300000000001</c:v>
                </c:pt>
                <c:pt idx="332">
                  <c:v>19.997399999999999</c:v>
                </c:pt>
                <c:pt idx="333">
                  <c:v>20.156099999999999</c:v>
                </c:pt>
                <c:pt idx="334">
                  <c:v>20.379899999999999</c:v>
                </c:pt>
                <c:pt idx="335">
                  <c:v>20.259399999999999</c:v>
                </c:pt>
                <c:pt idx="336">
                  <c:v>20.146599999999999</c:v>
                </c:pt>
                <c:pt idx="337">
                  <c:v>20.1313</c:v>
                </c:pt>
                <c:pt idx="338">
                  <c:v>20.443000000000001</c:v>
                </c:pt>
                <c:pt idx="339">
                  <c:v>20.102599999999999</c:v>
                </c:pt>
                <c:pt idx="340">
                  <c:v>19.5747</c:v>
                </c:pt>
                <c:pt idx="341">
                  <c:v>19.632100000000001</c:v>
                </c:pt>
                <c:pt idx="342">
                  <c:v>20.161899999999999</c:v>
                </c:pt>
                <c:pt idx="343">
                  <c:v>20.4405</c:v>
                </c:pt>
                <c:pt idx="344">
                  <c:v>20.0397</c:v>
                </c:pt>
                <c:pt idx="345">
                  <c:v>20.327300000000001</c:v>
                </c:pt>
                <c:pt idx="346">
                  <c:v>20.490300000000001</c:v>
                </c:pt>
                <c:pt idx="347">
                  <c:v>21.359000000000002</c:v>
                </c:pt>
                <c:pt idx="348">
                  <c:v>21.0733</c:v>
                </c:pt>
                <c:pt idx="349">
                  <c:v>21.257300000000001</c:v>
                </c:pt>
                <c:pt idx="350">
                  <c:v>21.0579</c:v>
                </c:pt>
                <c:pt idx="351">
                  <c:v>21.435700000000001</c:v>
                </c:pt>
                <c:pt idx="352">
                  <c:v>21.359000000000002</c:v>
                </c:pt>
                <c:pt idx="353">
                  <c:v>21.4529</c:v>
                </c:pt>
                <c:pt idx="354">
                  <c:v>21.433700000000002</c:v>
                </c:pt>
                <c:pt idx="355">
                  <c:v>21.6236</c:v>
                </c:pt>
                <c:pt idx="356">
                  <c:v>21.3033</c:v>
                </c:pt>
                <c:pt idx="357">
                  <c:v>21.0886</c:v>
                </c:pt>
                <c:pt idx="358">
                  <c:v>20.825900000000001</c:v>
                </c:pt>
                <c:pt idx="359">
                  <c:v>20.793299999999999</c:v>
                </c:pt>
                <c:pt idx="360">
                  <c:v>20.889199999999999</c:v>
                </c:pt>
                <c:pt idx="361">
                  <c:v>21.0809</c:v>
                </c:pt>
                <c:pt idx="362">
                  <c:v>20.885300000000001</c:v>
                </c:pt>
                <c:pt idx="363">
                  <c:v>20.453900000000001</c:v>
                </c:pt>
                <c:pt idx="364">
                  <c:v>20.035900000000002</c:v>
                </c:pt>
                <c:pt idx="365">
                  <c:v>20.104900000000001</c:v>
                </c:pt>
                <c:pt idx="366">
                  <c:v>19.2056</c:v>
                </c:pt>
                <c:pt idx="367">
                  <c:v>19.054099999999998</c:v>
                </c:pt>
                <c:pt idx="368">
                  <c:v>18.5594</c:v>
                </c:pt>
                <c:pt idx="369">
                  <c:v>18.720500000000001</c:v>
                </c:pt>
                <c:pt idx="370">
                  <c:v>18.743500000000001</c:v>
                </c:pt>
                <c:pt idx="371">
                  <c:v>18.607399999999998</c:v>
                </c:pt>
                <c:pt idx="372">
                  <c:v>18.676400000000001</c:v>
                </c:pt>
                <c:pt idx="373">
                  <c:v>18.4175</c:v>
                </c:pt>
                <c:pt idx="374">
                  <c:v>17.842300000000002</c:v>
                </c:pt>
                <c:pt idx="375">
                  <c:v>17.826899999999998</c:v>
                </c:pt>
                <c:pt idx="376">
                  <c:v>18.0532</c:v>
                </c:pt>
                <c:pt idx="377">
                  <c:v>18.0091</c:v>
                </c:pt>
                <c:pt idx="378">
                  <c:v>18.216200000000001</c:v>
                </c:pt>
                <c:pt idx="379">
                  <c:v>18.275600000000001</c:v>
                </c:pt>
                <c:pt idx="380">
                  <c:v>18.580500000000001</c:v>
                </c:pt>
                <c:pt idx="381">
                  <c:v>18.480799999999999</c:v>
                </c:pt>
                <c:pt idx="382">
                  <c:v>18.557500000000001</c:v>
                </c:pt>
                <c:pt idx="383">
                  <c:v>18.858499999999999</c:v>
                </c:pt>
                <c:pt idx="384">
                  <c:v>18.872</c:v>
                </c:pt>
                <c:pt idx="385">
                  <c:v>19.092500000000001</c:v>
                </c:pt>
                <c:pt idx="386">
                  <c:v>19.100200000000001</c:v>
                </c:pt>
                <c:pt idx="387">
                  <c:v>19.017700000000001</c:v>
                </c:pt>
                <c:pt idx="388">
                  <c:v>18.802900000000001</c:v>
                </c:pt>
                <c:pt idx="389">
                  <c:v>18.935199999999998</c:v>
                </c:pt>
                <c:pt idx="390">
                  <c:v>19.307200000000002</c:v>
                </c:pt>
                <c:pt idx="391">
                  <c:v>19.203700000000001</c:v>
                </c:pt>
                <c:pt idx="392">
                  <c:v>19.100200000000001</c:v>
                </c:pt>
                <c:pt idx="393">
                  <c:v>18.7377</c:v>
                </c:pt>
                <c:pt idx="394">
                  <c:v>18.906500000000001</c:v>
                </c:pt>
                <c:pt idx="395">
                  <c:v>19.098199999999999</c:v>
                </c:pt>
                <c:pt idx="396">
                  <c:v>19.0656</c:v>
                </c:pt>
                <c:pt idx="397">
                  <c:v>18.992799999999999</c:v>
                </c:pt>
                <c:pt idx="398">
                  <c:v>18.568999999999999</c:v>
                </c:pt>
                <c:pt idx="399">
                  <c:v>18.427099999999999</c:v>
                </c:pt>
                <c:pt idx="400">
                  <c:v>18.1721</c:v>
                </c:pt>
                <c:pt idx="401">
                  <c:v>18.5824</c:v>
                </c:pt>
                <c:pt idx="402">
                  <c:v>18.733899999999998</c:v>
                </c:pt>
                <c:pt idx="403">
                  <c:v>18.434799999999999</c:v>
                </c:pt>
                <c:pt idx="404">
                  <c:v>18.555599999999998</c:v>
                </c:pt>
                <c:pt idx="405">
                  <c:v>18.839400000000001</c:v>
                </c:pt>
                <c:pt idx="406">
                  <c:v>18.881599999999999</c:v>
                </c:pt>
                <c:pt idx="407">
                  <c:v>19.151900000000001</c:v>
                </c:pt>
                <c:pt idx="408">
                  <c:v>18.6419</c:v>
                </c:pt>
                <c:pt idx="409">
                  <c:v>18.839400000000001</c:v>
                </c:pt>
                <c:pt idx="410">
                  <c:v>19.491299999999999</c:v>
                </c:pt>
                <c:pt idx="411">
                  <c:v>19.382000000000001</c:v>
                </c:pt>
                <c:pt idx="412">
                  <c:v>19.316800000000001</c:v>
                </c:pt>
                <c:pt idx="413">
                  <c:v>19.048400000000001</c:v>
                </c:pt>
                <c:pt idx="414">
                  <c:v>19.566099999999999</c:v>
                </c:pt>
                <c:pt idx="415">
                  <c:v>19.999500000000001</c:v>
                </c:pt>
                <c:pt idx="416">
                  <c:v>19.9956</c:v>
                </c:pt>
                <c:pt idx="417">
                  <c:v>20.051200000000001</c:v>
                </c:pt>
                <c:pt idx="418">
                  <c:v>19.725300000000001</c:v>
                </c:pt>
                <c:pt idx="419">
                  <c:v>19.462599999999998</c:v>
                </c:pt>
                <c:pt idx="420">
                  <c:v>18.877700000000001</c:v>
                </c:pt>
                <c:pt idx="421">
                  <c:v>18.9985</c:v>
                </c:pt>
                <c:pt idx="422">
                  <c:v>19.263100000000001</c:v>
                </c:pt>
                <c:pt idx="423">
                  <c:v>19.084800000000001</c:v>
                </c:pt>
                <c:pt idx="424">
                  <c:v>19.301500000000001</c:v>
                </c:pt>
                <c:pt idx="425">
                  <c:v>19.038799999999998</c:v>
                </c:pt>
                <c:pt idx="426">
                  <c:v>19.103999999999999</c:v>
                </c:pt>
                <c:pt idx="427">
                  <c:v>19.775099999999998</c:v>
                </c:pt>
                <c:pt idx="428">
                  <c:v>20.2986</c:v>
                </c:pt>
                <c:pt idx="429">
                  <c:v>19.999500000000001</c:v>
                </c:pt>
                <c:pt idx="430">
                  <c:v>20.018599999999999</c:v>
                </c:pt>
                <c:pt idx="431">
                  <c:v>19.880600000000001</c:v>
                </c:pt>
                <c:pt idx="432">
                  <c:v>19.6083</c:v>
                </c:pt>
                <c:pt idx="433">
                  <c:v>19.7195</c:v>
                </c:pt>
                <c:pt idx="434">
                  <c:v>19.677299999999999</c:v>
                </c:pt>
                <c:pt idx="435">
                  <c:v>19.679200000000002</c:v>
                </c:pt>
                <c:pt idx="436">
                  <c:v>19.343699999999998</c:v>
                </c:pt>
                <c:pt idx="437">
                  <c:v>19.5124</c:v>
                </c:pt>
                <c:pt idx="438">
                  <c:v>19.2133</c:v>
                </c:pt>
                <c:pt idx="439">
                  <c:v>19.546900000000001</c:v>
                </c:pt>
                <c:pt idx="440">
                  <c:v>19.222899999999999</c:v>
                </c:pt>
                <c:pt idx="441">
                  <c:v>18.883500000000002</c:v>
                </c:pt>
                <c:pt idx="442">
                  <c:v>18.850899999999999</c:v>
                </c:pt>
                <c:pt idx="443">
                  <c:v>18.524899999999999</c:v>
                </c:pt>
                <c:pt idx="444">
                  <c:v>18.7224</c:v>
                </c:pt>
                <c:pt idx="445">
                  <c:v>19.428000000000001</c:v>
                </c:pt>
                <c:pt idx="446">
                  <c:v>19.963000000000001</c:v>
                </c:pt>
                <c:pt idx="447">
                  <c:v>20.200800000000001</c:v>
                </c:pt>
                <c:pt idx="448">
                  <c:v>19.491299999999999</c:v>
                </c:pt>
                <c:pt idx="449">
                  <c:v>19.798100000000002</c:v>
                </c:pt>
                <c:pt idx="450">
                  <c:v>19.646599999999999</c:v>
                </c:pt>
                <c:pt idx="451">
                  <c:v>19.8384</c:v>
                </c:pt>
                <c:pt idx="452">
                  <c:v>20.0915</c:v>
                </c:pt>
                <c:pt idx="453">
                  <c:v>20.214200000000002</c:v>
                </c:pt>
                <c:pt idx="454">
                  <c:v>20.756900000000002</c:v>
                </c:pt>
                <c:pt idx="455">
                  <c:v>20.777999999999999</c:v>
                </c:pt>
                <c:pt idx="456">
                  <c:v>20.6782</c:v>
                </c:pt>
                <c:pt idx="457">
                  <c:v>21.082799999999999</c:v>
                </c:pt>
                <c:pt idx="458">
                  <c:v>21.1538</c:v>
                </c:pt>
                <c:pt idx="459">
                  <c:v>21.305299999999999</c:v>
                </c:pt>
                <c:pt idx="460">
                  <c:v>21.337900000000001</c:v>
                </c:pt>
                <c:pt idx="461">
                  <c:v>21.416499999999999</c:v>
                </c:pt>
                <c:pt idx="462">
                  <c:v>21.531500000000001</c:v>
                </c:pt>
                <c:pt idx="463">
                  <c:v>21.226700000000001</c:v>
                </c:pt>
                <c:pt idx="464">
                  <c:v>20.816299999999998</c:v>
                </c:pt>
                <c:pt idx="465">
                  <c:v>21.554500000000001</c:v>
                </c:pt>
                <c:pt idx="466">
                  <c:v>21.976400000000002</c:v>
                </c:pt>
                <c:pt idx="467">
                  <c:v>22.146999999999998</c:v>
                </c:pt>
                <c:pt idx="468">
                  <c:v>22.551600000000001</c:v>
                </c:pt>
                <c:pt idx="469">
                  <c:v>22.294699999999999</c:v>
                </c:pt>
                <c:pt idx="470">
                  <c:v>21.811499999999999</c:v>
                </c:pt>
                <c:pt idx="471">
                  <c:v>21.4252</c:v>
                </c:pt>
                <c:pt idx="472">
                  <c:v>21.252300000000002</c:v>
                </c:pt>
                <c:pt idx="473">
                  <c:v>21.046600000000002</c:v>
                </c:pt>
                <c:pt idx="474">
                  <c:v>20.558499999999999</c:v>
                </c:pt>
                <c:pt idx="475">
                  <c:v>20.508500000000002</c:v>
                </c:pt>
                <c:pt idx="476">
                  <c:v>20.287500000000001</c:v>
                </c:pt>
                <c:pt idx="477">
                  <c:v>20.3874</c:v>
                </c:pt>
                <c:pt idx="478">
                  <c:v>20.6584</c:v>
                </c:pt>
                <c:pt idx="479">
                  <c:v>20.977399999999999</c:v>
                </c:pt>
                <c:pt idx="480">
                  <c:v>20.939</c:v>
                </c:pt>
                <c:pt idx="481">
                  <c:v>21.044699999999999</c:v>
                </c:pt>
                <c:pt idx="482">
                  <c:v>21.4541</c:v>
                </c:pt>
                <c:pt idx="483">
                  <c:v>21.621300000000002</c:v>
                </c:pt>
                <c:pt idx="484">
                  <c:v>21.553999999999998</c:v>
                </c:pt>
                <c:pt idx="485">
                  <c:v>21.619299999999999</c:v>
                </c:pt>
                <c:pt idx="486">
                  <c:v>21.613600000000002</c:v>
                </c:pt>
                <c:pt idx="487">
                  <c:v>21.577100000000002</c:v>
                </c:pt>
                <c:pt idx="488">
                  <c:v>21.711600000000001</c:v>
                </c:pt>
                <c:pt idx="489">
                  <c:v>22.159400000000002</c:v>
                </c:pt>
                <c:pt idx="490">
                  <c:v>22.395800000000001</c:v>
                </c:pt>
                <c:pt idx="491">
                  <c:v>21.761600000000001</c:v>
                </c:pt>
                <c:pt idx="492">
                  <c:v>22.734000000000002</c:v>
                </c:pt>
                <c:pt idx="493">
                  <c:v>22.253599999999999</c:v>
                </c:pt>
                <c:pt idx="494">
                  <c:v>23.300999999999998</c:v>
                </c:pt>
                <c:pt idx="495">
                  <c:v>23.700700000000001</c:v>
                </c:pt>
                <c:pt idx="496">
                  <c:v>23.6662</c:v>
                </c:pt>
                <c:pt idx="497">
                  <c:v>23.571999999999999</c:v>
                </c:pt>
                <c:pt idx="498">
                  <c:v>23.6815</c:v>
                </c:pt>
                <c:pt idx="499">
                  <c:v>23.706499999999998</c:v>
                </c:pt>
                <c:pt idx="500">
                  <c:v>23.537400000000002</c:v>
                </c:pt>
                <c:pt idx="501">
                  <c:v>23.3414</c:v>
                </c:pt>
                <c:pt idx="502">
                  <c:v>23.254899999999999</c:v>
                </c:pt>
                <c:pt idx="503">
                  <c:v>23.62</c:v>
                </c:pt>
                <c:pt idx="504">
                  <c:v>23.6296</c:v>
                </c:pt>
                <c:pt idx="505">
                  <c:v>24.039000000000001</c:v>
                </c:pt>
                <c:pt idx="506">
                  <c:v>23.875599999999999</c:v>
                </c:pt>
                <c:pt idx="507">
                  <c:v>24.054400000000001</c:v>
                </c:pt>
                <c:pt idx="508">
                  <c:v>24.069800000000001</c:v>
                </c:pt>
                <c:pt idx="509">
                  <c:v>23.523900000000001</c:v>
                </c:pt>
                <c:pt idx="510">
                  <c:v>23.404800000000002</c:v>
                </c:pt>
                <c:pt idx="511">
                  <c:v>23.4893</c:v>
                </c:pt>
                <c:pt idx="512">
                  <c:v>23.306799999999999</c:v>
                </c:pt>
                <c:pt idx="513">
                  <c:v>23.339400000000001</c:v>
                </c:pt>
                <c:pt idx="514">
                  <c:v>23.418199999999999</c:v>
                </c:pt>
                <c:pt idx="515">
                  <c:v>22.941600000000001</c:v>
                </c:pt>
                <c:pt idx="516">
                  <c:v>23.093399999999999</c:v>
                </c:pt>
                <c:pt idx="517">
                  <c:v>23.066500000000001</c:v>
                </c:pt>
                <c:pt idx="518">
                  <c:v>23.254899999999999</c:v>
                </c:pt>
                <c:pt idx="519">
                  <c:v>23.977499999999999</c:v>
                </c:pt>
                <c:pt idx="520">
                  <c:v>24.2043</c:v>
                </c:pt>
                <c:pt idx="521">
                  <c:v>23.610399999999998</c:v>
                </c:pt>
                <c:pt idx="522">
                  <c:v>23.6892</c:v>
                </c:pt>
                <c:pt idx="523">
                  <c:v>23.176100000000002</c:v>
                </c:pt>
                <c:pt idx="524">
                  <c:v>23.1799</c:v>
                </c:pt>
                <c:pt idx="525">
                  <c:v>23.802600000000002</c:v>
                </c:pt>
                <c:pt idx="526">
                  <c:v>23.487400000000001</c:v>
                </c:pt>
                <c:pt idx="527">
                  <c:v>23.279900000000001</c:v>
                </c:pt>
                <c:pt idx="528">
                  <c:v>22.860900000000001</c:v>
                </c:pt>
                <c:pt idx="529">
                  <c:v>23.168399999999998</c:v>
                </c:pt>
                <c:pt idx="530">
                  <c:v>23.6585</c:v>
                </c:pt>
                <c:pt idx="531">
                  <c:v>23.804500000000001</c:v>
                </c:pt>
                <c:pt idx="532">
                  <c:v>24.448399999999999</c:v>
                </c:pt>
                <c:pt idx="533">
                  <c:v>24.500299999999999</c:v>
                </c:pt>
                <c:pt idx="534">
                  <c:v>24.348400000000002</c:v>
                </c:pt>
                <c:pt idx="535">
                  <c:v>24.200399999999998</c:v>
                </c:pt>
                <c:pt idx="536">
                  <c:v>24.2927</c:v>
                </c:pt>
                <c:pt idx="537">
                  <c:v>24.267700000000001</c:v>
                </c:pt>
                <c:pt idx="538">
                  <c:v>24.707799999999999</c:v>
                </c:pt>
                <c:pt idx="539">
                  <c:v>24.7136</c:v>
                </c:pt>
                <c:pt idx="540">
                  <c:v>23.660399999999999</c:v>
                </c:pt>
                <c:pt idx="541">
                  <c:v>23.890999999999998</c:v>
                </c:pt>
                <c:pt idx="542">
                  <c:v>23.671900000000001</c:v>
                </c:pt>
                <c:pt idx="543">
                  <c:v>24.2773</c:v>
                </c:pt>
                <c:pt idx="544">
                  <c:v>24.436800000000002</c:v>
                </c:pt>
                <c:pt idx="545">
                  <c:v>23.985199999999999</c:v>
                </c:pt>
                <c:pt idx="546">
                  <c:v>23.9833</c:v>
                </c:pt>
                <c:pt idx="547">
                  <c:v>22.263200000000001</c:v>
                </c:pt>
                <c:pt idx="548">
                  <c:v>21.148499999999999</c:v>
                </c:pt>
                <c:pt idx="549">
                  <c:v>21.8384</c:v>
                </c:pt>
                <c:pt idx="550">
                  <c:v>21.4541</c:v>
                </c:pt>
                <c:pt idx="551">
                  <c:v>21.244599999999998</c:v>
                </c:pt>
                <c:pt idx="552">
                  <c:v>21.125399999999999</c:v>
                </c:pt>
                <c:pt idx="553">
                  <c:v>21.146599999999999</c:v>
                </c:pt>
                <c:pt idx="554">
                  <c:v>19.7897</c:v>
                </c:pt>
                <c:pt idx="555">
                  <c:v>20.5335</c:v>
                </c:pt>
                <c:pt idx="556">
                  <c:v>21.459800000000001</c:v>
                </c:pt>
                <c:pt idx="557">
                  <c:v>21.6328</c:v>
                </c:pt>
                <c:pt idx="558">
                  <c:v>21.5732</c:v>
                </c:pt>
                <c:pt idx="559">
                  <c:v>20.7622</c:v>
                </c:pt>
                <c:pt idx="560">
                  <c:v>20.971699999999998</c:v>
                </c:pt>
                <c:pt idx="561">
                  <c:v>21.092700000000001</c:v>
                </c:pt>
                <c:pt idx="562">
                  <c:v>21.096599999999999</c:v>
                </c:pt>
                <c:pt idx="563">
                  <c:v>21.421399999999998</c:v>
                </c:pt>
                <c:pt idx="564">
                  <c:v>21.1235</c:v>
                </c:pt>
                <c:pt idx="565">
                  <c:v>20.716100000000001</c:v>
                </c:pt>
                <c:pt idx="566">
                  <c:v>20.5854</c:v>
                </c:pt>
                <c:pt idx="567">
                  <c:v>20.844799999999999</c:v>
                </c:pt>
                <c:pt idx="568">
                  <c:v>20.472000000000001</c:v>
                </c:pt>
                <c:pt idx="569">
                  <c:v>20.1433</c:v>
                </c:pt>
                <c:pt idx="570">
                  <c:v>20.0319</c:v>
                </c:pt>
                <c:pt idx="571">
                  <c:v>19.734000000000002</c:v>
                </c:pt>
                <c:pt idx="572">
                  <c:v>19.470700000000001</c:v>
                </c:pt>
                <c:pt idx="573">
                  <c:v>19.601400000000002</c:v>
                </c:pt>
                <c:pt idx="574">
                  <c:v>20.004999999999999</c:v>
                </c:pt>
                <c:pt idx="575">
                  <c:v>19.705100000000002</c:v>
                </c:pt>
                <c:pt idx="576">
                  <c:v>19.3842</c:v>
                </c:pt>
                <c:pt idx="577">
                  <c:v>19.5533</c:v>
                </c:pt>
                <c:pt idx="578">
                  <c:v>19.263100000000001</c:v>
                </c:pt>
                <c:pt idx="579">
                  <c:v>18.924900000000001</c:v>
                </c:pt>
                <c:pt idx="580">
                  <c:v>18.415600000000001</c:v>
                </c:pt>
                <c:pt idx="581">
                  <c:v>18.723099999999999</c:v>
                </c:pt>
                <c:pt idx="582">
                  <c:v>18.899899999999999</c:v>
                </c:pt>
                <c:pt idx="583">
                  <c:v>19.253499999999999</c:v>
                </c:pt>
                <c:pt idx="584">
                  <c:v>18.701899999999998</c:v>
                </c:pt>
                <c:pt idx="585">
                  <c:v>18.217600000000001</c:v>
                </c:pt>
                <c:pt idx="586">
                  <c:v>18.8537</c:v>
                </c:pt>
                <c:pt idx="587">
                  <c:v>19.747399999999999</c:v>
                </c:pt>
                <c:pt idx="588">
                  <c:v>20.1068</c:v>
                </c:pt>
                <c:pt idx="589">
                  <c:v>20.395099999999999</c:v>
                </c:pt>
                <c:pt idx="590">
                  <c:v>20.074100000000001</c:v>
                </c:pt>
                <c:pt idx="591">
                  <c:v>20.3201</c:v>
                </c:pt>
                <c:pt idx="592">
                  <c:v>20.016500000000001</c:v>
                </c:pt>
                <c:pt idx="593">
                  <c:v>20.635300000000001</c:v>
                </c:pt>
                <c:pt idx="594">
                  <c:v>20.427800000000001</c:v>
                </c:pt>
                <c:pt idx="595">
                  <c:v>20.185600000000001</c:v>
                </c:pt>
                <c:pt idx="596">
                  <c:v>20.595400000000001</c:v>
                </c:pt>
                <c:pt idx="597">
                  <c:v>20.476600000000001</c:v>
                </c:pt>
                <c:pt idx="598">
                  <c:v>19.9939</c:v>
                </c:pt>
                <c:pt idx="599">
                  <c:v>20.034700000000001</c:v>
                </c:pt>
                <c:pt idx="600">
                  <c:v>20.447399999999998</c:v>
                </c:pt>
                <c:pt idx="601">
                  <c:v>19.680499999999999</c:v>
                </c:pt>
                <c:pt idx="602">
                  <c:v>19.343699999999998</c:v>
                </c:pt>
                <c:pt idx="603">
                  <c:v>19.1159</c:v>
                </c:pt>
                <c:pt idx="604">
                  <c:v>19.1296</c:v>
                </c:pt>
                <c:pt idx="605">
                  <c:v>18.070599999999999</c:v>
                </c:pt>
                <c:pt idx="606">
                  <c:v>17.6813</c:v>
                </c:pt>
                <c:pt idx="607">
                  <c:v>17.868099999999998</c:v>
                </c:pt>
                <c:pt idx="608">
                  <c:v>17.3523</c:v>
                </c:pt>
                <c:pt idx="609">
                  <c:v>17.223800000000001</c:v>
                </c:pt>
                <c:pt idx="610">
                  <c:v>17.3873</c:v>
                </c:pt>
                <c:pt idx="611">
                  <c:v>17.338699999999999</c:v>
                </c:pt>
                <c:pt idx="612">
                  <c:v>17.159600000000001</c:v>
                </c:pt>
                <c:pt idx="613">
                  <c:v>16.6632</c:v>
                </c:pt>
                <c:pt idx="614">
                  <c:v>17.0486</c:v>
                </c:pt>
                <c:pt idx="615">
                  <c:v>16.398399999999999</c:v>
                </c:pt>
                <c:pt idx="616">
                  <c:v>16.634</c:v>
                </c:pt>
                <c:pt idx="617">
                  <c:v>16.9941</c:v>
                </c:pt>
                <c:pt idx="618">
                  <c:v>16.750800000000002</c:v>
                </c:pt>
                <c:pt idx="619">
                  <c:v>16.7605</c:v>
                </c:pt>
                <c:pt idx="620">
                  <c:v>16.805299999999999</c:v>
                </c:pt>
                <c:pt idx="621">
                  <c:v>17.2316</c:v>
                </c:pt>
                <c:pt idx="622">
                  <c:v>16.532800000000002</c:v>
                </c:pt>
                <c:pt idx="623">
                  <c:v>16.285499999999999</c:v>
                </c:pt>
                <c:pt idx="624">
                  <c:v>15.736599999999999</c:v>
                </c:pt>
                <c:pt idx="625">
                  <c:v>15.962400000000001</c:v>
                </c:pt>
                <c:pt idx="626">
                  <c:v>15.5847</c:v>
                </c:pt>
                <c:pt idx="627">
                  <c:v>16.3323</c:v>
                </c:pt>
                <c:pt idx="628">
                  <c:v>16.9377</c:v>
                </c:pt>
                <c:pt idx="629">
                  <c:v>16.8111</c:v>
                </c:pt>
                <c:pt idx="630">
                  <c:v>17.07</c:v>
                </c:pt>
                <c:pt idx="631">
                  <c:v>16.949300000000001</c:v>
                </c:pt>
                <c:pt idx="632">
                  <c:v>17.268599999999999</c:v>
                </c:pt>
                <c:pt idx="633">
                  <c:v>17.507999999999999</c:v>
                </c:pt>
                <c:pt idx="634">
                  <c:v>17.474900000000002</c:v>
                </c:pt>
                <c:pt idx="635">
                  <c:v>17.3309</c:v>
                </c:pt>
                <c:pt idx="636">
                  <c:v>17.186800000000002</c:v>
                </c:pt>
                <c:pt idx="637">
                  <c:v>17.6248</c:v>
                </c:pt>
                <c:pt idx="638">
                  <c:v>17.959599999999998</c:v>
                </c:pt>
                <c:pt idx="639">
                  <c:v>18.312000000000001</c:v>
                </c:pt>
                <c:pt idx="640">
                  <c:v>18.309999999999999</c:v>
                </c:pt>
                <c:pt idx="641">
                  <c:v>18.267199999999999</c:v>
                </c:pt>
                <c:pt idx="642">
                  <c:v>18.0336</c:v>
                </c:pt>
                <c:pt idx="643">
                  <c:v>17.967400000000001</c:v>
                </c:pt>
                <c:pt idx="644">
                  <c:v>18.0336</c:v>
                </c:pt>
                <c:pt idx="645">
                  <c:v>17.959599999999998</c:v>
                </c:pt>
                <c:pt idx="646">
                  <c:v>17.4282</c:v>
                </c:pt>
                <c:pt idx="647">
                  <c:v>17.142099999999999</c:v>
                </c:pt>
                <c:pt idx="648">
                  <c:v>16.338100000000001</c:v>
                </c:pt>
                <c:pt idx="649">
                  <c:v>16.1571</c:v>
                </c:pt>
                <c:pt idx="650">
                  <c:v>16.417899999999999</c:v>
                </c:pt>
                <c:pt idx="651">
                  <c:v>15.8962</c:v>
                </c:pt>
                <c:pt idx="652">
                  <c:v>16.351700000000001</c:v>
                </c:pt>
                <c:pt idx="653">
                  <c:v>16.517199999999999</c:v>
                </c:pt>
                <c:pt idx="654">
                  <c:v>16.303100000000001</c:v>
                </c:pt>
                <c:pt idx="655">
                  <c:v>16.303100000000001</c:v>
                </c:pt>
                <c:pt idx="656">
                  <c:v>16.670999999999999</c:v>
                </c:pt>
                <c:pt idx="657">
                  <c:v>16.439299999999999</c:v>
                </c:pt>
                <c:pt idx="658">
                  <c:v>16.193999999999999</c:v>
                </c:pt>
                <c:pt idx="659">
                  <c:v>16.236899999999999</c:v>
                </c:pt>
                <c:pt idx="660">
                  <c:v>15.9176</c:v>
                </c:pt>
                <c:pt idx="661">
                  <c:v>15.9001</c:v>
                </c:pt>
                <c:pt idx="662">
                  <c:v>15.757999999999999</c:v>
                </c:pt>
                <c:pt idx="663">
                  <c:v>15.6373</c:v>
                </c:pt>
                <c:pt idx="664">
                  <c:v>16.2563</c:v>
                </c:pt>
                <c:pt idx="665">
                  <c:v>16.075299999999999</c:v>
                </c:pt>
                <c:pt idx="666">
                  <c:v>15.9604</c:v>
                </c:pt>
                <c:pt idx="667">
                  <c:v>15.972099999999999</c:v>
                </c:pt>
                <c:pt idx="668">
                  <c:v>15.869</c:v>
                </c:pt>
                <c:pt idx="669">
                  <c:v>15.7872</c:v>
                </c:pt>
                <c:pt idx="670">
                  <c:v>15.9916</c:v>
                </c:pt>
                <c:pt idx="671">
                  <c:v>16.003299999999999</c:v>
                </c:pt>
                <c:pt idx="672">
                  <c:v>16.5503</c:v>
                </c:pt>
                <c:pt idx="673">
                  <c:v>16.748799999999999</c:v>
                </c:pt>
                <c:pt idx="674">
                  <c:v>16.9863</c:v>
                </c:pt>
                <c:pt idx="675">
                  <c:v>16.927900000000001</c:v>
                </c:pt>
                <c:pt idx="676">
                  <c:v>16.6418</c:v>
                </c:pt>
                <c:pt idx="677">
                  <c:v>16.5989</c:v>
                </c:pt>
                <c:pt idx="678">
                  <c:v>16.869499999999999</c:v>
                </c:pt>
                <c:pt idx="679">
                  <c:v>17.044699999999999</c:v>
                </c:pt>
                <c:pt idx="680">
                  <c:v>16.622299999999999</c:v>
                </c:pt>
                <c:pt idx="681">
                  <c:v>16.756599999999999</c:v>
                </c:pt>
                <c:pt idx="682">
                  <c:v>16.602799999999998</c:v>
                </c:pt>
                <c:pt idx="683">
                  <c:v>16.963000000000001</c:v>
                </c:pt>
                <c:pt idx="684">
                  <c:v>16.731300000000001</c:v>
                </c:pt>
                <c:pt idx="685">
                  <c:v>16.8033</c:v>
                </c:pt>
                <c:pt idx="686">
                  <c:v>16.513300000000001</c:v>
                </c:pt>
                <c:pt idx="687">
                  <c:v>16.258299999999998</c:v>
                </c:pt>
                <c:pt idx="688">
                  <c:v>16.610600000000002</c:v>
                </c:pt>
                <c:pt idx="689">
                  <c:v>16.706</c:v>
                </c:pt>
                <c:pt idx="690">
                  <c:v>16.896799999999999</c:v>
                </c:pt>
                <c:pt idx="691">
                  <c:v>16.920100000000001</c:v>
                </c:pt>
                <c:pt idx="692">
                  <c:v>16.762499999999999</c:v>
                </c:pt>
                <c:pt idx="693">
                  <c:v>16.966899999999999</c:v>
                </c:pt>
                <c:pt idx="694">
                  <c:v>16.912299999999998</c:v>
                </c:pt>
                <c:pt idx="695">
                  <c:v>16.883199999999999</c:v>
                </c:pt>
                <c:pt idx="696">
                  <c:v>16.591200000000001</c:v>
                </c:pt>
                <c:pt idx="697">
                  <c:v>16.355599999999999</c:v>
                </c:pt>
                <c:pt idx="698">
                  <c:v>16.382899999999999</c:v>
                </c:pt>
                <c:pt idx="699">
                  <c:v>16.597000000000001</c:v>
                </c:pt>
                <c:pt idx="700">
                  <c:v>15.905900000000001</c:v>
                </c:pt>
                <c:pt idx="701">
                  <c:v>15.8339</c:v>
                </c:pt>
                <c:pt idx="702">
                  <c:v>15.7171</c:v>
                </c:pt>
                <c:pt idx="703">
                  <c:v>15.4465</c:v>
                </c:pt>
                <c:pt idx="704">
                  <c:v>15.355</c:v>
                </c:pt>
                <c:pt idx="705">
                  <c:v>15.033799999999999</c:v>
                </c:pt>
                <c:pt idx="706">
                  <c:v>14.671799999999999</c:v>
                </c:pt>
                <c:pt idx="707">
                  <c:v>14.5024</c:v>
                </c:pt>
                <c:pt idx="708">
                  <c:v>14.4421</c:v>
                </c:pt>
                <c:pt idx="709">
                  <c:v>14.6737</c:v>
                </c:pt>
                <c:pt idx="710">
                  <c:v>14.7204</c:v>
                </c:pt>
                <c:pt idx="711">
                  <c:v>14.0177</c:v>
                </c:pt>
                <c:pt idx="712">
                  <c:v>14.0235</c:v>
                </c:pt>
                <c:pt idx="713">
                  <c:v>13.9885</c:v>
                </c:pt>
                <c:pt idx="714">
                  <c:v>13.9924</c:v>
                </c:pt>
                <c:pt idx="715">
                  <c:v>14.1092</c:v>
                </c:pt>
                <c:pt idx="716">
                  <c:v>13.854200000000001</c:v>
                </c:pt>
                <c:pt idx="717">
                  <c:v>13.6089</c:v>
                </c:pt>
                <c:pt idx="718">
                  <c:v>13.505699999999999</c:v>
                </c:pt>
                <c:pt idx="719">
                  <c:v>13.3208</c:v>
                </c:pt>
                <c:pt idx="720">
                  <c:v>12.984</c:v>
                </c:pt>
                <c:pt idx="721">
                  <c:v>12.8264</c:v>
                </c:pt>
                <c:pt idx="722">
                  <c:v>13.0405</c:v>
                </c:pt>
                <c:pt idx="723">
                  <c:v>12.7157</c:v>
                </c:pt>
                <c:pt idx="724">
                  <c:v>12.516400000000001</c:v>
                </c:pt>
                <c:pt idx="725">
                  <c:v>12.928699999999999</c:v>
                </c:pt>
                <c:pt idx="726">
                  <c:v>13.3352</c:v>
                </c:pt>
                <c:pt idx="727">
                  <c:v>13.2121</c:v>
                </c:pt>
                <c:pt idx="728">
                  <c:v>13.173</c:v>
                </c:pt>
                <c:pt idx="729">
                  <c:v>12.977600000000001</c:v>
                </c:pt>
                <c:pt idx="730">
                  <c:v>12.8232</c:v>
                </c:pt>
                <c:pt idx="731">
                  <c:v>12.5398</c:v>
                </c:pt>
                <c:pt idx="732">
                  <c:v>12.3444</c:v>
                </c:pt>
                <c:pt idx="733">
                  <c:v>12.735300000000001</c:v>
                </c:pt>
                <c:pt idx="734">
                  <c:v>12.551600000000001</c:v>
                </c:pt>
                <c:pt idx="735">
                  <c:v>12.914999999999999</c:v>
                </c:pt>
                <c:pt idx="736">
                  <c:v>12.754799999999999</c:v>
                </c:pt>
                <c:pt idx="737">
                  <c:v>12.6297</c:v>
                </c:pt>
                <c:pt idx="738">
                  <c:v>12.6493</c:v>
                </c:pt>
                <c:pt idx="739">
                  <c:v>12.709899999999999</c:v>
                </c:pt>
                <c:pt idx="740">
                  <c:v>12.7294</c:v>
                </c:pt>
                <c:pt idx="741">
                  <c:v>13.139799999999999</c:v>
                </c:pt>
                <c:pt idx="742">
                  <c:v>13.1554</c:v>
                </c:pt>
                <c:pt idx="743">
                  <c:v>13.0655</c:v>
                </c:pt>
                <c:pt idx="744">
                  <c:v>13.259</c:v>
                </c:pt>
                <c:pt idx="745">
                  <c:v>13.184699999999999</c:v>
                </c:pt>
                <c:pt idx="746">
                  <c:v>14.4627</c:v>
                </c:pt>
                <c:pt idx="747">
                  <c:v>13.9468</c:v>
                </c:pt>
                <c:pt idx="748">
                  <c:v>14.0953</c:v>
                </c:pt>
                <c:pt idx="749">
                  <c:v>14.5761</c:v>
                </c:pt>
                <c:pt idx="750">
                  <c:v>14.7539</c:v>
                </c:pt>
                <c:pt idx="751">
                  <c:v>15.0099</c:v>
                </c:pt>
                <c:pt idx="752">
                  <c:v>14.75</c:v>
                </c:pt>
                <c:pt idx="753">
                  <c:v>15.731</c:v>
                </c:pt>
                <c:pt idx="754">
                  <c:v>16.237100000000002</c:v>
                </c:pt>
                <c:pt idx="755">
                  <c:v>16.106200000000001</c:v>
                </c:pt>
                <c:pt idx="756">
                  <c:v>16.157</c:v>
                </c:pt>
                <c:pt idx="757">
                  <c:v>15.856</c:v>
                </c:pt>
                <c:pt idx="758">
                  <c:v>15.795500000000001</c:v>
                </c:pt>
                <c:pt idx="759">
                  <c:v>15.7095</c:v>
                </c:pt>
                <c:pt idx="760">
                  <c:v>15.455399999999999</c:v>
                </c:pt>
                <c:pt idx="761">
                  <c:v>15.8756</c:v>
                </c:pt>
                <c:pt idx="762">
                  <c:v>16.063199999999998</c:v>
                </c:pt>
                <c:pt idx="763">
                  <c:v>16.198</c:v>
                </c:pt>
                <c:pt idx="764">
                  <c:v>16.057300000000001</c:v>
                </c:pt>
                <c:pt idx="765">
                  <c:v>16.068999999999999</c:v>
                </c:pt>
                <c:pt idx="766">
                  <c:v>16.2332</c:v>
                </c:pt>
                <c:pt idx="767">
                  <c:v>16.403199999999998</c:v>
                </c:pt>
                <c:pt idx="768">
                  <c:v>16.1785</c:v>
                </c:pt>
                <c:pt idx="769">
                  <c:v>15.947900000000001</c:v>
                </c:pt>
                <c:pt idx="770">
                  <c:v>15.5297</c:v>
                </c:pt>
                <c:pt idx="771">
                  <c:v>15.4457</c:v>
                </c:pt>
                <c:pt idx="772">
                  <c:v>15.475</c:v>
                </c:pt>
                <c:pt idx="773">
                  <c:v>15.7075</c:v>
                </c:pt>
                <c:pt idx="774">
                  <c:v>15.6684</c:v>
                </c:pt>
                <c:pt idx="775">
                  <c:v>15.826700000000001</c:v>
                </c:pt>
                <c:pt idx="776">
                  <c:v>15.8736</c:v>
                </c:pt>
                <c:pt idx="777">
                  <c:v>15.3734</c:v>
                </c:pt>
                <c:pt idx="778">
                  <c:v>15.3147</c:v>
                </c:pt>
                <c:pt idx="779">
                  <c:v>15.181900000000001</c:v>
                </c:pt>
                <c:pt idx="780">
                  <c:v>15.1447</c:v>
                </c:pt>
                <c:pt idx="781">
                  <c:v>15.129099999999999</c:v>
                </c:pt>
                <c:pt idx="782">
                  <c:v>15.0021</c:v>
                </c:pt>
                <c:pt idx="783">
                  <c:v>15.035299999999999</c:v>
                </c:pt>
                <c:pt idx="784">
                  <c:v>14.761699999999999</c:v>
                </c:pt>
                <c:pt idx="785">
                  <c:v>14.626899999999999</c:v>
                </c:pt>
                <c:pt idx="786">
                  <c:v>14.9864</c:v>
                </c:pt>
                <c:pt idx="787">
                  <c:v>14.9063</c:v>
                </c:pt>
                <c:pt idx="788">
                  <c:v>14.9786</c:v>
                </c:pt>
                <c:pt idx="789">
                  <c:v>15.2034</c:v>
                </c:pt>
                <c:pt idx="790">
                  <c:v>15.1447</c:v>
                </c:pt>
                <c:pt idx="791">
                  <c:v>15.9049</c:v>
                </c:pt>
                <c:pt idx="792">
                  <c:v>16.145299999999999</c:v>
                </c:pt>
                <c:pt idx="793">
                  <c:v>16.0397</c:v>
                </c:pt>
                <c:pt idx="794">
                  <c:v>16.471599999999999</c:v>
                </c:pt>
                <c:pt idx="795">
                  <c:v>16.819400000000002</c:v>
                </c:pt>
                <c:pt idx="796">
                  <c:v>16.756900000000002</c:v>
                </c:pt>
                <c:pt idx="797">
                  <c:v>16.9543</c:v>
                </c:pt>
                <c:pt idx="798">
                  <c:v>16.938700000000001</c:v>
                </c:pt>
                <c:pt idx="799">
                  <c:v>17.1907</c:v>
                </c:pt>
                <c:pt idx="800">
                  <c:v>17.448699999999999</c:v>
                </c:pt>
                <c:pt idx="801">
                  <c:v>17.374400000000001</c:v>
                </c:pt>
                <c:pt idx="802">
                  <c:v>17.4526</c:v>
                </c:pt>
                <c:pt idx="803">
                  <c:v>17.499500000000001</c:v>
                </c:pt>
                <c:pt idx="804">
                  <c:v>17.417400000000001</c:v>
                </c:pt>
                <c:pt idx="805">
                  <c:v>17.706600000000002</c:v>
                </c:pt>
                <c:pt idx="806">
                  <c:v>17.456499999999998</c:v>
                </c:pt>
                <c:pt idx="807">
                  <c:v>17.4819</c:v>
                </c:pt>
                <c:pt idx="808">
                  <c:v>17.499500000000001</c:v>
                </c:pt>
                <c:pt idx="809">
                  <c:v>18.329999999999998</c:v>
                </c:pt>
                <c:pt idx="810">
                  <c:v>18.199100000000001</c:v>
                </c:pt>
                <c:pt idx="811">
                  <c:v>17.610900000000001</c:v>
                </c:pt>
                <c:pt idx="812">
                  <c:v>17.8552</c:v>
                </c:pt>
                <c:pt idx="813">
                  <c:v>17.669499999999999</c:v>
                </c:pt>
                <c:pt idx="814">
                  <c:v>17.610900000000001</c:v>
                </c:pt>
                <c:pt idx="815">
                  <c:v>17.610900000000001</c:v>
                </c:pt>
                <c:pt idx="816">
                  <c:v>17.517099999999999</c:v>
                </c:pt>
                <c:pt idx="817">
                  <c:v>17.458500000000001</c:v>
                </c:pt>
                <c:pt idx="818">
                  <c:v>17.278700000000001</c:v>
                </c:pt>
                <c:pt idx="819">
                  <c:v>17.1067</c:v>
                </c:pt>
                <c:pt idx="820">
                  <c:v>16.6221</c:v>
                </c:pt>
                <c:pt idx="821">
                  <c:v>16.266400000000001</c:v>
                </c:pt>
                <c:pt idx="822">
                  <c:v>16.117899999999999</c:v>
                </c:pt>
                <c:pt idx="823">
                  <c:v>16.157</c:v>
                </c:pt>
                <c:pt idx="824">
                  <c:v>16.1629</c:v>
                </c:pt>
                <c:pt idx="825">
                  <c:v>16.2879</c:v>
                </c:pt>
                <c:pt idx="826">
                  <c:v>16.332899999999999</c:v>
                </c:pt>
                <c:pt idx="827">
                  <c:v>16.342600000000001</c:v>
                </c:pt>
                <c:pt idx="828">
                  <c:v>16.286000000000001</c:v>
                </c:pt>
                <c:pt idx="829">
                  <c:v>16.754999999999999</c:v>
                </c:pt>
                <c:pt idx="830">
                  <c:v>16.909300000000002</c:v>
                </c:pt>
                <c:pt idx="831">
                  <c:v>17.052</c:v>
                </c:pt>
                <c:pt idx="832">
                  <c:v>17.208300000000001</c:v>
                </c:pt>
                <c:pt idx="833">
                  <c:v>16.915199999999999</c:v>
                </c:pt>
                <c:pt idx="834">
                  <c:v>16.563500000000001</c:v>
                </c:pt>
                <c:pt idx="835">
                  <c:v>16.719799999999999</c:v>
                </c:pt>
                <c:pt idx="836">
                  <c:v>16.696300000000001</c:v>
                </c:pt>
                <c:pt idx="837">
                  <c:v>16.364100000000001</c:v>
                </c:pt>
                <c:pt idx="838">
                  <c:v>16.882000000000001</c:v>
                </c:pt>
                <c:pt idx="839">
                  <c:v>16.907399999999999</c:v>
                </c:pt>
                <c:pt idx="840">
                  <c:v>17.278700000000001</c:v>
                </c:pt>
                <c:pt idx="841">
                  <c:v>17.464300000000001</c:v>
                </c:pt>
                <c:pt idx="842">
                  <c:v>17.087199999999999</c:v>
                </c:pt>
                <c:pt idx="843">
                  <c:v>17.249400000000001</c:v>
                </c:pt>
                <c:pt idx="844">
                  <c:v>17.104800000000001</c:v>
                </c:pt>
                <c:pt idx="845">
                  <c:v>16.930800000000001</c:v>
                </c:pt>
                <c:pt idx="846">
                  <c:v>16.770600000000002</c:v>
                </c:pt>
                <c:pt idx="847">
                  <c:v>17.171199999999999</c:v>
                </c:pt>
                <c:pt idx="848">
                  <c:v>17.509599999999999</c:v>
                </c:pt>
                <c:pt idx="849">
                  <c:v>17.772300000000001</c:v>
                </c:pt>
                <c:pt idx="850">
                  <c:v>17.9056</c:v>
                </c:pt>
                <c:pt idx="851">
                  <c:v>17.8429</c:v>
                </c:pt>
                <c:pt idx="852">
                  <c:v>17.5762</c:v>
                </c:pt>
                <c:pt idx="853">
                  <c:v>17.286100000000001</c:v>
                </c:pt>
                <c:pt idx="854">
                  <c:v>17.352699999999999</c:v>
                </c:pt>
                <c:pt idx="855">
                  <c:v>17.4312</c:v>
                </c:pt>
                <c:pt idx="856">
                  <c:v>17.5351</c:v>
                </c:pt>
                <c:pt idx="857">
                  <c:v>17.7409</c:v>
                </c:pt>
                <c:pt idx="858">
                  <c:v>17.813500000000001</c:v>
                </c:pt>
                <c:pt idx="859">
                  <c:v>17.8703</c:v>
                </c:pt>
                <c:pt idx="860">
                  <c:v>17.901700000000002</c:v>
                </c:pt>
                <c:pt idx="861">
                  <c:v>17.835000000000001</c:v>
                </c:pt>
                <c:pt idx="862">
                  <c:v>17.915400000000002</c:v>
                </c:pt>
                <c:pt idx="863">
                  <c:v>18.046800000000001</c:v>
                </c:pt>
                <c:pt idx="864">
                  <c:v>17.950700000000001</c:v>
                </c:pt>
                <c:pt idx="865">
                  <c:v>17.793900000000001</c:v>
                </c:pt>
                <c:pt idx="866">
                  <c:v>18.3918</c:v>
                </c:pt>
                <c:pt idx="867">
                  <c:v>18.642800000000001</c:v>
                </c:pt>
                <c:pt idx="868">
                  <c:v>17.580200000000001</c:v>
                </c:pt>
                <c:pt idx="869">
                  <c:v>18.074200000000001</c:v>
                </c:pt>
                <c:pt idx="870">
                  <c:v>17.9115</c:v>
                </c:pt>
                <c:pt idx="871">
                  <c:v>18.195799999999998</c:v>
                </c:pt>
                <c:pt idx="872">
                  <c:v>18.168299999999999</c:v>
                </c:pt>
                <c:pt idx="873">
                  <c:v>18.401599999999998</c:v>
                </c:pt>
                <c:pt idx="874">
                  <c:v>18.123200000000001</c:v>
                </c:pt>
                <c:pt idx="875">
                  <c:v>18.409500000000001</c:v>
                </c:pt>
                <c:pt idx="876">
                  <c:v>18.317299999999999</c:v>
                </c:pt>
                <c:pt idx="877">
                  <c:v>18.2742</c:v>
                </c:pt>
                <c:pt idx="878">
                  <c:v>18.5624</c:v>
                </c:pt>
                <c:pt idx="879">
                  <c:v>18.560400000000001</c:v>
                </c:pt>
                <c:pt idx="880">
                  <c:v>18.3918</c:v>
                </c:pt>
                <c:pt idx="881">
                  <c:v>18.687899999999999</c:v>
                </c:pt>
                <c:pt idx="882">
                  <c:v>19.387799999999999</c:v>
                </c:pt>
                <c:pt idx="883">
                  <c:v>19.215299999999999</c:v>
                </c:pt>
                <c:pt idx="884">
                  <c:v>19.134899999999998</c:v>
                </c:pt>
                <c:pt idx="885">
                  <c:v>18.619299999999999</c:v>
                </c:pt>
                <c:pt idx="886">
                  <c:v>18.4742</c:v>
                </c:pt>
                <c:pt idx="887">
                  <c:v>18.632999999999999</c:v>
                </c:pt>
                <c:pt idx="888">
                  <c:v>18.817299999999999</c:v>
                </c:pt>
                <c:pt idx="889">
                  <c:v>18.578099999999999</c:v>
                </c:pt>
                <c:pt idx="890">
                  <c:v>18.3703</c:v>
                </c:pt>
                <c:pt idx="891">
                  <c:v>18.950600000000001</c:v>
                </c:pt>
                <c:pt idx="892">
                  <c:v>19.215299999999999</c:v>
                </c:pt>
                <c:pt idx="893">
                  <c:v>19.311299999999999</c:v>
                </c:pt>
                <c:pt idx="894">
                  <c:v>19.615200000000002</c:v>
                </c:pt>
                <c:pt idx="895">
                  <c:v>19.150600000000001</c:v>
                </c:pt>
                <c:pt idx="896">
                  <c:v>19.0976</c:v>
                </c:pt>
                <c:pt idx="897">
                  <c:v>19.299600000000002</c:v>
                </c:pt>
                <c:pt idx="898">
                  <c:v>19.458400000000001</c:v>
                </c:pt>
                <c:pt idx="899">
                  <c:v>19.642700000000001</c:v>
                </c:pt>
                <c:pt idx="900">
                  <c:v>19.579899999999999</c:v>
                </c:pt>
                <c:pt idx="901">
                  <c:v>19.540700000000001</c:v>
                </c:pt>
                <c:pt idx="902">
                  <c:v>19.129000000000001</c:v>
                </c:pt>
                <c:pt idx="903">
                  <c:v>18.882000000000001</c:v>
                </c:pt>
                <c:pt idx="904">
                  <c:v>18.5624</c:v>
                </c:pt>
                <c:pt idx="905">
                  <c:v>18.393799999999999</c:v>
                </c:pt>
                <c:pt idx="906">
                  <c:v>17.868400000000001</c:v>
                </c:pt>
                <c:pt idx="907">
                  <c:v>17.717400000000001</c:v>
                </c:pt>
                <c:pt idx="908">
                  <c:v>17.6586</c:v>
                </c:pt>
                <c:pt idx="909">
                  <c:v>17.8978</c:v>
                </c:pt>
                <c:pt idx="910">
                  <c:v>17.637</c:v>
                </c:pt>
                <c:pt idx="911">
                  <c:v>17.652699999999999</c:v>
                </c:pt>
                <c:pt idx="912">
                  <c:v>17.948699999999999</c:v>
                </c:pt>
                <c:pt idx="913">
                  <c:v>17.9252</c:v>
                </c:pt>
                <c:pt idx="914">
                  <c:v>17.7409</c:v>
                </c:pt>
                <c:pt idx="915">
                  <c:v>17.848800000000001</c:v>
                </c:pt>
                <c:pt idx="916">
                  <c:v>17.788</c:v>
                </c:pt>
                <c:pt idx="917">
                  <c:v>17.574300000000001</c:v>
                </c:pt>
                <c:pt idx="918">
                  <c:v>17.888000000000002</c:v>
                </c:pt>
                <c:pt idx="919">
                  <c:v>18.3918</c:v>
                </c:pt>
                <c:pt idx="920">
                  <c:v>18.113399999999999</c:v>
                </c:pt>
                <c:pt idx="921">
                  <c:v>18.344799999999999</c:v>
                </c:pt>
                <c:pt idx="922">
                  <c:v>18.6447</c:v>
                </c:pt>
                <c:pt idx="923">
                  <c:v>18.540800000000001</c:v>
                </c:pt>
                <c:pt idx="924">
                  <c:v>18.282</c:v>
                </c:pt>
                <c:pt idx="925">
                  <c:v>18.3095</c:v>
                </c:pt>
                <c:pt idx="926">
                  <c:v>18.362400000000001</c:v>
                </c:pt>
                <c:pt idx="927">
                  <c:v>18.368300000000001</c:v>
                </c:pt>
                <c:pt idx="928">
                  <c:v>18.3781</c:v>
                </c:pt>
                <c:pt idx="929">
                  <c:v>18.382000000000001</c:v>
                </c:pt>
                <c:pt idx="930">
                  <c:v>18.325199999999999</c:v>
                </c:pt>
                <c:pt idx="931">
                  <c:v>18.3507</c:v>
                </c:pt>
                <c:pt idx="932">
                  <c:v>18.3291</c:v>
                </c:pt>
                <c:pt idx="933">
                  <c:v>17.854600000000001</c:v>
                </c:pt>
                <c:pt idx="934">
                  <c:v>17.650700000000001</c:v>
                </c:pt>
                <c:pt idx="935">
                  <c:v>17.682099999999998</c:v>
                </c:pt>
                <c:pt idx="936">
                  <c:v>17.731100000000001</c:v>
                </c:pt>
                <c:pt idx="937">
                  <c:v>17.6096</c:v>
                </c:pt>
                <c:pt idx="938">
                  <c:v>16.4391</c:v>
                </c:pt>
                <c:pt idx="939">
                  <c:v>16.750900000000001</c:v>
                </c:pt>
                <c:pt idx="940">
                  <c:v>16.778300000000002</c:v>
                </c:pt>
                <c:pt idx="941">
                  <c:v>16.462700000000002</c:v>
                </c:pt>
                <c:pt idx="942">
                  <c:v>16.3764</c:v>
                </c:pt>
                <c:pt idx="943">
                  <c:v>16.1235</c:v>
                </c:pt>
                <c:pt idx="944">
                  <c:v>16.154900000000001</c:v>
                </c:pt>
                <c:pt idx="945">
                  <c:v>16.2058</c:v>
                </c:pt>
                <c:pt idx="946">
                  <c:v>16.190100000000001</c:v>
                </c:pt>
                <c:pt idx="947">
                  <c:v>16.056799999999999</c:v>
                </c:pt>
                <c:pt idx="948">
                  <c:v>16.196000000000002</c:v>
                </c:pt>
                <c:pt idx="949">
                  <c:v>15.8902</c:v>
                </c:pt>
                <c:pt idx="950">
                  <c:v>15.9</c:v>
                </c:pt>
                <c:pt idx="951">
                  <c:v>16.090199999999999</c:v>
                </c:pt>
                <c:pt idx="952">
                  <c:v>16.196000000000002</c:v>
                </c:pt>
                <c:pt idx="953">
                  <c:v>16.145</c:v>
                </c:pt>
                <c:pt idx="954">
                  <c:v>16.309699999999999</c:v>
                </c:pt>
                <c:pt idx="955">
                  <c:v>16.715599999999998</c:v>
                </c:pt>
                <c:pt idx="956">
                  <c:v>16.574400000000001</c:v>
                </c:pt>
                <c:pt idx="957">
                  <c:v>16.762599999999999</c:v>
                </c:pt>
                <c:pt idx="958">
                  <c:v>16.709700000000002</c:v>
                </c:pt>
                <c:pt idx="959">
                  <c:v>16.511700000000001</c:v>
                </c:pt>
                <c:pt idx="960">
                  <c:v>16.703800000000001</c:v>
                </c:pt>
                <c:pt idx="961">
                  <c:v>16.745000000000001</c:v>
                </c:pt>
                <c:pt idx="962">
                  <c:v>16.552800000000001</c:v>
                </c:pt>
                <c:pt idx="963">
                  <c:v>16.9587</c:v>
                </c:pt>
                <c:pt idx="964">
                  <c:v>17.009599999999999</c:v>
                </c:pt>
                <c:pt idx="965">
                  <c:v>17.009599999999999</c:v>
                </c:pt>
                <c:pt idx="966">
                  <c:v>16.9665</c:v>
                </c:pt>
                <c:pt idx="967">
                  <c:v>16.635200000000001</c:v>
                </c:pt>
                <c:pt idx="968">
                  <c:v>16.201899999999998</c:v>
                </c:pt>
                <c:pt idx="969">
                  <c:v>16.1509</c:v>
                </c:pt>
                <c:pt idx="970">
                  <c:v>16.325399999999998</c:v>
                </c:pt>
                <c:pt idx="971">
                  <c:v>15.9392</c:v>
                </c:pt>
                <c:pt idx="972">
                  <c:v>16.1843</c:v>
                </c:pt>
                <c:pt idx="973">
                  <c:v>16.501200000000001</c:v>
                </c:pt>
                <c:pt idx="974">
                  <c:v>16.427499999999998</c:v>
                </c:pt>
                <c:pt idx="975">
                  <c:v>16.276</c:v>
                </c:pt>
                <c:pt idx="976">
                  <c:v>16.188199999999998</c:v>
                </c:pt>
                <c:pt idx="977">
                  <c:v>16.309799999999999</c:v>
                </c:pt>
                <c:pt idx="978">
                  <c:v>16.517199999999999</c:v>
                </c:pt>
                <c:pt idx="979">
                  <c:v>16.539100000000001</c:v>
                </c:pt>
                <c:pt idx="980">
                  <c:v>16.6447</c:v>
                </c:pt>
                <c:pt idx="981">
                  <c:v>16.866</c:v>
                </c:pt>
                <c:pt idx="982">
                  <c:v>17.035399999999999</c:v>
                </c:pt>
                <c:pt idx="983">
                  <c:v>17.258700000000001</c:v>
                </c:pt>
                <c:pt idx="984">
                  <c:v>16.973600000000001</c:v>
                </c:pt>
                <c:pt idx="985">
                  <c:v>17.023499999999999</c:v>
                </c:pt>
                <c:pt idx="986">
                  <c:v>17.0853</c:v>
                </c:pt>
                <c:pt idx="987">
                  <c:v>16.764299999999999</c:v>
                </c:pt>
                <c:pt idx="988">
                  <c:v>16.712499999999999</c:v>
                </c:pt>
                <c:pt idx="989">
                  <c:v>16.582899999999999</c:v>
                </c:pt>
                <c:pt idx="990">
                  <c:v>16.567</c:v>
                </c:pt>
                <c:pt idx="991">
                  <c:v>16.7883</c:v>
                </c:pt>
                <c:pt idx="992">
                  <c:v>16.485299999999999</c:v>
                </c:pt>
                <c:pt idx="993">
                  <c:v>16.1404</c:v>
                </c:pt>
                <c:pt idx="994">
                  <c:v>15.955</c:v>
                </c:pt>
                <c:pt idx="995">
                  <c:v>16.293900000000001</c:v>
                </c:pt>
                <c:pt idx="996">
                  <c:v>16.555</c:v>
                </c:pt>
                <c:pt idx="997">
                  <c:v>16.9497</c:v>
                </c:pt>
                <c:pt idx="998">
                  <c:v>17.2547</c:v>
                </c:pt>
                <c:pt idx="999">
                  <c:v>17.426100000000002</c:v>
                </c:pt>
                <c:pt idx="1000">
                  <c:v>17.2806</c:v>
                </c:pt>
                <c:pt idx="1001">
                  <c:v>17.4939</c:v>
                </c:pt>
                <c:pt idx="1002">
                  <c:v>17.450099999999999</c:v>
                </c:pt>
                <c:pt idx="1003">
                  <c:v>16.291899999999998</c:v>
                </c:pt>
                <c:pt idx="1004">
                  <c:v>17.1311</c:v>
                </c:pt>
                <c:pt idx="1005">
                  <c:v>16.610800000000001</c:v>
                </c:pt>
                <c:pt idx="1006">
                  <c:v>16.957699999999999</c:v>
                </c:pt>
                <c:pt idx="1007">
                  <c:v>17.366299999999999</c:v>
                </c:pt>
                <c:pt idx="1008">
                  <c:v>17.462</c:v>
                </c:pt>
                <c:pt idx="1009">
                  <c:v>17.472000000000001</c:v>
                </c:pt>
                <c:pt idx="1010">
                  <c:v>17.450099999999999</c:v>
                </c:pt>
                <c:pt idx="1011">
                  <c:v>17.300599999999999</c:v>
                </c:pt>
                <c:pt idx="1012">
                  <c:v>17.46</c:v>
                </c:pt>
                <c:pt idx="1013">
                  <c:v>17.270700000000001</c:v>
                </c:pt>
                <c:pt idx="1014">
                  <c:v>17.3324</c:v>
                </c:pt>
                <c:pt idx="1015">
                  <c:v>17.388300000000001</c:v>
                </c:pt>
                <c:pt idx="1016">
                  <c:v>17.163</c:v>
                </c:pt>
                <c:pt idx="1017">
                  <c:v>17.133099999999999</c:v>
                </c:pt>
                <c:pt idx="1018">
                  <c:v>17.170999999999999</c:v>
                </c:pt>
                <c:pt idx="1019">
                  <c:v>17.0075</c:v>
                </c:pt>
                <c:pt idx="1020">
                  <c:v>17.222799999999999</c:v>
                </c:pt>
                <c:pt idx="1021">
                  <c:v>17.621500000000001</c:v>
                </c:pt>
                <c:pt idx="1022">
                  <c:v>17.6434</c:v>
                </c:pt>
                <c:pt idx="1023">
                  <c:v>17.800899999999999</c:v>
                </c:pt>
                <c:pt idx="1024">
                  <c:v>17.806899999999999</c:v>
                </c:pt>
                <c:pt idx="1025">
                  <c:v>18.0182</c:v>
                </c:pt>
                <c:pt idx="1026">
                  <c:v>18.2972</c:v>
                </c:pt>
                <c:pt idx="1027">
                  <c:v>18.422799999999999</c:v>
                </c:pt>
                <c:pt idx="1028">
                  <c:v>18.476600000000001</c:v>
                </c:pt>
                <c:pt idx="1029">
                  <c:v>18.381</c:v>
                </c:pt>
                <c:pt idx="1030">
                  <c:v>18.263400000000001</c:v>
                </c:pt>
                <c:pt idx="1031">
                  <c:v>17.956399999999999</c:v>
                </c:pt>
                <c:pt idx="1032">
                  <c:v>18.490600000000001</c:v>
                </c:pt>
                <c:pt idx="1033">
                  <c:v>18.367000000000001</c:v>
                </c:pt>
                <c:pt idx="1034">
                  <c:v>18.632100000000001</c:v>
                </c:pt>
                <c:pt idx="1035">
                  <c:v>18.739799999999999</c:v>
                </c:pt>
                <c:pt idx="1036">
                  <c:v>18.8674</c:v>
                </c:pt>
                <c:pt idx="1037">
                  <c:v>18.875299999999999</c:v>
                </c:pt>
                <c:pt idx="1038">
                  <c:v>18.598199999999999</c:v>
                </c:pt>
                <c:pt idx="1039">
                  <c:v>18.414899999999999</c:v>
                </c:pt>
                <c:pt idx="1040">
                  <c:v>18.149699999999999</c:v>
                </c:pt>
                <c:pt idx="1041">
                  <c:v>18.183599999999998</c:v>
                </c:pt>
                <c:pt idx="1042">
                  <c:v>18.418800000000001</c:v>
                </c:pt>
                <c:pt idx="1043">
                  <c:v>18.361000000000001</c:v>
                </c:pt>
                <c:pt idx="1044">
                  <c:v>19.166399999999999</c:v>
                </c:pt>
                <c:pt idx="1045">
                  <c:v>19.397600000000001</c:v>
                </c:pt>
                <c:pt idx="1046">
                  <c:v>19.884</c:v>
                </c:pt>
                <c:pt idx="1047">
                  <c:v>19.567</c:v>
                </c:pt>
                <c:pt idx="1048">
                  <c:v>19.4175</c:v>
                </c:pt>
                <c:pt idx="1049">
                  <c:v>19.505199999999999</c:v>
                </c:pt>
                <c:pt idx="1050">
                  <c:v>19.738499999999998</c:v>
                </c:pt>
                <c:pt idx="1051">
                  <c:v>19.8521</c:v>
                </c:pt>
                <c:pt idx="1052">
                  <c:v>19.6846</c:v>
                </c:pt>
                <c:pt idx="1053">
                  <c:v>19.525200000000002</c:v>
                </c:pt>
                <c:pt idx="1054">
                  <c:v>19.3398</c:v>
                </c:pt>
                <c:pt idx="1055">
                  <c:v>19.014900000000001</c:v>
                </c:pt>
                <c:pt idx="1056">
                  <c:v>19.3797</c:v>
                </c:pt>
                <c:pt idx="1057">
                  <c:v>19.415500000000002</c:v>
                </c:pt>
                <c:pt idx="1058">
                  <c:v>19.485299999999999</c:v>
                </c:pt>
                <c:pt idx="1059">
                  <c:v>19.712499999999999</c:v>
                </c:pt>
                <c:pt idx="1060">
                  <c:v>19.646799999999999</c:v>
                </c:pt>
                <c:pt idx="1061">
                  <c:v>19.453399999999998</c:v>
                </c:pt>
                <c:pt idx="1062">
                  <c:v>19.3278</c:v>
                </c:pt>
                <c:pt idx="1063">
                  <c:v>19.387599999999999</c:v>
                </c:pt>
                <c:pt idx="1064">
                  <c:v>19.216200000000001</c:v>
                </c:pt>
                <c:pt idx="1065">
                  <c:v>19.136500000000002</c:v>
                </c:pt>
                <c:pt idx="1066">
                  <c:v>19.168399999999998</c:v>
                </c:pt>
                <c:pt idx="1067">
                  <c:v>19.108599999999999</c:v>
                </c:pt>
                <c:pt idx="1068">
                  <c:v>18.289300000000001</c:v>
                </c:pt>
                <c:pt idx="1069">
                  <c:v>18.3371</c:v>
                </c:pt>
                <c:pt idx="1070">
                  <c:v>17.709199999999999</c:v>
                </c:pt>
                <c:pt idx="1071">
                  <c:v>17.511900000000001</c:v>
                </c:pt>
                <c:pt idx="1072">
                  <c:v>17.320499999999999</c:v>
                </c:pt>
                <c:pt idx="1073">
                  <c:v>17.605499999999999</c:v>
                </c:pt>
                <c:pt idx="1074">
                  <c:v>17.523800000000001</c:v>
                </c:pt>
                <c:pt idx="1075">
                  <c:v>17.157</c:v>
                </c:pt>
                <c:pt idx="1076">
                  <c:v>17.101199999999999</c:v>
                </c:pt>
                <c:pt idx="1077">
                  <c:v>16.9756</c:v>
                </c:pt>
                <c:pt idx="1078">
                  <c:v>17.1052</c:v>
                </c:pt>
                <c:pt idx="1079">
                  <c:v>17.5457</c:v>
                </c:pt>
                <c:pt idx="1080">
                  <c:v>17.238800000000001</c:v>
                </c:pt>
                <c:pt idx="1081">
                  <c:v>17.075299999999999</c:v>
                </c:pt>
                <c:pt idx="1082">
                  <c:v>17.296600000000002</c:v>
                </c:pt>
                <c:pt idx="1083">
                  <c:v>17.322500000000002</c:v>
                </c:pt>
                <c:pt idx="1084">
                  <c:v>17.3843</c:v>
                </c:pt>
                <c:pt idx="1085">
                  <c:v>17.294599999999999</c:v>
                </c:pt>
                <c:pt idx="1086">
                  <c:v>17.491900000000001</c:v>
                </c:pt>
                <c:pt idx="1087">
                  <c:v>17.509899999999998</c:v>
                </c:pt>
                <c:pt idx="1088">
                  <c:v>17.362300000000001</c:v>
                </c:pt>
                <c:pt idx="1089">
                  <c:v>17.418199999999999</c:v>
                </c:pt>
                <c:pt idx="1090">
                  <c:v>17.7471</c:v>
                </c:pt>
                <c:pt idx="1091">
                  <c:v>17.741099999999999</c:v>
                </c:pt>
                <c:pt idx="1092">
                  <c:v>17.864699999999999</c:v>
                </c:pt>
                <c:pt idx="1093">
                  <c:v>17.685300000000002</c:v>
                </c:pt>
                <c:pt idx="1094">
                  <c:v>17.665299999999998</c:v>
                </c:pt>
                <c:pt idx="1095">
                  <c:v>17.135100000000001</c:v>
                </c:pt>
                <c:pt idx="1096">
                  <c:v>17.2866</c:v>
                </c:pt>
                <c:pt idx="1097">
                  <c:v>17.308</c:v>
                </c:pt>
                <c:pt idx="1098">
                  <c:v>17.148</c:v>
                </c:pt>
                <c:pt idx="1099">
                  <c:v>17.234000000000002</c:v>
                </c:pt>
                <c:pt idx="1100">
                  <c:v>17.065999999999999</c:v>
                </c:pt>
                <c:pt idx="1101">
                  <c:v>17.154</c:v>
                </c:pt>
                <c:pt idx="1102">
                  <c:v>16.91</c:v>
                </c:pt>
                <c:pt idx="1103">
                  <c:v>16.963999999999999</c:v>
                </c:pt>
                <c:pt idx="1104">
                  <c:v>16.864000000000001</c:v>
                </c:pt>
                <c:pt idx="1105">
                  <c:v>16.928000000000001</c:v>
                </c:pt>
                <c:pt idx="1106">
                  <c:v>16.826000000000001</c:v>
                </c:pt>
                <c:pt idx="1107">
                  <c:v>16.812000000000001</c:v>
                </c:pt>
                <c:pt idx="1108">
                  <c:v>16.797999999999998</c:v>
                </c:pt>
                <c:pt idx="1109">
                  <c:v>16.46</c:v>
                </c:pt>
                <c:pt idx="1110">
                  <c:v>16.594000000000001</c:v>
                </c:pt>
                <c:pt idx="1111">
                  <c:v>16.315999999999999</c:v>
                </c:pt>
                <c:pt idx="1112">
                  <c:v>16.376000000000001</c:v>
                </c:pt>
                <c:pt idx="1113">
                  <c:v>16.260000000000002</c:v>
                </c:pt>
                <c:pt idx="1114">
                  <c:v>16.312000000000001</c:v>
                </c:pt>
                <c:pt idx="1115">
                  <c:v>16.361999999999998</c:v>
                </c:pt>
                <c:pt idx="1116">
                  <c:v>16.542000000000002</c:v>
                </c:pt>
                <c:pt idx="1117">
                  <c:v>16.488</c:v>
                </c:pt>
                <c:pt idx="1118">
                  <c:v>16.466000000000001</c:v>
                </c:pt>
                <c:pt idx="1119">
                  <c:v>16.597999999999999</c:v>
                </c:pt>
                <c:pt idx="1120">
                  <c:v>16.513999999999999</c:v>
                </c:pt>
                <c:pt idx="1121">
                  <c:v>16.577999999999999</c:v>
                </c:pt>
                <c:pt idx="1122">
                  <c:v>16.815999999999999</c:v>
                </c:pt>
                <c:pt idx="1123">
                  <c:v>16.908000000000001</c:v>
                </c:pt>
                <c:pt idx="1124">
                  <c:v>16.968</c:v>
                </c:pt>
                <c:pt idx="1125">
                  <c:v>16.329999999999998</c:v>
                </c:pt>
                <c:pt idx="1126">
                  <c:v>15.67</c:v>
                </c:pt>
                <c:pt idx="1127">
                  <c:v>15.494</c:v>
                </c:pt>
                <c:pt idx="1128">
                  <c:v>15.074</c:v>
                </c:pt>
                <c:pt idx="1129">
                  <c:v>15.23</c:v>
                </c:pt>
                <c:pt idx="1130">
                  <c:v>16.245999999999999</c:v>
                </c:pt>
                <c:pt idx="1131">
                  <c:v>16.696000000000002</c:v>
                </c:pt>
                <c:pt idx="1132">
                  <c:v>16.678000000000001</c:v>
                </c:pt>
                <c:pt idx="1133">
                  <c:v>16.75</c:v>
                </c:pt>
                <c:pt idx="1134">
                  <c:v>16.718</c:v>
                </c:pt>
                <c:pt idx="1135">
                  <c:v>16.399999999999999</c:v>
                </c:pt>
                <c:pt idx="1136">
                  <c:v>16.251999999999999</c:v>
                </c:pt>
                <c:pt idx="1137">
                  <c:v>16.16</c:v>
                </c:pt>
                <c:pt idx="1138">
                  <c:v>16.058</c:v>
                </c:pt>
                <c:pt idx="1139">
                  <c:v>15.974</c:v>
                </c:pt>
                <c:pt idx="1140">
                  <c:v>15.69</c:v>
                </c:pt>
                <c:pt idx="1141">
                  <c:v>16.158000000000001</c:v>
                </c:pt>
                <c:pt idx="1142">
                  <c:v>16.468</c:v>
                </c:pt>
                <c:pt idx="1143">
                  <c:v>16.72</c:v>
                </c:pt>
                <c:pt idx="1144">
                  <c:v>17.206</c:v>
                </c:pt>
                <c:pt idx="1145">
                  <c:v>17.327999999999999</c:v>
                </c:pt>
                <c:pt idx="1146">
                  <c:v>17.446000000000002</c:v>
                </c:pt>
                <c:pt idx="1147">
                  <c:v>17.09</c:v>
                </c:pt>
                <c:pt idx="1148">
                  <c:v>17.128</c:v>
                </c:pt>
                <c:pt idx="1149">
                  <c:v>17</c:v>
                </c:pt>
                <c:pt idx="1150">
                  <c:v>16.792000000000002</c:v>
                </c:pt>
                <c:pt idx="1151">
                  <c:v>16.82</c:v>
                </c:pt>
                <c:pt idx="1152">
                  <c:v>16.443999999999999</c:v>
                </c:pt>
                <c:pt idx="1153">
                  <c:v>16.224</c:v>
                </c:pt>
                <c:pt idx="1154">
                  <c:v>15.926</c:v>
                </c:pt>
                <c:pt idx="1155">
                  <c:v>16.166</c:v>
                </c:pt>
                <c:pt idx="1156">
                  <c:v>16.106000000000002</c:v>
                </c:pt>
                <c:pt idx="1157">
                  <c:v>16.224</c:v>
                </c:pt>
                <c:pt idx="1158">
                  <c:v>16.416</c:v>
                </c:pt>
                <c:pt idx="1159">
                  <c:v>16.571999999999999</c:v>
                </c:pt>
                <c:pt idx="1160">
                  <c:v>16.856000000000002</c:v>
                </c:pt>
                <c:pt idx="1161">
                  <c:v>16.989999999999998</c:v>
                </c:pt>
                <c:pt idx="1162">
                  <c:v>17.062000000000001</c:v>
                </c:pt>
                <c:pt idx="1163">
                  <c:v>17.332000000000001</c:v>
                </c:pt>
                <c:pt idx="1164">
                  <c:v>17.13</c:v>
                </c:pt>
                <c:pt idx="1165">
                  <c:v>17.364000000000001</c:v>
                </c:pt>
                <c:pt idx="1166">
                  <c:v>17.32</c:v>
                </c:pt>
                <c:pt idx="1167">
                  <c:v>18.088000000000001</c:v>
                </c:pt>
                <c:pt idx="1168">
                  <c:v>18.545999999999999</c:v>
                </c:pt>
                <c:pt idx="1169">
                  <c:v>19.126000000000001</c:v>
                </c:pt>
                <c:pt idx="1170">
                  <c:v>19.213999999999999</c:v>
                </c:pt>
                <c:pt idx="1171">
                  <c:v>19.126000000000001</c:v>
                </c:pt>
                <c:pt idx="1172">
                  <c:v>19.225999999999999</c:v>
                </c:pt>
                <c:pt idx="1173">
                  <c:v>19.192</c:v>
                </c:pt>
                <c:pt idx="1174">
                  <c:v>18.64</c:v>
                </c:pt>
                <c:pt idx="1175">
                  <c:v>18.565999999999999</c:v>
                </c:pt>
                <c:pt idx="1176">
                  <c:v>18.562000000000001</c:v>
                </c:pt>
                <c:pt idx="1177">
                  <c:v>18.334</c:v>
                </c:pt>
                <c:pt idx="1178">
                  <c:v>17.838000000000001</c:v>
                </c:pt>
                <c:pt idx="1179">
                  <c:v>17.206</c:v>
                </c:pt>
                <c:pt idx="1180">
                  <c:v>17.463999999999999</c:v>
                </c:pt>
                <c:pt idx="1181">
                  <c:v>17.28</c:v>
                </c:pt>
                <c:pt idx="1182">
                  <c:v>17.675999999999998</c:v>
                </c:pt>
                <c:pt idx="1183">
                  <c:v>17.718</c:v>
                </c:pt>
                <c:pt idx="1184">
                  <c:v>16.986000000000001</c:v>
                </c:pt>
                <c:pt idx="1185">
                  <c:v>16.321999999999999</c:v>
                </c:pt>
                <c:pt idx="1186">
                  <c:v>16.475999999999999</c:v>
                </c:pt>
                <c:pt idx="1187">
                  <c:v>16.61</c:v>
                </c:pt>
                <c:pt idx="1188">
                  <c:v>16.911999999999999</c:v>
                </c:pt>
                <c:pt idx="1189">
                  <c:v>16.885999999999999</c:v>
                </c:pt>
                <c:pt idx="1190">
                  <c:v>16.88</c:v>
                </c:pt>
                <c:pt idx="1191">
                  <c:v>16.943999999999999</c:v>
                </c:pt>
                <c:pt idx="1192">
                  <c:v>17.812000000000001</c:v>
                </c:pt>
                <c:pt idx="1193">
                  <c:v>17.797999999999998</c:v>
                </c:pt>
                <c:pt idx="1194">
                  <c:v>17.692</c:v>
                </c:pt>
                <c:pt idx="1195">
                  <c:v>18.047999999999998</c:v>
                </c:pt>
                <c:pt idx="1196">
                  <c:v>18.29</c:v>
                </c:pt>
                <c:pt idx="1197">
                  <c:v>18.158000000000001</c:v>
                </c:pt>
                <c:pt idx="1198">
                  <c:v>18.558</c:v>
                </c:pt>
                <c:pt idx="1199">
                  <c:v>18.257999999999999</c:v>
                </c:pt>
                <c:pt idx="1200">
                  <c:v>18.478000000000002</c:v>
                </c:pt>
                <c:pt idx="1201">
                  <c:v>18.562000000000001</c:v>
                </c:pt>
                <c:pt idx="1202">
                  <c:v>19.213999999999999</c:v>
                </c:pt>
                <c:pt idx="1203">
                  <c:v>19.350000000000001</c:v>
                </c:pt>
                <c:pt idx="1204">
                  <c:v>19.361999999999998</c:v>
                </c:pt>
                <c:pt idx="1205">
                  <c:v>19.512</c:v>
                </c:pt>
                <c:pt idx="1206">
                  <c:v>19.096</c:v>
                </c:pt>
                <c:pt idx="1207">
                  <c:v>18.891999999999999</c:v>
                </c:pt>
                <c:pt idx="1208">
                  <c:v>18.872</c:v>
                </c:pt>
                <c:pt idx="1209">
                  <c:v>18.010000000000002</c:v>
                </c:pt>
                <c:pt idx="1210">
                  <c:v>18.21</c:v>
                </c:pt>
                <c:pt idx="1211">
                  <c:v>18.596</c:v>
                </c:pt>
                <c:pt idx="1212">
                  <c:v>18.754000000000001</c:v>
                </c:pt>
                <c:pt idx="1213">
                  <c:v>18.724</c:v>
                </c:pt>
                <c:pt idx="1214">
                  <c:v>18.687999999999999</c:v>
                </c:pt>
                <c:pt idx="1215">
                  <c:v>18.622</c:v>
                </c:pt>
                <c:pt idx="1216">
                  <c:v>18.11</c:v>
                </c:pt>
                <c:pt idx="1217">
                  <c:v>18.097999999999999</c:v>
                </c:pt>
                <c:pt idx="1218">
                  <c:v>18.646000000000001</c:v>
                </c:pt>
                <c:pt idx="1219">
                  <c:v>18.617999999999999</c:v>
                </c:pt>
                <c:pt idx="1220">
                  <c:v>18.841999999999999</c:v>
                </c:pt>
                <c:pt idx="1221">
                  <c:v>19.111999999999998</c:v>
                </c:pt>
                <c:pt idx="1222">
                  <c:v>19.202000000000002</c:v>
                </c:pt>
                <c:pt idx="1223">
                  <c:v>19.73</c:v>
                </c:pt>
                <c:pt idx="1224">
                  <c:v>19.231999999999999</c:v>
                </c:pt>
                <c:pt idx="1225">
                  <c:v>19.314</c:v>
                </c:pt>
                <c:pt idx="1226">
                  <c:v>19.36</c:v>
                </c:pt>
                <c:pt idx="1227">
                  <c:v>18.989999999999998</c:v>
                </c:pt>
                <c:pt idx="1228">
                  <c:v>18.8</c:v>
                </c:pt>
                <c:pt idx="1229">
                  <c:v>18.97</c:v>
                </c:pt>
                <c:pt idx="1230">
                  <c:v>19.132000000000001</c:v>
                </c:pt>
                <c:pt idx="1231">
                  <c:v>19.027999999999999</c:v>
                </c:pt>
                <c:pt idx="1232">
                  <c:v>19.05</c:v>
                </c:pt>
                <c:pt idx="1233">
                  <c:v>18.86</c:v>
                </c:pt>
                <c:pt idx="1234">
                  <c:v>18.98</c:v>
                </c:pt>
                <c:pt idx="1235">
                  <c:v>19.09</c:v>
                </c:pt>
                <c:pt idx="1236">
                  <c:v>18.66</c:v>
                </c:pt>
                <c:pt idx="1237">
                  <c:v>18.68</c:v>
                </c:pt>
                <c:pt idx="1238">
                  <c:v>18.510000000000002</c:v>
                </c:pt>
                <c:pt idx="1239">
                  <c:v>18.22</c:v>
                </c:pt>
                <c:pt idx="1240">
                  <c:v>18.100000000000001</c:v>
                </c:pt>
                <c:pt idx="1241">
                  <c:v>17.89</c:v>
                </c:pt>
                <c:pt idx="1242">
                  <c:v>17.53</c:v>
                </c:pt>
                <c:pt idx="1243">
                  <c:v>17.690000000000001</c:v>
                </c:pt>
                <c:pt idx="1244">
                  <c:v>17.62</c:v>
                </c:pt>
                <c:pt idx="1245">
                  <c:v>17.75</c:v>
                </c:pt>
                <c:pt idx="1246">
                  <c:v>17.850000000000001</c:v>
                </c:pt>
                <c:pt idx="1247">
                  <c:v>17.98</c:v>
                </c:pt>
                <c:pt idx="1248">
                  <c:v>17.600000000000001</c:v>
                </c:pt>
                <c:pt idx="1249">
                  <c:v>17.73</c:v>
                </c:pt>
                <c:pt idx="1250">
                  <c:v>17.739999999999998</c:v>
                </c:pt>
                <c:pt idx="1251">
                  <c:v>18.05</c:v>
                </c:pt>
                <c:pt idx="1252">
                  <c:v>17.989999999999998</c:v>
                </c:pt>
                <c:pt idx="1253">
                  <c:v>18.27</c:v>
                </c:pt>
                <c:pt idx="1254">
                  <c:v>19.91</c:v>
                </c:pt>
                <c:pt idx="1255">
                  <c:v>19.12</c:v>
                </c:pt>
                <c:pt idx="1256">
                  <c:v>18.670000000000002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'3a. Moving Average'!$I$2</c:f>
              <c:strCache>
                <c:ptCount val="1"/>
                <c:pt idx="0">
                  <c:v>3-MA</c:v>
                </c:pt>
              </c:strCache>
            </c:strRef>
          </c:tx>
          <c:spPr>
            <a:ln w="34925" cap="rnd">
              <a:solidFill>
                <a:schemeClr val="accent4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m/d/yyyy\ h:mm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45610.291666608799</c:v>
                </c:pt>
                <c:pt idx="1258">
                  <c:v>45611.291666608799</c:v>
                </c:pt>
                <c:pt idx="1259">
                  <c:v>45612.291666608799</c:v>
                </c:pt>
                <c:pt idx="1260">
                  <c:v>45613.291666608799</c:v>
                </c:pt>
                <c:pt idx="1261">
                  <c:v>45614.291666608799</c:v>
                </c:pt>
                <c:pt idx="1262">
                  <c:v>45615.291666608799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Average'!$I$3:$I$1263</c15:sqref>
                  </c15:fullRef>
                </c:ext>
              </c:extLst>
              <c:f>'3a. Moving Average'!$I$4:$I$1263</c:f>
              <c:numCache>
                <c:formatCode>General</c:formatCode>
                <c:ptCount val="1260"/>
                <c:pt idx="2" formatCode="_(&quot;$&quot;* #,##0.00_);_(&quot;$&quot;* \(#,##0.00\);_(&quot;$&quot;* &quot;-&quot;??_);_(@_)">
                  <c:v>11.7986</c:v>
                </c:pt>
                <c:pt idx="3" formatCode="_(&quot;$&quot;* #,##0.00_);_(&quot;$&quot;* \(#,##0.00\);_(&quot;$&quot;* &quot;-&quot;??_);_(@_)">
                  <c:v>11.801733333333333</c:v>
                </c:pt>
                <c:pt idx="4" formatCode="_(&quot;$&quot;* #,##0.00_);_(&quot;$&quot;* \(#,##0.00\);_(&quot;$&quot;* &quot;-&quot;??_);_(@_)">
                  <c:v>11.765033333333333</c:v>
                </c:pt>
                <c:pt idx="5" formatCode="_(&quot;$&quot;* #,##0.00_);_(&quot;$&quot;* \(#,##0.00\);_(&quot;$&quot;* &quot;-&quot;??_);_(@_)">
                  <c:v>11.706799999999999</c:v>
                </c:pt>
                <c:pt idx="6" formatCode="_(&quot;$&quot;* #,##0.00_);_(&quot;$&quot;* \(#,##0.00\);_(&quot;$&quot;* &quot;-&quot;??_);_(@_)">
                  <c:v>11.6625</c:v>
                </c:pt>
                <c:pt idx="7" formatCode="_(&quot;$&quot;* #,##0.00_);_(&quot;$&quot;* \(#,##0.00\);_(&quot;$&quot;* &quot;-&quot;??_);_(@_)">
                  <c:v>11.682766666666666</c:v>
                </c:pt>
                <c:pt idx="8" formatCode="_(&quot;$&quot;* #,##0.00_);_(&quot;$&quot;* \(#,##0.00\);_(&quot;$&quot;* &quot;-&quot;??_);_(@_)">
                  <c:v>11.785966666666667</c:v>
                </c:pt>
                <c:pt idx="9" formatCode="_(&quot;$&quot;* #,##0.00_);_(&quot;$&quot;* \(#,##0.00\);_(&quot;$&quot;* &quot;-&quot;??_);_(@_)">
                  <c:v>11.945500000000001</c:v>
                </c:pt>
                <c:pt idx="10" formatCode="_(&quot;$&quot;* #,##0.00_);_(&quot;$&quot;* \(#,##0.00\);_(&quot;$&quot;* &quot;-&quot;??_);_(@_)">
                  <c:v>12.051866666666667</c:v>
                </c:pt>
                <c:pt idx="11" formatCode="_(&quot;$&quot;* #,##0.00_);_(&quot;$&quot;* \(#,##0.00\);_(&quot;$&quot;* &quot;-&quot;??_);_(@_)">
                  <c:v>12.0601</c:v>
                </c:pt>
                <c:pt idx="12" formatCode="_(&quot;$&quot;* #,##0.00_);_(&quot;$&quot;* \(#,##0.00\);_(&quot;$&quot;* &quot;-&quot;??_);_(@_)">
                  <c:v>12.115200000000002</c:v>
                </c:pt>
                <c:pt idx="13" formatCode="_(&quot;$&quot;* #,##0.00_);_(&quot;$&quot;* \(#,##0.00\);_(&quot;$&quot;* &quot;-&quot;??_);_(@_)">
                  <c:v>12.229799999999999</c:v>
                </c:pt>
                <c:pt idx="14" formatCode="_(&quot;$&quot;* #,##0.00_);_(&quot;$&quot;* \(#,##0.00\);_(&quot;$&quot;* &quot;-&quot;??_);_(@_)">
                  <c:v>12.351366666666669</c:v>
                </c:pt>
                <c:pt idx="15" formatCode="_(&quot;$&quot;* #,##0.00_);_(&quot;$&quot;* \(#,##0.00\);_(&quot;$&quot;* &quot;-&quot;??_);_(@_)">
                  <c:v>12.3957</c:v>
                </c:pt>
                <c:pt idx="16" formatCode="_(&quot;$&quot;* #,##0.00_);_(&quot;$&quot;* \(#,##0.00\);_(&quot;$&quot;* &quot;-&quot;??_);_(@_)">
                  <c:v>12.436199999999999</c:v>
                </c:pt>
                <c:pt idx="17" formatCode="_(&quot;$&quot;* #,##0.00_);_(&quot;$&quot;* \(#,##0.00\);_(&quot;$&quot;* &quot;-&quot;??_);_(@_)">
                  <c:v>12.506466666666668</c:v>
                </c:pt>
                <c:pt idx="18" formatCode="_(&quot;$&quot;* #,##0.00_);_(&quot;$&quot;* \(#,##0.00\);_(&quot;$&quot;* &quot;-&quot;??_);_(@_)">
                  <c:v>12.585599999999999</c:v>
                </c:pt>
                <c:pt idx="19" formatCode="_(&quot;$&quot;* #,##0.00_);_(&quot;$&quot;* \(#,##0.00\);_(&quot;$&quot;* &quot;-&quot;??_);_(@_)">
                  <c:v>12.673599999999999</c:v>
                </c:pt>
                <c:pt idx="20" formatCode="_(&quot;$&quot;* #,##0.00_);_(&quot;$&quot;* \(#,##0.00\);_(&quot;$&quot;* &quot;-&quot;??_);_(@_)">
                  <c:v>12.753366666666667</c:v>
                </c:pt>
                <c:pt idx="21" formatCode="_(&quot;$&quot;* #,##0.00_);_(&quot;$&quot;* \(#,##0.00\);_(&quot;$&quot;* &quot;-&quot;??_);_(@_)">
                  <c:v>12.861633333333332</c:v>
                </c:pt>
                <c:pt idx="22" formatCode="_(&quot;$&quot;* #,##0.00_);_(&quot;$&quot;* \(#,##0.00\);_(&quot;$&quot;* &quot;-&quot;??_);_(@_)">
                  <c:v>12.888233333333334</c:v>
                </c:pt>
                <c:pt idx="23" formatCode="_(&quot;$&quot;* #,##0.00_);_(&quot;$&quot;* \(#,##0.00\);_(&quot;$&quot;* &quot;-&quot;??_);_(@_)">
                  <c:v>12.896466666666667</c:v>
                </c:pt>
                <c:pt idx="24" formatCode="_(&quot;$&quot;* #,##0.00_);_(&quot;$&quot;* \(#,##0.00\);_(&quot;$&quot;* &quot;-&quot;??_);_(@_)">
                  <c:v>12.873033333333334</c:v>
                </c:pt>
                <c:pt idx="25" formatCode="_(&quot;$&quot;* #,##0.00_);_(&quot;$&quot;* \(#,##0.00\);_(&quot;$&quot;* &quot;-&quot;??_);_(@_)">
                  <c:v>12.883166666666668</c:v>
                </c:pt>
                <c:pt idx="26" formatCode="_(&quot;$&quot;* #,##0.00_);_(&quot;$&quot;* \(#,##0.00\);_(&quot;$&quot;* &quot;-&quot;??_);_(@_)">
                  <c:v>12.907233333333332</c:v>
                </c:pt>
                <c:pt idx="27" formatCode="_(&quot;$&quot;* #,##0.00_);_(&quot;$&quot;* \(#,##0.00\);_(&quot;$&quot;* &quot;-&quot;??_);_(@_)">
                  <c:v>12.899633333333334</c:v>
                </c:pt>
                <c:pt idx="28" formatCode="_(&quot;$&quot;* #,##0.00_);_(&quot;$&quot;* \(#,##0.00\);_(&quot;$&quot;* &quot;-&quot;??_);_(@_)">
                  <c:v>12.907233333333332</c:v>
                </c:pt>
                <c:pt idx="29" formatCode="_(&quot;$&quot;* #,##0.00_);_(&quot;$&quot;* \(#,##0.00\);_(&quot;$&quot;* &quot;-&quot;??_);_(@_)">
                  <c:v>12.888233333333332</c:v>
                </c:pt>
                <c:pt idx="30" formatCode="_(&quot;$&quot;* #,##0.00_);_(&quot;$&quot;* \(#,##0.00\);_(&quot;$&quot;* &quot;-&quot;??_);_(@_)">
                  <c:v>12.8857</c:v>
                </c:pt>
                <c:pt idx="31" formatCode="_(&quot;$&quot;* #,##0.00_);_(&quot;$&quot;* \(#,##0.00\);_(&quot;$&quot;* &quot;-&quot;??_);_(@_)">
                  <c:v>12.884433333333334</c:v>
                </c:pt>
                <c:pt idx="32" formatCode="_(&quot;$&quot;* #,##0.00_);_(&quot;$&quot;* \(#,##0.00\);_(&quot;$&quot;* &quot;-&quot;??_);_(@_)">
                  <c:v>12.965466666666666</c:v>
                </c:pt>
                <c:pt idx="33" formatCode="_(&quot;$&quot;* #,##0.00_);_(&quot;$&quot;* \(#,##0.00\);_(&quot;$&quot;* &quot;-&quot;??_);_(@_)">
                  <c:v>12.988266666666666</c:v>
                </c:pt>
                <c:pt idx="34" formatCode="_(&quot;$&quot;* #,##0.00_);_(&quot;$&quot;* \(#,##0.00\);_(&quot;$&quot;* &quot;-&quot;??_);_(@_)">
                  <c:v>13.058533333333335</c:v>
                </c:pt>
                <c:pt idx="35" formatCode="_(&quot;$&quot;* #,##0.00_);_(&quot;$&quot;* \(#,##0.00\);_(&quot;$&quot;* &quot;-&quot;??_);_(@_)">
                  <c:v>13.130733333333334</c:v>
                </c:pt>
                <c:pt idx="36" formatCode="_(&quot;$&quot;* #,##0.00_);_(&quot;$&quot;* \(#,##0.00\);_(&quot;$&quot;* &quot;-&quot;??_);_(@_)">
                  <c:v>13.281433333333332</c:v>
                </c:pt>
                <c:pt idx="37" formatCode="_(&quot;$&quot;* #,##0.00_);_(&quot;$&quot;* \(#,##0.00\);_(&quot;$&quot;* &quot;-&quot;??_);_(@_)">
                  <c:v>13.402999999999999</c:v>
                </c:pt>
                <c:pt idx="38" formatCode="_(&quot;$&quot;* #,##0.00_);_(&quot;$&quot;* \(#,##0.00\);_(&quot;$&quot;* &quot;-&quot;??_);_(@_)">
                  <c:v>13.444766666666666</c:v>
                </c:pt>
                <c:pt idx="39" formatCode="_(&quot;$&quot;* #,##0.00_);_(&quot;$&quot;* \(#,##0.00\);_(&quot;$&quot;* &quot;-&quot;??_);_(@_)">
                  <c:v>13.519466666666666</c:v>
                </c:pt>
                <c:pt idx="40" formatCode="_(&quot;$&quot;* #,##0.00_);_(&quot;$&quot;* \(#,##0.00\);_(&quot;$&quot;* &quot;-&quot;??_);_(@_)">
                  <c:v>13.610633333333334</c:v>
                </c:pt>
                <c:pt idx="41" formatCode="_(&quot;$&quot;* #,##0.00_);_(&quot;$&quot;* \(#,##0.00\);_(&quot;$&quot;* &quot;-&quot;??_);_(@_)">
                  <c:v>13.657499999999999</c:v>
                </c:pt>
                <c:pt idx="42" formatCode="_(&quot;$&quot;* #,##0.00_);_(&quot;$&quot;* \(#,##0.00\);_(&quot;$&quot;* &quot;-&quot;??_);_(@_)">
                  <c:v>13.719533333333333</c:v>
                </c:pt>
                <c:pt idx="43" formatCode="_(&quot;$&quot;* #,##0.00_);_(&quot;$&quot;* \(#,##0.00\);_(&quot;$&quot;* &quot;-&quot;??_);_(@_)">
                  <c:v>13.720166666666666</c:v>
                </c:pt>
                <c:pt idx="44" formatCode="_(&quot;$&quot;* #,##0.00_);_(&quot;$&quot;* \(#,##0.00\);_(&quot;$&quot;* &quot;-&quot;??_);_(@_)">
                  <c:v>13.753733333333335</c:v>
                </c:pt>
                <c:pt idx="45" formatCode="_(&quot;$&quot;* #,##0.00_);_(&quot;$&quot;* \(#,##0.00\);_(&quot;$&quot;* &quot;-&quot;??_);_(@_)">
                  <c:v>13.738533333333331</c:v>
                </c:pt>
                <c:pt idx="46" formatCode="_(&quot;$&quot;* #,##0.00_);_(&quot;$&quot;* \(#,##0.00\);_(&quot;$&quot;* &quot;-&quot;??_);_(@_)">
                  <c:v>13.7455</c:v>
                </c:pt>
                <c:pt idx="47" formatCode="_(&quot;$&quot;* #,##0.00_);_(&quot;$&quot;* \(#,##0.00\);_(&quot;$&quot;* &quot;-&quot;??_);_(@_)">
                  <c:v>13.729666666666667</c:v>
                </c:pt>
                <c:pt idx="48" formatCode="_(&quot;$&quot;* #,##0.00_);_(&quot;$&quot;* \(#,##0.00\);_(&quot;$&quot;* &quot;-&quot;??_);_(@_)">
                  <c:v>13.661933333333335</c:v>
                </c:pt>
                <c:pt idx="49" formatCode="_(&quot;$&quot;* #,##0.00_);_(&quot;$&quot;* \(#,##0.00\);_(&quot;$&quot;* &quot;-&quot;??_);_(@_)">
                  <c:v>13.625866666666667</c:v>
                </c:pt>
                <c:pt idx="50" formatCode="_(&quot;$&quot;* #,##0.00_);_(&quot;$&quot;* \(#,##0.00\);_(&quot;$&quot;* &quot;-&quot;??_);_(@_)">
                  <c:v>13.620800000000001</c:v>
                </c:pt>
                <c:pt idx="51" formatCode="_(&quot;$&quot;* #,##0.00_);_(&quot;$&quot;* \(#,##0.00\);_(&quot;$&quot;* &quot;-&quot;??_);_(@_)">
                  <c:v>13.610033333333334</c:v>
                </c:pt>
                <c:pt idx="52" formatCode="_(&quot;$&quot;* #,##0.00_);_(&quot;$&quot;* \(#,##0.00\);_(&quot;$&quot;* &quot;-&quot;??_);_(@_)">
                  <c:v>13.493533333333332</c:v>
                </c:pt>
                <c:pt idx="53" formatCode="_(&quot;$&quot;* #,##0.00_);_(&quot;$&quot;* \(#,##0.00\);_(&quot;$&quot;* &quot;-&quot;??_);_(@_)">
                  <c:v>13.409966666666667</c:v>
                </c:pt>
                <c:pt idx="54" formatCode="_(&quot;$&quot;* #,##0.00_);_(&quot;$&quot;* \(#,##0.00\);_(&quot;$&quot;* &quot;-&quot;??_);_(@_)">
                  <c:v>13.527733333333332</c:v>
                </c:pt>
                <c:pt idx="55" formatCode="_(&quot;$&quot;* #,##0.00_);_(&quot;$&quot;* \(#,##0.00\);_(&quot;$&quot;* &quot;-&quot;??_);_(@_)">
                  <c:v>13.548633333333333</c:v>
                </c:pt>
                <c:pt idx="56" formatCode="_(&quot;$&quot;* #,##0.00_);_(&quot;$&quot;* \(#,##0.00\);_(&quot;$&quot;* &quot;-&quot;??_);_(@_)">
                  <c:v>13.616366666666666</c:v>
                </c:pt>
                <c:pt idx="57" formatCode="_(&quot;$&quot;* #,##0.00_);_(&quot;$&quot;* \(#,##0.00\);_(&quot;$&quot;* &quot;-&quot;??_);_(@_)">
                  <c:v>13.432133333333333</c:v>
                </c:pt>
                <c:pt idx="58" formatCode="_(&quot;$&quot;* #,##0.00_);_(&quot;$&quot;* \(#,##0.00\);_(&quot;$&quot;* &quot;-&quot;??_);_(@_)">
                  <c:v>13.410600000000001</c:v>
                </c:pt>
                <c:pt idx="59" formatCode="_(&quot;$&quot;* #,##0.00_);_(&quot;$&quot;* \(#,##0.00\);_(&quot;$&quot;* &quot;-&quot;??_);_(@_)">
                  <c:v>13.332733333333332</c:v>
                </c:pt>
                <c:pt idx="60" formatCode="_(&quot;$&quot;* #,##0.00_);_(&quot;$&quot;* \(#,##0.00\);_(&quot;$&quot;* &quot;-&quot;??_);_(@_)">
                  <c:v>13.375766666666665</c:v>
                </c:pt>
                <c:pt idx="61" formatCode="_(&quot;$&quot;* #,##0.00_);_(&quot;$&quot;* \(#,##0.00\);_(&quot;$&quot;* &quot;-&quot;??_);_(@_)">
                  <c:v>13.339666666666666</c:v>
                </c:pt>
                <c:pt idx="62" formatCode="_(&quot;$&quot;* #,##0.00_);_(&quot;$&quot;* \(#,##0.00\);_(&quot;$&quot;* &quot;-&quot;??_);_(@_)">
                  <c:v>13.2453</c:v>
                </c:pt>
                <c:pt idx="63" formatCode="_(&quot;$&quot;* #,##0.00_);_(&quot;$&quot;* \(#,##0.00\);_(&quot;$&quot;* &quot;-&quot;??_);_(@_)">
                  <c:v>12.983833333333335</c:v>
                </c:pt>
                <c:pt idx="64" formatCode="_(&quot;$&quot;* #,##0.00_);_(&quot;$&quot;* \(#,##0.00\);_(&quot;$&quot;* &quot;-&quot;??_);_(@_)">
                  <c:v>12.823666666666668</c:v>
                </c:pt>
                <c:pt idx="65" formatCode="_(&quot;$&quot;* #,##0.00_);_(&quot;$&quot;* \(#,##0.00\);_(&quot;$&quot;* &quot;-&quot;??_);_(@_)">
                  <c:v>12.691366666666667</c:v>
                </c:pt>
                <c:pt idx="66" formatCode="_(&quot;$&quot;* #,##0.00_);_(&quot;$&quot;* \(#,##0.00\);_(&quot;$&quot;* &quot;-&quot;??_);_(@_)">
                  <c:v>12.647033333333333</c:v>
                </c:pt>
                <c:pt idx="67" formatCode="_(&quot;$&quot;* #,##0.00_);_(&quot;$&quot;* \(#,##0.00\);_(&quot;$&quot;* &quot;-&quot;??_);_(@_)">
                  <c:v>12.4482</c:v>
                </c:pt>
                <c:pt idx="68" formatCode="_(&quot;$&quot;* #,##0.00_);_(&quot;$&quot;* \(#,##0.00\);_(&quot;$&quot;* &quot;-&quot;??_);_(@_)">
                  <c:v>12.248133333333334</c:v>
                </c:pt>
                <c:pt idx="69" formatCode="_(&quot;$&quot;* #,##0.00_);_(&quot;$&quot;* \(#,##0.00\);_(&quot;$&quot;* &quot;-&quot;??_);_(@_)">
                  <c:v>12.121499999999999</c:v>
                </c:pt>
                <c:pt idx="70" formatCode="_(&quot;$&quot;* #,##0.00_);_(&quot;$&quot;* \(#,##0.00\);_(&quot;$&quot;* &quot;-&quot;??_);_(@_)">
                  <c:v>11.929033333333331</c:v>
                </c:pt>
                <c:pt idx="71" formatCode="_(&quot;$&quot;* #,##0.00_);_(&quot;$&quot;* \(#,##0.00\);_(&quot;$&quot;* &quot;-&quot;??_);_(@_)">
                  <c:v>11.841633333333334</c:v>
                </c:pt>
                <c:pt idx="72" formatCode="_(&quot;$&quot;* #,##0.00_);_(&quot;$&quot;* \(#,##0.00\);_(&quot;$&quot;* &quot;-&quot;??_);_(@_)">
                  <c:v>11.855566666666666</c:v>
                </c:pt>
                <c:pt idx="73" formatCode="_(&quot;$&quot;* #,##0.00_);_(&quot;$&quot;* \(#,##0.00\);_(&quot;$&quot;* &quot;-&quot;??_);_(@_)">
                  <c:v>12.000566666666666</c:v>
                </c:pt>
                <c:pt idx="74" formatCode="_(&quot;$&quot;* #,##0.00_);_(&quot;$&quot;* \(#,##0.00\);_(&quot;$&quot;* &quot;-&quot;??_);_(@_)">
                  <c:v>12.164566666666667</c:v>
                </c:pt>
                <c:pt idx="75" formatCode="_(&quot;$&quot;* #,##0.00_);_(&quot;$&quot;* \(#,##0.00\);_(&quot;$&quot;* &quot;-&quot;??_);_(@_)">
                  <c:v>12.119</c:v>
                </c:pt>
                <c:pt idx="76" formatCode="_(&quot;$&quot;* #,##0.00_);_(&quot;$&quot;* \(#,##0.00\);_(&quot;$&quot;* &quot;-&quot;??_);_(@_)">
                  <c:v>12.115200000000002</c:v>
                </c:pt>
                <c:pt idx="77" formatCode="_(&quot;$&quot;* #,##0.00_);_(&quot;$&quot;* \(#,##0.00\);_(&quot;$&quot;* &quot;-&quot;??_);_(@_)">
                  <c:v>11.718833333333334</c:v>
                </c:pt>
                <c:pt idx="78" formatCode="_(&quot;$&quot;* #,##0.00_);_(&quot;$&quot;* \(#,##0.00\);_(&quot;$&quot;* &quot;-&quot;??_);_(@_)">
                  <c:v>11.5219</c:v>
                </c:pt>
                <c:pt idx="79" formatCode="_(&quot;$&quot;* #,##0.00_);_(&quot;$&quot;* \(#,##0.00\);_(&quot;$&quot;* &quot;-&quot;??_);_(@_)">
                  <c:v>11.184433333333333</c:v>
                </c:pt>
                <c:pt idx="80" formatCode="_(&quot;$&quot;* #,##0.00_);_(&quot;$&quot;* \(#,##0.00\);_(&quot;$&quot;* &quot;-&quot;??_);_(@_)">
                  <c:v>10.8071</c:v>
                </c:pt>
                <c:pt idx="81" formatCode="_(&quot;$&quot;* #,##0.00_);_(&quot;$&quot;* \(#,##0.00\);_(&quot;$&quot;* &quot;-&quot;??_);_(@_)">
                  <c:v>10.553233333333333</c:v>
                </c:pt>
                <c:pt idx="82" formatCode="_(&quot;$&quot;* #,##0.00_);_(&quot;$&quot;* \(#,##0.00\);_(&quot;$&quot;* &quot;-&quot;??_);_(@_)">
                  <c:v>10.166366666666667</c:v>
                </c:pt>
                <c:pt idx="83" formatCode="_(&quot;$&quot;* #,##0.00_);_(&quot;$&quot;* \(#,##0.00\);_(&quot;$&quot;* &quot;-&quot;??_);_(@_)">
                  <c:v>10.332866666666666</c:v>
                </c:pt>
                <c:pt idx="84" formatCode="_(&quot;$&quot;* #,##0.00_);_(&quot;$&quot;* \(#,##0.00\);_(&quot;$&quot;* &quot;-&quot;??_);_(@_)">
                  <c:v>10.236000000000001</c:v>
                </c:pt>
                <c:pt idx="85" formatCode="_(&quot;$&quot;* #,##0.00_);_(&quot;$&quot;* \(#,##0.00\);_(&quot;$&quot;* &quot;-&quot;??_);_(@_)">
                  <c:v>10.471533333333333</c:v>
                </c:pt>
                <c:pt idx="86" formatCode="_(&quot;$&quot;* #,##0.00_);_(&quot;$&quot;* \(#,##0.00\);_(&quot;$&quot;* &quot;-&quot;??_);_(@_)">
                  <c:v>10.336066666666667</c:v>
                </c:pt>
                <c:pt idx="87" formatCode="_(&quot;$&quot;* #,##0.00_);_(&quot;$&quot;* \(#,##0.00\);_(&quot;$&quot;* &quot;-&quot;??_);_(@_)">
                  <c:v>10.2164</c:v>
                </c:pt>
                <c:pt idx="88" formatCode="_(&quot;$&quot;* #,##0.00_);_(&quot;$&quot;* \(#,##0.00\);_(&quot;$&quot;* &quot;-&quot;??_);_(@_)">
                  <c:v>10.3177</c:v>
                </c:pt>
                <c:pt idx="89" formatCode="_(&quot;$&quot;* #,##0.00_);_(&quot;$&quot;* \(#,##0.00\);_(&quot;$&quot;* &quot;-&quot;??_);_(@_)">
                  <c:v>10.610200000000001</c:v>
                </c:pt>
                <c:pt idx="90" formatCode="_(&quot;$&quot;* #,##0.00_);_(&quot;$&quot;* \(#,##0.00\);_(&quot;$&quot;* &quot;-&quot;??_);_(@_)">
                  <c:v>11.091366666666667</c:v>
                </c:pt>
                <c:pt idx="91" formatCode="_(&quot;$&quot;* #,##0.00_);_(&quot;$&quot;* \(#,##0.00\);_(&quot;$&quot;* &quot;-&quot;??_);_(@_)">
                  <c:v>11.252466666666669</c:v>
                </c:pt>
                <c:pt idx="92" formatCode="_(&quot;$&quot;* #,##0.00_);_(&quot;$&quot;* \(#,##0.00\);_(&quot;$&quot;* &quot;-&quot;??_);_(@_)">
                  <c:v>11.424533333333335</c:v>
                </c:pt>
                <c:pt idx="93" formatCode="_(&quot;$&quot;* #,##0.00_);_(&quot;$&quot;* \(#,##0.00\);_(&quot;$&quot;* &quot;-&quot;??_);_(@_)">
                  <c:v>11.355133333333333</c:v>
                </c:pt>
                <c:pt idx="94" formatCode="_(&quot;$&quot;* #,##0.00_);_(&quot;$&quot;* \(#,##0.00\);_(&quot;$&quot;* &quot;-&quot;??_);_(@_)">
                  <c:v>11.198166666666667</c:v>
                </c:pt>
                <c:pt idx="95" formatCode="_(&quot;$&quot;* #,##0.00_);_(&quot;$&quot;* \(#,##0.00\);_(&quot;$&quot;* &quot;-&quot;??_);_(@_)">
                  <c:v>11.118066666666666</c:v>
                </c:pt>
                <c:pt idx="96" formatCode="_(&quot;$&quot;* #,##0.00_);_(&quot;$&quot;* \(#,##0.00\);_(&quot;$&quot;* &quot;-&quot;??_);_(@_)">
                  <c:v>11.010033333333334</c:v>
                </c:pt>
                <c:pt idx="97" formatCode="_(&quot;$&quot;* #,##0.00_);_(&quot;$&quot;* \(#,##0.00\);_(&quot;$&quot;* &quot;-&quot;??_);_(@_)">
                  <c:v>11.265499999999998</c:v>
                </c:pt>
                <c:pt idx="98" formatCode="_(&quot;$&quot;* #,##0.00_);_(&quot;$&quot;* \(#,##0.00\);_(&quot;$&quot;* &quot;-&quot;??_);_(@_)">
                  <c:v>11.376733333333334</c:v>
                </c:pt>
                <c:pt idx="99" formatCode="_(&quot;$&quot;* #,##0.00_);_(&quot;$&quot;* \(#,##0.00\);_(&quot;$&quot;* &quot;-&quot;??_);_(@_)">
                  <c:v>11.670999999999999</c:v>
                </c:pt>
                <c:pt idx="100" formatCode="_(&quot;$&quot;* #,##0.00_);_(&quot;$&quot;* \(#,##0.00\);_(&quot;$&quot;* &quot;-&quot;??_);_(@_)">
                  <c:v>11.716133333333332</c:v>
                </c:pt>
                <c:pt idx="101" formatCode="_(&quot;$&quot;* #,##0.00_);_(&quot;$&quot;* \(#,##0.00\);_(&quot;$&quot;* &quot;-&quot;??_);_(@_)">
                  <c:v>11.679900000000002</c:v>
                </c:pt>
                <c:pt idx="102" formatCode="_(&quot;$&quot;* #,##0.00_);_(&quot;$&quot;* \(#,##0.00\);_(&quot;$&quot;* &quot;-&quot;??_);_(@_)">
                  <c:v>11.636666666666665</c:v>
                </c:pt>
                <c:pt idx="103" formatCode="_(&quot;$&quot;* #,##0.00_);_(&quot;$&quot;* \(#,##0.00\);_(&quot;$&quot;* &quot;-&quot;??_);_(@_)">
                  <c:v>11.6678</c:v>
                </c:pt>
                <c:pt idx="104" formatCode="_(&quot;$&quot;* #,##0.00_);_(&quot;$&quot;* \(#,##0.00\);_(&quot;$&quot;* &quot;-&quot;??_);_(@_)">
                  <c:v>11.804433333333334</c:v>
                </c:pt>
                <c:pt idx="105" formatCode="_(&quot;$&quot;* #,##0.00_);_(&quot;$&quot;* \(#,##0.00\);_(&quot;$&quot;* &quot;-&quot;??_);_(@_)">
                  <c:v>11.995733333333334</c:v>
                </c:pt>
                <c:pt idx="106" formatCode="_(&quot;$&quot;* #,##0.00_);_(&quot;$&quot;* \(#,##0.00\);_(&quot;$&quot;* &quot;-&quot;??_);_(@_)">
                  <c:v>12.089799999999999</c:v>
                </c:pt>
                <c:pt idx="107" formatCode="_(&quot;$&quot;* #,##0.00_);_(&quot;$&quot;* \(#,##0.00\);_(&quot;$&quot;* &quot;-&quot;??_);_(@_)">
                  <c:v>12.077733333333333</c:v>
                </c:pt>
                <c:pt idx="108" formatCode="_(&quot;$&quot;* #,##0.00_);_(&quot;$&quot;* \(#,##0.00\);_(&quot;$&quot;* &quot;-&quot;??_);_(@_)">
                  <c:v>11.965866666666669</c:v>
                </c:pt>
                <c:pt idx="109" formatCode="_(&quot;$&quot;* #,##0.00_);_(&quot;$&quot;* \(#,##0.00\);_(&quot;$&quot;* &quot;-&quot;??_);_(@_)">
                  <c:v>11.871166666666667</c:v>
                </c:pt>
                <c:pt idx="110" formatCode="_(&quot;$&quot;* #,##0.00_);_(&quot;$&quot;* \(#,##0.00\);_(&quot;$&quot;* &quot;-&quot;??_);_(@_)">
                  <c:v>11.929</c:v>
                </c:pt>
                <c:pt idx="111" formatCode="_(&quot;$&quot;* #,##0.00_);_(&quot;$&quot;* \(#,##0.00\);_(&quot;$&quot;* &quot;-&quot;??_);_(@_)">
                  <c:v>11.977966666666665</c:v>
                </c:pt>
                <c:pt idx="112" formatCode="_(&quot;$&quot;* #,##0.00_);_(&quot;$&quot;* \(#,##0.00\);_(&quot;$&quot;* &quot;-&quot;??_);_(@_)">
                  <c:v>12.032633333333335</c:v>
                </c:pt>
                <c:pt idx="113" formatCode="_(&quot;$&quot;* #,##0.00_);_(&quot;$&quot;* \(#,##0.00\);_(&quot;$&quot;* &quot;-&quot;??_);_(@_)">
                  <c:v>12.135599999999998</c:v>
                </c:pt>
                <c:pt idx="114" formatCode="_(&quot;$&quot;* #,##0.00_);_(&quot;$&quot;* \(#,##0.00\);_(&quot;$&quot;* &quot;-&quot;??_);_(@_)">
                  <c:v>12.186433333333333</c:v>
                </c:pt>
                <c:pt idx="115" formatCode="_(&quot;$&quot;* #,##0.00_);_(&quot;$&quot;* \(#,##0.00\);_(&quot;$&quot;* &quot;-&quot;??_);_(@_)">
                  <c:v>12.174366666666666</c:v>
                </c:pt>
                <c:pt idx="116" formatCode="_(&quot;$&quot;* #,##0.00_);_(&quot;$&quot;* \(#,##0.00\);_(&quot;$&quot;* &quot;-&quot;??_);_(@_)">
                  <c:v>12.006600000000001</c:v>
                </c:pt>
                <c:pt idx="117" formatCode="_(&quot;$&quot;* #,##0.00_);_(&quot;$&quot;* \(#,##0.00\);_(&quot;$&quot;* &quot;-&quot;??_);_(@_)">
                  <c:v>11.951933333333335</c:v>
                </c:pt>
                <c:pt idx="118" formatCode="_(&quot;$&quot;* #,##0.00_);_(&quot;$&quot;* \(#,##0.00\);_(&quot;$&quot;* &quot;-&quot;??_);_(@_)">
                  <c:v>12.029466666666666</c:v>
                </c:pt>
                <c:pt idx="119" formatCode="_(&quot;$&quot;* #,##0.00_);_(&quot;$&quot;* \(#,##0.00\);_(&quot;$&quot;* &quot;-&quot;??_);_(@_)">
                  <c:v>12.1839</c:v>
                </c:pt>
                <c:pt idx="120" formatCode="_(&quot;$&quot;* #,##0.00_);_(&quot;$&quot;* \(#,##0.00\);_(&quot;$&quot;* &quot;-&quot;??_);_(@_)">
                  <c:v>12.318633333333333</c:v>
                </c:pt>
                <c:pt idx="121" formatCode="_(&quot;$&quot;* #,##0.00_);_(&quot;$&quot;* \(#,##0.00\);_(&quot;$&quot;* &quot;-&quot;??_);_(@_)">
                  <c:v>12.447000000000001</c:v>
                </c:pt>
                <c:pt idx="122" formatCode="_(&quot;$&quot;* #,##0.00_);_(&quot;$&quot;* \(#,##0.00\);_(&quot;$&quot;* &quot;-&quot;??_);_(@_)">
                  <c:v>12.524533333333332</c:v>
                </c:pt>
                <c:pt idx="123" formatCode="_(&quot;$&quot;* #,##0.00_);_(&quot;$&quot;* \(#,##0.00\);_(&quot;$&quot;* &quot;-&quot;??_);_(@_)">
                  <c:v>12.351033333333334</c:v>
                </c:pt>
                <c:pt idx="124" formatCode="_(&quot;$&quot;* #,##0.00_);_(&quot;$&quot;* \(#,##0.00\);_(&quot;$&quot;* &quot;-&quot;??_);_(@_)">
                  <c:v>12.204233333333335</c:v>
                </c:pt>
                <c:pt idx="125" formatCode="_(&quot;$&quot;* #,##0.00_);_(&quot;$&quot;* \(#,##0.00\);_(&quot;$&quot;* &quot;-&quot;??_);_(@_)">
                  <c:v>12.1038</c:v>
                </c:pt>
                <c:pt idx="126" formatCode="_(&quot;$&quot;* #,##0.00_);_(&quot;$&quot;* \(#,##0.00\);_(&quot;$&quot;* &quot;-&quot;??_);_(@_)">
                  <c:v>12.1858</c:v>
                </c:pt>
                <c:pt idx="127" formatCode="_(&quot;$&quot;* #,##0.00_);_(&quot;$&quot;* \(#,##0.00\);_(&quot;$&quot;* &quot;-&quot;??_);_(@_)">
                  <c:v>12.147033333333333</c:v>
                </c:pt>
                <c:pt idx="128" formatCode="_(&quot;$&quot;* #,##0.00_);_(&quot;$&quot;* \(#,##0.00\);_(&quot;$&quot;* &quot;-&quot;??_);_(@_)">
                  <c:v>12.093666666666666</c:v>
                </c:pt>
                <c:pt idx="129" formatCode="_(&quot;$&quot;* #,##0.00_);_(&quot;$&quot;* \(#,##0.00\);_(&quot;$&quot;* &quot;-&quot;??_);_(@_)">
                  <c:v>12.009133333333333</c:v>
                </c:pt>
                <c:pt idx="130" formatCode="_(&quot;$&quot;* #,##0.00_);_(&quot;$&quot;* \(#,##0.00\);_(&quot;$&quot;* &quot;-&quot;??_);_(@_)">
                  <c:v>12.0212</c:v>
                </c:pt>
                <c:pt idx="131" formatCode="_(&quot;$&quot;* #,##0.00_);_(&quot;$&quot;* \(#,##0.00\);_(&quot;$&quot;* &quot;-&quot;??_);_(@_)">
                  <c:v>11.958266666666667</c:v>
                </c:pt>
                <c:pt idx="132" formatCode="_(&quot;$&quot;* #,##0.00_);_(&quot;$&quot;* \(#,##0.00\);_(&quot;$&quot;* &quot;-&quot;??_);_(@_)">
                  <c:v>11.972866666666667</c:v>
                </c:pt>
                <c:pt idx="133" formatCode="_(&quot;$&quot;* #,##0.00_);_(&quot;$&quot;* \(#,##0.00\);_(&quot;$&quot;* &quot;-&quot;??_);_(@_)">
                  <c:v>12.058033333333334</c:v>
                </c:pt>
                <c:pt idx="134" formatCode="_(&quot;$&quot;* #,##0.00_);_(&quot;$&quot;* \(#,##0.00\);_(&quot;$&quot;* &quot;-&quot;??_);_(@_)">
                  <c:v>12.222000000000001</c:v>
                </c:pt>
                <c:pt idx="135" formatCode="_(&quot;$&quot;* #,##0.00_);_(&quot;$&quot;* \(#,##0.00\);_(&quot;$&quot;* &quot;-&quot;??_);_(@_)">
                  <c:v>12.382166666666668</c:v>
                </c:pt>
                <c:pt idx="136" formatCode="_(&quot;$&quot;* #,##0.00_);_(&quot;$&quot;* \(#,##0.00\);_(&quot;$&quot;* &quot;-&quot;??_);_(@_)">
                  <c:v>12.520066666666667</c:v>
                </c:pt>
                <c:pt idx="137" formatCode="_(&quot;$&quot;* #,##0.00_);_(&quot;$&quot;* \(#,##0.00\);_(&quot;$&quot;* &quot;-&quot;??_);_(@_)">
                  <c:v>12.649099999999999</c:v>
                </c:pt>
                <c:pt idx="138" formatCode="_(&quot;$&quot;* #,##0.00_);_(&quot;$&quot;* \(#,##0.00\);_(&quot;$&quot;* &quot;-&quot;??_);_(@_)">
                  <c:v>12.692966666666665</c:v>
                </c:pt>
                <c:pt idx="139" formatCode="_(&quot;$&quot;* #,##0.00_);_(&quot;$&quot;* \(#,##0.00\);_(&quot;$&quot;* &quot;-&quot;??_);_(@_)">
                  <c:v>12.728566666666666</c:v>
                </c:pt>
                <c:pt idx="140" formatCode="_(&quot;$&quot;* #,##0.00_);_(&quot;$&quot;* \(#,##0.00\);_(&quot;$&quot;* &quot;-&quot;??_);_(@_)">
                  <c:v>12.841033333333334</c:v>
                </c:pt>
                <c:pt idx="141" formatCode="_(&quot;$&quot;* #,##0.00_);_(&quot;$&quot;* \(#,##0.00\);_(&quot;$&quot;* &quot;-&quot;??_);_(@_)">
                  <c:v>12.985300000000001</c:v>
                </c:pt>
                <c:pt idx="142" formatCode="_(&quot;$&quot;* #,##0.00_);_(&quot;$&quot;* \(#,##0.00\);_(&quot;$&quot;* &quot;-&quot;??_);_(@_)">
                  <c:v>13.188666666666668</c:v>
                </c:pt>
                <c:pt idx="143" formatCode="_(&quot;$&quot;* #,##0.00_);_(&quot;$&quot;* \(#,##0.00\);_(&quot;$&quot;* &quot;-&quot;??_);_(@_)">
                  <c:v>13.113033333333334</c:v>
                </c:pt>
                <c:pt idx="144" formatCode="_(&quot;$&quot;* #,##0.00_);_(&quot;$&quot;* \(#,##0.00\);_(&quot;$&quot;* &quot;-&quot;??_);_(@_)">
                  <c:v>13.102866666666666</c:v>
                </c:pt>
                <c:pt idx="145" formatCode="_(&quot;$&quot;* #,##0.00_);_(&quot;$&quot;* \(#,##0.00\);_(&quot;$&quot;* &quot;-&quot;??_);_(@_)">
                  <c:v>13.0533</c:v>
                </c:pt>
                <c:pt idx="146" formatCode="_(&quot;$&quot;* #,##0.00_);_(&quot;$&quot;* \(#,##0.00\);_(&quot;$&quot;* &quot;-&quot;??_);_(@_)">
                  <c:v>13.179166666666667</c:v>
                </c:pt>
                <c:pt idx="147" formatCode="_(&quot;$&quot;* #,##0.00_);_(&quot;$&quot;* \(#,##0.00\);_(&quot;$&quot;* &quot;-&quot;??_);_(@_)">
                  <c:v>13.388233333333334</c:v>
                </c:pt>
                <c:pt idx="148" formatCode="_(&quot;$&quot;* #,##0.00_);_(&quot;$&quot;* \(#,##0.00\);_(&quot;$&quot;* &quot;-&quot;??_);_(@_)">
                  <c:v>13.503900000000002</c:v>
                </c:pt>
                <c:pt idx="149" formatCode="_(&quot;$&quot;* #,##0.00_);_(&quot;$&quot;* \(#,##0.00\);_(&quot;$&quot;* &quot;-&quot;??_);_(@_)">
                  <c:v>13.607466666666667</c:v>
                </c:pt>
                <c:pt idx="150" formatCode="_(&quot;$&quot;* #,##0.00_);_(&quot;$&quot;* \(#,##0.00\);_(&quot;$&quot;* &quot;-&quot;??_);_(@_)">
                  <c:v>13.615733333333333</c:v>
                </c:pt>
                <c:pt idx="151" formatCode="_(&quot;$&quot;* #,##0.00_);_(&quot;$&quot;* \(#,##0.00\);_(&quot;$&quot;* &quot;-&quot;??_);_(@_)">
                  <c:v>13.621466666666665</c:v>
                </c:pt>
                <c:pt idx="152" formatCode="_(&quot;$&quot;* #,##0.00_);_(&quot;$&quot;* \(#,##0.00\);_(&quot;$&quot;* &quot;-&quot;??_);_(@_)">
                  <c:v>13.600499999999998</c:v>
                </c:pt>
                <c:pt idx="153" formatCode="_(&quot;$&quot;* #,##0.00_);_(&quot;$&quot;* \(#,##0.00\);_(&quot;$&quot;* &quot;-&quot;??_);_(@_)">
                  <c:v>13.555366666666666</c:v>
                </c:pt>
                <c:pt idx="154" formatCode="_(&quot;$&quot;* #,##0.00_);_(&quot;$&quot;* \(#,##0.00\);_(&quot;$&quot;* &quot;-&quot;??_);_(@_)">
                  <c:v>13.4308</c:v>
                </c:pt>
                <c:pt idx="155" formatCode="_(&quot;$&quot;* #,##0.00_);_(&quot;$&quot;* \(#,##0.00\);_(&quot;$&quot;* &quot;-&quot;??_);_(@_)">
                  <c:v>13.308133333333332</c:v>
                </c:pt>
                <c:pt idx="156" formatCode="_(&quot;$&quot;* #,##0.00_);_(&quot;$&quot;* \(#,##0.00\);_(&quot;$&quot;* &quot;-&quot;??_);_(@_)">
                  <c:v>13.189300000000001</c:v>
                </c:pt>
                <c:pt idx="157" formatCode="_(&quot;$&quot;* #,##0.00_);_(&quot;$&quot;* \(#,##0.00\);_(&quot;$&quot;* &quot;-&quot;??_);_(@_)">
                  <c:v>13.234400000000001</c:v>
                </c:pt>
                <c:pt idx="158" formatCode="_(&quot;$&quot;* #,##0.00_);_(&quot;$&quot;* \(#,##0.00\);_(&quot;$&quot;* &quot;-&quot;??_);_(@_)">
                  <c:v>13.330366666666668</c:v>
                </c:pt>
                <c:pt idx="159" formatCode="_(&quot;$&quot;* #,##0.00_);_(&quot;$&quot;* \(#,##0.00\);_(&quot;$&quot;* &quot;-&quot;??_);_(@_)">
                  <c:v>13.419333333333334</c:v>
                </c:pt>
                <c:pt idx="160" formatCode="_(&quot;$&quot;* #,##0.00_);_(&quot;$&quot;* \(#,##0.00\);_(&quot;$&quot;* &quot;-&quot;??_);_(@_)">
                  <c:v>13.341166666666666</c:v>
                </c:pt>
                <c:pt idx="161" formatCode="_(&quot;$&quot;* #,##0.00_);_(&quot;$&quot;* \(#,##0.00\);_(&quot;$&quot;* &quot;-&quot;??_);_(@_)">
                  <c:v>13.3132</c:v>
                </c:pt>
                <c:pt idx="162" formatCode="_(&quot;$&quot;* #,##0.00_);_(&quot;$&quot;* \(#,##0.00\);_(&quot;$&quot;* &quot;-&quot;??_);_(@_)">
                  <c:v>13.376766666666667</c:v>
                </c:pt>
                <c:pt idx="163" formatCode="_(&quot;$&quot;* #,##0.00_);_(&quot;$&quot;* \(#,##0.00\);_(&quot;$&quot;* &quot;-&quot;??_);_(@_)">
                  <c:v>13.680566666666669</c:v>
                </c:pt>
                <c:pt idx="164" formatCode="_(&quot;$&quot;* #,##0.00_);_(&quot;$&quot;* \(#,##0.00\);_(&quot;$&quot;* &quot;-&quot;??_);_(@_)">
                  <c:v>13.971033333333333</c:v>
                </c:pt>
                <c:pt idx="165" formatCode="_(&quot;$&quot;* #,##0.00_);_(&quot;$&quot;* \(#,##0.00\);_(&quot;$&quot;* &quot;-&quot;??_);_(@_)">
                  <c:v>14.161066666666668</c:v>
                </c:pt>
                <c:pt idx="166" formatCode="_(&quot;$&quot;* #,##0.00_);_(&quot;$&quot;* \(#,##0.00\);_(&quot;$&quot;* &quot;-&quot;??_);_(@_)">
                  <c:v>14.344733333333332</c:v>
                </c:pt>
                <c:pt idx="167" formatCode="_(&quot;$&quot;* #,##0.00_);_(&quot;$&quot;* \(#,##0.00\);_(&quot;$&quot;* &quot;-&quot;??_);_(@_)">
                  <c:v>14.4998</c:v>
                </c:pt>
                <c:pt idx="168" formatCode="_(&quot;$&quot;* #,##0.00_);_(&quot;$&quot;* \(#,##0.00\);_(&quot;$&quot;* &quot;-&quot;??_);_(@_)">
                  <c:v>14.598933333333333</c:v>
                </c:pt>
                <c:pt idx="169" formatCode="_(&quot;$&quot;* #,##0.00_);_(&quot;$&quot;* \(#,##0.00\);_(&quot;$&quot;* &quot;-&quot;??_);_(@_)">
                  <c:v>14.684733333333334</c:v>
                </c:pt>
                <c:pt idx="170" formatCode="_(&quot;$&quot;* #,##0.00_);_(&quot;$&quot;* \(#,##0.00\);_(&quot;$&quot;* &quot;-&quot;??_);_(@_)">
                  <c:v>14.717133333333335</c:v>
                </c:pt>
                <c:pt idx="171" formatCode="_(&quot;$&quot;* #,##0.00_);_(&quot;$&quot;* \(#,##0.00\);_(&quot;$&quot;* &quot;-&quot;??_);_(@_)">
                  <c:v>14.797833333333335</c:v>
                </c:pt>
                <c:pt idx="172" formatCode="_(&quot;$&quot;* #,##0.00_);_(&quot;$&quot;* \(#,##0.00\);_(&quot;$&quot;* &quot;-&quot;??_);_(@_)">
                  <c:v>14.685966666666667</c:v>
                </c:pt>
                <c:pt idx="173" formatCode="_(&quot;$&quot;* #,##0.00_);_(&quot;$&quot;* \(#,##0.00\);_(&quot;$&quot;* &quot;-&quot;??_);_(@_)">
                  <c:v>14.631966666666665</c:v>
                </c:pt>
                <c:pt idx="174" formatCode="_(&quot;$&quot;* #,##0.00_);_(&quot;$&quot;* \(#,##0.00\);_(&quot;$&quot;* &quot;-&quot;??_);_(@_)">
                  <c:v>14.706966666666666</c:v>
                </c:pt>
                <c:pt idx="175" formatCode="_(&quot;$&quot;* #,##0.00_);_(&quot;$&quot;* \(#,##0.00\);_(&quot;$&quot;* &quot;-&quot;??_);_(@_)">
                  <c:v>14.783233333333333</c:v>
                </c:pt>
                <c:pt idx="176" formatCode="_(&quot;$&quot;* #,##0.00_);_(&quot;$&quot;* \(#,##0.00\);_(&quot;$&quot;* &quot;-&quot;??_);_(@_)">
                  <c:v>14.903333333333334</c:v>
                </c:pt>
                <c:pt idx="177" formatCode="_(&quot;$&quot;* #,##0.00_);_(&quot;$&quot;* \(#,##0.00\);_(&quot;$&quot;* &quot;-&quot;??_);_(@_)">
                  <c:v>14.902700000000001</c:v>
                </c:pt>
                <c:pt idx="178" formatCode="_(&quot;$&quot;* #,##0.00_);_(&quot;$&quot;* \(#,##0.00\);_(&quot;$&quot;* &quot;-&quot;??_);_(@_)">
                  <c:v>14.924300000000001</c:v>
                </c:pt>
                <c:pt idx="179" formatCode="_(&quot;$&quot;* #,##0.00_);_(&quot;$&quot;* \(#,##0.00\);_(&quot;$&quot;* &quot;-&quot;??_);_(@_)">
                  <c:v>15.109866666666667</c:v>
                </c:pt>
                <c:pt idx="180" formatCode="_(&quot;$&quot;* #,##0.00_);_(&quot;$&quot;* \(#,##0.00\);_(&quot;$&quot;* &quot;-&quot;??_);_(@_)">
                  <c:v>15.418100000000001</c:v>
                </c:pt>
                <c:pt idx="181" formatCode="_(&quot;$&quot;* #,##0.00_);_(&quot;$&quot;* \(#,##0.00\);_(&quot;$&quot;* &quot;-&quot;??_);_(@_)">
                  <c:v>15.6272</c:v>
                </c:pt>
                <c:pt idx="182" formatCode="_(&quot;$&quot;* #,##0.00_);_(&quot;$&quot;* \(#,##0.00\);_(&quot;$&quot;* &quot;-&quot;??_);_(@_)">
                  <c:v>15.576366666666667</c:v>
                </c:pt>
                <c:pt idx="183" formatCode="_(&quot;$&quot;* #,##0.00_);_(&quot;$&quot;* \(#,##0.00\);_(&quot;$&quot;* &quot;-&quot;??_);_(@_)">
                  <c:v>15.364100000000001</c:v>
                </c:pt>
                <c:pt idx="184" formatCode="_(&quot;$&quot;* #,##0.00_);_(&quot;$&quot;* \(#,##0.00\);_(&quot;$&quot;* &quot;-&quot;??_);_(@_)">
                  <c:v>15.287833333333333</c:v>
                </c:pt>
                <c:pt idx="185" formatCode="_(&quot;$&quot;* #,##0.00_);_(&quot;$&quot;* \(#,##0.00\);_(&quot;$&quot;* &quot;-&quot;??_);_(@_)">
                  <c:v>15.215366666666668</c:v>
                </c:pt>
                <c:pt idx="186" formatCode="_(&quot;$&quot;* #,##0.00_);_(&quot;$&quot;* \(#,##0.00\);_(&quot;$&quot;* &quot;-&quot;??_);_(@_)">
                  <c:v>15.2605</c:v>
                </c:pt>
                <c:pt idx="187" formatCode="_(&quot;$&quot;* #,##0.00_);_(&quot;$&quot;* \(#,##0.00\);_(&quot;$&quot;* &quot;-&quot;??_);_(@_)">
                  <c:v>15.427033333333334</c:v>
                </c:pt>
                <c:pt idx="188" formatCode="_(&quot;$&quot;* #,##0.00_);_(&quot;$&quot;* \(#,##0.00\);_(&quot;$&quot;* &quot;-&quot;??_);_(@_)">
                  <c:v>15.655833333333334</c:v>
                </c:pt>
                <c:pt idx="189" formatCode="_(&quot;$&quot;* #,##0.00_);_(&quot;$&quot;* \(#,##0.00\);_(&quot;$&quot;* &quot;-&quot;??_);_(@_)">
                  <c:v>15.828066666666667</c:v>
                </c:pt>
                <c:pt idx="190" formatCode="_(&quot;$&quot;* #,##0.00_);_(&quot;$&quot;* \(#,##0.00\);_(&quot;$&quot;* &quot;-&quot;??_);_(@_)">
                  <c:v>15.847766666666667</c:v>
                </c:pt>
                <c:pt idx="191" formatCode="_(&quot;$&quot;* #,##0.00_);_(&quot;$&quot;* \(#,##0.00\);_(&quot;$&quot;* &quot;-&quot;??_);_(@_)">
                  <c:v>15.731466666666668</c:v>
                </c:pt>
                <c:pt idx="192" formatCode="_(&quot;$&quot;* #,##0.00_);_(&quot;$&quot;* \(#,##0.00\);_(&quot;$&quot;* &quot;-&quot;??_);_(@_)">
                  <c:v>15.474699999999999</c:v>
                </c:pt>
                <c:pt idx="193" formatCode="_(&quot;$&quot;* #,##0.00_);_(&quot;$&quot;* \(#,##0.00\);_(&quot;$&quot;* &quot;-&quot;??_);_(@_)">
                  <c:v>15.205866666666667</c:v>
                </c:pt>
                <c:pt idx="194" formatCode="_(&quot;$&quot;* #,##0.00_);_(&quot;$&quot;* \(#,##0.00\);_(&quot;$&quot;* &quot;-&quot;??_);_(@_)">
                  <c:v>15.121333333333334</c:v>
                </c:pt>
                <c:pt idx="195" formatCode="_(&quot;$&quot;* #,##0.00_);_(&quot;$&quot;* \(#,##0.00\);_(&quot;$&quot;* &quot;-&quot;??_);_(@_)">
                  <c:v>15.118799999999998</c:v>
                </c:pt>
                <c:pt idx="196" formatCode="_(&quot;$&quot;* #,##0.00_);_(&quot;$&quot;* \(#,##0.00\);_(&quot;$&quot;* &quot;-&quot;??_);_(@_)">
                  <c:v>15.269399999999999</c:v>
                </c:pt>
                <c:pt idx="197" formatCode="_(&quot;$&quot;* #,##0.00_);_(&quot;$&quot;* \(#,##0.00\);_(&quot;$&quot;* &quot;-&quot;??_);_(@_)">
                  <c:v>15.310733333333333</c:v>
                </c:pt>
                <c:pt idx="198" formatCode="_(&quot;$&quot;* #,##0.00_);_(&quot;$&quot;* \(#,##0.00\);_(&quot;$&quot;* &quot;-&quot;??_);_(@_)">
                  <c:v>15.311999999999999</c:v>
                </c:pt>
                <c:pt idx="199" formatCode="_(&quot;$&quot;* #,##0.00_);_(&quot;$&quot;* \(#,##0.00\);_(&quot;$&quot;* &quot;-&quot;??_);_(@_)">
                  <c:v>15.154400000000001</c:v>
                </c:pt>
                <c:pt idx="200" formatCode="_(&quot;$&quot;* #,##0.00_);_(&quot;$&quot;* \(#,##0.00\);_(&quot;$&quot;* &quot;-&quot;??_);_(@_)">
                  <c:v>15.095933333333335</c:v>
                </c:pt>
                <c:pt idx="201" formatCode="_(&quot;$&quot;* #,##0.00_);_(&quot;$&quot;* \(#,##0.00\);_(&quot;$&quot;* &quot;-&quot;??_);_(@_)">
                  <c:v>15.1023</c:v>
                </c:pt>
                <c:pt idx="202" formatCode="_(&quot;$&quot;* #,##0.00_);_(&quot;$&quot;* \(#,##0.00\);_(&quot;$&quot;* &quot;-&quot;??_);_(@_)">
                  <c:v>15.022233333333332</c:v>
                </c:pt>
                <c:pt idx="203" formatCode="_(&quot;$&quot;* #,##0.00_);_(&quot;$&quot;* \(#,##0.00\);_(&quot;$&quot;* &quot;-&quot;??_);_(@_)">
                  <c:v>14.905266666666668</c:v>
                </c:pt>
                <c:pt idx="204" formatCode="_(&quot;$&quot;* #,##0.00_);_(&quot;$&quot;* \(#,##0.00\);_(&quot;$&quot;* &quot;-&quot;??_);_(@_)">
                  <c:v>14.684100000000001</c:v>
                </c:pt>
                <c:pt idx="205" formatCode="_(&quot;$&quot;* #,##0.00_);_(&quot;$&quot;* \(#,##0.00\);_(&quot;$&quot;* &quot;-&quot;??_);_(@_)">
                  <c:v>14.690433333333333</c:v>
                </c:pt>
                <c:pt idx="206" formatCode="_(&quot;$&quot;* #,##0.00_);_(&quot;$&quot;* \(#,##0.00\);_(&quot;$&quot;* &quot;-&quot;??_);_(@_)">
                  <c:v>14.616733333333334</c:v>
                </c:pt>
                <c:pt idx="207" formatCode="_(&quot;$&quot;* #,##0.00_);_(&quot;$&quot;* \(#,##0.00\);_(&quot;$&quot;* &quot;-&quot;??_);_(@_)">
                  <c:v>14.680899999999999</c:v>
                </c:pt>
                <c:pt idx="208" formatCode="_(&quot;$&quot;* #,##0.00_);_(&quot;$&quot;* \(#,##0.00\);_(&quot;$&quot;* &quot;-&quot;??_);_(@_)">
                  <c:v>14.696166666666665</c:v>
                </c:pt>
                <c:pt idx="209" formatCode="_(&quot;$&quot;* #,##0.00_);_(&quot;$&quot;* \(#,##0.00\);_(&quot;$&quot;* &quot;-&quot;??_);_(@_)">
                  <c:v>14.693633333333333</c:v>
                </c:pt>
                <c:pt idx="210" formatCode="_(&quot;$&quot;* #,##0.00_);_(&quot;$&quot;* \(#,##0.00\);_(&quot;$&quot;* &quot;-&quot;??_);_(@_)">
                  <c:v>14.691733333333334</c:v>
                </c:pt>
                <c:pt idx="211" formatCode="_(&quot;$&quot;* #,##0.00_);_(&quot;$&quot;* \(#,##0.00\);_(&quot;$&quot;* &quot;-&quot;??_);_(@_)">
                  <c:v>14.684733333333332</c:v>
                </c:pt>
                <c:pt idx="212" formatCode="_(&quot;$&quot;* #,##0.00_);_(&quot;$&quot;* \(#,##0.00\);_(&quot;$&quot;* &quot;-&quot;??_);_(@_)">
                  <c:v>14.8436</c:v>
                </c:pt>
                <c:pt idx="213" formatCode="_(&quot;$&quot;* #,##0.00_);_(&quot;$&quot;* \(#,##0.00\);_(&quot;$&quot;* &quot;-&quot;??_);_(@_)">
                  <c:v>14.924933333333334</c:v>
                </c:pt>
                <c:pt idx="214" formatCode="_(&quot;$&quot;* #,##0.00_);_(&quot;$&quot;* \(#,##0.00\);_(&quot;$&quot;* &quot;-&quot;??_);_(@_)">
                  <c:v>14.994200000000001</c:v>
                </c:pt>
                <c:pt idx="215" formatCode="_(&quot;$&quot;* #,##0.00_);_(&quot;$&quot;* \(#,##0.00\);_(&quot;$&quot;* &quot;-&quot;??_);_(@_)">
                  <c:v>14.890600000000001</c:v>
                </c:pt>
                <c:pt idx="216" formatCode="_(&quot;$&quot;* #,##0.00_);_(&quot;$&quot;* \(#,##0.00\);_(&quot;$&quot;* &quot;-&quot;??_);_(@_)">
                  <c:v>14.859466666666668</c:v>
                </c:pt>
                <c:pt idx="217" formatCode="_(&quot;$&quot;* #,##0.00_);_(&quot;$&quot;* \(#,##0.00\);_(&quot;$&quot;* &quot;-&quot;??_);_(@_)">
                  <c:v>14.767966666666666</c:v>
                </c:pt>
                <c:pt idx="218" formatCode="_(&quot;$&quot;* #,##0.00_);_(&quot;$&quot;* \(#,##0.00\);_(&quot;$&quot;* &quot;-&quot;??_);_(@_)">
                  <c:v>14.780033333333334</c:v>
                </c:pt>
                <c:pt idx="219" formatCode="_(&quot;$&quot;* #,##0.00_);_(&quot;$&quot;* \(#,##0.00\);_(&quot;$&quot;* &quot;-&quot;??_);_(@_)">
                  <c:v>14.776266666666666</c:v>
                </c:pt>
                <c:pt idx="220" formatCode="_(&quot;$&quot;* #,##0.00_);_(&quot;$&quot;* \(#,##0.00\);_(&quot;$&quot;* &quot;-&quot;??_);_(@_)">
                  <c:v>14.758966666666666</c:v>
                </c:pt>
                <c:pt idx="221" formatCode="_(&quot;$&quot;* #,##0.00_);_(&quot;$&quot;* \(#,##0.00\);_(&quot;$&quot;* &quot;-&quot;??_);_(@_)">
                  <c:v>14.706066666666667</c:v>
                </c:pt>
                <c:pt idx="222" formatCode="_(&quot;$&quot;* #,##0.00_);_(&quot;$&quot;* \(#,##0.00\);_(&quot;$&quot;* &quot;-&quot;??_);_(@_)">
                  <c:v>14.484200000000001</c:v>
                </c:pt>
                <c:pt idx="223" formatCode="_(&quot;$&quot;* #,##0.00_);_(&quot;$&quot;* \(#,##0.00\);_(&quot;$&quot;* &quot;-&quot;??_);_(@_)">
                  <c:v>14.3771</c:v>
                </c:pt>
                <c:pt idx="224" formatCode="_(&quot;$&quot;* #,##0.00_);_(&quot;$&quot;* \(#,##0.00\);_(&quot;$&quot;* &quot;-&quot;??_);_(@_)">
                  <c:v>14.191566666666667</c:v>
                </c:pt>
                <c:pt idx="225" formatCode="_(&quot;$&quot;* #,##0.00_);_(&quot;$&quot;* \(#,##0.00\);_(&quot;$&quot;* &quot;-&quot;??_);_(@_)">
                  <c:v>14.151400000000001</c:v>
                </c:pt>
                <c:pt idx="226" formatCode="_(&quot;$&quot;* #,##0.00_);_(&quot;$&quot;* \(#,##0.00\);_(&quot;$&quot;* &quot;-&quot;??_);_(@_)">
                  <c:v>14.091499999999998</c:v>
                </c:pt>
                <c:pt idx="227" formatCode="_(&quot;$&quot;* #,##0.00_);_(&quot;$&quot;* \(#,##0.00\);_(&quot;$&quot;* &quot;-&quot;??_);_(@_)">
                  <c:v>14.155900000000001</c:v>
                </c:pt>
                <c:pt idx="228" formatCode="_(&quot;$&quot;* #,##0.00_);_(&quot;$&quot;* \(#,##0.00\);_(&quot;$&quot;* &quot;-&quot;??_);_(@_)">
                  <c:v>14.233666666666664</c:v>
                </c:pt>
                <c:pt idx="229" formatCode="_(&quot;$&quot;* #,##0.00_);_(&quot;$&quot;* \(#,##0.00\);_(&quot;$&quot;* &quot;-&quot;??_);_(@_)">
                  <c:v>14.269366666666665</c:v>
                </c:pt>
                <c:pt idx="230" formatCode="_(&quot;$&quot;* #,##0.00_);_(&quot;$&quot;* \(#,##0.00\);_(&quot;$&quot;* &quot;-&quot;??_);_(@_)">
                  <c:v>14.260433333333333</c:v>
                </c:pt>
                <c:pt idx="231" formatCode="_(&quot;$&quot;* #,##0.00_);_(&quot;$&quot;* \(#,##0.00\);_(&quot;$&quot;* &quot;-&quot;??_);_(@_)">
                  <c:v>14.176299999999999</c:v>
                </c:pt>
                <c:pt idx="232" formatCode="_(&quot;$&quot;* #,##0.00_);_(&quot;$&quot;* \(#,##0.00\);_(&quot;$&quot;* &quot;-&quot;??_);_(@_)">
                  <c:v>14.047499999999999</c:v>
                </c:pt>
                <c:pt idx="233" formatCode="_(&quot;$&quot;* #,##0.00_);_(&quot;$&quot;* \(#,##0.00\);_(&quot;$&quot;* &quot;-&quot;??_);_(@_)">
                  <c:v>13.953166666666666</c:v>
                </c:pt>
                <c:pt idx="234" formatCode="_(&quot;$&quot;* #,##0.00_);_(&quot;$&quot;* \(#,##0.00\);_(&quot;$&quot;* &quot;-&quot;??_);_(@_)">
                  <c:v>14.099800000000002</c:v>
                </c:pt>
                <c:pt idx="235" formatCode="_(&quot;$&quot;* #,##0.00_);_(&quot;$&quot;* \(#,##0.00\);_(&quot;$&quot;* &quot;-&quot;??_);_(@_)">
                  <c:v>14.2254</c:v>
                </c:pt>
                <c:pt idx="236" formatCode="_(&quot;$&quot;* #,##0.00_);_(&quot;$&quot;* \(#,##0.00\);_(&quot;$&quot;* &quot;-&quot;??_);_(@_)">
                  <c:v>14.331866666666665</c:v>
                </c:pt>
                <c:pt idx="237" formatCode="_(&quot;$&quot;* #,##0.00_);_(&quot;$&quot;* \(#,##0.00\);_(&quot;$&quot;* &quot;-&quot;??_);_(@_)">
                  <c:v>14.322933333333333</c:v>
                </c:pt>
                <c:pt idx="238" formatCode="_(&quot;$&quot;* #,##0.00_);_(&quot;$&quot;* \(#,##0.00\);_(&quot;$&quot;* &quot;-&quot;??_);_(@_)">
                  <c:v>14.422400000000001</c:v>
                </c:pt>
                <c:pt idx="239" formatCode="_(&quot;$&quot;* #,##0.00_);_(&quot;$&quot;* \(#,##0.00\);_(&quot;$&quot;* &quot;-&quot;??_);_(@_)">
                  <c:v>14.605366666666667</c:v>
                </c:pt>
                <c:pt idx="240" formatCode="_(&quot;$&quot;* #,##0.00_);_(&quot;$&quot;* \(#,##0.00\);_(&quot;$&quot;* &quot;-&quot;??_);_(@_)">
                  <c:v>14.998699999999999</c:v>
                </c:pt>
                <c:pt idx="241" formatCode="_(&quot;$&quot;* #,##0.00_);_(&quot;$&quot;* \(#,##0.00\);_(&quot;$&quot;* &quot;-&quot;??_);_(@_)">
                  <c:v>15.4596</c:v>
                </c:pt>
                <c:pt idx="242" formatCode="_(&quot;$&quot;* #,##0.00_);_(&quot;$&quot;* \(#,##0.00\);_(&quot;$&quot;* &quot;-&quot;??_);_(@_)">
                  <c:v>15.854200000000001</c:v>
                </c:pt>
                <c:pt idx="243" formatCode="_(&quot;$&quot;* #,##0.00_);_(&quot;$&quot;* \(#,##0.00\);_(&quot;$&quot;* &quot;-&quot;??_);_(@_)">
                  <c:v>16.102833333333333</c:v>
                </c:pt>
                <c:pt idx="244" formatCode="_(&quot;$&quot;* #,##0.00_);_(&quot;$&quot;* \(#,##0.00\);_(&quot;$&quot;* &quot;-&quot;??_);_(@_)">
                  <c:v>16.2928</c:v>
                </c:pt>
                <c:pt idx="245" formatCode="_(&quot;$&quot;* #,##0.00_);_(&quot;$&quot;* \(#,##0.00\);_(&quot;$&quot;* &quot;-&quot;??_);_(@_)">
                  <c:v>16.4681</c:v>
                </c:pt>
                <c:pt idx="246" formatCode="_(&quot;$&quot;* #,##0.00_);_(&quot;$&quot;* \(#,##0.00\);_(&quot;$&quot;* &quot;-&quot;??_);_(@_)">
                  <c:v>16.779833333333332</c:v>
                </c:pt>
                <c:pt idx="247" formatCode="_(&quot;$&quot;* #,##0.00_);_(&quot;$&quot;* \(#,##0.00\);_(&quot;$&quot;* &quot;-&quot;??_);_(@_)">
                  <c:v>16.969833333333334</c:v>
                </c:pt>
                <c:pt idx="248" formatCode="_(&quot;$&quot;* #,##0.00_);_(&quot;$&quot;* \(#,##0.00\);_(&quot;$&quot;* &quot;-&quot;??_);_(@_)">
                  <c:v>16.982599999999998</c:v>
                </c:pt>
                <c:pt idx="249" formatCode="_(&quot;$&quot;* #,##0.00_);_(&quot;$&quot;* \(#,##0.00\);_(&quot;$&quot;* &quot;-&quot;??_);_(@_)">
                  <c:v>16.696999999999999</c:v>
                </c:pt>
                <c:pt idx="250" formatCode="_(&quot;$&quot;* #,##0.00_);_(&quot;$&quot;* \(#,##0.00\);_(&quot;$&quot;* &quot;-&quot;??_);_(@_)">
                  <c:v>16.614133333333331</c:v>
                </c:pt>
                <c:pt idx="251" formatCode="_(&quot;$&quot;* #,##0.00_);_(&quot;$&quot;* \(#,##0.00\);_(&quot;$&quot;* &quot;-&quot;??_);_(@_)">
                  <c:v>16.646000000000001</c:v>
                </c:pt>
                <c:pt idx="252" formatCode="_(&quot;$&quot;* #,##0.00_);_(&quot;$&quot;* \(#,##0.00\);_(&quot;$&quot;* &quot;-&quot;??_);_(@_)">
                  <c:v>16.8889</c:v>
                </c:pt>
                <c:pt idx="253" formatCode="_(&quot;$&quot;* #,##0.00_);_(&quot;$&quot;* \(#,##0.00\);_(&quot;$&quot;* &quot;-&quot;??_);_(@_)">
                  <c:v>17.039333333333332</c:v>
                </c:pt>
                <c:pt idx="254" formatCode="_(&quot;$&quot;* #,##0.00_);_(&quot;$&quot;* \(#,##0.00\);_(&quot;$&quot;* &quot;-&quot;??_);_(@_)">
                  <c:v>17.205099999999998</c:v>
                </c:pt>
                <c:pt idx="255" formatCode="_(&quot;$&quot;* #,##0.00_);_(&quot;$&quot;* \(#,##0.00\);_(&quot;$&quot;* &quot;-&quot;??_);_(@_)">
                  <c:v>17.1114</c:v>
                </c:pt>
                <c:pt idx="256" formatCode="_(&quot;$&quot;* #,##0.00_);_(&quot;$&quot;* \(#,##0.00\);_(&quot;$&quot;* &quot;-&quot;??_);_(@_)">
                  <c:v>17.009399999999999</c:v>
                </c:pt>
                <c:pt idx="257" formatCode="_(&quot;$&quot;* #,##0.00_);_(&quot;$&quot;* \(#,##0.00\);_(&quot;$&quot;* &quot;-&quot;??_);_(@_)">
                  <c:v>17.026599999999998</c:v>
                </c:pt>
                <c:pt idx="258" formatCode="_(&quot;$&quot;* #,##0.00_);_(&quot;$&quot;* \(#,##0.00\);_(&quot;$&quot;* &quot;-&quot;??_);_(@_)">
                  <c:v>17.12476666666667</c:v>
                </c:pt>
                <c:pt idx="259" formatCode="_(&quot;$&quot;* #,##0.00_);_(&quot;$&quot;* \(#,##0.00\);_(&quot;$&quot;* &quot;-&quot;??_);_(@_)">
                  <c:v>17.249100000000002</c:v>
                </c:pt>
                <c:pt idx="260" formatCode="_(&quot;$&quot;* #,##0.00_);_(&quot;$&quot;* \(#,##0.00\);_(&quot;$&quot;* &quot;-&quot;??_);_(@_)">
                  <c:v>17.456299999999999</c:v>
                </c:pt>
                <c:pt idx="261" formatCode="_(&quot;$&quot;* #,##0.00_);_(&quot;$&quot;* \(#,##0.00\);_(&quot;$&quot;* &quot;-&quot;??_);_(@_)">
                  <c:v>17.729133333333333</c:v>
                </c:pt>
                <c:pt idx="262" formatCode="_(&quot;$&quot;* #,##0.00_);_(&quot;$&quot;* \(#,##0.00\);_(&quot;$&quot;* &quot;-&quot;??_);_(@_)">
                  <c:v>17.887866666666667</c:v>
                </c:pt>
                <c:pt idx="263" formatCode="_(&quot;$&quot;* #,##0.00_);_(&quot;$&quot;* \(#,##0.00\);_(&quot;$&quot;* &quot;-&quot;??_);_(@_)">
                  <c:v>17.9803</c:v>
                </c:pt>
                <c:pt idx="264" formatCode="_(&quot;$&quot;* #,##0.00_);_(&quot;$&quot;* \(#,##0.00\);_(&quot;$&quot;* &quot;-&quot;??_);_(@_)">
                  <c:v>17.887866666666664</c:v>
                </c:pt>
                <c:pt idx="265" formatCode="_(&quot;$&quot;* #,##0.00_);_(&quot;$&quot;* \(#,##0.00\);_(&quot;$&quot;* &quot;-&quot;??_);_(@_)">
                  <c:v>17.922266666666669</c:v>
                </c:pt>
                <c:pt idx="266" formatCode="_(&quot;$&quot;* #,##0.00_);_(&quot;$&quot;* \(#,##0.00\);_(&quot;$&quot;* &quot;-&quot;??_);_(@_)">
                  <c:v>17.904433333333333</c:v>
                </c:pt>
                <c:pt idx="267" formatCode="_(&quot;$&quot;* #,##0.00_);_(&quot;$&quot;* \(#,##0.00\);_(&quot;$&quot;* &quot;-&quot;??_);_(@_)">
                  <c:v>17.951633333333334</c:v>
                </c:pt>
                <c:pt idx="268" formatCode="_(&quot;$&quot;* #,##0.00_);_(&quot;$&quot;* \(#,##0.00\);_(&quot;$&quot;* &quot;-&quot;??_);_(@_)">
                  <c:v>17.922333333333331</c:v>
                </c:pt>
                <c:pt idx="269" formatCode="_(&quot;$&quot;* #,##0.00_);_(&quot;$&quot;* \(#,##0.00\);_(&quot;$&quot;* &quot;-&quot;??_);_(@_)">
                  <c:v>17.905100000000001</c:v>
                </c:pt>
                <c:pt idx="270" formatCode="_(&quot;$&quot;* #,##0.00_);_(&quot;$&quot;* \(#,##0.00\);_(&quot;$&quot;* &quot;-&quot;??_);_(@_)">
                  <c:v>17.951633333333334</c:v>
                </c:pt>
                <c:pt idx="271" formatCode="_(&quot;$&quot;* #,##0.00_);_(&quot;$&quot;* \(#,##0.00\);_(&quot;$&quot;* &quot;-&quot;??_);_(@_)">
                  <c:v>18.035133333333334</c:v>
                </c:pt>
                <c:pt idx="272" formatCode="_(&quot;$&quot;* #,##0.00_);_(&quot;$&quot;* \(#,##0.00\);_(&quot;$&quot;* &quot;-&quot;??_);_(@_)">
                  <c:v>17.986699999999999</c:v>
                </c:pt>
                <c:pt idx="273" formatCode="_(&quot;$&quot;* #,##0.00_);_(&quot;$&quot;* \(#,##0.00\);_(&quot;$&quot;* &quot;-&quot;??_);_(@_)">
                  <c:v>17.990500000000001</c:v>
                </c:pt>
                <c:pt idx="274" formatCode="_(&quot;$&quot;* #,##0.00_);_(&quot;$&quot;* \(#,##0.00\);_(&quot;$&quot;* &quot;-&quot;??_);_(@_)">
                  <c:v>18.017933333333332</c:v>
                </c:pt>
                <c:pt idx="275" formatCode="_(&quot;$&quot;* #,##0.00_);_(&quot;$&quot;* \(#,##0.00\);_(&quot;$&quot;* &quot;-&quot;??_);_(@_)">
                  <c:v>18.250600000000002</c:v>
                </c:pt>
                <c:pt idx="276" formatCode="_(&quot;$&quot;* #,##0.00_);_(&quot;$&quot;* \(#,##0.00\);_(&quot;$&quot;* &quot;-&quot;??_);_(@_)">
                  <c:v>18.541333333333334</c:v>
                </c:pt>
                <c:pt idx="277" formatCode="_(&quot;$&quot;* #,##0.00_);_(&quot;$&quot;* \(#,##0.00\);_(&quot;$&quot;* &quot;-&quot;??_);_(@_)">
                  <c:v>18.814799999999998</c:v>
                </c:pt>
                <c:pt idx="278" formatCode="_(&quot;$&quot;* #,##0.00_);_(&quot;$&quot;* \(#,##0.00\);_(&quot;$&quot;* &quot;-&quot;??_);_(@_)">
                  <c:v>18.842866666666666</c:v>
                </c:pt>
                <c:pt idx="279" formatCode="_(&quot;$&quot;* #,##0.00_);_(&quot;$&quot;* \(#,##0.00\);_(&quot;$&quot;* &quot;-&quot;??_);_(@_)">
                  <c:v>18.763166666666667</c:v>
                </c:pt>
                <c:pt idx="280" formatCode="_(&quot;$&quot;* #,##0.00_);_(&quot;$&quot;* \(#,##0.00\);_(&quot;$&quot;* &quot;-&quot;??_);_(@_)">
                  <c:v>18.599966666666671</c:v>
                </c:pt>
                <c:pt idx="281" formatCode="_(&quot;$&quot;* #,##0.00_);_(&quot;$&quot;* \(#,##0.00\);_(&quot;$&quot;* &quot;-&quot;??_);_(@_)">
                  <c:v>18.631200000000003</c:v>
                </c:pt>
                <c:pt idx="282" formatCode="_(&quot;$&quot;* #,##0.00_);_(&quot;$&quot;* \(#,##0.00\);_(&quot;$&quot;* &quot;-&quot;??_);_(@_)">
                  <c:v>18.820533333333334</c:v>
                </c:pt>
                <c:pt idx="283" formatCode="_(&quot;$&quot;* #,##0.00_);_(&quot;$&quot;* \(#,##0.00\);_(&quot;$&quot;* &quot;-&quot;??_);_(@_)">
                  <c:v>19.071733333333331</c:v>
                </c:pt>
                <c:pt idx="284" formatCode="_(&quot;$&quot;* #,##0.00_);_(&quot;$&quot;* \(#,##0.00\);_(&quot;$&quot;* &quot;-&quot;??_);_(@_)">
                  <c:v>19.272566666666666</c:v>
                </c:pt>
                <c:pt idx="285" formatCode="_(&quot;$&quot;* #,##0.00_);_(&quot;$&quot;* \(#,##0.00\);_(&quot;$&quot;* &quot;-&quot;??_);_(@_)">
                  <c:v>19.249633333333332</c:v>
                </c:pt>
                <c:pt idx="286" formatCode="_(&quot;$&quot;* #,##0.00_);_(&quot;$&quot;* \(#,##0.00\);_(&quot;$&quot;* &quot;-&quot;??_);_(@_)">
                  <c:v>19.398166666666668</c:v>
                </c:pt>
                <c:pt idx="287" formatCode="_(&quot;$&quot;* #,##0.00_);_(&quot;$&quot;* \(#,##0.00\);_(&quot;$&quot;* &quot;-&quot;??_);_(@_)">
                  <c:v>19.396866666666668</c:v>
                </c:pt>
                <c:pt idx="288" formatCode="_(&quot;$&quot;* #,##0.00_);_(&quot;$&quot;* \(#,##0.00\);_(&quot;$&quot;* &quot;-&quot;??_);_(@_)">
                  <c:v>19.519900000000003</c:v>
                </c:pt>
                <c:pt idx="289" formatCode="_(&quot;$&quot;* #,##0.00_);_(&quot;$&quot;* \(#,##0.00\);_(&quot;$&quot;* &quot;-&quot;??_);_(@_)">
                  <c:v>19.576000000000004</c:v>
                </c:pt>
                <c:pt idx="290" formatCode="_(&quot;$&quot;* #,##0.00_);_(&quot;$&quot;* \(#,##0.00\);_(&quot;$&quot;* &quot;-&quot;??_);_(@_)">
                  <c:v>19.751966666666664</c:v>
                </c:pt>
                <c:pt idx="291" formatCode="_(&quot;$&quot;* #,##0.00_);_(&quot;$&quot;* \(#,##0.00\);_(&quot;$&quot;* &quot;-&quot;??_);_(@_)">
                  <c:v>19.881366666666668</c:v>
                </c:pt>
                <c:pt idx="292" formatCode="_(&quot;$&quot;* #,##0.00_);_(&quot;$&quot;* \(#,##0.00\);_(&quot;$&quot;* &quot;-&quot;??_);_(@_)">
                  <c:v>19.874966666666669</c:v>
                </c:pt>
                <c:pt idx="293" formatCode="_(&quot;$&quot;* #,##0.00_);_(&quot;$&quot;* \(#,##0.00\);_(&quot;$&quot;* &quot;-&quot;??_);_(@_)">
                  <c:v>19.848200000000002</c:v>
                </c:pt>
                <c:pt idx="294" formatCode="_(&quot;$&quot;* #,##0.00_);_(&quot;$&quot;* \(#,##0.00\);_(&quot;$&quot;* &quot;-&quot;??_);_(@_)">
                  <c:v>19.721966666666667</c:v>
                </c:pt>
                <c:pt idx="295" formatCode="_(&quot;$&quot;* #,##0.00_);_(&quot;$&quot;* \(#,##0.00\);_(&quot;$&quot;* &quot;-&quot;??_);_(@_)">
                  <c:v>19.616166666666668</c:v>
                </c:pt>
                <c:pt idx="296" formatCode="_(&quot;$&quot;* #,##0.00_);_(&quot;$&quot;* \(#,##0.00\);_(&quot;$&quot;* &quot;-&quot;??_);_(@_)">
                  <c:v>19.582366666666669</c:v>
                </c:pt>
                <c:pt idx="297" formatCode="_(&quot;$&quot;* #,##0.00_);_(&quot;$&quot;* \(#,##0.00\);_(&quot;$&quot;* &quot;-&quot;??_);_(@_)">
                  <c:v>19.614266666666666</c:v>
                </c:pt>
                <c:pt idx="298" formatCode="_(&quot;$&quot;* #,##0.00_);_(&quot;$&quot;* \(#,##0.00\);_(&quot;$&quot;* &quot;-&quot;??_);_(@_)">
                  <c:v>19.542866666666665</c:v>
                </c:pt>
                <c:pt idx="299" formatCode="_(&quot;$&quot;* #,##0.00_);_(&quot;$&quot;* \(#,##0.00\);_(&quot;$&quot;* &quot;-&quot;??_);_(@_)">
                  <c:v>19.31273333333333</c:v>
                </c:pt>
                <c:pt idx="300" formatCode="_(&quot;$&quot;* #,##0.00_);_(&quot;$&quot;* \(#,##0.00\);_(&quot;$&quot;* &quot;-&quot;??_);_(@_)">
                  <c:v>19.131666666666664</c:v>
                </c:pt>
                <c:pt idx="301" formatCode="_(&quot;$&quot;* #,##0.00_);_(&quot;$&quot;* \(#,##0.00\);_(&quot;$&quot;* &quot;-&quot;??_);_(@_)">
                  <c:v>18.869633333333336</c:v>
                </c:pt>
                <c:pt idx="302" formatCode="_(&quot;$&quot;* #,##0.00_);_(&quot;$&quot;* \(#,##0.00\);_(&quot;$&quot;* &quot;-&quot;??_);_(@_)">
                  <c:v>18.765699999999999</c:v>
                </c:pt>
                <c:pt idx="303" formatCode="_(&quot;$&quot;* #,##0.00_);_(&quot;$&quot;* \(#,##0.00\);_(&quot;$&quot;* &quot;-&quot;??_);_(@_)">
                  <c:v>18.5107</c:v>
                </c:pt>
                <c:pt idx="304" formatCode="_(&quot;$&quot;* #,##0.00_);_(&quot;$&quot;* \(#,##0.00\);_(&quot;$&quot;* &quot;-&quot;??_);_(@_)">
                  <c:v>18.608233333333331</c:v>
                </c:pt>
                <c:pt idx="305" formatCode="_(&quot;$&quot;* #,##0.00_);_(&quot;$&quot;* \(#,##0.00\);_(&quot;$&quot;* &quot;-&quot;??_);_(@_)">
                  <c:v>18.709599999999998</c:v>
                </c:pt>
                <c:pt idx="306" formatCode="_(&quot;$&quot;* #,##0.00_);_(&quot;$&quot;* \(#,##0.00\);_(&quot;$&quot;* &quot;-&quot;??_);_(@_)">
                  <c:v>19.7041</c:v>
                </c:pt>
                <c:pt idx="307" formatCode="_(&quot;$&quot;* #,##0.00_);_(&quot;$&quot;* \(#,##0.00\);_(&quot;$&quot;* &quot;-&quot;??_);_(@_)">
                  <c:v>20.491433333333333</c:v>
                </c:pt>
                <c:pt idx="308" formatCode="_(&quot;$&quot;* #,##0.00_);_(&quot;$&quot;* \(#,##0.00\);_(&quot;$&quot;* &quot;-&quot;??_);_(@_)">
                  <c:v>21.605166666666666</c:v>
                </c:pt>
                <c:pt idx="309" formatCode="_(&quot;$&quot;* #,##0.00_);_(&quot;$&quot;* \(#,##0.00\);_(&quot;$&quot;* &quot;-&quot;??_);_(@_)">
                  <c:v>21.879933333333337</c:v>
                </c:pt>
                <c:pt idx="310" formatCode="_(&quot;$&quot;* #,##0.00_);_(&quot;$&quot;* \(#,##0.00\);_(&quot;$&quot;* &quot;-&quot;??_);_(@_)">
                  <c:v>21.992133333333332</c:v>
                </c:pt>
                <c:pt idx="311" formatCode="_(&quot;$&quot;* #,##0.00_);_(&quot;$&quot;* \(#,##0.00\);_(&quot;$&quot;* &quot;-&quot;??_);_(@_)">
                  <c:v>21.775400000000001</c:v>
                </c:pt>
                <c:pt idx="312" formatCode="_(&quot;$&quot;* #,##0.00_);_(&quot;$&quot;* \(#,##0.00\);_(&quot;$&quot;* &quot;-&quot;??_);_(@_)">
                  <c:v>21.670233333333332</c:v>
                </c:pt>
                <c:pt idx="313" formatCode="_(&quot;$&quot;* #,##0.00_);_(&quot;$&quot;* \(#,##0.00\);_(&quot;$&quot;* &quot;-&quot;??_);_(@_)">
                  <c:v>21.726966666666669</c:v>
                </c:pt>
                <c:pt idx="314" formatCode="_(&quot;$&quot;* #,##0.00_);_(&quot;$&quot;* \(#,##0.00\);_(&quot;$&quot;* &quot;-&quot;??_);_(@_)">
                  <c:v>21.832766666666668</c:v>
                </c:pt>
                <c:pt idx="315" formatCode="_(&quot;$&quot;* #,##0.00_);_(&quot;$&quot;* \(#,##0.00\);_(&quot;$&quot;* &quot;-&quot;??_);_(@_)">
                  <c:v>21.893333333333334</c:v>
                </c:pt>
                <c:pt idx="316" formatCode="_(&quot;$&quot;* #,##0.00_);_(&quot;$&quot;* \(#,##0.00\);_(&quot;$&quot;* &quot;-&quot;??_);_(@_)">
                  <c:v>21.892700000000001</c:v>
                </c:pt>
                <c:pt idx="317" formatCode="_(&quot;$&quot;* #,##0.00_);_(&quot;$&quot;* \(#,##0.00\);_(&quot;$&quot;* &quot;-&quot;??_);_(@_)">
                  <c:v>21.929033333333333</c:v>
                </c:pt>
                <c:pt idx="318" formatCode="_(&quot;$&quot;* #,##0.00_);_(&quot;$&quot;* \(#,##0.00\);_(&quot;$&quot;* &quot;-&quot;??_);_(@_)">
                  <c:v>21.824466666666666</c:v>
                </c:pt>
                <c:pt idx="319" formatCode="_(&quot;$&quot;* #,##0.00_);_(&quot;$&quot;* \(#,##0.00\);_(&quot;$&quot;* &quot;-&quot;??_);_(@_)">
                  <c:v>21.754999999999999</c:v>
                </c:pt>
                <c:pt idx="320" formatCode="_(&quot;$&quot;* #,##0.00_);_(&quot;$&quot;* \(#,##0.00\);_(&quot;$&quot;* &quot;-&quot;??_);_(@_)">
                  <c:v>21.376333333333331</c:v>
                </c:pt>
                <c:pt idx="321" formatCode="_(&quot;$&quot;* #,##0.00_);_(&quot;$&quot;* \(#,##0.00\);_(&quot;$&quot;* &quot;-&quot;??_);_(@_)">
                  <c:v>20.981066666666667</c:v>
                </c:pt>
                <c:pt idx="322" formatCode="_(&quot;$&quot;* #,##0.00_);_(&quot;$&quot;* \(#,##0.00\);_(&quot;$&quot;* &quot;-&quot;??_);_(@_)">
                  <c:v>20.559033333333335</c:v>
                </c:pt>
                <c:pt idx="323" formatCode="_(&quot;$&quot;* #,##0.00_);_(&quot;$&quot;* \(#,##0.00\);_(&quot;$&quot;* &quot;-&quot;??_);_(@_)">
                  <c:v>20.462133333333334</c:v>
                </c:pt>
                <c:pt idx="324" formatCode="_(&quot;$&quot;* #,##0.00_);_(&quot;$&quot;* \(#,##0.00\);_(&quot;$&quot;* &quot;-&quot;??_);_(@_)">
                  <c:v>20.378633333333333</c:v>
                </c:pt>
                <c:pt idx="325" formatCode="_(&quot;$&quot;* #,##0.00_);_(&quot;$&quot;* \(#,##0.00\);_(&quot;$&quot;* &quot;-&quot;??_);_(@_)">
                  <c:v>20.296366666666668</c:v>
                </c:pt>
                <c:pt idx="326" formatCode="_(&quot;$&quot;* #,##0.00_);_(&quot;$&quot;* \(#,##0.00\);_(&quot;$&quot;* &quot;-&quot;??_);_(@_)">
                  <c:v>19.898566666666667</c:v>
                </c:pt>
                <c:pt idx="327" formatCode="_(&quot;$&quot;* #,##0.00_);_(&quot;$&quot;* \(#,##0.00\);_(&quot;$&quot;* &quot;-&quot;??_);_(@_)">
                  <c:v>19.794666666666668</c:v>
                </c:pt>
                <c:pt idx="328" formatCode="_(&quot;$&quot;* #,##0.00_);_(&quot;$&quot;* \(#,##0.00\);_(&quot;$&quot;* &quot;-&quot;??_);_(@_)">
                  <c:v>19.52246666666667</c:v>
                </c:pt>
                <c:pt idx="329" formatCode="_(&quot;$&quot;* #,##0.00_);_(&quot;$&quot;* \(#,##0.00\);_(&quot;$&quot;* &quot;-&quot;??_);_(@_)">
                  <c:v>19.502066666666668</c:v>
                </c:pt>
                <c:pt idx="330" formatCode="_(&quot;$&quot;* #,##0.00_);_(&quot;$&quot;* \(#,##0.00\);_(&quot;$&quot;* &quot;-&quot;??_);_(@_)">
                  <c:v>19.301233333333332</c:v>
                </c:pt>
                <c:pt idx="331" formatCode="_(&quot;$&quot;* #,##0.00_);_(&quot;$&quot;* \(#,##0.00\);_(&quot;$&quot;* &quot;-&quot;??_);_(@_)">
                  <c:v>19.4893</c:v>
                </c:pt>
                <c:pt idx="332" formatCode="_(&quot;$&quot;* #,##0.00_);_(&quot;$&quot;* \(#,##0.00\);_(&quot;$&quot;* &quot;-&quot;??_);_(@_)">
                  <c:v>19.6831</c:v>
                </c:pt>
                <c:pt idx="333" formatCode="_(&quot;$&quot;* #,##0.00_);_(&quot;$&quot;* \(#,##0.00\);_(&quot;$&quot;* &quot;-&quot;??_);_(@_)">
                  <c:v>19.9636</c:v>
                </c:pt>
                <c:pt idx="334" formatCode="_(&quot;$&quot;* #,##0.00_);_(&quot;$&quot;* \(#,##0.00\);_(&quot;$&quot;* &quot;-&quot;??_);_(@_)">
                  <c:v>20.177799999999998</c:v>
                </c:pt>
                <c:pt idx="335" formatCode="_(&quot;$&quot;* #,##0.00_);_(&quot;$&quot;* \(#,##0.00\);_(&quot;$&quot;* &quot;-&quot;??_);_(@_)">
                  <c:v>20.265133333333335</c:v>
                </c:pt>
                <c:pt idx="336" formatCode="_(&quot;$&quot;* #,##0.00_);_(&quot;$&quot;* \(#,##0.00\);_(&quot;$&quot;* &quot;-&quot;??_);_(@_)">
                  <c:v>20.261966666666666</c:v>
                </c:pt>
                <c:pt idx="337" formatCode="_(&quot;$&quot;* #,##0.00_);_(&quot;$&quot;* \(#,##0.00\);_(&quot;$&quot;* &quot;-&quot;??_);_(@_)">
                  <c:v>20.179100000000002</c:v>
                </c:pt>
                <c:pt idx="338" formatCode="_(&quot;$&quot;* #,##0.00_);_(&quot;$&quot;* \(#,##0.00\);_(&quot;$&quot;* &quot;-&quot;??_);_(@_)">
                  <c:v>20.240300000000001</c:v>
                </c:pt>
                <c:pt idx="339" formatCode="_(&quot;$&quot;* #,##0.00_);_(&quot;$&quot;* \(#,##0.00\);_(&quot;$&quot;* &quot;-&quot;??_);_(@_)">
                  <c:v>20.225633333333334</c:v>
                </c:pt>
                <c:pt idx="340" formatCode="_(&quot;$&quot;* #,##0.00_);_(&quot;$&quot;* \(#,##0.00\);_(&quot;$&quot;* &quot;-&quot;??_);_(@_)">
                  <c:v>20.040099999999999</c:v>
                </c:pt>
                <c:pt idx="341" formatCode="_(&quot;$&quot;* #,##0.00_);_(&quot;$&quot;* \(#,##0.00\);_(&quot;$&quot;* &quot;-&quot;??_);_(@_)">
                  <c:v>19.7698</c:v>
                </c:pt>
                <c:pt idx="342" formatCode="_(&quot;$&quot;* #,##0.00_);_(&quot;$&quot;* \(#,##0.00\);_(&quot;$&quot;* &quot;-&quot;??_);_(@_)">
                  <c:v>19.789566666666669</c:v>
                </c:pt>
                <c:pt idx="343" formatCode="_(&quot;$&quot;* #,##0.00_);_(&quot;$&quot;* \(#,##0.00\);_(&quot;$&quot;* &quot;-&quot;??_);_(@_)">
                  <c:v>20.078166666666664</c:v>
                </c:pt>
                <c:pt idx="344" formatCode="_(&quot;$&quot;* #,##0.00_);_(&quot;$&quot;* \(#,##0.00\);_(&quot;$&quot;* &quot;-&quot;??_);_(@_)">
                  <c:v>20.214033333333333</c:v>
                </c:pt>
                <c:pt idx="345" formatCode="_(&quot;$&quot;* #,##0.00_);_(&quot;$&quot;* \(#,##0.00\);_(&quot;$&quot;* &quot;-&quot;??_);_(@_)">
                  <c:v>20.269166666666667</c:v>
                </c:pt>
                <c:pt idx="346" formatCode="_(&quot;$&quot;* #,##0.00_);_(&quot;$&quot;* \(#,##0.00\);_(&quot;$&quot;* &quot;-&quot;??_);_(@_)">
                  <c:v>20.285766666666671</c:v>
                </c:pt>
                <c:pt idx="347" formatCode="_(&quot;$&quot;* #,##0.00_);_(&quot;$&quot;* \(#,##0.00\);_(&quot;$&quot;* &quot;-&quot;??_);_(@_)">
                  <c:v>20.725533333333335</c:v>
                </c:pt>
                <c:pt idx="348" formatCode="_(&quot;$&quot;* #,##0.00_);_(&quot;$&quot;* \(#,##0.00\);_(&quot;$&quot;* &quot;-&quot;??_);_(@_)">
                  <c:v>20.9742</c:v>
                </c:pt>
                <c:pt idx="349" formatCode="_(&quot;$&quot;* #,##0.00_);_(&quot;$&quot;* \(#,##0.00\);_(&quot;$&quot;* &quot;-&quot;??_);_(@_)">
                  <c:v>21.229866666666666</c:v>
                </c:pt>
                <c:pt idx="350" formatCode="_(&quot;$&quot;* #,##0.00_);_(&quot;$&quot;* \(#,##0.00\);_(&quot;$&quot;* &quot;-&quot;??_);_(@_)">
                  <c:v>21.129500000000004</c:v>
                </c:pt>
                <c:pt idx="351" formatCode="_(&quot;$&quot;* #,##0.00_);_(&quot;$&quot;* \(#,##0.00\);_(&quot;$&quot;* &quot;-&quot;??_);_(@_)">
                  <c:v>21.250299999999999</c:v>
                </c:pt>
                <c:pt idx="352" formatCode="_(&quot;$&quot;* #,##0.00_);_(&quot;$&quot;* \(#,##0.00\);_(&quot;$&quot;* &quot;-&quot;??_);_(@_)">
                  <c:v>21.284200000000002</c:v>
                </c:pt>
                <c:pt idx="353" formatCode="_(&quot;$&quot;* #,##0.00_);_(&quot;$&quot;* \(#,##0.00\);_(&quot;$&quot;* &quot;-&quot;??_);_(@_)">
                  <c:v>21.41586666666667</c:v>
                </c:pt>
                <c:pt idx="354" formatCode="_(&quot;$&quot;* #,##0.00_);_(&quot;$&quot;* \(#,##0.00\);_(&quot;$&quot;* &quot;-&quot;??_);_(@_)">
                  <c:v>21.415199999999999</c:v>
                </c:pt>
                <c:pt idx="355" formatCode="_(&quot;$&quot;* #,##0.00_);_(&quot;$&quot;* \(#,##0.00\);_(&quot;$&quot;* &quot;-&quot;??_);_(@_)">
                  <c:v>21.503399999999999</c:v>
                </c:pt>
                <c:pt idx="356" formatCode="_(&quot;$&quot;* #,##0.00_);_(&quot;$&quot;* \(#,##0.00\);_(&quot;$&quot;* &quot;-&quot;??_);_(@_)">
                  <c:v>21.453533333333336</c:v>
                </c:pt>
                <c:pt idx="357" formatCode="_(&quot;$&quot;* #,##0.00_);_(&quot;$&quot;* \(#,##0.00\);_(&quot;$&quot;* &quot;-&quot;??_);_(@_)">
                  <c:v>21.3385</c:v>
                </c:pt>
                <c:pt idx="358" formatCode="_(&quot;$&quot;* #,##0.00_);_(&quot;$&quot;* \(#,##0.00\);_(&quot;$&quot;* &quot;-&quot;??_);_(@_)">
                  <c:v>21.072599999999998</c:v>
                </c:pt>
                <c:pt idx="359" formatCode="_(&quot;$&quot;* #,##0.00_);_(&quot;$&quot;* \(#,##0.00\);_(&quot;$&quot;* &quot;-&quot;??_);_(@_)">
                  <c:v>20.902600000000003</c:v>
                </c:pt>
                <c:pt idx="360" formatCode="_(&quot;$&quot;* #,##0.00_);_(&quot;$&quot;* \(#,##0.00\);_(&quot;$&quot;* &quot;-&quot;??_);_(@_)">
                  <c:v>20.836133333333333</c:v>
                </c:pt>
                <c:pt idx="361" formatCode="_(&quot;$&quot;* #,##0.00_);_(&quot;$&quot;* \(#,##0.00\);_(&quot;$&quot;* &quot;-&quot;??_);_(@_)">
                  <c:v>20.921133333333334</c:v>
                </c:pt>
                <c:pt idx="362" formatCode="_(&quot;$&quot;* #,##0.00_);_(&quot;$&quot;* \(#,##0.00\);_(&quot;$&quot;* &quot;-&quot;??_);_(@_)">
                  <c:v>20.951800000000002</c:v>
                </c:pt>
                <c:pt idx="363" formatCode="_(&quot;$&quot;* #,##0.00_);_(&quot;$&quot;* \(#,##0.00\);_(&quot;$&quot;* &quot;-&quot;??_);_(@_)">
                  <c:v>20.806700000000003</c:v>
                </c:pt>
                <c:pt idx="364" formatCode="_(&quot;$&quot;* #,##0.00_);_(&quot;$&quot;* \(#,##0.00\);_(&quot;$&quot;* &quot;-&quot;??_);_(@_)">
                  <c:v>20.458366666666667</c:v>
                </c:pt>
                <c:pt idx="365" formatCode="_(&quot;$&quot;* #,##0.00_);_(&quot;$&quot;* \(#,##0.00\);_(&quot;$&quot;* &quot;-&quot;??_);_(@_)">
                  <c:v>20.198233333333334</c:v>
                </c:pt>
                <c:pt idx="366" formatCode="_(&quot;$&quot;* #,##0.00_);_(&quot;$&quot;* \(#,##0.00\);_(&quot;$&quot;* &quot;-&quot;??_);_(@_)">
                  <c:v>19.782133333333334</c:v>
                </c:pt>
                <c:pt idx="367" formatCode="_(&quot;$&quot;* #,##0.00_);_(&quot;$&quot;* \(#,##0.00\);_(&quot;$&quot;* &quot;-&quot;??_);_(@_)">
                  <c:v>19.454866666666668</c:v>
                </c:pt>
                <c:pt idx="368" formatCode="_(&quot;$&quot;* #,##0.00_);_(&quot;$&quot;* \(#,##0.00\);_(&quot;$&quot;* &quot;-&quot;??_);_(@_)">
                  <c:v>18.939699999999998</c:v>
                </c:pt>
                <c:pt idx="369" formatCode="_(&quot;$&quot;* #,##0.00_);_(&quot;$&quot;* \(#,##0.00\);_(&quot;$&quot;* &quot;-&quot;??_);_(@_)">
                  <c:v>18.778000000000002</c:v>
                </c:pt>
                <c:pt idx="370" formatCode="_(&quot;$&quot;* #,##0.00_);_(&quot;$&quot;* \(#,##0.00\);_(&quot;$&quot;* &quot;-&quot;??_);_(@_)">
                  <c:v>18.674466666666664</c:v>
                </c:pt>
                <c:pt idx="371" formatCode="_(&quot;$&quot;* #,##0.00_);_(&quot;$&quot;* \(#,##0.00\);_(&quot;$&quot;* &quot;-&quot;??_);_(@_)">
                  <c:v>18.690466666666666</c:v>
                </c:pt>
                <c:pt idx="372" formatCode="_(&quot;$&quot;* #,##0.00_);_(&quot;$&quot;* \(#,##0.00\);_(&quot;$&quot;* &quot;-&quot;??_);_(@_)">
                  <c:v>18.675766666666664</c:v>
                </c:pt>
                <c:pt idx="373" formatCode="_(&quot;$&quot;* #,##0.00_);_(&quot;$&quot;* \(#,##0.00\);_(&quot;$&quot;* &quot;-&quot;??_);_(@_)">
                  <c:v>18.5671</c:v>
                </c:pt>
                <c:pt idx="374" formatCode="_(&quot;$&quot;* #,##0.00_);_(&quot;$&quot;* \(#,##0.00\);_(&quot;$&quot;* &quot;-&quot;??_);_(@_)">
                  <c:v>18.31206666666667</c:v>
                </c:pt>
                <c:pt idx="375" formatCode="_(&quot;$&quot;* #,##0.00_);_(&quot;$&quot;* \(#,##0.00\);_(&quot;$&quot;* &quot;-&quot;??_);_(@_)">
                  <c:v>18.028899999999997</c:v>
                </c:pt>
                <c:pt idx="376" formatCode="_(&quot;$&quot;* #,##0.00_);_(&quot;$&quot;* \(#,##0.00\);_(&quot;$&quot;* &quot;-&quot;??_);_(@_)">
                  <c:v>17.907466666666668</c:v>
                </c:pt>
                <c:pt idx="377" formatCode="_(&quot;$&quot;* #,##0.00_);_(&quot;$&quot;* \(#,##0.00\);_(&quot;$&quot;* &quot;-&quot;??_);_(@_)">
                  <c:v>17.963066666666666</c:v>
                </c:pt>
                <c:pt idx="378" formatCode="_(&quot;$&quot;* #,##0.00_);_(&quot;$&quot;* \(#,##0.00\);_(&quot;$&quot;* &quot;-&quot;??_);_(@_)">
                  <c:v>18.092833333333335</c:v>
                </c:pt>
                <c:pt idx="379" formatCode="_(&quot;$&quot;* #,##0.00_);_(&quot;$&quot;* \(#,##0.00\);_(&quot;$&quot;* &quot;-&quot;??_);_(@_)">
                  <c:v>18.166966666666667</c:v>
                </c:pt>
                <c:pt idx="380" formatCode="_(&quot;$&quot;* #,##0.00_);_(&quot;$&quot;* \(#,##0.00\);_(&quot;$&quot;* &quot;-&quot;??_);_(@_)">
                  <c:v>18.357433333333333</c:v>
                </c:pt>
                <c:pt idx="381" formatCode="_(&quot;$&quot;* #,##0.00_);_(&quot;$&quot;* \(#,##0.00\);_(&quot;$&quot;* &quot;-&quot;??_);_(@_)">
                  <c:v>18.445633333333333</c:v>
                </c:pt>
                <c:pt idx="382" formatCode="_(&quot;$&quot;* #,##0.00_);_(&quot;$&quot;* \(#,##0.00\);_(&quot;$&quot;* &quot;-&quot;??_);_(@_)">
                  <c:v>18.539600000000004</c:v>
                </c:pt>
                <c:pt idx="383" formatCode="_(&quot;$&quot;* #,##0.00_);_(&quot;$&quot;* \(#,##0.00\);_(&quot;$&quot;* &quot;-&quot;??_);_(@_)">
                  <c:v>18.632266666666666</c:v>
                </c:pt>
                <c:pt idx="384" formatCode="_(&quot;$&quot;* #,##0.00_);_(&quot;$&quot;* \(#,##0.00\);_(&quot;$&quot;* &quot;-&quot;??_);_(@_)">
                  <c:v>18.762666666666664</c:v>
                </c:pt>
                <c:pt idx="385" formatCode="_(&quot;$&quot;* #,##0.00_);_(&quot;$&quot;* \(#,##0.00\);_(&quot;$&quot;* &quot;-&quot;??_);_(@_)">
                  <c:v>18.940999999999999</c:v>
                </c:pt>
                <c:pt idx="386" formatCode="_(&quot;$&quot;* #,##0.00_);_(&quot;$&quot;* \(#,##0.00\);_(&quot;$&quot;* &quot;-&quot;??_);_(@_)">
                  <c:v>19.021566666666669</c:v>
                </c:pt>
                <c:pt idx="387" formatCode="_(&quot;$&quot;* #,##0.00_);_(&quot;$&quot;* \(#,##0.00\);_(&quot;$&quot;* &quot;-&quot;??_);_(@_)">
                  <c:v>19.070133333333334</c:v>
                </c:pt>
                <c:pt idx="388" formatCode="_(&quot;$&quot;* #,##0.00_);_(&quot;$&quot;* \(#,##0.00\);_(&quot;$&quot;* &quot;-&quot;??_);_(@_)">
                  <c:v>18.973600000000001</c:v>
                </c:pt>
                <c:pt idx="389" formatCode="_(&quot;$&quot;* #,##0.00_);_(&quot;$&quot;* \(#,##0.00\);_(&quot;$&quot;* &quot;-&quot;??_);_(@_)">
                  <c:v>18.918599999999998</c:v>
                </c:pt>
                <c:pt idx="390" formatCode="_(&quot;$&quot;* #,##0.00_);_(&quot;$&quot;* \(#,##0.00\);_(&quot;$&quot;* &quot;-&quot;??_);_(@_)">
                  <c:v>19.0151</c:v>
                </c:pt>
                <c:pt idx="391" formatCode="_(&quot;$&quot;* #,##0.00_);_(&quot;$&quot;* \(#,##0.00\);_(&quot;$&quot;* &quot;-&quot;??_);_(@_)">
                  <c:v>19.148700000000002</c:v>
                </c:pt>
                <c:pt idx="392" formatCode="_(&quot;$&quot;* #,##0.00_);_(&quot;$&quot;* \(#,##0.00\);_(&quot;$&quot;* &quot;-&quot;??_);_(@_)">
                  <c:v>19.203700000000001</c:v>
                </c:pt>
                <c:pt idx="393" formatCode="_(&quot;$&quot;* #,##0.00_);_(&quot;$&quot;* \(#,##0.00\);_(&quot;$&quot;* &quot;-&quot;??_);_(@_)">
                  <c:v>19.013866666666669</c:v>
                </c:pt>
                <c:pt idx="394" formatCode="_(&quot;$&quot;* #,##0.00_);_(&quot;$&quot;* \(#,##0.00\);_(&quot;$&quot;* &quot;-&quot;??_);_(@_)">
                  <c:v>18.914800000000003</c:v>
                </c:pt>
                <c:pt idx="395" formatCode="_(&quot;$&quot;* #,##0.00_);_(&quot;$&quot;* \(#,##0.00\);_(&quot;$&quot;* &quot;-&quot;??_);_(@_)">
                  <c:v>18.914133333333332</c:v>
                </c:pt>
                <c:pt idx="396" formatCode="_(&quot;$&quot;* #,##0.00_);_(&quot;$&quot;* \(#,##0.00\);_(&quot;$&quot;* &quot;-&quot;??_);_(@_)">
                  <c:v>19.023433333333333</c:v>
                </c:pt>
                <c:pt idx="397" formatCode="_(&quot;$&quot;* #,##0.00_);_(&quot;$&quot;* \(#,##0.00\);_(&quot;$&quot;* &quot;-&quot;??_);_(@_)">
                  <c:v>19.052199999999999</c:v>
                </c:pt>
                <c:pt idx="398" formatCode="_(&quot;$&quot;* #,##0.00_);_(&quot;$&quot;* \(#,##0.00\);_(&quot;$&quot;* &quot;-&quot;??_);_(@_)">
                  <c:v>18.875799999999998</c:v>
                </c:pt>
                <c:pt idx="399" formatCode="_(&quot;$&quot;* #,##0.00_);_(&quot;$&quot;* \(#,##0.00\);_(&quot;$&quot;* &quot;-&quot;??_);_(@_)">
                  <c:v>18.662966666666666</c:v>
                </c:pt>
                <c:pt idx="400" formatCode="_(&quot;$&quot;* #,##0.00_);_(&quot;$&quot;* \(#,##0.00\);_(&quot;$&quot;* &quot;-&quot;??_);_(@_)">
                  <c:v>18.389399999999998</c:v>
                </c:pt>
                <c:pt idx="401" formatCode="_(&quot;$&quot;* #,##0.00_);_(&quot;$&quot;* \(#,##0.00\);_(&quot;$&quot;* &quot;-&quot;??_);_(@_)">
                  <c:v>18.393866666666664</c:v>
                </c:pt>
                <c:pt idx="402" formatCode="_(&quot;$&quot;* #,##0.00_);_(&quot;$&quot;* \(#,##0.00\);_(&quot;$&quot;* &quot;-&quot;??_);_(@_)">
                  <c:v>18.496133333333333</c:v>
                </c:pt>
                <c:pt idx="403" formatCode="_(&quot;$&quot;* #,##0.00_);_(&quot;$&quot;* \(#,##0.00\);_(&quot;$&quot;* &quot;-&quot;??_);_(@_)">
                  <c:v>18.583699999999997</c:v>
                </c:pt>
                <c:pt idx="404" formatCode="_(&quot;$&quot;* #,##0.00_);_(&quot;$&quot;* \(#,##0.00\);_(&quot;$&quot;* &quot;-&quot;??_);_(@_)">
                  <c:v>18.574766666666665</c:v>
                </c:pt>
                <c:pt idx="405" formatCode="_(&quot;$&quot;* #,##0.00_);_(&quot;$&quot;* \(#,##0.00\);_(&quot;$&quot;* &quot;-&quot;??_);_(@_)">
                  <c:v>18.609933333333331</c:v>
                </c:pt>
                <c:pt idx="406" formatCode="_(&quot;$&quot;* #,##0.00_);_(&quot;$&quot;* \(#,##0.00\);_(&quot;$&quot;* &quot;-&quot;??_);_(@_)">
                  <c:v>18.758866666666666</c:v>
                </c:pt>
                <c:pt idx="407" formatCode="_(&quot;$&quot;* #,##0.00_);_(&quot;$&quot;* \(#,##0.00\);_(&quot;$&quot;* &quot;-&quot;??_);_(@_)">
                  <c:v>18.957633333333334</c:v>
                </c:pt>
                <c:pt idx="408" formatCode="_(&quot;$&quot;* #,##0.00_);_(&quot;$&quot;* \(#,##0.00\);_(&quot;$&quot;* &quot;-&quot;??_);_(@_)">
                  <c:v>18.8918</c:v>
                </c:pt>
                <c:pt idx="409" formatCode="_(&quot;$&quot;* #,##0.00_);_(&quot;$&quot;* \(#,##0.00\);_(&quot;$&quot;* &quot;-&quot;??_);_(@_)">
                  <c:v>18.877733333333335</c:v>
                </c:pt>
                <c:pt idx="410" formatCode="_(&quot;$&quot;* #,##0.00_);_(&quot;$&quot;* \(#,##0.00\);_(&quot;$&quot;* &quot;-&quot;??_);_(@_)">
                  <c:v>18.990866666666665</c:v>
                </c:pt>
                <c:pt idx="411" formatCode="_(&quot;$&quot;* #,##0.00_);_(&quot;$&quot;* \(#,##0.00\);_(&quot;$&quot;* &quot;-&quot;??_);_(@_)">
                  <c:v>19.237566666666666</c:v>
                </c:pt>
                <c:pt idx="412" formatCode="_(&quot;$&quot;* #,##0.00_);_(&quot;$&quot;* \(#,##0.00\);_(&quot;$&quot;* &quot;-&quot;??_);_(@_)">
                  <c:v>19.396699999999999</c:v>
                </c:pt>
                <c:pt idx="413" formatCode="_(&quot;$&quot;* #,##0.00_);_(&quot;$&quot;* \(#,##0.00\);_(&quot;$&quot;* &quot;-&quot;??_);_(@_)">
                  <c:v>19.249066666666668</c:v>
                </c:pt>
                <c:pt idx="414" formatCode="_(&quot;$&quot;* #,##0.00_);_(&quot;$&quot;* \(#,##0.00\);_(&quot;$&quot;* &quot;-&quot;??_);_(@_)">
                  <c:v>19.310433333333332</c:v>
                </c:pt>
                <c:pt idx="415" formatCode="_(&quot;$&quot;* #,##0.00_);_(&quot;$&quot;* \(#,##0.00\);_(&quot;$&quot;* &quot;-&quot;??_);_(@_)">
                  <c:v>19.538</c:v>
                </c:pt>
                <c:pt idx="416" formatCode="_(&quot;$&quot;* #,##0.00_);_(&quot;$&quot;* \(#,##0.00\);_(&quot;$&quot;* &quot;-&quot;??_);_(@_)">
                  <c:v>19.853733333333334</c:v>
                </c:pt>
                <c:pt idx="417" formatCode="_(&quot;$&quot;* #,##0.00_);_(&quot;$&quot;* \(#,##0.00\);_(&quot;$&quot;* &quot;-&quot;??_);_(@_)">
                  <c:v>20.015433333333334</c:v>
                </c:pt>
                <c:pt idx="418" formatCode="_(&quot;$&quot;* #,##0.00_);_(&quot;$&quot;* \(#,##0.00\);_(&quot;$&quot;* &quot;-&quot;??_);_(@_)">
                  <c:v>19.924033333333337</c:v>
                </c:pt>
                <c:pt idx="419" formatCode="_(&quot;$&quot;* #,##0.00_);_(&quot;$&quot;* \(#,##0.00\);_(&quot;$&quot;* &quot;-&quot;??_);_(@_)">
                  <c:v>19.746366666666663</c:v>
                </c:pt>
                <c:pt idx="420" formatCode="_(&quot;$&quot;* #,##0.00_);_(&quot;$&quot;* \(#,##0.00\);_(&quot;$&quot;* &quot;-&quot;??_);_(@_)">
                  <c:v>19.3552</c:v>
                </c:pt>
                <c:pt idx="421" formatCode="_(&quot;$&quot;* #,##0.00_);_(&quot;$&quot;* \(#,##0.00\);_(&quot;$&quot;* &quot;-&quot;??_);_(@_)">
                  <c:v>19.112933333333334</c:v>
                </c:pt>
                <c:pt idx="422" formatCode="_(&quot;$&quot;* #,##0.00_);_(&quot;$&quot;* \(#,##0.00\);_(&quot;$&quot;* &quot;-&quot;??_);_(@_)">
                  <c:v>19.046433333333333</c:v>
                </c:pt>
                <c:pt idx="423" formatCode="_(&quot;$&quot;* #,##0.00_);_(&quot;$&quot;* \(#,##0.00\);_(&quot;$&quot;* &quot;-&quot;??_);_(@_)">
                  <c:v>19.115466666666666</c:v>
                </c:pt>
                <c:pt idx="424" formatCode="_(&quot;$&quot;* #,##0.00_);_(&quot;$&quot;* \(#,##0.00\);_(&quot;$&quot;* &quot;-&quot;??_);_(@_)">
                  <c:v>19.216466666666665</c:v>
                </c:pt>
                <c:pt idx="425" formatCode="_(&quot;$&quot;* #,##0.00_);_(&quot;$&quot;* \(#,##0.00\);_(&quot;$&quot;* &quot;-&quot;??_);_(@_)">
                  <c:v>19.1417</c:v>
                </c:pt>
                <c:pt idx="426" formatCode="_(&quot;$&quot;* #,##0.00_);_(&quot;$&quot;* \(#,##0.00\);_(&quot;$&quot;* &quot;-&quot;??_);_(@_)">
                  <c:v>19.148099999999999</c:v>
                </c:pt>
                <c:pt idx="427" formatCode="_(&quot;$&quot;* #,##0.00_);_(&quot;$&quot;* \(#,##0.00\);_(&quot;$&quot;* &quot;-&quot;??_);_(@_)">
                  <c:v>19.305966666666663</c:v>
                </c:pt>
                <c:pt idx="428" formatCode="_(&quot;$&quot;* #,##0.00_);_(&quot;$&quot;* \(#,##0.00\);_(&quot;$&quot;* &quot;-&quot;??_);_(@_)">
                  <c:v>19.725899999999999</c:v>
                </c:pt>
                <c:pt idx="429" formatCode="_(&quot;$&quot;* #,##0.00_);_(&quot;$&quot;* \(#,##0.00\);_(&quot;$&quot;* &quot;-&quot;??_);_(@_)">
                  <c:v>20.0244</c:v>
                </c:pt>
                <c:pt idx="430" formatCode="_(&quot;$&quot;* #,##0.00_);_(&quot;$&quot;* \(#,##0.00\);_(&quot;$&quot;* &quot;-&quot;??_);_(@_)">
                  <c:v>20.105566666666668</c:v>
                </c:pt>
                <c:pt idx="431" formatCode="_(&quot;$&quot;* #,##0.00_);_(&quot;$&quot;* \(#,##0.00\);_(&quot;$&quot;* &quot;-&quot;??_);_(@_)">
                  <c:v>19.966233333333335</c:v>
                </c:pt>
                <c:pt idx="432" formatCode="_(&quot;$&quot;* #,##0.00_);_(&quot;$&quot;* \(#,##0.00\);_(&quot;$&quot;* &quot;-&quot;??_);_(@_)">
                  <c:v>19.835833333333333</c:v>
                </c:pt>
                <c:pt idx="433" formatCode="_(&quot;$&quot;* #,##0.00_);_(&quot;$&quot;* \(#,##0.00\);_(&quot;$&quot;* &quot;-&quot;??_);_(@_)">
                  <c:v>19.736133333333331</c:v>
                </c:pt>
                <c:pt idx="434" formatCode="_(&quot;$&quot;* #,##0.00_);_(&quot;$&quot;* \(#,##0.00\);_(&quot;$&quot;* &quot;-&quot;??_);_(@_)">
                  <c:v>19.668366666666667</c:v>
                </c:pt>
                <c:pt idx="435" formatCode="_(&quot;$&quot;* #,##0.00_);_(&quot;$&quot;* \(#,##0.00\);_(&quot;$&quot;* &quot;-&quot;??_);_(@_)">
                  <c:v>19.692</c:v>
                </c:pt>
                <c:pt idx="436" formatCode="_(&quot;$&quot;* #,##0.00_);_(&quot;$&quot;* \(#,##0.00\);_(&quot;$&quot;* &quot;-&quot;??_);_(@_)">
                  <c:v>19.566733333333332</c:v>
                </c:pt>
                <c:pt idx="437" formatCode="_(&quot;$&quot;* #,##0.00_);_(&quot;$&quot;* \(#,##0.00\);_(&quot;$&quot;* &quot;-&quot;??_);_(@_)">
                  <c:v>19.511766666666666</c:v>
                </c:pt>
                <c:pt idx="438" formatCode="_(&quot;$&quot;* #,##0.00_);_(&quot;$&quot;* \(#,##0.00\);_(&quot;$&quot;* &quot;-&quot;??_);_(@_)">
                  <c:v>19.356466666666666</c:v>
                </c:pt>
                <c:pt idx="439" formatCode="_(&quot;$&quot;* #,##0.00_);_(&quot;$&quot;* \(#,##0.00\);_(&quot;$&quot;* &quot;-&quot;??_);_(@_)">
                  <c:v>19.424200000000003</c:v>
                </c:pt>
                <c:pt idx="440" formatCode="_(&quot;$&quot;* #,##0.00_);_(&quot;$&quot;* \(#,##0.00\);_(&quot;$&quot;* &quot;-&quot;??_);_(@_)">
                  <c:v>19.327699999999997</c:v>
                </c:pt>
                <c:pt idx="441" formatCode="_(&quot;$&quot;* #,##0.00_);_(&quot;$&quot;* \(#,##0.00\);_(&quot;$&quot;* &quot;-&quot;??_);_(@_)">
                  <c:v>19.217766666666666</c:v>
                </c:pt>
                <c:pt idx="442" formatCode="_(&quot;$&quot;* #,##0.00_);_(&quot;$&quot;* \(#,##0.00\);_(&quot;$&quot;* &quot;-&quot;??_);_(@_)">
                  <c:v>18.985766666666667</c:v>
                </c:pt>
                <c:pt idx="443" formatCode="_(&quot;$&quot;* #,##0.00_);_(&quot;$&quot;* \(#,##0.00\);_(&quot;$&quot;* &quot;-&quot;??_);_(@_)">
                  <c:v>18.7531</c:v>
                </c:pt>
                <c:pt idx="444" formatCode="_(&quot;$&quot;* #,##0.00_);_(&quot;$&quot;* \(#,##0.00\);_(&quot;$&quot;* &quot;-&quot;??_);_(@_)">
                  <c:v>18.699400000000001</c:v>
                </c:pt>
                <c:pt idx="445" formatCode="_(&quot;$&quot;* #,##0.00_);_(&quot;$&quot;* \(#,##0.00\);_(&quot;$&quot;* &quot;-&quot;??_);_(@_)">
                  <c:v>18.891766666666665</c:v>
                </c:pt>
                <c:pt idx="446" formatCode="_(&quot;$&quot;* #,##0.00_);_(&quot;$&quot;* \(#,##0.00\);_(&quot;$&quot;* &quot;-&quot;??_);_(@_)">
                  <c:v>19.371133333333336</c:v>
                </c:pt>
                <c:pt idx="447" formatCode="_(&quot;$&quot;* #,##0.00_);_(&quot;$&quot;* \(#,##0.00\);_(&quot;$&quot;* &quot;-&quot;??_);_(@_)">
                  <c:v>19.863933333333335</c:v>
                </c:pt>
                <c:pt idx="448" formatCode="_(&quot;$&quot;* #,##0.00_);_(&quot;$&quot;* \(#,##0.00\);_(&quot;$&quot;* &quot;-&quot;??_);_(@_)">
                  <c:v>19.885033333333336</c:v>
                </c:pt>
                <c:pt idx="449" formatCode="_(&quot;$&quot;* #,##0.00_);_(&quot;$&quot;* \(#,##0.00\);_(&quot;$&quot;* &quot;-&quot;??_);_(@_)">
                  <c:v>19.830066666666667</c:v>
                </c:pt>
                <c:pt idx="450" formatCode="_(&quot;$&quot;* #,##0.00_);_(&quot;$&quot;* \(#,##0.00\);_(&quot;$&quot;* &quot;-&quot;??_);_(@_)">
                  <c:v>19.645333333333333</c:v>
                </c:pt>
                <c:pt idx="451" formatCode="_(&quot;$&quot;* #,##0.00_);_(&quot;$&quot;* \(#,##0.00\);_(&quot;$&quot;* &quot;-&quot;??_);_(@_)">
                  <c:v>19.761033333333334</c:v>
                </c:pt>
                <c:pt idx="452" formatCode="_(&quot;$&quot;* #,##0.00_);_(&quot;$&quot;* \(#,##0.00\);_(&quot;$&quot;* &quot;-&quot;??_);_(@_)">
                  <c:v>19.858833333333333</c:v>
                </c:pt>
                <c:pt idx="453" formatCode="_(&quot;$&quot;* #,##0.00_);_(&quot;$&quot;* \(#,##0.00\);_(&quot;$&quot;* &quot;-&quot;??_);_(@_)">
                  <c:v>20.048033333333336</c:v>
                </c:pt>
                <c:pt idx="454" formatCode="_(&quot;$&quot;* #,##0.00_);_(&quot;$&quot;* \(#,##0.00\);_(&quot;$&quot;* &quot;-&quot;??_);_(@_)">
                  <c:v>20.354200000000002</c:v>
                </c:pt>
                <c:pt idx="455" formatCode="_(&quot;$&quot;* #,##0.00_);_(&quot;$&quot;* \(#,##0.00\);_(&quot;$&quot;* &quot;-&quot;??_);_(@_)">
                  <c:v>20.583033333333336</c:v>
                </c:pt>
                <c:pt idx="456" formatCode="_(&quot;$&quot;* #,##0.00_);_(&quot;$&quot;* \(#,##0.00\);_(&quot;$&quot;* &quot;-&quot;??_);_(@_)">
                  <c:v>20.7377</c:v>
                </c:pt>
                <c:pt idx="457" formatCode="_(&quot;$&quot;* #,##0.00_);_(&quot;$&quot;* \(#,##0.00\);_(&quot;$&quot;* &quot;-&quot;??_);_(@_)">
                  <c:v>20.84633333333333</c:v>
                </c:pt>
                <c:pt idx="458" formatCode="_(&quot;$&quot;* #,##0.00_);_(&quot;$&quot;* \(#,##0.00\);_(&quot;$&quot;* &quot;-&quot;??_);_(@_)">
                  <c:v>20.971599999999999</c:v>
                </c:pt>
                <c:pt idx="459" formatCode="_(&quot;$&quot;* #,##0.00_);_(&quot;$&quot;* \(#,##0.00\);_(&quot;$&quot;* &quot;-&quot;??_);_(@_)">
                  <c:v>21.180633333333333</c:v>
                </c:pt>
                <c:pt idx="460" formatCode="_(&quot;$&quot;* #,##0.00_);_(&quot;$&quot;* \(#,##0.00\);_(&quot;$&quot;* &quot;-&quot;??_);_(@_)">
                  <c:v>21.265666666666664</c:v>
                </c:pt>
                <c:pt idx="461" formatCode="_(&quot;$&quot;* #,##0.00_);_(&quot;$&quot;* \(#,##0.00\);_(&quot;$&quot;* &quot;-&quot;??_);_(@_)">
                  <c:v>21.353233333333332</c:v>
                </c:pt>
                <c:pt idx="462" formatCode="_(&quot;$&quot;* #,##0.00_);_(&quot;$&quot;* \(#,##0.00\);_(&quot;$&quot;* &quot;-&quot;??_);_(@_)">
                  <c:v>21.428633333333334</c:v>
                </c:pt>
                <c:pt idx="463" formatCode="_(&quot;$&quot;* #,##0.00_);_(&quot;$&quot;* \(#,##0.00\);_(&quot;$&quot;* &quot;-&quot;??_);_(@_)">
                  <c:v>21.391566666666666</c:v>
                </c:pt>
                <c:pt idx="464" formatCode="_(&quot;$&quot;* #,##0.00_);_(&quot;$&quot;* \(#,##0.00\);_(&quot;$&quot;* &quot;-&quot;??_);_(@_)">
                  <c:v>21.191500000000001</c:v>
                </c:pt>
                <c:pt idx="465" formatCode="_(&quot;$&quot;* #,##0.00_);_(&quot;$&quot;* \(#,##0.00\);_(&quot;$&quot;* &quot;-&quot;??_);_(@_)">
                  <c:v>21.199166666666667</c:v>
                </c:pt>
                <c:pt idx="466" formatCode="_(&quot;$&quot;* #,##0.00_);_(&quot;$&quot;* \(#,##0.00\);_(&quot;$&quot;* &quot;-&quot;??_);_(@_)">
                  <c:v>21.449066666666667</c:v>
                </c:pt>
                <c:pt idx="467" formatCode="_(&quot;$&quot;* #,##0.00_);_(&quot;$&quot;* \(#,##0.00\);_(&quot;$&quot;* &quot;-&quot;??_);_(@_)">
                  <c:v>21.892633333333333</c:v>
                </c:pt>
                <c:pt idx="468" formatCode="_(&quot;$&quot;* #,##0.00_);_(&quot;$&quot;* \(#,##0.00\);_(&quot;$&quot;* &quot;-&quot;??_);_(@_)">
                  <c:v>22.225000000000005</c:v>
                </c:pt>
                <c:pt idx="469" formatCode="_(&quot;$&quot;* #,##0.00_);_(&quot;$&quot;* \(#,##0.00\);_(&quot;$&quot;* &quot;-&quot;??_);_(@_)">
                  <c:v>22.331100000000003</c:v>
                </c:pt>
                <c:pt idx="470" formatCode="_(&quot;$&quot;* #,##0.00_);_(&quot;$&quot;* \(#,##0.00\);_(&quot;$&quot;* &quot;-&quot;??_);_(@_)">
                  <c:v>22.219266666666666</c:v>
                </c:pt>
                <c:pt idx="471" formatCode="_(&quot;$&quot;* #,##0.00_);_(&quot;$&quot;* \(#,##0.00\);_(&quot;$&quot;* &quot;-&quot;??_);_(@_)">
                  <c:v>21.843800000000002</c:v>
                </c:pt>
                <c:pt idx="472" formatCode="_(&quot;$&quot;* #,##0.00_);_(&quot;$&quot;* \(#,##0.00\);_(&quot;$&quot;* &quot;-&quot;??_);_(@_)">
                  <c:v>21.496333333333336</c:v>
                </c:pt>
                <c:pt idx="473" formatCode="_(&quot;$&quot;* #,##0.00_);_(&quot;$&quot;* \(#,##0.00\);_(&quot;$&quot;* &quot;-&quot;??_);_(@_)">
                  <c:v>21.241366666666668</c:v>
                </c:pt>
                <c:pt idx="474" formatCode="_(&quot;$&quot;* #,##0.00_);_(&quot;$&quot;* \(#,##0.00\);_(&quot;$&quot;* &quot;-&quot;??_);_(@_)">
                  <c:v>20.952466666666666</c:v>
                </c:pt>
                <c:pt idx="475" formatCode="_(&quot;$&quot;* #,##0.00_);_(&quot;$&quot;* \(#,##0.00\);_(&quot;$&quot;* &quot;-&quot;??_);_(@_)">
                  <c:v>20.704533333333334</c:v>
                </c:pt>
                <c:pt idx="476" formatCode="_(&quot;$&quot;* #,##0.00_);_(&quot;$&quot;* \(#,##0.00\);_(&quot;$&quot;* &quot;-&quot;??_);_(@_)">
                  <c:v>20.451499999999999</c:v>
                </c:pt>
                <c:pt idx="477" formatCode="_(&quot;$&quot;* #,##0.00_);_(&quot;$&quot;* \(#,##0.00\);_(&quot;$&quot;* &quot;-&quot;??_);_(@_)">
                  <c:v>20.39446666666667</c:v>
                </c:pt>
                <c:pt idx="478" formatCode="_(&quot;$&quot;* #,##0.00_);_(&quot;$&quot;* \(#,##0.00\);_(&quot;$&quot;* &quot;-&quot;??_);_(@_)">
                  <c:v>20.444433333333333</c:v>
                </c:pt>
                <c:pt idx="479" formatCode="_(&quot;$&quot;* #,##0.00_);_(&quot;$&quot;* \(#,##0.00\);_(&quot;$&quot;* &quot;-&quot;??_);_(@_)">
                  <c:v>20.674400000000002</c:v>
                </c:pt>
                <c:pt idx="480" formatCode="_(&quot;$&quot;* #,##0.00_);_(&quot;$&quot;* \(#,##0.00\);_(&quot;$&quot;* &quot;-&quot;??_);_(@_)">
                  <c:v>20.858266666666669</c:v>
                </c:pt>
                <c:pt idx="481" formatCode="_(&quot;$&quot;* #,##0.00_);_(&quot;$&quot;* \(#,##0.00\);_(&quot;$&quot;* &quot;-&quot;??_);_(@_)">
                  <c:v>20.987033333333333</c:v>
                </c:pt>
                <c:pt idx="482" formatCode="_(&quot;$&quot;* #,##0.00_);_(&quot;$&quot;* \(#,##0.00\);_(&quot;$&quot;* &quot;-&quot;??_);_(@_)">
                  <c:v>21.145933333333332</c:v>
                </c:pt>
                <c:pt idx="483" formatCode="_(&quot;$&quot;* #,##0.00_);_(&quot;$&quot;* \(#,##0.00\);_(&quot;$&quot;* &quot;-&quot;??_);_(@_)">
                  <c:v>21.373366666666669</c:v>
                </c:pt>
                <c:pt idx="484" formatCode="_(&quot;$&quot;* #,##0.00_);_(&quot;$&quot;* \(#,##0.00\);_(&quot;$&quot;* &quot;-&quot;??_);_(@_)">
                  <c:v>21.543133333333333</c:v>
                </c:pt>
                <c:pt idx="485" formatCode="_(&quot;$&quot;* #,##0.00_);_(&quot;$&quot;* \(#,##0.00\);_(&quot;$&quot;* &quot;-&quot;??_);_(@_)">
                  <c:v>21.598200000000002</c:v>
                </c:pt>
                <c:pt idx="486" formatCode="_(&quot;$&quot;* #,##0.00_);_(&quot;$&quot;* \(#,##0.00\);_(&quot;$&quot;* &quot;-&quot;??_);_(@_)">
                  <c:v>21.595633333333335</c:v>
                </c:pt>
                <c:pt idx="487" formatCode="_(&quot;$&quot;* #,##0.00_);_(&quot;$&quot;* \(#,##0.00\);_(&quot;$&quot;* &quot;-&quot;??_);_(@_)">
                  <c:v>21.603333333333335</c:v>
                </c:pt>
                <c:pt idx="488" formatCode="_(&quot;$&quot;* #,##0.00_);_(&quot;$&quot;* \(#,##0.00\);_(&quot;$&quot;* &quot;-&quot;??_);_(@_)">
                  <c:v>21.634100000000004</c:v>
                </c:pt>
                <c:pt idx="489" formatCode="_(&quot;$&quot;* #,##0.00_);_(&quot;$&quot;* \(#,##0.00\);_(&quot;$&quot;* &quot;-&quot;??_);_(@_)">
                  <c:v>21.816033333333337</c:v>
                </c:pt>
                <c:pt idx="490" formatCode="_(&quot;$&quot;* #,##0.00_);_(&quot;$&quot;* \(#,##0.00\);_(&quot;$&quot;* &quot;-&quot;??_);_(@_)">
                  <c:v>22.088933333333333</c:v>
                </c:pt>
                <c:pt idx="491" formatCode="_(&quot;$&quot;* #,##0.00_);_(&quot;$&quot;* \(#,##0.00\);_(&quot;$&quot;* &quot;-&quot;??_);_(@_)">
                  <c:v>22.105599999999999</c:v>
                </c:pt>
                <c:pt idx="492" formatCode="_(&quot;$&quot;* #,##0.00_);_(&quot;$&quot;* \(#,##0.00\);_(&quot;$&quot;* &quot;-&quot;??_);_(@_)">
                  <c:v>22.297133333333335</c:v>
                </c:pt>
                <c:pt idx="493" formatCode="_(&quot;$&quot;* #,##0.00_);_(&quot;$&quot;* \(#,##0.00\);_(&quot;$&quot;* &quot;-&quot;??_);_(@_)">
                  <c:v>22.249733333333335</c:v>
                </c:pt>
                <c:pt idx="494" formatCode="_(&quot;$&quot;* #,##0.00_);_(&quot;$&quot;* \(#,##0.00\);_(&quot;$&quot;* &quot;-&quot;??_);_(@_)">
                  <c:v>22.762866666666667</c:v>
                </c:pt>
                <c:pt idx="495" formatCode="_(&quot;$&quot;* #,##0.00_);_(&quot;$&quot;* \(#,##0.00\);_(&quot;$&quot;* &quot;-&quot;??_);_(@_)">
                  <c:v>23.085099999999997</c:v>
                </c:pt>
                <c:pt idx="496" formatCode="_(&quot;$&quot;* #,##0.00_);_(&quot;$&quot;* \(#,##0.00\);_(&quot;$&quot;* &quot;-&quot;??_);_(@_)">
                  <c:v>23.555966666666666</c:v>
                </c:pt>
                <c:pt idx="497" formatCode="_(&quot;$&quot;* #,##0.00_);_(&quot;$&quot;* \(#,##0.00\);_(&quot;$&quot;* &quot;-&quot;??_);_(@_)">
                  <c:v>23.6463</c:v>
                </c:pt>
                <c:pt idx="498" formatCode="_(&quot;$&quot;* #,##0.00_);_(&quot;$&quot;* \(#,##0.00\);_(&quot;$&quot;* &quot;-&quot;??_);_(@_)">
                  <c:v>23.639900000000001</c:v>
                </c:pt>
                <c:pt idx="499" formatCode="_(&quot;$&quot;* #,##0.00_);_(&quot;$&quot;* \(#,##0.00\);_(&quot;$&quot;* &quot;-&quot;??_);_(@_)">
                  <c:v>23.653333333333336</c:v>
                </c:pt>
                <c:pt idx="500" formatCode="_(&quot;$&quot;* #,##0.00_);_(&quot;$&quot;* \(#,##0.00\);_(&quot;$&quot;* &quot;-&quot;??_);_(@_)">
                  <c:v>23.6418</c:v>
                </c:pt>
                <c:pt idx="501" formatCode="_(&quot;$&quot;* #,##0.00_);_(&quot;$&quot;* \(#,##0.00\);_(&quot;$&quot;* &quot;-&quot;??_);_(@_)">
                  <c:v>23.528433333333329</c:v>
                </c:pt>
                <c:pt idx="502" formatCode="_(&quot;$&quot;* #,##0.00_);_(&quot;$&quot;* \(#,##0.00\);_(&quot;$&quot;* &quot;-&quot;??_);_(@_)">
                  <c:v>23.3779</c:v>
                </c:pt>
                <c:pt idx="503" formatCode="_(&quot;$&quot;* #,##0.00_);_(&quot;$&quot;* \(#,##0.00\);_(&quot;$&quot;* &quot;-&quot;??_);_(@_)">
                  <c:v>23.405433333333335</c:v>
                </c:pt>
                <c:pt idx="504" formatCode="_(&quot;$&quot;* #,##0.00_);_(&quot;$&quot;* \(#,##0.00\);_(&quot;$&quot;* &quot;-&quot;??_);_(@_)">
                  <c:v>23.501499999999997</c:v>
                </c:pt>
                <c:pt idx="505" formatCode="_(&quot;$&quot;* #,##0.00_);_(&quot;$&quot;* \(#,##0.00\);_(&quot;$&quot;* &quot;-&quot;??_);_(@_)">
                  <c:v>23.762866666666667</c:v>
                </c:pt>
                <c:pt idx="506" formatCode="_(&quot;$&quot;* #,##0.00_);_(&quot;$&quot;* \(#,##0.00\);_(&quot;$&quot;* &quot;-&quot;??_);_(@_)">
                  <c:v>23.848066666666664</c:v>
                </c:pt>
                <c:pt idx="507" formatCode="_(&quot;$&quot;* #,##0.00_);_(&quot;$&quot;* \(#,##0.00\);_(&quot;$&quot;* &quot;-&quot;??_);_(@_)">
                  <c:v>23.989666666666665</c:v>
                </c:pt>
                <c:pt idx="508" formatCode="_(&quot;$&quot;* #,##0.00_);_(&quot;$&quot;* \(#,##0.00\);_(&quot;$&quot;* &quot;-&quot;??_);_(@_)">
                  <c:v>23.999933333333331</c:v>
                </c:pt>
                <c:pt idx="509" formatCode="_(&quot;$&quot;* #,##0.00_);_(&quot;$&quot;* \(#,##0.00\);_(&quot;$&quot;* &quot;-&quot;??_);_(@_)">
                  <c:v>23.8827</c:v>
                </c:pt>
                <c:pt idx="510" formatCode="_(&quot;$&quot;* #,##0.00_);_(&quot;$&quot;* \(#,##0.00\);_(&quot;$&quot;* &quot;-&quot;??_);_(@_)">
                  <c:v>23.666166666666669</c:v>
                </c:pt>
                <c:pt idx="511" formatCode="_(&quot;$&quot;* #,##0.00_);_(&quot;$&quot;* \(#,##0.00\);_(&quot;$&quot;* &quot;-&quot;??_);_(@_)">
                  <c:v>23.472666666666669</c:v>
                </c:pt>
                <c:pt idx="512" formatCode="_(&quot;$&quot;* #,##0.00_);_(&quot;$&quot;* \(#,##0.00\);_(&quot;$&quot;* &quot;-&quot;??_);_(@_)">
                  <c:v>23.400300000000001</c:v>
                </c:pt>
                <c:pt idx="513" formatCode="_(&quot;$&quot;* #,##0.00_);_(&quot;$&quot;* \(#,##0.00\);_(&quot;$&quot;* &quot;-&quot;??_);_(@_)">
                  <c:v>23.378499999999999</c:v>
                </c:pt>
                <c:pt idx="514" formatCode="_(&quot;$&quot;* #,##0.00_);_(&quot;$&quot;* \(#,##0.00\);_(&quot;$&quot;* &quot;-&quot;??_);_(@_)">
                  <c:v>23.354800000000001</c:v>
                </c:pt>
                <c:pt idx="515" formatCode="_(&quot;$&quot;* #,##0.00_);_(&quot;$&quot;* \(#,##0.00\);_(&quot;$&quot;* &quot;-&quot;??_);_(@_)">
                  <c:v>23.233066666666662</c:v>
                </c:pt>
                <c:pt idx="516" formatCode="_(&quot;$&quot;* #,##0.00_);_(&quot;$&quot;* \(#,##0.00\);_(&quot;$&quot;* &quot;-&quot;??_);_(@_)">
                  <c:v>23.151066666666665</c:v>
                </c:pt>
                <c:pt idx="517" formatCode="_(&quot;$&quot;* #,##0.00_);_(&quot;$&quot;* \(#,##0.00\);_(&quot;$&quot;* &quot;-&quot;??_);_(@_)">
                  <c:v>23.033833333333334</c:v>
                </c:pt>
                <c:pt idx="518" formatCode="_(&quot;$&quot;* #,##0.00_);_(&quot;$&quot;* \(#,##0.00\);_(&quot;$&quot;* &quot;-&quot;??_);_(@_)">
                  <c:v>23.138266666666667</c:v>
                </c:pt>
                <c:pt idx="519" formatCode="_(&quot;$&quot;* #,##0.00_);_(&quot;$&quot;* \(#,##0.00\);_(&quot;$&quot;* &quot;-&quot;??_);_(@_)">
                  <c:v>23.432966666666669</c:v>
                </c:pt>
                <c:pt idx="520" formatCode="_(&quot;$&quot;* #,##0.00_);_(&quot;$&quot;* \(#,##0.00\);_(&quot;$&quot;* &quot;-&quot;??_);_(@_)">
                  <c:v>23.812233333333335</c:v>
                </c:pt>
                <c:pt idx="521" formatCode="_(&quot;$&quot;* #,##0.00_);_(&quot;$&quot;* \(#,##0.00\);_(&quot;$&quot;* &quot;-&quot;??_);_(@_)">
                  <c:v>23.930733333333333</c:v>
                </c:pt>
                <c:pt idx="522" formatCode="_(&quot;$&quot;* #,##0.00_);_(&quot;$&quot;* \(#,##0.00\);_(&quot;$&quot;* &quot;-&quot;??_);_(@_)">
                  <c:v>23.834633333333333</c:v>
                </c:pt>
                <c:pt idx="523" formatCode="_(&quot;$&quot;* #,##0.00_);_(&quot;$&quot;* \(#,##0.00\);_(&quot;$&quot;* &quot;-&quot;??_);_(@_)">
                  <c:v>23.491900000000001</c:v>
                </c:pt>
                <c:pt idx="524" formatCode="_(&quot;$&quot;* #,##0.00_);_(&quot;$&quot;* \(#,##0.00\);_(&quot;$&quot;* &quot;-&quot;??_);_(@_)">
                  <c:v>23.348400000000002</c:v>
                </c:pt>
                <c:pt idx="525" formatCode="_(&quot;$&quot;* #,##0.00_);_(&quot;$&quot;* \(#,##0.00\);_(&quot;$&quot;* &quot;-&quot;??_);_(@_)">
                  <c:v>23.386200000000002</c:v>
                </c:pt>
                <c:pt idx="526" formatCode="_(&quot;$&quot;* #,##0.00_);_(&quot;$&quot;* \(#,##0.00\);_(&quot;$&quot;* &quot;-&quot;??_);_(@_)">
                  <c:v>23.489966666666664</c:v>
                </c:pt>
                <c:pt idx="527" formatCode="_(&quot;$&quot;* #,##0.00_);_(&quot;$&quot;* \(#,##0.00\);_(&quot;$&quot;* &quot;-&quot;??_);_(@_)">
                  <c:v>23.523300000000003</c:v>
                </c:pt>
                <c:pt idx="528" formatCode="_(&quot;$&quot;* #,##0.00_);_(&quot;$&quot;* \(#,##0.00\);_(&quot;$&quot;* &quot;-&quot;??_);_(@_)">
                  <c:v>23.209400000000002</c:v>
                </c:pt>
                <c:pt idx="529" formatCode="_(&quot;$&quot;* #,##0.00_);_(&quot;$&quot;* \(#,##0.00\);_(&quot;$&quot;* &quot;-&quot;??_);_(@_)">
                  <c:v>23.103066666666667</c:v>
                </c:pt>
                <c:pt idx="530" formatCode="_(&quot;$&quot;* #,##0.00_);_(&quot;$&quot;* \(#,##0.00\);_(&quot;$&quot;* &quot;-&quot;??_);_(@_)">
                  <c:v>23.229266666666664</c:v>
                </c:pt>
                <c:pt idx="531" formatCode="_(&quot;$&quot;* #,##0.00_);_(&quot;$&quot;* \(#,##0.00\);_(&quot;$&quot;* &quot;-&quot;??_);_(@_)">
                  <c:v>23.543800000000001</c:v>
                </c:pt>
                <c:pt idx="532" formatCode="_(&quot;$&quot;* #,##0.00_);_(&quot;$&quot;* \(#,##0.00\);_(&quot;$&quot;* &quot;-&quot;??_);_(@_)">
                  <c:v>23.970466666666667</c:v>
                </c:pt>
                <c:pt idx="533" formatCode="_(&quot;$&quot;* #,##0.00_);_(&quot;$&quot;* \(#,##0.00\);_(&quot;$&quot;* &quot;-&quot;??_);_(@_)">
                  <c:v>24.251066666666663</c:v>
                </c:pt>
                <c:pt idx="534" formatCode="_(&quot;$&quot;* #,##0.00_);_(&quot;$&quot;* \(#,##0.00\);_(&quot;$&quot;* &quot;-&quot;??_);_(@_)">
                  <c:v>24.432366666666667</c:v>
                </c:pt>
                <c:pt idx="535" formatCode="_(&quot;$&quot;* #,##0.00_);_(&quot;$&quot;* \(#,##0.00\);_(&quot;$&quot;* &quot;-&quot;??_);_(@_)">
                  <c:v>24.349699999999999</c:v>
                </c:pt>
                <c:pt idx="536" formatCode="_(&quot;$&quot;* #,##0.00_);_(&quot;$&quot;* \(#,##0.00\);_(&quot;$&quot;* &quot;-&quot;??_);_(@_)">
                  <c:v>24.2805</c:v>
                </c:pt>
                <c:pt idx="537" formatCode="_(&quot;$&quot;* #,##0.00_);_(&quot;$&quot;* \(#,##0.00\);_(&quot;$&quot;* &quot;-&quot;??_);_(@_)">
                  <c:v>24.253600000000002</c:v>
                </c:pt>
                <c:pt idx="538" formatCode="_(&quot;$&quot;* #,##0.00_);_(&quot;$&quot;* \(#,##0.00\);_(&quot;$&quot;* &quot;-&quot;??_);_(@_)">
                  <c:v>24.422733333333337</c:v>
                </c:pt>
                <c:pt idx="539" formatCode="_(&quot;$&quot;* #,##0.00_);_(&quot;$&quot;* \(#,##0.00\);_(&quot;$&quot;* &quot;-&quot;??_);_(@_)">
                  <c:v>24.563033333333333</c:v>
                </c:pt>
                <c:pt idx="540" formatCode="_(&quot;$&quot;* #,##0.00_);_(&quot;$&quot;* \(#,##0.00\);_(&quot;$&quot;* &quot;-&quot;??_);_(@_)">
                  <c:v>24.360600000000002</c:v>
                </c:pt>
                <c:pt idx="541" formatCode="_(&quot;$&quot;* #,##0.00_);_(&quot;$&quot;* \(#,##0.00\);_(&quot;$&quot;* &quot;-&quot;??_);_(@_)">
                  <c:v>24.088333333333328</c:v>
                </c:pt>
                <c:pt idx="542" formatCode="_(&quot;$&quot;* #,##0.00_);_(&quot;$&quot;* \(#,##0.00\);_(&quot;$&quot;* &quot;-&quot;??_);_(@_)">
                  <c:v>23.741099999999999</c:v>
                </c:pt>
                <c:pt idx="543" formatCode="_(&quot;$&quot;* #,##0.00_);_(&quot;$&quot;* \(#,##0.00\);_(&quot;$&quot;* &quot;-&quot;??_);_(@_)">
                  <c:v>23.946733333333331</c:v>
                </c:pt>
                <c:pt idx="544" formatCode="_(&quot;$&quot;* #,##0.00_);_(&quot;$&quot;* \(#,##0.00\);_(&quot;$&quot;* &quot;-&quot;??_);_(@_)">
                  <c:v>24.128666666666671</c:v>
                </c:pt>
                <c:pt idx="545" formatCode="_(&quot;$&quot;* #,##0.00_);_(&quot;$&quot;* \(#,##0.00\);_(&quot;$&quot;* &quot;-&quot;??_);_(@_)">
                  <c:v>24.233099999999997</c:v>
                </c:pt>
                <c:pt idx="546" formatCode="_(&quot;$&quot;* #,##0.00_);_(&quot;$&quot;* \(#,##0.00\);_(&quot;$&quot;* &quot;-&quot;??_);_(@_)">
                  <c:v>24.135099999999998</c:v>
                </c:pt>
                <c:pt idx="547" formatCode="_(&quot;$&quot;* #,##0.00_);_(&quot;$&quot;* \(#,##0.00\);_(&quot;$&quot;* &quot;-&quot;??_);_(@_)">
                  <c:v>23.410566666666668</c:v>
                </c:pt>
                <c:pt idx="548" formatCode="_(&quot;$&quot;* #,##0.00_);_(&quot;$&quot;* \(#,##0.00\);_(&quot;$&quot;* &quot;-&quot;??_);_(@_)">
                  <c:v>22.465</c:v>
                </c:pt>
                <c:pt idx="549" formatCode="_(&quot;$&quot;* #,##0.00_);_(&quot;$&quot;* \(#,##0.00\);_(&quot;$&quot;* &quot;-&quot;??_);_(@_)">
                  <c:v>21.750033333333334</c:v>
                </c:pt>
                <c:pt idx="550" formatCode="_(&quot;$&quot;* #,##0.00_);_(&quot;$&quot;* \(#,##0.00\);_(&quot;$&quot;* &quot;-&quot;??_);_(@_)">
                  <c:v>21.480333333333334</c:v>
                </c:pt>
                <c:pt idx="551" formatCode="_(&quot;$&quot;* #,##0.00_);_(&quot;$&quot;* \(#,##0.00\);_(&quot;$&quot;* &quot;-&quot;??_);_(@_)">
                  <c:v>21.512366666666669</c:v>
                </c:pt>
                <c:pt idx="552" formatCode="_(&quot;$&quot;* #,##0.00_);_(&quot;$&quot;* \(#,##0.00\);_(&quot;$&quot;* &quot;-&quot;??_);_(@_)">
                  <c:v>21.274699999999999</c:v>
                </c:pt>
                <c:pt idx="553" formatCode="_(&quot;$&quot;* #,##0.00_);_(&quot;$&quot;* \(#,##0.00\);_(&quot;$&quot;* &quot;-&quot;??_);_(@_)">
                  <c:v>21.1722</c:v>
                </c:pt>
                <c:pt idx="554" formatCode="_(&quot;$&quot;* #,##0.00_);_(&quot;$&quot;* \(#,##0.00\);_(&quot;$&quot;* &quot;-&quot;??_);_(@_)">
                  <c:v>20.687233333333335</c:v>
                </c:pt>
                <c:pt idx="555" formatCode="_(&quot;$&quot;* #,##0.00_);_(&quot;$&quot;* \(#,##0.00\);_(&quot;$&quot;* &quot;-&quot;??_);_(@_)">
                  <c:v>20.489933333333337</c:v>
                </c:pt>
                <c:pt idx="556" formatCode="_(&quot;$&quot;* #,##0.00_);_(&quot;$&quot;* \(#,##0.00\);_(&quot;$&quot;* &quot;-&quot;??_);_(@_)">
                  <c:v>20.594333333333335</c:v>
                </c:pt>
                <c:pt idx="557" formatCode="_(&quot;$&quot;* #,##0.00_);_(&quot;$&quot;* \(#,##0.00\);_(&quot;$&quot;* &quot;-&quot;??_);_(@_)">
                  <c:v>21.208700000000004</c:v>
                </c:pt>
                <c:pt idx="558" formatCode="_(&quot;$&quot;* #,##0.00_);_(&quot;$&quot;* \(#,##0.00\);_(&quot;$&quot;* &quot;-&quot;??_);_(@_)">
                  <c:v>21.555266666666668</c:v>
                </c:pt>
                <c:pt idx="559" formatCode="_(&quot;$&quot;* #,##0.00_);_(&quot;$&quot;* \(#,##0.00\);_(&quot;$&quot;* &quot;-&quot;??_);_(@_)">
                  <c:v>21.322733333333336</c:v>
                </c:pt>
                <c:pt idx="560" formatCode="_(&quot;$&quot;* #,##0.00_);_(&quot;$&quot;* \(#,##0.00\);_(&quot;$&quot;* &quot;-&quot;??_);_(@_)">
                  <c:v>21.102366666666665</c:v>
                </c:pt>
                <c:pt idx="561" formatCode="_(&quot;$&quot;* #,##0.00_);_(&quot;$&quot;* \(#,##0.00\);_(&quot;$&quot;* &quot;-&quot;??_);_(@_)">
                  <c:v>20.9422</c:v>
                </c:pt>
                <c:pt idx="562" formatCode="_(&quot;$&quot;* #,##0.00_);_(&quot;$&quot;* \(#,##0.00\);_(&quot;$&quot;* &quot;-&quot;??_);_(@_)">
                  <c:v>21.053666666666668</c:v>
                </c:pt>
                <c:pt idx="563" formatCode="_(&quot;$&quot;* #,##0.00_);_(&quot;$&quot;* \(#,##0.00\);_(&quot;$&quot;* &quot;-&quot;??_);_(@_)">
                  <c:v>21.203566666666667</c:v>
                </c:pt>
                <c:pt idx="564" formatCode="_(&quot;$&quot;* #,##0.00_);_(&quot;$&quot;* \(#,##0.00\);_(&quot;$&quot;* &quot;-&quot;??_);_(@_)">
                  <c:v>21.213833333333334</c:v>
                </c:pt>
                <c:pt idx="565" formatCode="_(&quot;$&quot;* #,##0.00_);_(&quot;$&quot;* \(#,##0.00\);_(&quot;$&quot;* &quot;-&quot;??_);_(@_)">
                  <c:v>21.087</c:v>
                </c:pt>
                <c:pt idx="566" formatCode="_(&quot;$&quot;* #,##0.00_);_(&quot;$&quot;* \(#,##0.00\);_(&quot;$&quot;* &quot;-&quot;??_);_(@_)">
                  <c:v>20.808333333333334</c:v>
                </c:pt>
                <c:pt idx="567" formatCode="_(&quot;$&quot;* #,##0.00_);_(&quot;$&quot;* \(#,##0.00\);_(&quot;$&quot;* &quot;-&quot;??_);_(@_)">
                  <c:v>20.715433333333333</c:v>
                </c:pt>
                <c:pt idx="568" formatCode="_(&quot;$&quot;* #,##0.00_);_(&quot;$&quot;* \(#,##0.00\);_(&quot;$&quot;* &quot;-&quot;??_);_(@_)">
                  <c:v>20.634066666666666</c:v>
                </c:pt>
                <c:pt idx="569" formatCode="_(&quot;$&quot;* #,##0.00_);_(&quot;$&quot;* \(#,##0.00\);_(&quot;$&quot;* &quot;-&quot;??_);_(@_)">
                  <c:v>20.486699999999999</c:v>
                </c:pt>
                <c:pt idx="570" formatCode="_(&quot;$&quot;* #,##0.00_);_(&quot;$&quot;* \(#,##0.00\);_(&quot;$&quot;* &quot;-&quot;??_);_(@_)">
                  <c:v>20.215733333333336</c:v>
                </c:pt>
                <c:pt idx="571" formatCode="_(&quot;$&quot;* #,##0.00_);_(&quot;$&quot;* \(#,##0.00\);_(&quot;$&quot;* &quot;-&quot;??_);_(@_)">
                  <c:v>19.969733333333334</c:v>
                </c:pt>
                <c:pt idx="572" formatCode="_(&quot;$&quot;* #,##0.00_);_(&quot;$&quot;* \(#,##0.00\);_(&quot;$&quot;* &quot;-&quot;??_);_(@_)">
                  <c:v>19.745533333333334</c:v>
                </c:pt>
                <c:pt idx="573" formatCode="_(&quot;$&quot;* #,##0.00_);_(&quot;$&quot;* \(#,##0.00\);_(&quot;$&quot;* &quot;-&quot;??_);_(@_)">
                  <c:v>19.602033333333335</c:v>
                </c:pt>
                <c:pt idx="574" formatCode="_(&quot;$&quot;* #,##0.00_);_(&quot;$&quot;* \(#,##0.00\);_(&quot;$&quot;* &quot;-&quot;??_);_(@_)">
                  <c:v>19.692366666666668</c:v>
                </c:pt>
                <c:pt idx="575" formatCode="_(&quot;$&quot;* #,##0.00_);_(&quot;$&quot;* \(#,##0.00\);_(&quot;$&quot;* &quot;-&quot;??_);_(@_)">
                  <c:v>19.770500000000002</c:v>
                </c:pt>
                <c:pt idx="576" formatCode="_(&quot;$&quot;* #,##0.00_);_(&quot;$&quot;* \(#,##0.00\);_(&quot;$&quot;* &quot;-&quot;??_);_(@_)">
                  <c:v>19.6981</c:v>
                </c:pt>
                <c:pt idx="577" formatCode="_(&quot;$&quot;* #,##0.00_);_(&quot;$&quot;* \(#,##0.00\);_(&quot;$&quot;* &quot;-&quot;??_);_(@_)">
                  <c:v>19.547533333333334</c:v>
                </c:pt>
                <c:pt idx="578" formatCode="_(&quot;$&quot;* #,##0.00_);_(&quot;$&quot;* \(#,##0.00\);_(&quot;$&quot;* &quot;-&quot;??_);_(@_)">
                  <c:v>19.400200000000002</c:v>
                </c:pt>
                <c:pt idx="579" formatCode="_(&quot;$&quot;* #,##0.00_);_(&quot;$&quot;* \(#,##0.00\);_(&quot;$&quot;* &quot;-&quot;??_);_(@_)">
                  <c:v>19.2471</c:v>
                </c:pt>
                <c:pt idx="580" formatCode="_(&quot;$&quot;* #,##0.00_);_(&quot;$&quot;* \(#,##0.00\);_(&quot;$&quot;* &quot;-&quot;??_);_(@_)">
                  <c:v>18.867866666666668</c:v>
                </c:pt>
                <c:pt idx="581" formatCode="_(&quot;$&quot;* #,##0.00_);_(&quot;$&quot;* \(#,##0.00\);_(&quot;$&quot;* &quot;-&quot;??_);_(@_)">
                  <c:v>18.687866666666668</c:v>
                </c:pt>
                <c:pt idx="582" formatCode="_(&quot;$&quot;* #,##0.00_);_(&quot;$&quot;* \(#,##0.00\);_(&quot;$&quot;* &quot;-&quot;??_);_(@_)">
                  <c:v>18.679533333333335</c:v>
                </c:pt>
                <c:pt idx="583" formatCode="_(&quot;$&quot;* #,##0.00_);_(&quot;$&quot;* \(#,##0.00\);_(&quot;$&quot;* &quot;-&quot;??_);_(@_)">
                  <c:v>18.958833333333331</c:v>
                </c:pt>
                <c:pt idx="584" formatCode="_(&quot;$&quot;* #,##0.00_);_(&quot;$&quot;* \(#,##0.00\);_(&quot;$&quot;* &quot;-&quot;??_);_(@_)">
                  <c:v>18.951766666666668</c:v>
                </c:pt>
                <c:pt idx="585" formatCode="_(&quot;$&quot;* #,##0.00_);_(&quot;$&quot;* \(#,##0.00\);_(&quot;$&quot;* &quot;-&quot;??_);_(@_)">
                  <c:v>18.724333333333334</c:v>
                </c:pt>
                <c:pt idx="586" formatCode="_(&quot;$&quot;* #,##0.00_);_(&quot;$&quot;* \(#,##0.00\);_(&quot;$&quot;* &quot;-&quot;??_);_(@_)">
                  <c:v>18.591066666666666</c:v>
                </c:pt>
                <c:pt idx="587" formatCode="_(&quot;$&quot;* #,##0.00_);_(&quot;$&quot;* \(#,##0.00\);_(&quot;$&quot;* &quot;-&quot;??_);_(@_)">
                  <c:v>18.939566666666668</c:v>
                </c:pt>
                <c:pt idx="588" formatCode="_(&quot;$&quot;* #,##0.00_);_(&quot;$&quot;* \(#,##0.00\);_(&quot;$&quot;* &quot;-&quot;??_);_(@_)">
                  <c:v>19.569300000000002</c:v>
                </c:pt>
                <c:pt idx="589" formatCode="_(&quot;$&quot;* #,##0.00_);_(&quot;$&quot;* \(#,##0.00\);_(&quot;$&quot;* &quot;-&quot;??_);_(@_)">
                  <c:v>20.083099999999998</c:v>
                </c:pt>
                <c:pt idx="590" formatCode="_(&quot;$&quot;* #,##0.00_);_(&quot;$&quot;* \(#,##0.00\);_(&quot;$&quot;* &quot;-&quot;??_);_(@_)">
                  <c:v>20.192</c:v>
                </c:pt>
                <c:pt idx="591" formatCode="_(&quot;$&quot;* #,##0.00_);_(&quot;$&quot;* \(#,##0.00\);_(&quot;$&quot;* &quot;-&quot;??_);_(@_)">
                  <c:v>20.263099999999998</c:v>
                </c:pt>
                <c:pt idx="592" formatCode="_(&quot;$&quot;* #,##0.00_);_(&quot;$&quot;* \(#,##0.00\);_(&quot;$&quot;* &quot;-&quot;??_);_(@_)">
                  <c:v>20.136900000000001</c:v>
                </c:pt>
                <c:pt idx="593" formatCode="_(&quot;$&quot;* #,##0.00_);_(&quot;$&quot;* \(#,##0.00\);_(&quot;$&quot;* &quot;-&quot;??_);_(@_)">
                  <c:v>20.323966666666667</c:v>
                </c:pt>
                <c:pt idx="594" formatCode="_(&quot;$&quot;* #,##0.00_);_(&quot;$&quot;* \(#,##0.00\);_(&quot;$&quot;* &quot;-&quot;??_);_(@_)">
                  <c:v>20.359866666666665</c:v>
                </c:pt>
                <c:pt idx="595" formatCode="_(&quot;$&quot;* #,##0.00_);_(&quot;$&quot;* \(#,##0.00\);_(&quot;$&quot;* &quot;-&quot;??_);_(@_)">
                  <c:v>20.416233333333334</c:v>
                </c:pt>
                <c:pt idx="596" formatCode="_(&quot;$&quot;* #,##0.00_);_(&quot;$&quot;* \(#,##0.00\);_(&quot;$&quot;* &quot;-&quot;??_);_(@_)">
                  <c:v>20.402933333333333</c:v>
                </c:pt>
                <c:pt idx="597" formatCode="_(&quot;$&quot;* #,##0.00_);_(&quot;$&quot;* \(#,##0.00\);_(&quot;$&quot;* &quot;-&quot;??_);_(@_)">
                  <c:v>20.419200000000004</c:v>
                </c:pt>
                <c:pt idx="598" formatCode="_(&quot;$&quot;* #,##0.00_);_(&quot;$&quot;* \(#,##0.00\);_(&quot;$&quot;* &quot;-&quot;??_);_(@_)">
                  <c:v>20.3553</c:v>
                </c:pt>
                <c:pt idx="599" formatCode="_(&quot;$&quot;* #,##0.00_);_(&quot;$&quot;* \(#,##0.00\);_(&quot;$&quot;* &quot;-&quot;??_);_(@_)">
                  <c:v>20.168400000000002</c:v>
                </c:pt>
                <c:pt idx="600" formatCode="_(&quot;$&quot;* #,##0.00_);_(&quot;$&quot;* \(#,##0.00\);_(&quot;$&quot;* &quot;-&quot;??_);_(@_)">
                  <c:v>20.158666666666665</c:v>
                </c:pt>
                <c:pt idx="601" formatCode="_(&quot;$&quot;* #,##0.00_);_(&quot;$&quot;* \(#,##0.00\);_(&quot;$&quot;* &quot;-&quot;??_);_(@_)">
                  <c:v>20.054199999999998</c:v>
                </c:pt>
                <c:pt idx="602" formatCode="_(&quot;$&quot;* #,##0.00_);_(&quot;$&quot;* \(#,##0.00\);_(&quot;$&quot;* &quot;-&quot;??_);_(@_)">
                  <c:v>19.823866666666664</c:v>
                </c:pt>
                <c:pt idx="603" formatCode="_(&quot;$&quot;* #,##0.00_);_(&quot;$&quot;* \(#,##0.00\);_(&quot;$&quot;* &quot;-&quot;??_);_(@_)">
                  <c:v>19.38003333333333</c:v>
                </c:pt>
                <c:pt idx="604" formatCode="_(&quot;$&quot;* #,##0.00_);_(&quot;$&quot;* \(#,##0.00\);_(&quot;$&quot;* &quot;-&quot;??_);_(@_)">
                  <c:v>19.196399999999997</c:v>
                </c:pt>
                <c:pt idx="605" formatCode="_(&quot;$&quot;* #,##0.00_);_(&quot;$&quot;* \(#,##0.00\);_(&quot;$&quot;* &quot;-&quot;??_);_(@_)">
                  <c:v>18.772033333333333</c:v>
                </c:pt>
                <c:pt idx="606" formatCode="_(&quot;$&quot;* #,##0.00_);_(&quot;$&quot;* \(#,##0.00\);_(&quot;$&quot;* &quot;-&quot;??_);_(@_)">
                  <c:v>18.293833333333332</c:v>
                </c:pt>
                <c:pt idx="607" formatCode="_(&quot;$&quot;* #,##0.00_);_(&quot;$&quot;* \(#,##0.00\);_(&quot;$&quot;* &quot;-&quot;??_);_(@_)">
                  <c:v>17.873333333333331</c:v>
                </c:pt>
                <c:pt idx="608" formatCode="_(&quot;$&quot;* #,##0.00_);_(&quot;$&quot;* \(#,##0.00\);_(&quot;$&quot;* &quot;-&quot;??_);_(@_)">
                  <c:v>17.633900000000001</c:v>
                </c:pt>
                <c:pt idx="609" formatCode="_(&quot;$&quot;* #,##0.00_);_(&quot;$&quot;* \(#,##0.00\);_(&quot;$&quot;* &quot;-&quot;??_);_(@_)">
                  <c:v>17.481399999999997</c:v>
                </c:pt>
                <c:pt idx="610" formatCode="_(&quot;$&quot;* #,##0.00_);_(&quot;$&quot;* \(#,##0.00\);_(&quot;$&quot;* &quot;-&quot;??_);_(@_)">
                  <c:v>17.321133333333332</c:v>
                </c:pt>
                <c:pt idx="611" formatCode="_(&quot;$&quot;* #,##0.00_);_(&quot;$&quot;* \(#,##0.00\);_(&quot;$&quot;* &quot;-&quot;??_);_(@_)">
                  <c:v>17.316599999999998</c:v>
                </c:pt>
                <c:pt idx="612" formatCode="_(&quot;$&quot;* #,##0.00_);_(&quot;$&quot;* \(#,##0.00\);_(&quot;$&quot;* &quot;-&quot;??_);_(@_)">
                  <c:v>17.295199999999998</c:v>
                </c:pt>
                <c:pt idx="613" formatCode="_(&quot;$&quot;* #,##0.00_);_(&quot;$&quot;* \(#,##0.00\);_(&quot;$&quot;* &quot;-&quot;??_);_(@_)">
                  <c:v>17.053833333333333</c:v>
                </c:pt>
                <c:pt idx="614" formatCode="_(&quot;$&quot;* #,##0.00_);_(&quot;$&quot;* \(#,##0.00\);_(&quot;$&quot;* &quot;-&quot;??_);_(@_)">
                  <c:v>16.957133333333335</c:v>
                </c:pt>
                <c:pt idx="615" formatCode="_(&quot;$&quot;* #,##0.00_);_(&quot;$&quot;* \(#,##0.00\);_(&quot;$&quot;* &quot;-&quot;??_);_(@_)">
                  <c:v>16.703399999999998</c:v>
                </c:pt>
                <c:pt idx="616" formatCode="_(&quot;$&quot;* #,##0.00_);_(&quot;$&quot;* \(#,##0.00\);_(&quot;$&quot;* &quot;-&quot;??_);_(@_)">
                  <c:v>16.693666666666669</c:v>
                </c:pt>
                <c:pt idx="617" formatCode="_(&quot;$&quot;* #,##0.00_);_(&quot;$&quot;* \(#,##0.00\);_(&quot;$&quot;* &quot;-&quot;??_);_(@_)">
                  <c:v>16.6755</c:v>
                </c:pt>
                <c:pt idx="618" formatCode="_(&quot;$&quot;* #,##0.00_);_(&quot;$&quot;* \(#,##0.00\);_(&quot;$&quot;* &quot;-&quot;??_);_(@_)">
                  <c:v>16.792966666666668</c:v>
                </c:pt>
                <c:pt idx="619" formatCode="_(&quot;$&quot;* #,##0.00_);_(&quot;$&quot;* \(#,##0.00\);_(&quot;$&quot;* &quot;-&quot;??_);_(@_)">
                  <c:v>16.835133333333335</c:v>
                </c:pt>
                <c:pt idx="620" formatCode="_(&quot;$&quot;* #,##0.00_);_(&quot;$&quot;* \(#,##0.00\);_(&quot;$&quot;* &quot;-&quot;??_);_(@_)">
                  <c:v>16.772200000000002</c:v>
                </c:pt>
                <c:pt idx="621" formatCode="_(&quot;$&quot;* #,##0.00_);_(&quot;$&quot;* \(#,##0.00\);_(&quot;$&quot;* &quot;-&quot;??_);_(@_)">
                  <c:v>16.932466666666667</c:v>
                </c:pt>
                <c:pt idx="622" formatCode="_(&quot;$&quot;* #,##0.00_);_(&quot;$&quot;* \(#,##0.00\);_(&quot;$&quot;* &quot;-&quot;??_);_(@_)">
                  <c:v>16.856566666666669</c:v>
                </c:pt>
                <c:pt idx="623" formatCode="_(&quot;$&quot;* #,##0.00_);_(&quot;$&quot;* \(#,##0.00\);_(&quot;$&quot;* &quot;-&quot;??_);_(@_)">
                  <c:v>16.683299999999999</c:v>
                </c:pt>
                <c:pt idx="624" formatCode="_(&quot;$&quot;* #,##0.00_);_(&quot;$&quot;* \(#,##0.00\);_(&quot;$&quot;* &quot;-&quot;??_);_(@_)">
                  <c:v>16.184966666666668</c:v>
                </c:pt>
                <c:pt idx="625" formatCode="_(&quot;$&quot;* #,##0.00_);_(&quot;$&quot;* \(#,##0.00\);_(&quot;$&quot;* &quot;-&quot;??_);_(@_)">
                  <c:v>15.994833333333332</c:v>
                </c:pt>
                <c:pt idx="626" formatCode="_(&quot;$&quot;* #,##0.00_);_(&quot;$&quot;* \(#,##0.00\);_(&quot;$&quot;* &quot;-&quot;??_);_(@_)">
                  <c:v>15.761233333333331</c:v>
                </c:pt>
                <c:pt idx="627" formatCode="_(&quot;$&quot;* #,##0.00_);_(&quot;$&quot;* \(#,##0.00\);_(&quot;$&quot;* &quot;-&quot;??_);_(@_)">
                  <c:v>15.959800000000001</c:v>
                </c:pt>
                <c:pt idx="628" formatCode="_(&quot;$&quot;* #,##0.00_);_(&quot;$&quot;* \(#,##0.00\);_(&quot;$&quot;* &quot;-&quot;??_);_(@_)">
                  <c:v>16.2849</c:v>
                </c:pt>
                <c:pt idx="629" formatCode="_(&quot;$&quot;* #,##0.00_);_(&quot;$&quot;* \(#,##0.00\);_(&quot;$&quot;* &quot;-&quot;??_);_(@_)">
                  <c:v>16.693699999999996</c:v>
                </c:pt>
                <c:pt idx="630" formatCode="_(&quot;$&quot;* #,##0.00_);_(&quot;$&quot;* \(#,##0.00\);_(&quot;$&quot;* &quot;-&quot;??_);_(@_)">
                  <c:v>16.939600000000002</c:v>
                </c:pt>
                <c:pt idx="631" formatCode="_(&quot;$&quot;* #,##0.00_);_(&quot;$&quot;* \(#,##0.00\);_(&quot;$&quot;* &quot;-&quot;??_);_(@_)">
                  <c:v>16.943466666666669</c:v>
                </c:pt>
                <c:pt idx="632" formatCode="_(&quot;$&quot;* #,##0.00_);_(&quot;$&quot;* \(#,##0.00\);_(&quot;$&quot;* &quot;-&quot;??_);_(@_)">
                  <c:v>17.095966666666666</c:v>
                </c:pt>
                <c:pt idx="633" formatCode="_(&quot;$&quot;* #,##0.00_);_(&quot;$&quot;* \(#,##0.00\);_(&quot;$&quot;* &quot;-&quot;??_);_(@_)">
                  <c:v>17.241966666666666</c:v>
                </c:pt>
                <c:pt idx="634" formatCode="_(&quot;$&quot;* #,##0.00_);_(&quot;$&quot;* \(#,##0.00\);_(&quot;$&quot;* &quot;-&quot;??_);_(@_)">
                  <c:v>17.41716666666667</c:v>
                </c:pt>
                <c:pt idx="635" formatCode="_(&quot;$&quot;* #,##0.00_);_(&quot;$&quot;* \(#,##0.00\);_(&quot;$&quot;* &quot;-&quot;??_);_(@_)">
                  <c:v>17.437933333333334</c:v>
                </c:pt>
                <c:pt idx="636" formatCode="_(&quot;$&quot;* #,##0.00_);_(&quot;$&quot;* \(#,##0.00\);_(&quot;$&quot;* &quot;-&quot;??_);_(@_)">
                  <c:v>17.330866666666669</c:v>
                </c:pt>
                <c:pt idx="637" formatCode="_(&quot;$&quot;* #,##0.00_);_(&quot;$&quot;* \(#,##0.00\);_(&quot;$&quot;* &quot;-&quot;??_);_(@_)">
                  <c:v>17.380833333333335</c:v>
                </c:pt>
                <c:pt idx="638" formatCode="_(&quot;$&quot;* #,##0.00_);_(&quot;$&quot;* \(#,##0.00\);_(&quot;$&quot;* &quot;-&quot;??_);_(@_)">
                  <c:v>17.590399999999999</c:v>
                </c:pt>
                <c:pt idx="639" formatCode="_(&quot;$&quot;* #,##0.00_);_(&quot;$&quot;* \(#,##0.00\);_(&quot;$&quot;* &quot;-&quot;??_);_(@_)">
                  <c:v>17.965466666666668</c:v>
                </c:pt>
                <c:pt idx="640" formatCode="_(&quot;$&quot;* #,##0.00_);_(&quot;$&quot;* \(#,##0.00\);_(&quot;$&quot;* &quot;-&quot;??_);_(@_)">
                  <c:v>18.193866666666665</c:v>
                </c:pt>
                <c:pt idx="641" formatCode="_(&quot;$&quot;* #,##0.00_);_(&quot;$&quot;* \(#,##0.00\);_(&quot;$&quot;* &quot;-&quot;??_);_(@_)">
                  <c:v>18.296400000000002</c:v>
                </c:pt>
                <c:pt idx="642" formatCode="_(&quot;$&quot;* #,##0.00_);_(&quot;$&quot;* \(#,##0.00\);_(&quot;$&quot;* &quot;-&quot;??_);_(@_)">
                  <c:v>18.203599999999998</c:v>
                </c:pt>
                <c:pt idx="643" formatCode="_(&quot;$&quot;* #,##0.00_);_(&quot;$&quot;* \(#,##0.00\);_(&quot;$&quot;* &quot;-&quot;??_);_(@_)">
                  <c:v>18.089399999999998</c:v>
                </c:pt>
                <c:pt idx="644" formatCode="_(&quot;$&quot;* #,##0.00_);_(&quot;$&quot;* \(#,##0.00\);_(&quot;$&quot;* &quot;-&quot;??_);_(@_)">
                  <c:v>18.011533333333336</c:v>
                </c:pt>
                <c:pt idx="645" formatCode="_(&quot;$&quot;* #,##0.00_);_(&quot;$&quot;* \(#,##0.00\);_(&quot;$&quot;* &quot;-&quot;??_);_(@_)">
                  <c:v>17.986866666666668</c:v>
                </c:pt>
                <c:pt idx="646" formatCode="_(&quot;$&quot;* #,##0.00_);_(&quot;$&quot;* \(#,##0.00\);_(&quot;$&quot;* &quot;-&quot;??_);_(@_)">
                  <c:v>17.807133333333336</c:v>
                </c:pt>
                <c:pt idx="647" formatCode="_(&quot;$&quot;* #,##0.00_);_(&quot;$&quot;* \(#,##0.00\);_(&quot;$&quot;* &quot;-&quot;??_);_(@_)">
                  <c:v>17.509966666666667</c:v>
                </c:pt>
                <c:pt idx="648" formatCode="_(&quot;$&quot;* #,##0.00_);_(&quot;$&quot;* \(#,##0.00\);_(&quot;$&quot;* &quot;-&quot;??_);_(@_)">
                  <c:v>16.969466666666666</c:v>
                </c:pt>
                <c:pt idx="649" formatCode="_(&quot;$&quot;* #,##0.00_);_(&quot;$&quot;* \(#,##0.00\);_(&quot;$&quot;* &quot;-&quot;??_);_(@_)">
                  <c:v>16.545766666666665</c:v>
                </c:pt>
                <c:pt idx="650" formatCode="_(&quot;$&quot;* #,##0.00_);_(&quot;$&quot;* \(#,##0.00\);_(&quot;$&quot;* &quot;-&quot;??_);_(@_)">
                  <c:v>16.304366666666667</c:v>
                </c:pt>
                <c:pt idx="651" formatCode="_(&quot;$&quot;* #,##0.00_);_(&quot;$&quot;* \(#,##0.00\);_(&quot;$&quot;* &quot;-&quot;??_);_(@_)">
                  <c:v>16.157066666666669</c:v>
                </c:pt>
                <c:pt idx="652" formatCode="_(&quot;$&quot;* #,##0.00_);_(&quot;$&quot;* \(#,##0.00\);_(&quot;$&quot;* &quot;-&quot;??_);_(@_)">
                  <c:v>16.221933333333332</c:v>
                </c:pt>
                <c:pt idx="653" formatCode="_(&quot;$&quot;* #,##0.00_);_(&quot;$&quot;* \(#,##0.00\);_(&quot;$&quot;* &quot;-&quot;??_);_(@_)">
                  <c:v>16.255033333333333</c:v>
                </c:pt>
                <c:pt idx="654" formatCode="_(&quot;$&quot;* #,##0.00_);_(&quot;$&quot;* \(#,##0.00\);_(&quot;$&quot;* &quot;-&quot;??_);_(@_)">
                  <c:v>16.390666666666664</c:v>
                </c:pt>
                <c:pt idx="655" formatCode="_(&quot;$&quot;* #,##0.00_);_(&quot;$&quot;* \(#,##0.00\);_(&quot;$&quot;* &quot;-&quot;??_);_(@_)">
                  <c:v>16.374466666666667</c:v>
                </c:pt>
                <c:pt idx="656" formatCode="_(&quot;$&quot;* #,##0.00_);_(&quot;$&quot;* \(#,##0.00\);_(&quot;$&quot;* &quot;-&quot;??_);_(@_)">
                  <c:v>16.425733333333334</c:v>
                </c:pt>
                <c:pt idx="657" formatCode="_(&quot;$&quot;* #,##0.00_);_(&quot;$&quot;* \(#,##0.00\);_(&quot;$&quot;* &quot;-&quot;??_);_(@_)">
                  <c:v>16.471133333333331</c:v>
                </c:pt>
                <c:pt idx="658" formatCode="_(&quot;$&quot;* #,##0.00_);_(&quot;$&quot;* \(#,##0.00\);_(&quot;$&quot;* &quot;-&quot;??_);_(@_)">
                  <c:v>16.434766666666665</c:v>
                </c:pt>
                <c:pt idx="659" formatCode="_(&quot;$&quot;* #,##0.00_);_(&quot;$&quot;* \(#,##0.00\);_(&quot;$&quot;* &quot;-&quot;??_);_(@_)">
                  <c:v>16.290066666666664</c:v>
                </c:pt>
                <c:pt idx="660" formatCode="_(&quot;$&quot;* #,##0.00_);_(&quot;$&quot;* \(#,##0.00\);_(&quot;$&quot;* &quot;-&quot;??_);_(@_)">
                  <c:v>16.116166666666665</c:v>
                </c:pt>
                <c:pt idx="661" formatCode="_(&quot;$&quot;* #,##0.00_);_(&quot;$&quot;* \(#,##0.00\);_(&quot;$&quot;* &quot;-&quot;??_);_(@_)">
                  <c:v>16.0182</c:v>
                </c:pt>
                <c:pt idx="662" formatCode="_(&quot;$&quot;* #,##0.00_);_(&quot;$&quot;* \(#,##0.00\);_(&quot;$&quot;* &quot;-&quot;??_);_(@_)">
                  <c:v>15.858566666666666</c:v>
                </c:pt>
                <c:pt idx="663" formatCode="_(&quot;$&quot;* #,##0.00_);_(&quot;$&quot;* \(#,##0.00\);_(&quot;$&quot;* &quot;-&quot;??_);_(@_)">
                  <c:v>15.765133333333333</c:v>
                </c:pt>
                <c:pt idx="664" formatCode="_(&quot;$&quot;* #,##0.00_);_(&quot;$&quot;* \(#,##0.00\);_(&quot;$&quot;* &quot;-&quot;??_);_(@_)">
                  <c:v>15.883866666666668</c:v>
                </c:pt>
                <c:pt idx="665" formatCode="_(&quot;$&quot;* #,##0.00_);_(&quot;$&quot;* \(#,##0.00\);_(&quot;$&quot;* &quot;-&quot;??_);_(@_)">
                  <c:v>15.989633333333332</c:v>
                </c:pt>
                <c:pt idx="666" formatCode="_(&quot;$&quot;* #,##0.00_);_(&quot;$&quot;* \(#,##0.00\);_(&quot;$&quot;* &quot;-&quot;??_);_(@_)">
                  <c:v>16.097333333333331</c:v>
                </c:pt>
                <c:pt idx="667" formatCode="_(&quot;$&quot;* #,##0.00_);_(&quot;$&quot;* \(#,##0.00\);_(&quot;$&quot;* &quot;-&quot;??_);_(@_)">
                  <c:v>16.002599999999997</c:v>
                </c:pt>
                <c:pt idx="668" formatCode="_(&quot;$&quot;* #,##0.00_);_(&quot;$&quot;* \(#,##0.00\);_(&quot;$&quot;* &quot;-&quot;??_);_(@_)">
                  <c:v>15.933833333333332</c:v>
                </c:pt>
                <c:pt idx="669" formatCode="_(&quot;$&quot;* #,##0.00_);_(&quot;$&quot;* \(#,##0.00\);_(&quot;$&quot;* &quot;-&quot;??_);_(@_)">
                  <c:v>15.876099999999999</c:v>
                </c:pt>
                <c:pt idx="670" formatCode="_(&quot;$&quot;* #,##0.00_);_(&quot;$&quot;* \(#,##0.00\);_(&quot;$&quot;* &quot;-&quot;??_);_(@_)">
                  <c:v>15.882599999999998</c:v>
                </c:pt>
                <c:pt idx="671" formatCode="_(&quot;$&quot;* #,##0.00_);_(&quot;$&quot;* \(#,##0.00\);_(&quot;$&quot;* &quot;-&quot;??_);_(@_)">
                  <c:v>15.927366666666666</c:v>
                </c:pt>
                <c:pt idx="672" formatCode="_(&quot;$&quot;* #,##0.00_);_(&quot;$&quot;* \(#,##0.00\);_(&quot;$&quot;* &quot;-&quot;??_);_(@_)">
                  <c:v>16.181733333333334</c:v>
                </c:pt>
                <c:pt idx="673" formatCode="_(&quot;$&quot;* #,##0.00_);_(&quot;$&quot;* \(#,##0.00\);_(&quot;$&quot;* &quot;-&quot;??_);_(@_)">
                  <c:v>16.434133333333335</c:v>
                </c:pt>
                <c:pt idx="674" formatCode="_(&quot;$&quot;* #,##0.00_);_(&quot;$&quot;* \(#,##0.00\);_(&quot;$&quot;* &quot;-&quot;??_);_(@_)">
                  <c:v>16.761799999999997</c:v>
                </c:pt>
                <c:pt idx="675" formatCode="_(&quot;$&quot;* #,##0.00_);_(&quot;$&quot;* \(#,##0.00\);_(&quot;$&quot;* &quot;-&quot;??_);_(@_)">
                  <c:v>16.887666666666668</c:v>
                </c:pt>
                <c:pt idx="676" formatCode="_(&quot;$&quot;* #,##0.00_);_(&quot;$&quot;* \(#,##0.00\);_(&quot;$&quot;* &quot;-&quot;??_);_(@_)">
                  <c:v>16.852</c:v>
                </c:pt>
                <c:pt idx="677" formatCode="_(&quot;$&quot;* #,##0.00_);_(&quot;$&quot;* \(#,##0.00\);_(&quot;$&quot;* &quot;-&quot;??_);_(@_)">
                  <c:v>16.722866666666665</c:v>
                </c:pt>
                <c:pt idx="678" formatCode="_(&quot;$&quot;* #,##0.00_);_(&quot;$&quot;* \(#,##0.00\);_(&quot;$&quot;* &quot;-&quot;??_);_(@_)">
                  <c:v>16.703400000000002</c:v>
                </c:pt>
                <c:pt idx="679" formatCode="_(&quot;$&quot;* #,##0.00_);_(&quot;$&quot;* \(#,##0.00\);_(&quot;$&quot;* &quot;-&quot;??_);_(@_)">
                  <c:v>16.837700000000002</c:v>
                </c:pt>
                <c:pt idx="680" formatCode="_(&quot;$&quot;* #,##0.00_);_(&quot;$&quot;* \(#,##0.00\);_(&quot;$&quot;* &quot;-&quot;??_);_(@_)">
                  <c:v>16.845499999999998</c:v>
                </c:pt>
                <c:pt idx="681" formatCode="_(&quot;$&quot;* #,##0.00_);_(&quot;$&quot;* \(#,##0.00\);_(&quot;$&quot;* &quot;-&quot;??_);_(@_)">
                  <c:v>16.807866666666666</c:v>
                </c:pt>
                <c:pt idx="682" formatCode="_(&quot;$&quot;* #,##0.00_);_(&quot;$&quot;* \(#,##0.00\);_(&quot;$&quot;* &quot;-&quot;??_);_(@_)">
                  <c:v>16.660566666666668</c:v>
                </c:pt>
                <c:pt idx="683" formatCode="_(&quot;$&quot;* #,##0.00_);_(&quot;$&quot;* \(#,##0.00\);_(&quot;$&quot;* &quot;-&quot;??_);_(@_)">
                  <c:v>16.774133333333332</c:v>
                </c:pt>
                <c:pt idx="684" formatCode="_(&quot;$&quot;* #,##0.00_);_(&quot;$&quot;* \(#,##0.00\);_(&quot;$&quot;* &quot;-&quot;??_);_(@_)">
                  <c:v>16.765699999999999</c:v>
                </c:pt>
                <c:pt idx="685" formatCode="_(&quot;$&quot;* #,##0.00_);_(&quot;$&quot;* \(#,##0.00\);_(&quot;$&quot;* &quot;-&quot;??_);_(@_)">
                  <c:v>16.832533333333334</c:v>
                </c:pt>
                <c:pt idx="686" formatCode="_(&quot;$&quot;* #,##0.00_);_(&quot;$&quot;* \(#,##0.00\);_(&quot;$&quot;* &quot;-&quot;??_);_(@_)">
                  <c:v>16.682633333333332</c:v>
                </c:pt>
                <c:pt idx="687" formatCode="_(&quot;$&quot;* #,##0.00_);_(&quot;$&quot;* \(#,##0.00\);_(&quot;$&quot;* &quot;-&quot;??_);_(@_)">
                  <c:v>16.524966666666668</c:v>
                </c:pt>
                <c:pt idx="688" formatCode="_(&quot;$&quot;* #,##0.00_);_(&quot;$&quot;* \(#,##0.00\);_(&quot;$&quot;* &quot;-&quot;??_);_(@_)">
                  <c:v>16.460733333333334</c:v>
                </c:pt>
                <c:pt idx="689" formatCode="_(&quot;$&quot;* #,##0.00_);_(&quot;$&quot;* \(#,##0.00\);_(&quot;$&quot;* &quot;-&quot;??_);_(@_)">
                  <c:v>16.524966666666668</c:v>
                </c:pt>
                <c:pt idx="690" formatCode="_(&quot;$&quot;* #,##0.00_);_(&quot;$&quot;* \(#,##0.00\);_(&quot;$&quot;* &quot;-&quot;??_);_(@_)">
                  <c:v>16.7378</c:v>
                </c:pt>
                <c:pt idx="691" formatCode="_(&quot;$&quot;* #,##0.00_);_(&quot;$&quot;* \(#,##0.00\);_(&quot;$&quot;* &quot;-&quot;??_);_(@_)">
                  <c:v>16.84096666666667</c:v>
                </c:pt>
                <c:pt idx="692" formatCode="_(&quot;$&quot;* #,##0.00_);_(&quot;$&quot;* \(#,##0.00\);_(&quot;$&quot;* &quot;-&quot;??_);_(@_)">
                  <c:v>16.859800000000003</c:v>
                </c:pt>
                <c:pt idx="693" formatCode="_(&quot;$&quot;* #,##0.00_);_(&quot;$&quot;* \(#,##0.00\);_(&quot;$&quot;* &quot;-&quot;??_);_(@_)">
                  <c:v>16.883166666666668</c:v>
                </c:pt>
                <c:pt idx="694" formatCode="_(&quot;$&quot;* #,##0.00_);_(&quot;$&quot;* \(#,##0.00\);_(&quot;$&quot;* &quot;-&quot;??_);_(@_)">
                  <c:v>16.880566666666667</c:v>
                </c:pt>
                <c:pt idx="695" formatCode="_(&quot;$&quot;* #,##0.00_);_(&quot;$&quot;* \(#,##0.00\);_(&quot;$&quot;* &quot;-&quot;??_);_(@_)">
                  <c:v>16.9208</c:v>
                </c:pt>
                <c:pt idx="696" formatCode="_(&quot;$&quot;* #,##0.00_);_(&quot;$&quot;* \(#,##0.00\);_(&quot;$&quot;* &quot;-&quot;??_);_(@_)">
                  <c:v>16.795566666666666</c:v>
                </c:pt>
                <c:pt idx="697" formatCode="_(&quot;$&quot;* #,##0.00_);_(&quot;$&quot;* \(#,##0.00\);_(&quot;$&quot;* &quot;-&quot;??_);_(@_)">
                  <c:v>16.61</c:v>
                </c:pt>
                <c:pt idx="698" formatCode="_(&quot;$&quot;* #,##0.00_);_(&quot;$&quot;* \(#,##0.00\);_(&quot;$&quot;* &quot;-&quot;??_);_(@_)">
                  <c:v>16.443233333333332</c:v>
                </c:pt>
                <c:pt idx="699" formatCode="_(&quot;$&quot;* #,##0.00_);_(&quot;$&quot;* \(#,##0.00\);_(&quot;$&quot;* &quot;-&quot;??_);_(@_)">
                  <c:v>16.445166666666669</c:v>
                </c:pt>
                <c:pt idx="700" formatCode="_(&quot;$&quot;* #,##0.00_);_(&quot;$&quot;* \(#,##0.00\);_(&quot;$&quot;* &quot;-&quot;??_);_(@_)">
                  <c:v>16.295266666666667</c:v>
                </c:pt>
                <c:pt idx="701" formatCode="_(&quot;$&quot;* #,##0.00_);_(&quot;$&quot;* \(#,##0.00\);_(&quot;$&quot;* &quot;-&quot;??_);_(@_)">
                  <c:v>16.112266666666667</c:v>
                </c:pt>
                <c:pt idx="702" formatCode="_(&quot;$&quot;* #,##0.00_);_(&quot;$&quot;* \(#,##0.00\);_(&quot;$&quot;* &quot;-&quot;??_);_(@_)">
                  <c:v>15.818966666666668</c:v>
                </c:pt>
                <c:pt idx="703" formatCode="_(&quot;$&quot;* #,##0.00_);_(&quot;$&quot;* \(#,##0.00\);_(&quot;$&quot;* &quot;-&quot;??_);_(@_)">
                  <c:v>15.665833333333333</c:v>
                </c:pt>
                <c:pt idx="704" formatCode="_(&quot;$&quot;* #,##0.00_);_(&quot;$&quot;* \(#,##0.00\);_(&quot;$&quot;* &quot;-&quot;??_);_(@_)">
                  <c:v>15.506200000000002</c:v>
                </c:pt>
                <c:pt idx="705" formatCode="_(&quot;$&quot;* #,##0.00_);_(&quot;$&quot;* \(#,##0.00\);_(&quot;$&quot;* &quot;-&quot;??_);_(@_)">
                  <c:v>15.278433333333334</c:v>
                </c:pt>
                <c:pt idx="706" formatCode="_(&quot;$&quot;* #,##0.00_);_(&quot;$&quot;* \(#,##0.00\);_(&quot;$&quot;* &quot;-&quot;??_);_(@_)">
                  <c:v>15.020200000000001</c:v>
                </c:pt>
                <c:pt idx="707" formatCode="_(&quot;$&quot;* #,##0.00_);_(&quot;$&quot;* \(#,##0.00\);_(&quot;$&quot;* &quot;-&quot;??_);_(@_)">
                  <c:v>14.735999999999999</c:v>
                </c:pt>
                <c:pt idx="708" formatCode="_(&quot;$&quot;* #,##0.00_);_(&quot;$&quot;* \(#,##0.00\);_(&quot;$&quot;* &quot;-&quot;??_);_(@_)">
                  <c:v>14.538766666666666</c:v>
                </c:pt>
                <c:pt idx="709" formatCode="_(&quot;$&quot;* #,##0.00_);_(&quot;$&quot;* \(#,##0.00\);_(&quot;$&quot;* &quot;-&quot;??_);_(@_)">
                  <c:v>14.539400000000001</c:v>
                </c:pt>
                <c:pt idx="710" formatCode="_(&quot;$&quot;* #,##0.00_);_(&quot;$&quot;* \(#,##0.00\);_(&quot;$&quot;* &quot;-&quot;??_);_(@_)">
                  <c:v>14.612066666666665</c:v>
                </c:pt>
                <c:pt idx="711" formatCode="_(&quot;$&quot;* #,##0.00_);_(&quot;$&quot;* \(#,##0.00\);_(&quot;$&quot;* &quot;-&quot;??_);_(@_)">
                  <c:v>14.470599999999999</c:v>
                </c:pt>
                <c:pt idx="712" formatCode="_(&quot;$&quot;* #,##0.00_);_(&quot;$&quot;* \(#,##0.00\);_(&quot;$&quot;* &quot;-&quot;??_);_(@_)">
                  <c:v>14.253866666666667</c:v>
                </c:pt>
                <c:pt idx="713" formatCode="_(&quot;$&quot;* #,##0.00_);_(&quot;$&quot;* \(#,##0.00\);_(&quot;$&quot;* &quot;-&quot;??_);_(@_)">
                  <c:v>14.0099</c:v>
                </c:pt>
                <c:pt idx="714" formatCode="_(&quot;$&quot;* #,##0.00_);_(&quot;$&quot;* \(#,##0.00\);_(&quot;$&quot;* &quot;-&quot;??_);_(@_)">
                  <c:v>14.001466666666667</c:v>
                </c:pt>
                <c:pt idx="715" formatCode="_(&quot;$&quot;* #,##0.00_);_(&quot;$&quot;* \(#,##0.00\);_(&quot;$&quot;* &quot;-&quot;??_);_(@_)">
                  <c:v>14.030033333333334</c:v>
                </c:pt>
                <c:pt idx="716" formatCode="_(&quot;$&quot;* #,##0.00_);_(&quot;$&quot;* \(#,##0.00\);_(&quot;$&quot;* &quot;-&quot;??_);_(@_)">
                  <c:v>13.985266666666666</c:v>
                </c:pt>
                <c:pt idx="717" formatCode="_(&quot;$&quot;* #,##0.00_);_(&quot;$&quot;* \(#,##0.00\);_(&quot;$&quot;* &quot;-&quot;??_);_(@_)">
                  <c:v>13.857433333333333</c:v>
                </c:pt>
                <c:pt idx="718" formatCode="_(&quot;$&quot;* #,##0.00_);_(&quot;$&quot;* \(#,##0.00\);_(&quot;$&quot;* &quot;-&quot;??_);_(@_)">
                  <c:v>13.656266666666667</c:v>
                </c:pt>
                <c:pt idx="719" formatCode="_(&quot;$&quot;* #,##0.00_);_(&quot;$&quot;* \(#,##0.00\);_(&quot;$&quot;* &quot;-&quot;??_);_(@_)">
                  <c:v>13.478466666666668</c:v>
                </c:pt>
                <c:pt idx="720" formatCode="_(&quot;$&quot;* #,##0.00_);_(&quot;$&quot;* \(#,##0.00\);_(&quot;$&quot;* &quot;-&quot;??_);_(@_)">
                  <c:v>13.270166666666666</c:v>
                </c:pt>
                <c:pt idx="721" formatCode="_(&quot;$&quot;* #,##0.00_);_(&quot;$&quot;* \(#,##0.00\);_(&quot;$&quot;* &quot;-&quot;??_);_(@_)">
                  <c:v>13.043733333333334</c:v>
                </c:pt>
                <c:pt idx="722" formatCode="_(&quot;$&quot;* #,##0.00_);_(&quot;$&quot;* \(#,##0.00\);_(&quot;$&quot;* &quot;-&quot;??_);_(@_)">
                  <c:v>12.9503</c:v>
                </c:pt>
                <c:pt idx="723" formatCode="_(&quot;$&quot;* #,##0.00_);_(&quot;$&quot;* \(#,##0.00\);_(&quot;$&quot;* &quot;-&quot;??_);_(@_)">
                  <c:v>12.860866666666666</c:v>
                </c:pt>
                <c:pt idx="724" formatCode="_(&quot;$&quot;* #,##0.00_);_(&quot;$&quot;* \(#,##0.00\);_(&quot;$&quot;* &quot;-&quot;??_);_(@_)">
                  <c:v>12.757533333333333</c:v>
                </c:pt>
                <c:pt idx="725" formatCode="_(&quot;$&quot;* #,##0.00_);_(&quot;$&quot;* \(#,##0.00\);_(&quot;$&quot;* &quot;-&quot;??_);_(@_)">
                  <c:v>12.720266666666667</c:v>
                </c:pt>
                <c:pt idx="726" formatCode="_(&quot;$&quot;* #,##0.00_);_(&quot;$&quot;* \(#,##0.00\);_(&quot;$&quot;* &quot;-&quot;??_);_(@_)">
                  <c:v>12.926766666666666</c:v>
                </c:pt>
                <c:pt idx="727" formatCode="_(&quot;$&quot;* #,##0.00_);_(&quot;$&quot;* \(#,##0.00\);_(&quot;$&quot;* &quot;-&quot;??_);_(@_)">
                  <c:v>13.158666666666667</c:v>
                </c:pt>
                <c:pt idx="728" formatCode="_(&quot;$&quot;* #,##0.00_);_(&quot;$&quot;* \(#,##0.00\);_(&quot;$&quot;* &quot;-&quot;??_);_(@_)">
                  <c:v>13.2401</c:v>
                </c:pt>
                <c:pt idx="729" formatCode="_(&quot;$&quot;* #,##0.00_);_(&quot;$&quot;* \(#,##0.00\);_(&quot;$&quot;* &quot;-&quot;??_);_(@_)">
                  <c:v>13.120900000000001</c:v>
                </c:pt>
                <c:pt idx="730" formatCode="_(&quot;$&quot;* #,##0.00_);_(&quot;$&quot;* \(#,##0.00\);_(&quot;$&quot;* &quot;-&quot;??_);_(@_)">
                  <c:v>12.991266666666666</c:v>
                </c:pt>
                <c:pt idx="731" formatCode="_(&quot;$&quot;* #,##0.00_);_(&quot;$&quot;* \(#,##0.00\);_(&quot;$&quot;* &quot;-&quot;??_);_(@_)">
                  <c:v>12.780200000000001</c:v>
                </c:pt>
                <c:pt idx="732" formatCode="_(&quot;$&quot;* #,##0.00_);_(&quot;$&quot;* \(#,##0.00\);_(&quot;$&quot;* &quot;-&quot;??_);_(@_)">
                  <c:v>12.569133333333333</c:v>
                </c:pt>
                <c:pt idx="733" formatCode="_(&quot;$&quot;* #,##0.00_);_(&quot;$&quot;* \(#,##0.00\);_(&quot;$&quot;* &quot;-&quot;??_);_(@_)">
                  <c:v>12.539833333333334</c:v>
                </c:pt>
                <c:pt idx="734" formatCode="_(&quot;$&quot;* #,##0.00_);_(&quot;$&quot;* \(#,##0.00\);_(&quot;$&quot;* &quot;-&quot;??_);_(@_)">
                  <c:v>12.543766666666668</c:v>
                </c:pt>
                <c:pt idx="735" formatCode="_(&quot;$&quot;* #,##0.00_);_(&quot;$&quot;* \(#,##0.00\);_(&quot;$&quot;* &quot;-&quot;??_);_(@_)">
                  <c:v>12.733966666666667</c:v>
                </c:pt>
                <c:pt idx="736" formatCode="_(&quot;$&quot;* #,##0.00_);_(&quot;$&quot;* \(#,##0.00\);_(&quot;$&quot;* &quot;-&quot;??_);_(@_)">
                  <c:v>12.740466666666668</c:v>
                </c:pt>
                <c:pt idx="737" formatCode="_(&quot;$&quot;* #,##0.00_);_(&quot;$&quot;* \(#,##0.00\);_(&quot;$&quot;* &quot;-&quot;??_);_(@_)">
                  <c:v>12.766499999999999</c:v>
                </c:pt>
                <c:pt idx="738" formatCode="_(&quot;$&quot;* #,##0.00_);_(&quot;$&quot;* \(#,##0.00\);_(&quot;$&quot;* &quot;-&quot;??_);_(@_)">
                  <c:v>12.677933333333334</c:v>
                </c:pt>
                <c:pt idx="739" formatCode="_(&quot;$&quot;* #,##0.00_);_(&quot;$&quot;* \(#,##0.00\);_(&quot;$&quot;* &quot;-&quot;??_);_(@_)">
                  <c:v>12.662966666666668</c:v>
                </c:pt>
                <c:pt idx="740" formatCode="_(&quot;$&quot;* #,##0.00_);_(&quot;$&quot;* \(#,##0.00\);_(&quot;$&quot;* &quot;-&quot;??_);_(@_)">
                  <c:v>12.696199999999999</c:v>
                </c:pt>
                <c:pt idx="741" formatCode="_(&quot;$&quot;* #,##0.00_);_(&quot;$&quot;* \(#,##0.00\);_(&quot;$&quot;* &quot;-&quot;??_);_(@_)">
                  <c:v>12.859699999999998</c:v>
                </c:pt>
                <c:pt idx="742" formatCode="_(&quot;$&quot;* #,##0.00_);_(&quot;$&quot;* \(#,##0.00\);_(&quot;$&quot;* &quot;-&quot;??_);_(@_)">
                  <c:v>13.0082</c:v>
                </c:pt>
                <c:pt idx="743" formatCode="_(&quot;$&quot;* #,##0.00_);_(&quot;$&quot;* \(#,##0.00\);_(&quot;$&quot;* &quot;-&quot;??_);_(@_)">
                  <c:v>13.120233333333333</c:v>
                </c:pt>
                <c:pt idx="744" formatCode="_(&quot;$&quot;* #,##0.00_);_(&quot;$&quot;* \(#,##0.00\);_(&quot;$&quot;* &quot;-&quot;??_);_(@_)">
                  <c:v>13.159966666666667</c:v>
                </c:pt>
                <c:pt idx="745" formatCode="_(&quot;$&quot;* #,##0.00_);_(&quot;$&quot;* \(#,##0.00\);_(&quot;$&quot;* &quot;-&quot;??_);_(@_)">
                  <c:v>13.169733333333333</c:v>
                </c:pt>
                <c:pt idx="746" formatCode="_(&quot;$&quot;* #,##0.00_);_(&quot;$&quot;* \(#,##0.00\);_(&quot;$&quot;* &quot;-&quot;??_);_(@_)">
                  <c:v>13.635466666666666</c:v>
                </c:pt>
                <c:pt idx="747" formatCode="_(&quot;$&quot;* #,##0.00_);_(&quot;$&quot;* \(#,##0.00\);_(&quot;$&quot;* &quot;-&quot;??_);_(@_)">
                  <c:v>13.864733333333334</c:v>
                </c:pt>
                <c:pt idx="748" formatCode="_(&quot;$&quot;* #,##0.00_);_(&quot;$&quot;* \(#,##0.00\);_(&quot;$&quot;* &quot;-&quot;??_);_(@_)">
                  <c:v>14.168266666666668</c:v>
                </c:pt>
                <c:pt idx="749" formatCode="_(&quot;$&quot;* #,##0.00_);_(&quot;$&quot;* \(#,##0.00\);_(&quot;$&quot;* &quot;-&quot;??_);_(@_)">
                  <c:v>14.206066666666667</c:v>
                </c:pt>
                <c:pt idx="750" formatCode="_(&quot;$&quot;* #,##0.00_);_(&quot;$&quot;* \(#,##0.00\);_(&quot;$&quot;* &quot;-&quot;??_);_(@_)">
                  <c:v>14.475099999999999</c:v>
                </c:pt>
                <c:pt idx="751" formatCode="_(&quot;$&quot;* #,##0.00_);_(&quot;$&quot;* \(#,##0.00\);_(&quot;$&quot;* &quot;-&quot;??_);_(@_)">
                  <c:v>14.779966666666667</c:v>
                </c:pt>
                <c:pt idx="752" formatCode="_(&quot;$&quot;* #,##0.00_);_(&quot;$&quot;* \(#,##0.00\);_(&quot;$&quot;* &quot;-&quot;??_);_(@_)">
                  <c:v>14.837933333333334</c:v>
                </c:pt>
                <c:pt idx="753" formatCode="_(&quot;$&quot;* #,##0.00_);_(&quot;$&quot;* \(#,##0.00\);_(&quot;$&quot;* &quot;-&quot;??_);_(@_)">
                  <c:v>15.163633333333335</c:v>
                </c:pt>
                <c:pt idx="754" formatCode="_(&quot;$&quot;* #,##0.00_);_(&quot;$&quot;* \(#,##0.00\);_(&quot;$&quot;* &quot;-&quot;??_);_(@_)">
                  <c:v>15.572700000000003</c:v>
                </c:pt>
                <c:pt idx="755" formatCode="_(&quot;$&quot;* #,##0.00_);_(&quot;$&quot;* \(#,##0.00\);_(&quot;$&quot;* &quot;-&quot;??_);_(@_)">
                  <c:v>16.024766666666668</c:v>
                </c:pt>
                <c:pt idx="756" formatCode="_(&quot;$&quot;* #,##0.00_);_(&quot;$&quot;* \(#,##0.00\);_(&quot;$&quot;* &quot;-&quot;??_);_(@_)">
                  <c:v>16.166766666666664</c:v>
                </c:pt>
                <c:pt idx="757" formatCode="_(&quot;$&quot;* #,##0.00_);_(&quot;$&quot;* \(#,##0.00\);_(&quot;$&quot;* &quot;-&quot;??_);_(@_)">
                  <c:v>16.039733333333334</c:v>
                </c:pt>
                <c:pt idx="758" formatCode="_(&quot;$&quot;* #,##0.00_);_(&quot;$&quot;* \(#,##0.00\);_(&quot;$&quot;* &quot;-&quot;??_);_(@_)">
                  <c:v>15.936166666666665</c:v>
                </c:pt>
                <c:pt idx="759" formatCode="_(&quot;$&quot;* #,##0.00_);_(&quot;$&quot;* \(#,##0.00\);_(&quot;$&quot;* &quot;-&quot;??_);_(@_)">
                  <c:v>15.786999999999999</c:v>
                </c:pt>
                <c:pt idx="760" formatCode="_(&quot;$&quot;* #,##0.00_);_(&quot;$&quot;* \(#,##0.00\);_(&quot;$&quot;* &quot;-&quot;??_);_(@_)">
                  <c:v>15.653466666666667</c:v>
                </c:pt>
                <c:pt idx="761" formatCode="_(&quot;$&quot;* #,##0.00_);_(&quot;$&quot;* \(#,##0.00\);_(&quot;$&quot;* &quot;-&quot;??_);_(@_)">
                  <c:v>15.680166666666667</c:v>
                </c:pt>
                <c:pt idx="762" formatCode="_(&quot;$&quot;* #,##0.00_);_(&quot;$&quot;* \(#,##0.00\);_(&quot;$&quot;* &quot;-&quot;??_);_(@_)">
                  <c:v>15.798066666666665</c:v>
                </c:pt>
                <c:pt idx="763" formatCode="_(&quot;$&quot;* #,##0.00_);_(&quot;$&quot;* \(#,##0.00\);_(&quot;$&quot;* &quot;-&quot;??_);_(@_)">
                  <c:v>16.0456</c:v>
                </c:pt>
                <c:pt idx="764" formatCode="_(&quot;$&quot;* #,##0.00_);_(&quot;$&quot;* \(#,##0.00\);_(&quot;$&quot;* &quot;-&quot;??_);_(@_)">
                  <c:v>16.106166666666667</c:v>
                </c:pt>
                <c:pt idx="765" formatCode="_(&quot;$&quot;* #,##0.00_);_(&quot;$&quot;* \(#,##0.00\);_(&quot;$&quot;* &quot;-&quot;??_);_(@_)">
                  <c:v>16.108100000000004</c:v>
                </c:pt>
                <c:pt idx="766" formatCode="_(&quot;$&quot;* #,##0.00_);_(&quot;$&quot;* \(#,##0.00\);_(&quot;$&quot;* &quot;-&quot;??_);_(@_)">
                  <c:v>16.119833333333332</c:v>
                </c:pt>
                <c:pt idx="767" formatCode="_(&quot;$&quot;* #,##0.00_);_(&quot;$&quot;* \(#,##0.00\);_(&quot;$&quot;* &quot;-&quot;??_);_(@_)">
                  <c:v>16.235133333333334</c:v>
                </c:pt>
                <c:pt idx="768" formatCode="_(&quot;$&quot;* #,##0.00_);_(&quot;$&quot;* \(#,##0.00\);_(&quot;$&quot;* &quot;-&quot;??_);_(@_)">
                  <c:v>16.27163333333333</c:v>
                </c:pt>
                <c:pt idx="769" formatCode="_(&quot;$&quot;* #,##0.00_);_(&quot;$&quot;* \(#,##0.00\);_(&quot;$&quot;* &quot;-&quot;??_);_(@_)">
                  <c:v>16.176533333333335</c:v>
                </c:pt>
                <c:pt idx="770" formatCode="_(&quot;$&quot;* #,##0.00_);_(&quot;$&quot;* \(#,##0.00\);_(&quot;$&quot;* &quot;-&quot;??_);_(@_)">
                  <c:v>15.885366666666668</c:v>
                </c:pt>
                <c:pt idx="771" formatCode="_(&quot;$&quot;* #,##0.00_);_(&quot;$&quot;* \(#,##0.00\);_(&quot;$&quot;* &quot;-&quot;??_);_(@_)">
                  <c:v>15.641100000000002</c:v>
                </c:pt>
                <c:pt idx="772" formatCode="_(&quot;$&quot;* #,##0.00_);_(&quot;$&quot;* \(#,##0.00\);_(&quot;$&quot;* &quot;-&quot;??_);_(@_)">
                  <c:v>15.483466666666667</c:v>
                </c:pt>
                <c:pt idx="773" formatCode="_(&quot;$&quot;* #,##0.00_);_(&quot;$&quot;* \(#,##0.00\);_(&quot;$&quot;* &quot;-&quot;??_);_(@_)">
                  <c:v>15.542733333333333</c:v>
                </c:pt>
                <c:pt idx="774" formatCode="_(&quot;$&quot;* #,##0.00_);_(&quot;$&quot;* \(#,##0.00\);_(&quot;$&quot;* &quot;-&quot;??_);_(@_)">
                  <c:v>15.616966666666665</c:v>
                </c:pt>
                <c:pt idx="775" formatCode="_(&quot;$&quot;* #,##0.00_);_(&quot;$&quot;* \(#,##0.00\);_(&quot;$&quot;* &quot;-&quot;??_);_(@_)">
                  <c:v>15.734200000000001</c:v>
                </c:pt>
                <c:pt idx="776" formatCode="_(&quot;$&quot;* #,##0.00_);_(&quot;$&quot;* \(#,##0.00\);_(&quot;$&quot;* &quot;-&quot;??_);_(@_)">
                  <c:v>15.789566666666667</c:v>
                </c:pt>
                <c:pt idx="777" formatCode="_(&quot;$&quot;* #,##0.00_);_(&quot;$&quot;* \(#,##0.00\);_(&quot;$&quot;* &quot;-&quot;??_);_(@_)">
                  <c:v>15.691233333333335</c:v>
                </c:pt>
                <c:pt idx="778" formatCode="_(&quot;$&quot;* #,##0.00_);_(&quot;$&quot;* \(#,##0.00\);_(&quot;$&quot;* &quot;-&quot;??_);_(@_)">
                  <c:v>15.520566666666667</c:v>
                </c:pt>
                <c:pt idx="779" formatCode="_(&quot;$&quot;* #,##0.00_);_(&quot;$&quot;* \(#,##0.00\);_(&quot;$&quot;* &quot;-&quot;??_);_(@_)">
                  <c:v>15.29</c:v>
                </c:pt>
                <c:pt idx="780" formatCode="_(&quot;$&quot;* #,##0.00_);_(&quot;$&quot;* \(#,##0.00\);_(&quot;$&quot;* &quot;-&quot;??_);_(@_)">
                  <c:v>15.213766666666666</c:v>
                </c:pt>
                <c:pt idx="781" formatCode="_(&quot;$&quot;* #,##0.00_);_(&quot;$&quot;* \(#,##0.00\);_(&quot;$&quot;* &quot;-&quot;??_);_(@_)">
                  <c:v>15.151899999999999</c:v>
                </c:pt>
                <c:pt idx="782" formatCode="_(&quot;$&quot;* #,##0.00_);_(&quot;$&quot;* \(#,##0.00\);_(&quot;$&quot;* &quot;-&quot;??_);_(@_)">
                  <c:v>15.091966666666666</c:v>
                </c:pt>
                <c:pt idx="783" formatCode="_(&quot;$&quot;* #,##0.00_);_(&quot;$&quot;* \(#,##0.00\);_(&quot;$&quot;* &quot;-&quot;??_);_(@_)">
                  <c:v>15.0555</c:v>
                </c:pt>
                <c:pt idx="784" formatCode="_(&quot;$&quot;* #,##0.00_);_(&quot;$&quot;* \(#,##0.00\);_(&quot;$&quot;* &quot;-&quot;??_);_(@_)">
                  <c:v>14.933033333333332</c:v>
                </c:pt>
                <c:pt idx="785" formatCode="_(&quot;$&quot;* #,##0.00_);_(&quot;$&quot;* \(#,##0.00\);_(&quot;$&quot;* &quot;-&quot;??_);_(@_)">
                  <c:v>14.807966666666665</c:v>
                </c:pt>
                <c:pt idx="786" formatCode="_(&quot;$&quot;* #,##0.00_);_(&quot;$&quot;* \(#,##0.00\);_(&quot;$&quot;* &quot;-&quot;??_);_(@_)">
                  <c:v>14.791666666666666</c:v>
                </c:pt>
                <c:pt idx="787" formatCode="_(&quot;$&quot;* #,##0.00_);_(&quot;$&quot;* \(#,##0.00\);_(&quot;$&quot;* &quot;-&quot;??_);_(@_)">
                  <c:v>14.839866666666666</c:v>
                </c:pt>
                <c:pt idx="788" formatCode="_(&quot;$&quot;* #,##0.00_);_(&quot;$&quot;* \(#,##0.00\);_(&quot;$&quot;* &quot;-&quot;??_);_(@_)">
                  <c:v>14.957099999999999</c:v>
                </c:pt>
                <c:pt idx="789" formatCode="_(&quot;$&quot;* #,##0.00_);_(&quot;$&quot;* \(#,##0.00\);_(&quot;$&quot;* &quot;-&quot;??_);_(@_)">
                  <c:v>15.029433333333335</c:v>
                </c:pt>
                <c:pt idx="790" formatCode="_(&quot;$&quot;* #,##0.00_);_(&quot;$&quot;* \(#,##0.00\);_(&quot;$&quot;* &quot;-&quot;??_);_(@_)">
                  <c:v>15.1089</c:v>
                </c:pt>
                <c:pt idx="791" formatCode="_(&quot;$&quot;* #,##0.00_);_(&quot;$&quot;* \(#,##0.00\);_(&quot;$&quot;* &quot;-&quot;??_);_(@_)">
                  <c:v>15.417666666666667</c:v>
                </c:pt>
                <c:pt idx="792" formatCode="_(&quot;$&quot;* #,##0.00_);_(&quot;$&quot;* \(#,##0.00\);_(&quot;$&quot;* &quot;-&quot;??_);_(@_)">
                  <c:v>15.731633333333333</c:v>
                </c:pt>
                <c:pt idx="793" formatCode="_(&quot;$&quot;* #,##0.00_);_(&quot;$&quot;* \(#,##0.00\);_(&quot;$&quot;* &quot;-&quot;??_);_(@_)">
                  <c:v>16.029966666666667</c:v>
                </c:pt>
                <c:pt idx="794" formatCode="_(&quot;$&quot;* #,##0.00_);_(&quot;$&quot;* \(#,##0.00\);_(&quot;$&quot;* &quot;-&quot;??_);_(@_)">
                  <c:v>16.218866666666667</c:v>
                </c:pt>
                <c:pt idx="795" formatCode="_(&quot;$&quot;* #,##0.00_);_(&quot;$&quot;* \(#,##0.00\);_(&quot;$&quot;* &quot;-&quot;??_);_(@_)">
                  <c:v>16.443566666666666</c:v>
                </c:pt>
                <c:pt idx="796" formatCode="_(&quot;$&quot;* #,##0.00_);_(&quot;$&quot;* \(#,##0.00\);_(&quot;$&quot;* &quot;-&quot;??_);_(@_)">
                  <c:v>16.682633333333332</c:v>
                </c:pt>
                <c:pt idx="797" formatCode="_(&quot;$&quot;* #,##0.00_);_(&quot;$&quot;* \(#,##0.00\);_(&quot;$&quot;* &quot;-&quot;??_);_(@_)">
                  <c:v>16.843533333333337</c:v>
                </c:pt>
                <c:pt idx="798" formatCode="_(&quot;$&quot;* #,##0.00_);_(&quot;$&quot;* \(#,##0.00\);_(&quot;$&quot;* &quot;-&quot;??_);_(@_)">
                  <c:v>16.883300000000002</c:v>
                </c:pt>
                <c:pt idx="799" formatCode="_(&quot;$&quot;* #,##0.00_);_(&quot;$&quot;* \(#,##0.00\);_(&quot;$&quot;* &quot;-&quot;??_);_(@_)">
                  <c:v>17.027899999999999</c:v>
                </c:pt>
                <c:pt idx="800" formatCode="_(&quot;$&quot;* #,##0.00_);_(&quot;$&quot;* \(#,##0.00\);_(&quot;$&quot;* &quot;-&quot;??_);_(@_)">
                  <c:v>17.192700000000002</c:v>
                </c:pt>
                <c:pt idx="801" formatCode="_(&quot;$&quot;* #,##0.00_);_(&quot;$&quot;* \(#,##0.00\);_(&quot;$&quot;* &quot;-&quot;??_);_(@_)">
                  <c:v>17.337933333333332</c:v>
                </c:pt>
                <c:pt idx="802" formatCode="_(&quot;$&quot;* #,##0.00_);_(&quot;$&quot;* \(#,##0.00\);_(&quot;$&quot;* &quot;-&quot;??_);_(@_)">
                  <c:v>17.425233333333335</c:v>
                </c:pt>
                <c:pt idx="803" formatCode="_(&quot;$&quot;* #,##0.00_);_(&quot;$&quot;* \(#,##0.00\);_(&quot;$&quot;* &quot;-&quot;??_);_(@_)">
                  <c:v>17.442166666666665</c:v>
                </c:pt>
                <c:pt idx="804" formatCode="_(&quot;$&quot;* #,##0.00_);_(&quot;$&quot;* \(#,##0.00\);_(&quot;$&quot;* &quot;-&quot;??_);_(@_)">
                  <c:v>17.456500000000002</c:v>
                </c:pt>
                <c:pt idx="805" formatCode="_(&quot;$&quot;* #,##0.00_);_(&quot;$&quot;* \(#,##0.00\);_(&quot;$&quot;* &quot;-&quot;??_);_(@_)">
                  <c:v>17.541166666666665</c:v>
                </c:pt>
                <c:pt idx="806" formatCode="_(&quot;$&quot;* #,##0.00_);_(&quot;$&quot;* \(#,##0.00\);_(&quot;$&quot;* &quot;-&quot;??_);_(@_)">
                  <c:v>17.526833333333332</c:v>
                </c:pt>
                <c:pt idx="807" formatCode="_(&quot;$&quot;* #,##0.00_);_(&quot;$&quot;* \(#,##0.00\);_(&quot;$&quot;* &quot;-&quot;??_);_(@_)">
                  <c:v>17.548333333333332</c:v>
                </c:pt>
                <c:pt idx="808" formatCode="_(&quot;$&quot;* #,##0.00_);_(&quot;$&quot;* \(#,##0.00\);_(&quot;$&quot;* &quot;-&quot;??_);_(@_)">
                  <c:v>17.479299999999999</c:v>
                </c:pt>
                <c:pt idx="809" formatCode="_(&quot;$&quot;* #,##0.00_);_(&quot;$&quot;* \(#,##0.00\);_(&quot;$&quot;* &quot;-&quot;??_);_(@_)">
                  <c:v>17.770466666666668</c:v>
                </c:pt>
                <c:pt idx="810" formatCode="_(&quot;$&quot;* #,##0.00_);_(&quot;$&quot;* \(#,##0.00\);_(&quot;$&quot;* &quot;-&quot;??_);_(@_)">
                  <c:v>18.009533333333334</c:v>
                </c:pt>
                <c:pt idx="811" formatCode="_(&quot;$&quot;* #,##0.00_);_(&quot;$&quot;* \(#,##0.00\);_(&quot;$&quot;* &quot;-&quot;??_);_(@_)">
                  <c:v>18.046666666666667</c:v>
                </c:pt>
                <c:pt idx="812" formatCode="_(&quot;$&quot;* #,##0.00_);_(&quot;$&quot;* \(#,##0.00\);_(&quot;$&quot;* &quot;-&quot;??_);_(@_)">
                  <c:v>17.888400000000001</c:v>
                </c:pt>
                <c:pt idx="813" formatCode="_(&quot;$&quot;* #,##0.00_);_(&quot;$&quot;* \(#,##0.00\);_(&quot;$&quot;* &quot;-&quot;??_);_(@_)">
                  <c:v>17.711866666666666</c:v>
                </c:pt>
                <c:pt idx="814" formatCode="_(&quot;$&quot;* #,##0.00_);_(&quot;$&quot;* \(#,##0.00\);_(&quot;$&quot;* &quot;-&quot;??_);_(@_)">
                  <c:v>17.711866666666666</c:v>
                </c:pt>
                <c:pt idx="815" formatCode="_(&quot;$&quot;* #,##0.00_);_(&quot;$&quot;* \(#,##0.00\);_(&quot;$&quot;* &quot;-&quot;??_);_(@_)">
                  <c:v>17.630433333333333</c:v>
                </c:pt>
                <c:pt idx="816" formatCode="_(&quot;$&quot;* #,##0.00_);_(&quot;$&quot;* \(#,##0.00\);_(&quot;$&quot;* &quot;-&quot;??_);_(@_)">
                  <c:v>17.579633333333334</c:v>
                </c:pt>
                <c:pt idx="817" formatCode="_(&quot;$&quot;* #,##0.00_);_(&quot;$&quot;* \(#,##0.00\);_(&quot;$&quot;* &quot;-&quot;??_);_(@_)">
                  <c:v>17.528833333333335</c:v>
                </c:pt>
                <c:pt idx="818" formatCode="_(&quot;$&quot;* #,##0.00_);_(&quot;$&quot;* \(#,##0.00\);_(&quot;$&quot;* &quot;-&quot;??_);_(@_)">
                  <c:v>17.418099999999999</c:v>
                </c:pt>
                <c:pt idx="819" formatCode="_(&quot;$&quot;* #,##0.00_);_(&quot;$&quot;* \(#,##0.00\);_(&quot;$&quot;* &quot;-&quot;??_);_(@_)">
                  <c:v>17.281300000000002</c:v>
                </c:pt>
                <c:pt idx="820" formatCode="_(&quot;$&quot;* #,##0.00_);_(&quot;$&quot;* \(#,##0.00\);_(&quot;$&quot;* &quot;-&quot;??_);_(@_)">
                  <c:v>17.002500000000001</c:v>
                </c:pt>
                <c:pt idx="821" formatCode="_(&quot;$&quot;* #,##0.00_);_(&quot;$&quot;* \(#,##0.00\);_(&quot;$&quot;* &quot;-&quot;??_);_(@_)">
                  <c:v>16.665066666666664</c:v>
                </c:pt>
                <c:pt idx="822" formatCode="_(&quot;$&quot;* #,##0.00_);_(&quot;$&quot;* \(#,##0.00\);_(&quot;$&quot;* &quot;-&quot;??_);_(@_)">
                  <c:v>16.335466666666665</c:v>
                </c:pt>
                <c:pt idx="823" formatCode="_(&quot;$&quot;* #,##0.00_);_(&quot;$&quot;* \(#,##0.00\);_(&quot;$&quot;* &quot;-&quot;??_);_(@_)">
                  <c:v>16.18043333333333</c:v>
                </c:pt>
                <c:pt idx="824" formatCode="_(&quot;$&quot;* #,##0.00_);_(&quot;$&quot;* \(#,##0.00\);_(&quot;$&quot;* &quot;-&quot;??_);_(@_)">
                  <c:v>16.145933333333335</c:v>
                </c:pt>
                <c:pt idx="825" formatCode="_(&quot;$&quot;* #,##0.00_);_(&quot;$&quot;* \(#,##0.00\);_(&quot;$&quot;* &quot;-&quot;??_);_(@_)">
                  <c:v>16.2026</c:v>
                </c:pt>
                <c:pt idx="826" formatCode="_(&quot;$&quot;* #,##0.00_);_(&quot;$&quot;* \(#,##0.00\);_(&quot;$&quot;* &quot;-&quot;??_);_(@_)">
                  <c:v>16.261233333333333</c:v>
                </c:pt>
                <c:pt idx="827" formatCode="_(&quot;$&quot;* #,##0.00_);_(&quot;$&quot;* \(#,##0.00\);_(&quot;$&quot;* &quot;-&quot;??_);_(@_)">
                  <c:v>16.321133333333336</c:v>
                </c:pt>
                <c:pt idx="828" formatCode="_(&quot;$&quot;* #,##0.00_);_(&quot;$&quot;* \(#,##0.00\);_(&quot;$&quot;* &quot;-&quot;??_);_(@_)">
                  <c:v>16.320499999999999</c:v>
                </c:pt>
                <c:pt idx="829" formatCode="_(&quot;$&quot;* #,##0.00_);_(&quot;$&quot;* \(#,##0.00\);_(&quot;$&quot;* &quot;-&quot;??_);_(@_)">
                  <c:v>16.461200000000002</c:v>
                </c:pt>
                <c:pt idx="830" formatCode="_(&quot;$&quot;* #,##0.00_);_(&quot;$&quot;* \(#,##0.00\);_(&quot;$&quot;* &quot;-&quot;??_);_(@_)">
                  <c:v>16.650099999999998</c:v>
                </c:pt>
                <c:pt idx="831" formatCode="_(&quot;$&quot;* #,##0.00_);_(&quot;$&quot;* \(#,##0.00\);_(&quot;$&quot;* &quot;-&quot;??_);_(@_)">
                  <c:v>16.905433333333331</c:v>
                </c:pt>
                <c:pt idx="832" formatCode="_(&quot;$&quot;* #,##0.00_);_(&quot;$&quot;* \(#,##0.00\);_(&quot;$&quot;* &quot;-&quot;??_);_(@_)">
                  <c:v>17.056533333333334</c:v>
                </c:pt>
                <c:pt idx="833" formatCode="_(&quot;$&quot;* #,##0.00_);_(&quot;$&quot;* \(#,##0.00\);_(&quot;$&quot;* &quot;-&quot;??_);_(@_)">
                  <c:v>17.058499999999999</c:v>
                </c:pt>
                <c:pt idx="834" formatCode="_(&quot;$&quot;* #,##0.00_);_(&quot;$&quot;* \(#,##0.00\);_(&quot;$&quot;* &quot;-&quot;??_);_(@_)">
                  <c:v>16.895666666666667</c:v>
                </c:pt>
                <c:pt idx="835" formatCode="_(&quot;$&quot;* #,##0.00_);_(&quot;$&quot;* \(#,##0.00\);_(&quot;$&quot;* &quot;-&quot;??_);_(@_)">
                  <c:v>16.732833333333335</c:v>
                </c:pt>
                <c:pt idx="836" formatCode="_(&quot;$&quot;* #,##0.00_);_(&quot;$&quot;* \(#,##0.00\);_(&quot;$&quot;* &quot;-&quot;??_);_(@_)">
                  <c:v>16.659866666666666</c:v>
                </c:pt>
                <c:pt idx="837" formatCode="_(&quot;$&quot;* #,##0.00_);_(&quot;$&quot;* \(#,##0.00\);_(&quot;$&quot;* &quot;-&quot;??_);_(@_)">
                  <c:v>16.593399999999999</c:v>
                </c:pt>
                <c:pt idx="838" formatCode="_(&quot;$&quot;* #,##0.00_);_(&quot;$&quot;* \(#,##0.00\);_(&quot;$&quot;* &quot;-&quot;??_);_(@_)">
                  <c:v>16.64746666666667</c:v>
                </c:pt>
                <c:pt idx="839" formatCode="_(&quot;$&quot;* #,##0.00_);_(&quot;$&quot;* \(#,##0.00\);_(&quot;$&quot;* &quot;-&quot;??_);_(@_)">
                  <c:v>16.717833333333331</c:v>
                </c:pt>
                <c:pt idx="840" formatCode="_(&quot;$&quot;* #,##0.00_);_(&quot;$&quot;* \(#,##0.00\);_(&quot;$&quot;* &quot;-&quot;??_);_(@_)">
                  <c:v>17.0227</c:v>
                </c:pt>
                <c:pt idx="841" formatCode="_(&quot;$&quot;* #,##0.00_);_(&quot;$&quot;* \(#,##0.00\);_(&quot;$&quot;* &quot;-&quot;??_);_(@_)">
                  <c:v>17.216799999999999</c:v>
                </c:pt>
                <c:pt idx="842" formatCode="_(&quot;$&quot;* #,##0.00_);_(&quot;$&quot;* \(#,##0.00\);_(&quot;$&quot;* &quot;-&quot;??_);_(@_)">
                  <c:v>17.276733333333336</c:v>
                </c:pt>
                <c:pt idx="843" formatCode="_(&quot;$&quot;* #,##0.00_);_(&quot;$&quot;* \(#,##0.00\);_(&quot;$&quot;* &quot;-&quot;??_);_(@_)">
                  <c:v>17.266966666666669</c:v>
                </c:pt>
                <c:pt idx="844" formatCode="_(&quot;$&quot;* #,##0.00_);_(&quot;$&quot;* \(#,##0.00\);_(&quot;$&quot;* &quot;-&quot;??_);_(@_)">
                  <c:v>17.147133333333333</c:v>
                </c:pt>
                <c:pt idx="845" formatCode="_(&quot;$&quot;* #,##0.00_);_(&quot;$&quot;* \(#,##0.00\);_(&quot;$&quot;* &quot;-&quot;??_);_(@_)">
                  <c:v>17.095000000000002</c:v>
                </c:pt>
                <c:pt idx="846" formatCode="_(&quot;$&quot;* #,##0.00_);_(&quot;$&quot;* \(#,##0.00\);_(&quot;$&quot;* &quot;-&quot;??_);_(@_)">
                  <c:v>16.935400000000001</c:v>
                </c:pt>
                <c:pt idx="847" formatCode="_(&quot;$&quot;* #,##0.00_);_(&quot;$&quot;* \(#,##0.00\);_(&quot;$&quot;* &quot;-&quot;??_);_(@_)">
                  <c:v>16.957533333333334</c:v>
                </c:pt>
                <c:pt idx="848" formatCode="_(&quot;$&quot;* #,##0.00_);_(&quot;$&quot;* \(#,##0.00\);_(&quot;$&quot;* &quot;-&quot;??_);_(@_)">
                  <c:v>17.150466666666667</c:v>
                </c:pt>
                <c:pt idx="849" formatCode="_(&quot;$&quot;* #,##0.00_);_(&quot;$&quot;* \(#,##0.00\);_(&quot;$&quot;* &quot;-&quot;??_);_(@_)">
                  <c:v>17.484366666666666</c:v>
                </c:pt>
                <c:pt idx="850" formatCode="_(&quot;$&quot;* #,##0.00_);_(&quot;$&quot;* \(#,##0.00\);_(&quot;$&quot;* &quot;-&quot;??_);_(@_)">
                  <c:v>17.729166666666668</c:v>
                </c:pt>
                <c:pt idx="851" formatCode="_(&quot;$&quot;* #,##0.00_);_(&quot;$&quot;* \(#,##0.00\);_(&quot;$&quot;* &quot;-&quot;??_);_(@_)">
                  <c:v>17.840266666666668</c:v>
                </c:pt>
                <c:pt idx="852" formatCode="_(&quot;$&quot;* #,##0.00_);_(&quot;$&quot;* \(#,##0.00\);_(&quot;$&quot;* &quot;-&quot;??_);_(@_)">
                  <c:v>17.774899999999999</c:v>
                </c:pt>
                <c:pt idx="853" formatCode="_(&quot;$&quot;* #,##0.00_);_(&quot;$&quot;* \(#,##0.00\);_(&quot;$&quot;* &quot;-&quot;??_);_(@_)">
                  <c:v>17.5684</c:v>
                </c:pt>
                <c:pt idx="854" formatCode="_(&quot;$&quot;* #,##0.00_);_(&quot;$&quot;* \(#,##0.00\);_(&quot;$&quot;* &quot;-&quot;??_);_(@_)">
                  <c:v>17.405000000000001</c:v>
                </c:pt>
                <c:pt idx="855" formatCode="_(&quot;$&quot;* #,##0.00_);_(&quot;$&quot;* \(#,##0.00\);_(&quot;$&quot;* &quot;-&quot;??_);_(@_)">
                  <c:v>17.356666666666669</c:v>
                </c:pt>
                <c:pt idx="856" formatCode="_(&quot;$&quot;* #,##0.00_);_(&quot;$&quot;* \(#,##0.00\);_(&quot;$&quot;* &quot;-&quot;??_);_(@_)">
                  <c:v>17.439666666666668</c:v>
                </c:pt>
                <c:pt idx="857" formatCode="_(&quot;$&quot;* #,##0.00_);_(&quot;$&quot;* \(#,##0.00\);_(&quot;$&quot;* &quot;-&quot;??_);_(@_)">
                  <c:v>17.569066666666668</c:v>
                </c:pt>
                <c:pt idx="858" formatCode="_(&quot;$&quot;* #,##0.00_);_(&quot;$&quot;* \(#,##0.00\);_(&quot;$&quot;* &quot;-&quot;??_);_(@_)">
                  <c:v>17.6965</c:v>
                </c:pt>
                <c:pt idx="859" formatCode="_(&quot;$&quot;* #,##0.00_);_(&quot;$&quot;* \(#,##0.00\);_(&quot;$&quot;* &quot;-&quot;??_);_(@_)">
                  <c:v>17.808233333333334</c:v>
                </c:pt>
                <c:pt idx="860" formatCode="_(&quot;$&quot;* #,##0.00_);_(&quot;$&quot;* \(#,##0.00\);_(&quot;$&quot;* &quot;-&quot;??_);_(@_)">
                  <c:v>17.861833333333337</c:v>
                </c:pt>
                <c:pt idx="861" formatCode="_(&quot;$&quot;* #,##0.00_);_(&quot;$&quot;* \(#,##0.00\);_(&quot;$&quot;* &quot;-&quot;??_);_(@_)">
                  <c:v>17.869000000000003</c:v>
                </c:pt>
                <c:pt idx="862" formatCode="_(&quot;$&quot;* #,##0.00_);_(&quot;$&quot;* \(#,##0.00\);_(&quot;$&quot;* &quot;-&quot;??_);_(@_)">
                  <c:v>17.884033333333335</c:v>
                </c:pt>
                <c:pt idx="863" formatCode="_(&quot;$&quot;* #,##0.00_);_(&quot;$&quot;* \(#,##0.00\);_(&quot;$&quot;* &quot;-&quot;??_);_(@_)">
                  <c:v>17.932400000000001</c:v>
                </c:pt>
                <c:pt idx="864" formatCode="_(&quot;$&quot;* #,##0.00_);_(&quot;$&quot;* \(#,##0.00\);_(&quot;$&quot;* &quot;-&quot;??_);_(@_)">
                  <c:v>17.970966666666669</c:v>
                </c:pt>
                <c:pt idx="865" formatCode="_(&quot;$&quot;* #,##0.00_);_(&quot;$&quot;* \(#,##0.00\);_(&quot;$&quot;* &quot;-&quot;??_);_(@_)">
                  <c:v>17.930466666666668</c:v>
                </c:pt>
                <c:pt idx="866" formatCode="_(&quot;$&quot;* #,##0.00_);_(&quot;$&quot;* \(#,##0.00\);_(&quot;$&quot;* &quot;-&quot;??_);_(@_)">
                  <c:v>18.04546666666667</c:v>
                </c:pt>
                <c:pt idx="867" formatCode="_(&quot;$&quot;* #,##0.00_);_(&quot;$&quot;* \(#,##0.00\);_(&quot;$&quot;* &quot;-&quot;??_);_(@_)">
                  <c:v>18.276166666666665</c:v>
                </c:pt>
                <c:pt idx="868" formatCode="_(&quot;$&quot;* #,##0.00_);_(&quot;$&quot;* \(#,##0.00\);_(&quot;$&quot;* &quot;-&quot;??_);_(@_)">
                  <c:v>18.204933333333333</c:v>
                </c:pt>
                <c:pt idx="869" formatCode="_(&quot;$&quot;* #,##0.00_);_(&quot;$&quot;* \(#,##0.00\);_(&quot;$&quot;* &quot;-&quot;??_);_(@_)">
                  <c:v>18.099066666666669</c:v>
                </c:pt>
                <c:pt idx="870" formatCode="_(&quot;$&quot;* #,##0.00_);_(&quot;$&quot;* \(#,##0.00\);_(&quot;$&quot;* &quot;-&quot;??_);_(@_)">
                  <c:v>17.8553</c:v>
                </c:pt>
                <c:pt idx="871" formatCode="_(&quot;$&quot;* #,##0.00_);_(&quot;$&quot;* \(#,##0.00\);_(&quot;$&quot;* &quot;-&quot;??_);_(@_)">
                  <c:v>18.060500000000001</c:v>
                </c:pt>
                <c:pt idx="872" formatCode="_(&quot;$&quot;* #,##0.00_);_(&quot;$&quot;* \(#,##0.00\);_(&quot;$&quot;* &quot;-&quot;??_);_(@_)">
                  <c:v>18.091866666666665</c:v>
                </c:pt>
                <c:pt idx="873" formatCode="_(&quot;$&quot;* #,##0.00_);_(&quot;$&quot;* \(#,##0.00\);_(&quot;$&quot;* &quot;-&quot;??_);_(@_)">
                  <c:v>18.255233333333333</c:v>
                </c:pt>
                <c:pt idx="874" formatCode="_(&quot;$&quot;* #,##0.00_);_(&quot;$&quot;* \(#,##0.00\);_(&quot;$&quot;* &quot;-&quot;??_);_(@_)">
                  <c:v>18.231033333333333</c:v>
                </c:pt>
                <c:pt idx="875" formatCode="_(&quot;$&quot;* #,##0.00_);_(&quot;$&quot;* \(#,##0.00\);_(&quot;$&quot;* &quot;-&quot;??_);_(@_)">
                  <c:v>18.311433333333333</c:v>
                </c:pt>
                <c:pt idx="876" formatCode="_(&quot;$&quot;* #,##0.00_);_(&quot;$&quot;* \(#,##0.00\);_(&quot;$&quot;* &quot;-&quot;??_);_(@_)">
                  <c:v>18.283333333333335</c:v>
                </c:pt>
                <c:pt idx="877" formatCode="_(&quot;$&quot;* #,##0.00_);_(&quot;$&quot;* \(#,##0.00\);_(&quot;$&quot;* &quot;-&quot;??_);_(@_)">
                  <c:v>18.333666666666666</c:v>
                </c:pt>
                <c:pt idx="878" formatCode="_(&quot;$&quot;* #,##0.00_);_(&quot;$&quot;* \(#,##0.00\);_(&quot;$&quot;* &quot;-&quot;??_);_(@_)">
                  <c:v>18.38463333333333</c:v>
                </c:pt>
                <c:pt idx="879" formatCode="_(&quot;$&quot;* #,##0.00_);_(&quot;$&quot;* \(#,##0.00\);_(&quot;$&quot;* &quot;-&quot;??_);_(@_)">
                  <c:v>18.465666666666667</c:v>
                </c:pt>
                <c:pt idx="880" formatCode="_(&quot;$&quot;* #,##0.00_);_(&quot;$&quot;* \(#,##0.00\);_(&quot;$&quot;* &quot;-&quot;??_);_(@_)">
                  <c:v>18.504866666666668</c:v>
                </c:pt>
                <c:pt idx="881" formatCode="_(&quot;$&quot;* #,##0.00_);_(&quot;$&quot;* \(#,##0.00\);_(&quot;$&quot;* &quot;-&quot;??_);_(@_)">
                  <c:v>18.546700000000001</c:v>
                </c:pt>
                <c:pt idx="882" formatCode="_(&quot;$&quot;* #,##0.00_);_(&quot;$&quot;* \(#,##0.00\);_(&quot;$&quot;* &quot;-&quot;??_);_(@_)">
                  <c:v>18.822500000000002</c:v>
                </c:pt>
                <c:pt idx="883" formatCode="_(&quot;$&quot;* #,##0.00_);_(&quot;$&quot;* \(#,##0.00\);_(&quot;$&quot;* &quot;-&quot;??_);_(@_)">
                  <c:v>19.096999999999998</c:v>
                </c:pt>
                <c:pt idx="884" formatCode="_(&quot;$&quot;* #,##0.00_);_(&quot;$&quot;* \(#,##0.00\);_(&quot;$&quot;* &quot;-&quot;??_);_(@_)">
                  <c:v>19.245999999999999</c:v>
                </c:pt>
                <c:pt idx="885" formatCode="_(&quot;$&quot;* #,##0.00_);_(&quot;$&quot;* \(#,##0.00\);_(&quot;$&quot;* &quot;-&quot;??_);_(@_)">
                  <c:v>18.989833333333333</c:v>
                </c:pt>
                <c:pt idx="886" formatCode="_(&quot;$&quot;* #,##0.00_);_(&quot;$&quot;* \(#,##0.00\);_(&quot;$&quot;* &quot;-&quot;??_);_(@_)">
                  <c:v>18.742799999999999</c:v>
                </c:pt>
                <c:pt idx="887" formatCode="_(&quot;$&quot;* #,##0.00_);_(&quot;$&quot;* \(#,##0.00\);_(&quot;$&quot;* &quot;-&quot;??_);_(@_)">
                  <c:v>18.575500000000002</c:v>
                </c:pt>
                <c:pt idx="888" formatCode="_(&quot;$&quot;* #,##0.00_);_(&quot;$&quot;* \(#,##0.00\);_(&quot;$&quot;* &quot;-&quot;??_);_(@_)">
                  <c:v>18.641499999999997</c:v>
                </c:pt>
                <c:pt idx="889" formatCode="_(&quot;$&quot;* #,##0.00_);_(&quot;$&quot;* \(#,##0.00\);_(&quot;$&quot;* &quot;-&quot;??_);_(@_)">
                  <c:v>18.676133333333333</c:v>
                </c:pt>
                <c:pt idx="890" formatCode="_(&quot;$&quot;* #,##0.00_);_(&quot;$&quot;* \(#,##0.00\);_(&quot;$&quot;* &quot;-&quot;??_);_(@_)">
                  <c:v>18.588566666666665</c:v>
                </c:pt>
                <c:pt idx="891" formatCode="_(&quot;$&quot;* #,##0.00_);_(&quot;$&quot;* \(#,##0.00\);_(&quot;$&quot;* &quot;-&quot;??_);_(@_)">
                  <c:v>18.632999999999999</c:v>
                </c:pt>
                <c:pt idx="892" formatCode="_(&quot;$&quot;* #,##0.00_);_(&quot;$&quot;* \(#,##0.00\);_(&quot;$&quot;* &quot;-&quot;??_);_(@_)">
                  <c:v>18.845400000000001</c:v>
                </c:pt>
                <c:pt idx="893" formatCode="_(&quot;$&quot;* #,##0.00_);_(&quot;$&quot;* \(#,##0.00\);_(&quot;$&quot;* &quot;-&quot;??_);_(@_)">
                  <c:v>19.159066666666664</c:v>
                </c:pt>
                <c:pt idx="894" formatCode="_(&quot;$&quot;* #,##0.00_);_(&quot;$&quot;* \(#,##0.00\);_(&quot;$&quot;* &quot;-&quot;??_);_(@_)">
                  <c:v>19.380600000000001</c:v>
                </c:pt>
                <c:pt idx="895" formatCode="_(&quot;$&quot;* #,##0.00_);_(&quot;$&quot;* \(#,##0.00\);_(&quot;$&quot;* &quot;-&quot;??_);_(@_)">
                  <c:v>19.359033333333333</c:v>
                </c:pt>
                <c:pt idx="896" formatCode="_(&quot;$&quot;* #,##0.00_);_(&quot;$&quot;* \(#,##0.00\);_(&quot;$&quot;* &quot;-&quot;??_);_(@_)">
                  <c:v>19.287800000000001</c:v>
                </c:pt>
                <c:pt idx="897" formatCode="_(&quot;$&quot;* #,##0.00_);_(&quot;$&quot;* \(#,##0.00\);_(&quot;$&quot;* &quot;-&quot;??_);_(@_)">
                  <c:v>19.182599999999997</c:v>
                </c:pt>
                <c:pt idx="898" formatCode="_(&quot;$&quot;* #,##0.00_);_(&quot;$&quot;* \(#,##0.00\);_(&quot;$&quot;* &quot;-&quot;??_);_(@_)">
                  <c:v>19.2852</c:v>
                </c:pt>
                <c:pt idx="899" formatCode="_(&quot;$&quot;* #,##0.00_);_(&quot;$&quot;* \(#,##0.00\);_(&quot;$&quot;* &quot;-&quot;??_);_(@_)">
                  <c:v>19.466899999999999</c:v>
                </c:pt>
                <c:pt idx="900" formatCode="_(&quot;$&quot;* #,##0.00_);_(&quot;$&quot;* \(#,##0.00\);_(&quot;$&quot;* &quot;-&quot;??_);_(@_)">
                  <c:v>19.560333333333332</c:v>
                </c:pt>
                <c:pt idx="901" formatCode="_(&quot;$&quot;* #,##0.00_);_(&quot;$&quot;* \(#,##0.00\);_(&quot;$&quot;* &quot;-&quot;??_);_(@_)">
                  <c:v>19.587766666666667</c:v>
                </c:pt>
                <c:pt idx="902" formatCode="_(&quot;$&quot;* #,##0.00_);_(&quot;$&quot;* \(#,##0.00\);_(&quot;$&quot;* &quot;-&quot;??_);_(@_)">
                  <c:v>19.416533333333334</c:v>
                </c:pt>
                <c:pt idx="903" formatCode="_(&quot;$&quot;* #,##0.00_);_(&quot;$&quot;* \(#,##0.00\);_(&quot;$&quot;* &quot;-&quot;??_);_(@_)">
                  <c:v>19.183900000000005</c:v>
                </c:pt>
                <c:pt idx="904" formatCode="_(&quot;$&quot;* #,##0.00_);_(&quot;$&quot;* \(#,##0.00\);_(&quot;$&quot;* &quot;-&quot;??_);_(@_)">
                  <c:v>18.857800000000001</c:v>
                </c:pt>
                <c:pt idx="905" formatCode="_(&quot;$&quot;* #,##0.00_);_(&quot;$&quot;* \(#,##0.00\);_(&quot;$&quot;* &quot;-&quot;??_);_(@_)">
                  <c:v>18.612733333333335</c:v>
                </c:pt>
                <c:pt idx="906" formatCode="_(&quot;$&quot;* #,##0.00_);_(&quot;$&quot;* \(#,##0.00\);_(&quot;$&quot;* &quot;-&quot;??_);_(@_)">
                  <c:v>18.274866666666664</c:v>
                </c:pt>
                <c:pt idx="907" formatCode="_(&quot;$&quot;* #,##0.00_);_(&quot;$&quot;* \(#,##0.00\);_(&quot;$&quot;* &quot;-&quot;??_);_(@_)">
                  <c:v>17.993200000000002</c:v>
                </c:pt>
                <c:pt idx="908" formatCode="_(&quot;$&quot;* #,##0.00_);_(&quot;$&quot;* \(#,##0.00\);_(&quot;$&quot;* &quot;-&quot;??_);_(@_)">
                  <c:v>17.748133333333335</c:v>
                </c:pt>
                <c:pt idx="909" formatCode="_(&quot;$&quot;* #,##0.00_);_(&quot;$&quot;* \(#,##0.00\);_(&quot;$&quot;* &quot;-&quot;??_);_(@_)">
                  <c:v>17.757933333333337</c:v>
                </c:pt>
                <c:pt idx="910" formatCode="_(&quot;$&quot;* #,##0.00_);_(&quot;$&quot;* \(#,##0.00\);_(&quot;$&quot;* &quot;-&quot;??_);_(@_)">
                  <c:v>17.731133333333332</c:v>
                </c:pt>
                <c:pt idx="911" formatCode="_(&quot;$&quot;* #,##0.00_);_(&quot;$&quot;* \(#,##0.00\);_(&quot;$&quot;* &quot;-&quot;??_);_(@_)">
                  <c:v>17.729166666666668</c:v>
                </c:pt>
                <c:pt idx="912" formatCode="_(&quot;$&quot;* #,##0.00_);_(&quot;$&quot;* \(#,##0.00\);_(&quot;$&quot;* &quot;-&quot;??_);_(@_)">
                  <c:v>17.746133333333333</c:v>
                </c:pt>
                <c:pt idx="913" formatCode="_(&quot;$&quot;* #,##0.00_);_(&quot;$&quot;* \(#,##0.00\);_(&quot;$&quot;* &quot;-&quot;??_);_(@_)">
                  <c:v>17.842200000000002</c:v>
                </c:pt>
                <c:pt idx="914" formatCode="_(&quot;$&quot;* #,##0.00_);_(&quot;$&quot;* \(#,##0.00\);_(&quot;$&quot;* &quot;-&quot;??_);_(@_)">
                  <c:v>17.871600000000001</c:v>
                </c:pt>
                <c:pt idx="915" formatCode="_(&quot;$&quot;* #,##0.00_);_(&quot;$&quot;* \(#,##0.00\);_(&quot;$&quot;* &quot;-&quot;??_);_(@_)">
                  <c:v>17.8383</c:v>
                </c:pt>
                <c:pt idx="916" formatCode="_(&quot;$&quot;* #,##0.00_);_(&quot;$&quot;* \(#,##0.00\);_(&quot;$&quot;* &quot;-&quot;??_);_(@_)">
                  <c:v>17.792566666666669</c:v>
                </c:pt>
                <c:pt idx="917" formatCode="_(&quot;$&quot;* #,##0.00_);_(&quot;$&quot;* \(#,##0.00\);_(&quot;$&quot;* &quot;-&quot;??_);_(@_)">
                  <c:v>17.737033333333333</c:v>
                </c:pt>
                <c:pt idx="918" formatCode="_(&quot;$&quot;* #,##0.00_);_(&quot;$&quot;* \(#,##0.00\);_(&quot;$&quot;* &quot;-&quot;??_);_(@_)">
                  <c:v>17.750100000000003</c:v>
                </c:pt>
                <c:pt idx="919" formatCode="_(&quot;$&quot;* #,##0.00_);_(&quot;$&quot;* \(#,##0.00\);_(&quot;$&quot;* &quot;-&quot;??_);_(@_)">
                  <c:v>17.951366666666669</c:v>
                </c:pt>
                <c:pt idx="920" formatCode="_(&quot;$&quot;* #,##0.00_);_(&quot;$&quot;* \(#,##0.00\);_(&quot;$&quot;* &quot;-&quot;??_);_(@_)">
                  <c:v>18.131066666666666</c:v>
                </c:pt>
                <c:pt idx="921" formatCode="_(&quot;$&quot;* #,##0.00_);_(&quot;$&quot;* \(#,##0.00\);_(&quot;$&quot;* &quot;-&quot;??_);_(@_)">
                  <c:v>18.283333333333335</c:v>
                </c:pt>
                <c:pt idx="922" formatCode="_(&quot;$&quot;* #,##0.00_);_(&quot;$&quot;* \(#,##0.00\);_(&quot;$&quot;* &quot;-&quot;??_);_(@_)">
                  <c:v>18.367633333333334</c:v>
                </c:pt>
                <c:pt idx="923" formatCode="_(&quot;$&quot;* #,##0.00_);_(&quot;$&quot;* \(#,##0.00\);_(&quot;$&quot;* &quot;-&quot;??_);_(@_)">
                  <c:v>18.510099999999998</c:v>
                </c:pt>
                <c:pt idx="924" formatCode="_(&quot;$&quot;* #,##0.00_);_(&quot;$&quot;* \(#,##0.00\);_(&quot;$&quot;* &quot;-&quot;??_);_(@_)">
                  <c:v>18.489166666666666</c:v>
                </c:pt>
                <c:pt idx="925" formatCode="_(&quot;$&quot;* #,##0.00_);_(&quot;$&quot;* \(#,##0.00\);_(&quot;$&quot;* &quot;-&quot;??_);_(@_)">
                  <c:v>18.377433333333332</c:v>
                </c:pt>
                <c:pt idx="926" formatCode="_(&quot;$&quot;* #,##0.00_);_(&quot;$&quot;* \(#,##0.00\);_(&quot;$&quot;* &quot;-&quot;??_);_(@_)">
                  <c:v>18.317966666666667</c:v>
                </c:pt>
                <c:pt idx="927" formatCode="_(&quot;$&quot;* #,##0.00_);_(&quot;$&quot;* \(#,##0.00\);_(&quot;$&quot;* &quot;-&quot;??_);_(@_)">
                  <c:v>18.346733333333333</c:v>
                </c:pt>
                <c:pt idx="928" formatCode="_(&quot;$&quot;* #,##0.00_);_(&quot;$&quot;* \(#,##0.00\);_(&quot;$&quot;* &quot;-&quot;??_);_(@_)">
                  <c:v>18.369600000000002</c:v>
                </c:pt>
                <c:pt idx="929" formatCode="_(&quot;$&quot;* #,##0.00_);_(&quot;$&quot;* \(#,##0.00\);_(&quot;$&quot;* &quot;-&quot;??_);_(@_)">
                  <c:v>18.376133333333332</c:v>
                </c:pt>
                <c:pt idx="930" formatCode="_(&quot;$&quot;* #,##0.00_);_(&quot;$&quot;* \(#,##0.00\);_(&quot;$&quot;* &quot;-&quot;??_);_(@_)">
                  <c:v>18.361766666666668</c:v>
                </c:pt>
                <c:pt idx="931" formatCode="_(&quot;$&quot;* #,##0.00_);_(&quot;$&quot;* \(#,##0.00\);_(&quot;$&quot;* &quot;-&quot;??_);_(@_)">
                  <c:v>18.352633333333333</c:v>
                </c:pt>
                <c:pt idx="932" formatCode="_(&quot;$&quot;* #,##0.00_);_(&quot;$&quot;* \(#,##0.00\);_(&quot;$&quot;* &quot;-&quot;??_);_(@_)">
                  <c:v>18.334999999999997</c:v>
                </c:pt>
                <c:pt idx="933" formatCode="_(&quot;$&quot;* #,##0.00_);_(&quot;$&quot;* \(#,##0.00\);_(&quot;$&quot;* &quot;-&quot;??_);_(@_)">
                  <c:v>18.178133333333335</c:v>
                </c:pt>
                <c:pt idx="934" formatCode="_(&quot;$&quot;* #,##0.00_);_(&quot;$&quot;* \(#,##0.00\);_(&quot;$&quot;* &quot;-&quot;??_);_(@_)">
                  <c:v>17.944800000000001</c:v>
                </c:pt>
                <c:pt idx="935" formatCode="_(&quot;$&quot;* #,##0.00_);_(&quot;$&quot;* \(#,##0.00\);_(&quot;$&quot;* &quot;-&quot;??_);_(@_)">
                  <c:v>17.729133333333333</c:v>
                </c:pt>
                <c:pt idx="936" formatCode="_(&quot;$&quot;* #,##0.00_);_(&quot;$&quot;* \(#,##0.00\);_(&quot;$&quot;* &quot;-&quot;??_);_(@_)">
                  <c:v>17.687966666666668</c:v>
                </c:pt>
                <c:pt idx="937" formatCode="_(&quot;$&quot;* #,##0.00_);_(&quot;$&quot;* \(#,##0.00\);_(&quot;$&quot;* &quot;-&quot;??_);_(@_)">
                  <c:v>17.674266666666668</c:v>
                </c:pt>
                <c:pt idx="938" formatCode="_(&quot;$&quot;* #,##0.00_);_(&quot;$&quot;* \(#,##0.00\);_(&quot;$&quot;* &quot;-&quot;??_);_(@_)">
                  <c:v>17.259933333333333</c:v>
                </c:pt>
                <c:pt idx="939" formatCode="_(&quot;$&quot;* #,##0.00_);_(&quot;$&quot;* \(#,##0.00\);_(&quot;$&quot;* &quot;-&quot;??_);_(@_)">
                  <c:v>16.933199999999999</c:v>
                </c:pt>
                <c:pt idx="940" formatCode="_(&quot;$&quot;* #,##0.00_);_(&quot;$&quot;* \(#,##0.00\);_(&quot;$&quot;* &quot;-&quot;??_);_(@_)">
                  <c:v>16.656099999999999</c:v>
                </c:pt>
                <c:pt idx="941" formatCode="_(&quot;$&quot;* #,##0.00_);_(&quot;$&quot;* \(#,##0.00\);_(&quot;$&quot;* &quot;-&quot;??_);_(@_)">
                  <c:v>16.663966666666667</c:v>
                </c:pt>
                <c:pt idx="942" formatCode="_(&quot;$&quot;* #,##0.00_);_(&quot;$&quot;* \(#,##0.00\);_(&quot;$&quot;* &quot;-&quot;??_);_(@_)">
                  <c:v>16.539133333333336</c:v>
                </c:pt>
                <c:pt idx="943" formatCode="_(&quot;$&quot;* #,##0.00_);_(&quot;$&quot;* \(#,##0.00\);_(&quot;$&quot;* &quot;-&quot;??_);_(@_)">
                  <c:v>16.320866666666667</c:v>
                </c:pt>
                <c:pt idx="944" formatCode="_(&quot;$&quot;* #,##0.00_);_(&quot;$&quot;* \(#,##0.00\);_(&quot;$&quot;* &quot;-&quot;??_);_(@_)">
                  <c:v>16.218266666666665</c:v>
                </c:pt>
                <c:pt idx="945" formatCode="_(&quot;$&quot;* #,##0.00_);_(&quot;$&quot;* \(#,##0.00\);_(&quot;$&quot;* &quot;-&quot;??_);_(@_)">
                  <c:v>16.1614</c:v>
                </c:pt>
                <c:pt idx="946" formatCode="_(&quot;$&quot;* #,##0.00_);_(&quot;$&quot;* \(#,##0.00\);_(&quot;$&quot;* &quot;-&quot;??_);_(@_)">
                  <c:v>16.183600000000002</c:v>
                </c:pt>
                <c:pt idx="947" formatCode="_(&quot;$&quot;* #,##0.00_);_(&quot;$&quot;* \(#,##0.00\);_(&quot;$&quot;* &quot;-&quot;??_);_(@_)">
                  <c:v>16.150899999999996</c:v>
                </c:pt>
                <c:pt idx="948" formatCode="_(&quot;$&quot;* #,##0.00_);_(&quot;$&quot;* \(#,##0.00\);_(&quot;$&quot;* &quot;-&quot;??_);_(@_)">
                  <c:v>16.147633333333332</c:v>
                </c:pt>
                <c:pt idx="949" formatCode="_(&quot;$&quot;* #,##0.00_);_(&quot;$&quot;* \(#,##0.00\);_(&quot;$&quot;* &quot;-&quot;??_);_(@_)">
                  <c:v>16.047666666666668</c:v>
                </c:pt>
                <c:pt idx="950" formatCode="_(&quot;$&quot;* #,##0.00_);_(&quot;$&quot;* \(#,##0.00\);_(&quot;$&quot;* &quot;-&quot;??_);_(@_)">
                  <c:v>15.995400000000002</c:v>
                </c:pt>
                <c:pt idx="951" formatCode="_(&quot;$&quot;* #,##0.00_);_(&quot;$&quot;* \(#,##0.00\);_(&quot;$&quot;* &quot;-&quot;??_);_(@_)">
                  <c:v>15.960133333333332</c:v>
                </c:pt>
                <c:pt idx="952" formatCode="_(&quot;$&quot;* #,##0.00_);_(&quot;$&quot;* \(#,##0.00\);_(&quot;$&quot;* &quot;-&quot;??_);_(@_)">
                  <c:v>16.062066666666666</c:v>
                </c:pt>
                <c:pt idx="953" formatCode="_(&quot;$&quot;* #,##0.00_);_(&quot;$&quot;* \(#,##0.00\);_(&quot;$&quot;* &quot;-&quot;??_);_(@_)">
                  <c:v>16.143733333333333</c:v>
                </c:pt>
                <c:pt idx="954" formatCode="_(&quot;$&quot;* #,##0.00_);_(&quot;$&quot;* \(#,##0.00\);_(&quot;$&quot;* &quot;-&quot;??_);_(@_)">
                  <c:v>16.216899999999999</c:v>
                </c:pt>
                <c:pt idx="955" formatCode="_(&quot;$&quot;* #,##0.00_);_(&quot;$&quot;* \(#,##0.00\);_(&quot;$&quot;* &quot;-&quot;??_);_(@_)">
                  <c:v>16.3901</c:v>
                </c:pt>
                <c:pt idx="956" formatCode="_(&quot;$&quot;* #,##0.00_);_(&quot;$&quot;* \(#,##0.00\);_(&quot;$&quot;* &quot;-&quot;??_);_(@_)">
                  <c:v>16.533233333333332</c:v>
                </c:pt>
                <c:pt idx="957" formatCode="_(&quot;$&quot;* #,##0.00_);_(&quot;$&quot;* \(#,##0.00\);_(&quot;$&quot;* &quot;-&quot;??_);_(@_)">
                  <c:v>16.684200000000001</c:v>
                </c:pt>
                <c:pt idx="958" formatCode="_(&quot;$&quot;* #,##0.00_);_(&quot;$&quot;* \(#,##0.00\);_(&quot;$&quot;* &quot;-&quot;??_);_(@_)">
                  <c:v>16.682233333333333</c:v>
                </c:pt>
                <c:pt idx="959" formatCode="_(&quot;$&quot;* #,##0.00_);_(&quot;$&quot;* \(#,##0.00\);_(&quot;$&quot;* &quot;-&quot;??_);_(@_)">
                  <c:v>16.661333333333335</c:v>
                </c:pt>
                <c:pt idx="960" formatCode="_(&quot;$&quot;* #,##0.00_);_(&quot;$&quot;* \(#,##0.00\);_(&quot;$&quot;* &quot;-&quot;??_);_(@_)">
                  <c:v>16.641733333333335</c:v>
                </c:pt>
                <c:pt idx="961" formatCode="_(&quot;$&quot;* #,##0.00_);_(&quot;$&quot;* \(#,##0.00\);_(&quot;$&quot;* &quot;-&quot;??_);_(@_)">
                  <c:v>16.653500000000005</c:v>
                </c:pt>
                <c:pt idx="962" formatCode="_(&quot;$&quot;* #,##0.00_);_(&quot;$&quot;* \(#,##0.00\);_(&quot;$&quot;* &quot;-&quot;??_);_(@_)">
                  <c:v>16.667200000000005</c:v>
                </c:pt>
                <c:pt idx="963" formatCode="_(&quot;$&quot;* #,##0.00_);_(&quot;$&quot;* \(#,##0.00\);_(&quot;$&quot;* &quot;-&quot;??_);_(@_)">
                  <c:v>16.752166666666668</c:v>
                </c:pt>
                <c:pt idx="964" formatCode="_(&quot;$&quot;* #,##0.00_);_(&quot;$&quot;* \(#,##0.00\);_(&quot;$&quot;* &quot;-&quot;??_);_(@_)">
                  <c:v>16.840366666666664</c:v>
                </c:pt>
                <c:pt idx="965" formatCode="_(&quot;$&quot;* #,##0.00_);_(&quot;$&quot;* \(#,##0.00\);_(&quot;$&quot;* &quot;-&quot;??_);_(@_)">
                  <c:v>16.992633333333334</c:v>
                </c:pt>
                <c:pt idx="966" formatCode="_(&quot;$&quot;* #,##0.00_);_(&quot;$&quot;* \(#,##0.00\);_(&quot;$&quot;* &quot;-&quot;??_);_(@_)">
                  <c:v>16.995233333333331</c:v>
                </c:pt>
                <c:pt idx="967" formatCode="_(&quot;$&quot;* #,##0.00_);_(&quot;$&quot;* \(#,##0.00\);_(&quot;$&quot;* &quot;-&quot;??_);_(@_)">
                  <c:v>16.870433333333335</c:v>
                </c:pt>
                <c:pt idx="968" formatCode="_(&quot;$&quot;* #,##0.00_);_(&quot;$&quot;* \(#,##0.00\);_(&quot;$&quot;* &quot;-&quot;??_);_(@_)">
                  <c:v>16.601200000000002</c:v>
                </c:pt>
                <c:pt idx="969" formatCode="_(&quot;$&quot;* #,##0.00_);_(&quot;$&quot;* \(#,##0.00\);_(&quot;$&quot;* &quot;-&quot;??_);_(@_)">
                  <c:v>16.329333333333334</c:v>
                </c:pt>
                <c:pt idx="970" formatCode="_(&quot;$&quot;* #,##0.00_);_(&quot;$&quot;* \(#,##0.00\);_(&quot;$&quot;* &quot;-&quot;??_);_(@_)">
                  <c:v>16.226066666666668</c:v>
                </c:pt>
                <c:pt idx="971" formatCode="_(&quot;$&quot;* #,##0.00_);_(&quot;$&quot;* \(#,##0.00\);_(&quot;$&quot;* &quot;-&quot;??_);_(@_)">
                  <c:v>16.138499999999997</c:v>
                </c:pt>
                <c:pt idx="972" formatCode="_(&quot;$&quot;* #,##0.00_);_(&quot;$&quot;* \(#,##0.00\);_(&quot;$&quot;* &quot;-&quot;??_);_(@_)">
                  <c:v>16.149633333333334</c:v>
                </c:pt>
                <c:pt idx="973" formatCode="_(&quot;$&quot;* #,##0.00_);_(&quot;$&quot;* \(#,##0.00\);_(&quot;$&quot;* &quot;-&quot;??_);_(@_)">
                  <c:v>16.208233333333336</c:v>
                </c:pt>
                <c:pt idx="974" formatCode="_(&quot;$&quot;* #,##0.00_);_(&quot;$&quot;* \(#,##0.00\);_(&quot;$&quot;* &quot;-&quot;??_);_(@_)">
                  <c:v>16.370999999999999</c:v>
                </c:pt>
                <c:pt idx="975" formatCode="_(&quot;$&quot;* #,##0.00_);_(&quot;$&quot;* \(#,##0.00\);_(&quot;$&quot;* &quot;-&quot;??_);_(@_)">
                  <c:v>16.401566666666668</c:v>
                </c:pt>
                <c:pt idx="976" formatCode="_(&quot;$&quot;* #,##0.00_);_(&quot;$&quot;* \(#,##0.00\);_(&quot;$&quot;* &quot;-&quot;??_);_(@_)">
                  <c:v>16.297233333333335</c:v>
                </c:pt>
                <c:pt idx="977" formatCode="_(&quot;$&quot;* #,##0.00_);_(&quot;$&quot;* \(#,##0.00\);_(&quot;$&quot;* &quot;-&quot;??_);_(@_)">
                  <c:v>16.257999999999999</c:v>
                </c:pt>
                <c:pt idx="978" formatCode="_(&quot;$&quot;* #,##0.00_);_(&quot;$&quot;* \(#,##0.00\);_(&quot;$&quot;* &quot;-&quot;??_);_(@_)">
                  <c:v>16.338399999999996</c:v>
                </c:pt>
                <c:pt idx="979" formatCode="_(&quot;$&quot;* #,##0.00_);_(&quot;$&quot;* \(#,##0.00\);_(&quot;$&quot;* &quot;-&quot;??_);_(@_)">
                  <c:v>16.455366666666666</c:v>
                </c:pt>
                <c:pt idx="980" formatCode="_(&quot;$&quot;* #,##0.00_);_(&quot;$&quot;* \(#,##0.00\);_(&quot;$&quot;* &quot;-&quot;??_);_(@_)">
                  <c:v>16.567</c:v>
                </c:pt>
                <c:pt idx="981" formatCode="_(&quot;$&quot;* #,##0.00_);_(&quot;$&quot;* \(#,##0.00\);_(&quot;$&quot;* &quot;-&quot;??_);_(@_)">
                  <c:v>16.683266666666668</c:v>
                </c:pt>
                <c:pt idx="982" formatCode="_(&quot;$&quot;* #,##0.00_);_(&quot;$&quot;* \(#,##0.00\);_(&quot;$&quot;* &quot;-&quot;??_);_(@_)">
                  <c:v>16.848699999999997</c:v>
                </c:pt>
                <c:pt idx="983" formatCode="_(&quot;$&quot;* #,##0.00_);_(&quot;$&quot;* \(#,##0.00\);_(&quot;$&quot;* &quot;-&quot;??_);_(@_)">
                  <c:v>17.053366666666665</c:v>
                </c:pt>
                <c:pt idx="984" formatCode="_(&quot;$&quot;* #,##0.00_);_(&quot;$&quot;* \(#,##0.00\);_(&quot;$&quot;* &quot;-&quot;??_);_(@_)">
                  <c:v>17.089233333333336</c:v>
                </c:pt>
                <c:pt idx="985" formatCode="_(&quot;$&quot;* #,##0.00_);_(&quot;$&quot;* \(#,##0.00\);_(&quot;$&quot;* &quot;-&quot;??_);_(@_)">
                  <c:v>17.085266666666666</c:v>
                </c:pt>
                <c:pt idx="986" formatCode="_(&quot;$&quot;* #,##0.00_);_(&quot;$&quot;* \(#,##0.00\);_(&quot;$&quot;* &quot;-&quot;??_);_(@_)">
                  <c:v>17.027466666666669</c:v>
                </c:pt>
                <c:pt idx="987" formatCode="_(&quot;$&quot;* #,##0.00_);_(&quot;$&quot;* \(#,##0.00\);_(&quot;$&quot;* &quot;-&quot;??_);_(@_)">
                  <c:v>16.957699999999999</c:v>
                </c:pt>
                <c:pt idx="988" formatCode="_(&quot;$&quot;* #,##0.00_);_(&quot;$&quot;* \(#,##0.00\);_(&quot;$&quot;* &quot;-&quot;??_);_(@_)">
                  <c:v>16.85403333333333</c:v>
                </c:pt>
                <c:pt idx="989" formatCode="_(&quot;$&quot;* #,##0.00_);_(&quot;$&quot;* \(#,##0.00\);_(&quot;$&quot;* &quot;-&quot;??_);_(@_)">
                  <c:v>16.686566666666664</c:v>
                </c:pt>
                <c:pt idx="990" formatCode="_(&quot;$&quot;* #,##0.00_);_(&quot;$&quot;* \(#,##0.00\);_(&quot;$&quot;* &quot;-&quot;??_);_(@_)">
                  <c:v>16.620799999999999</c:v>
                </c:pt>
                <c:pt idx="991" formatCode="_(&quot;$&quot;* #,##0.00_);_(&quot;$&quot;* \(#,##0.00\);_(&quot;$&quot;* &quot;-&quot;??_);_(@_)">
                  <c:v>16.646066666666666</c:v>
                </c:pt>
                <c:pt idx="992" formatCode="_(&quot;$&quot;* #,##0.00_);_(&quot;$&quot;* \(#,##0.00\);_(&quot;$&quot;* &quot;-&quot;??_);_(@_)">
                  <c:v>16.613533333333333</c:v>
                </c:pt>
                <c:pt idx="993" formatCode="_(&quot;$&quot;* #,##0.00_);_(&quot;$&quot;* \(#,##0.00\);_(&quot;$&quot;* &quot;-&quot;??_);_(@_)">
                  <c:v>16.471333333333334</c:v>
                </c:pt>
                <c:pt idx="994" formatCode="_(&quot;$&quot;* #,##0.00_);_(&quot;$&quot;* \(#,##0.00\);_(&quot;$&quot;* &quot;-&quot;??_);_(@_)">
                  <c:v>16.193566666666666</c:v>
                </c:pt>
                <c:pt idx="995" formatCode="_(&quot;$&quot;* #,##0.00_);_(&quot;$&quot;* \(#,##0.00\);_(&quot;$&quot;* &quot;-&quot;??_);_(@_)">
                  <c:v>16.129766666666665</c:v>
                </c:pt>
                <c:pt idx="996" formatCode="_(&quot;$&quot;* #,##0.00_);_(&quot;$&quot;* \(#,##0.00\);_(&quot;$&quot;* &quot;-&quot;??_);_(@_)">
                  <c:v>16.267966666666666</c:v>
                </c:pt>
                <c:pt idx="997" formatCode="_(&quot;$&quot;* #,##0.00_);_(&quot;$&quot;* \(#,##0.00\);_(&quot;$&quot;* &quot;-&quot;??_);_(@_)">
                  <c:v>16.599533333333333</c:v>
                </c:pt>
                <c:pt idx="998" formatCode="_(&quot;$&quot;* #,##0.00_);_(&quot;$&quot;* \(#,##0.00\);_(&quot;$&quot;* &quot;-&quot;??_);_(@_)">
                  <c:v>16.919799999999999</c:v>
                </c:pt>
                <c:pt idx="999" formatCode="_(&quot;$&quot;* #,##0.00_);_(&quot;$&quot;* \(#,##0.00\);_(&quot;$&quot;* &quot;-&quot;??_);_(@_)">
                  <c:v>17.210166666666666</c:v>
                </c:pt>
                <c:pt idx="1000" formatCode="_(&quot;$&quot;* #,##0.00_);_(&quot;$&quot;* \(#,##0.00\);_(&quot;$&quot;* &quot;-&quot;??_);_(@_)">
                  <c:v>17.320466666666668</c:v>
                </c:pt>
                <c:pt idx="1001" formatCode="_(&quot;$&quot;* #,##0.00_);_(&quot;$&quot;* \(#,##0.00\);_(&quot;$&quot;* &quot;-&quot;??_);_(@_)">
                  <c:v>17.400199999999998</c:v>
                </c:pt>
                <c:pt idx="1002" formatCode="_(&quot;$&quot;* #,##0.00_);_(&quot;$&quot;* \(#,##0.00\);_(&quot;$&quot;* &quot;-&quot;??_);_(@_)">
                  <c:v>17.408200000000001</c:v>
                </c:pt>
                <c:pt idx="1003" formatCode="_(&quot;$&quot;* #,##0.00_);_(&quot;$&quot;* \(#,##0.00\);_(&quot;$&quot;* &quot;-&quot;??_);_(@_)">
                  <c:v>17.078633333333332</c:v>
                </c:pt>
                <c:pt idx="1004" formatCode="_(&quot;$&quot;* #,##0.00_);_(&quot;$&quot;* \(#,##0.00\);_(&quot;$&quot;* &quot;-&quot;??_);_(@_)">
                  <c:v>16.957699999999999</c:v>
                </c:pt>
                <c:pt idx="1005" formatCode="_(&quot;$&quot;* #,##0.00_);_(&quot;$&quot;* \(#,##0.00\);_(&quot;$&quot;* &quot;-&quot;??_);_(@_)">
                  <c:v>16.677933333333332</c:v>
                </c:pt>
                <c:pt idx="1006" formatCode="_(&quot;$&quot;* #,##0.00_);_(&quot;$&quot;* \(#,##0.00\);_(&quot;$&quot;* &quot;-&quot;??_);_(@_)">
                  <c:v>16.899866666666668</c:v>
                </c:pt>
                <c:pt idx="1007" formatCode="_(&quot;$&quot;* #,##0.00_);_(&quot;$&quot;* \(#,##0.00\);_(&quot;$&quot;* &quot;-&quot;??_);_(@_)">
                  <c:v>16.978266666666666</c:v>
                </c:pt>
                <c:pt idx="1008" formatCode="_(&quot;$&quot;* #,##0.00_);_(&quot;$&quot;* \(#,##0.00\);_(&quot;$&quot;* &quot;-&quot;??_);_(@_)">
                  <c:v>17.262</c:v>
                </c:pt>
                <c:pt idx="1009" formatCode="_(&quot;$&quot;* #,##0.00_);_(&quot;$&quot;* \(#,##0.00\);_(&quot;$&quot;* &quot;-&quot;??_);_(@_)">
                  <c:v>17.433433333333333</c:v>
                </c:pt>
                <c:pt idx="1010" formatCode="_(&quot;$&quot;* #,##0.00_);_(&quot;$&quot;* \(#,##0.00\);_(&quot;$&quot;* &quot;-&quot;??_);_(@_)">
                  <c:v>17.461366666666667</c:v>
                </c:pt>
                <c:pt idx="1011" formatCode="_(&quot;$&quot;* #,##0.00_);_(&quot;$&quot;* \(#,##0.00\);_(&quot;$&quot;* &quot;-&quot;??_);_(@_)">
                  <c:v>17.407566666666668</c:v>
                </c:pt>
                <c:pt idx="1012" formatCode="_(&quot;$&quot;* #,##0.00_);_(&quot;$&quot;* \(#,##0.00\);_(&quot;$&quot;* &quot;-&quot;??_);_(@_)">
                  <c:v>17.403566666666666</c:v>
                </c:pt>
                <c:pt idx="1013" formatCode="_(&quot;$&quot;* #,##0.00_);_(&quot;$&quot;* \(#,##0.00\);_(&quot;$&quot;* &quot;-&quot;??_);_(@_)">
                  <c:v>17.343766666666667</c:v>
                </c:pt>
                <c:pt idx="1014" formatCode="_(&quot;$&quot;* #,##0.00_);_(&quot;$&quot;* \(#,##0.00\);_(&quot;$&quot;* &quot;-&quot;??_);_(@_)">
                  <c:v>17.354366666666667</c:v>
                </c:pt>
                <c:pt idx="1015" formatCode="_(&quot;$&quot;* #,##0.00_);_(&quot;$&quot;* \(#,##0.00\);_(&quot;$&quot;* &quot;-&quot;??_);_(@_)">
                  <c:v>17.330466666666666</c:v>
                </c:pt>
                <c:pt idx="1016" formatCode="_(&quot;$&quot;* #,##0.00_);_(&quot;$&quot;* \(#,##0.00\);_(&quot;$&quot;* &quot;-&quot;??_);_(@_)">
                  <c:v>17.294566666666668</c:v>
                </c:pt>
                <c:pt idx="1017" formatCode="_(&quot;$&quot;* #,##0.00_);_(&quot;$&quot;* \(#,##0.00\);_(&quot;$&quot;* &quot;-&quot;??_);_(@_)">
                  <c:v>17.228133333333332</c:v>
                </c:pt>
                <c:pt idx="1018" formatCode="_(&quot;$&quot;* #,##0.00_);_(&quot;$&quot;* \(#,##0.00\);_(&quot;$&quot;* &quot;-&quot;??_);_(@_)">
                  <c:v>17.1557</c:v>
                </c:pt>
                <c:pt idx="1019" formatCode="_(&quot;$&quot;* #,##0.00_);_(&quot;$&quot;* \(#,##0.00\);_(&quot;$&quot;* &quot;-&quot;??_);_(@_)">
                  <c:v>17.103866666666665</c:v>
                </c:pt>
                <c:pt idx="1020" formatCode="_(&quot;$&quot;* #,##0.00_);_(&quot;$&quot;* \(#,##0.00\);_(&quot;$&quot;* &quot;-&quot;??_);_(@_)">
                  <c:v>17.133766666666666</c:v>
                </c:pt>
                <c:pt idx="1021" formatCode="_(&quot;$&quot;* #,##0.00_);_(&quot;$&quot;* \(#,##0.00\);_(&quot;$&quot;* &quot;-&quot;??_);_(@_)">
                  <c:v>17.283933333333334</c:v>
                </c:pt>
                <c:pt idx="1022" formatCode="_(&quot;$&quot;* #,##0.00_);_(&quot;$&quot;* \(#,##0.00\);_(&quot;$&quot;* &quot;-&quot;??_);_(@_)">
                  <c:v>17.495900000000002</c:v>
                </c:pt>
                <c:pt idx="1023" formatCode="_(&quot;$&quot;* #,##0.00_);_(&quot;$&quot;* \(#,##0.00\);_(&quot;$&quot;* &quot;-&quot;??_);_(@_)">
                  <c:v>17.688599999999997</c:v>
                </c:pt>
                <c:pt idx="1024" formatCode="_(&quot;$&quot;* #,##0.00_);_(&quot;$&quot;* \(#,##0.00\);_(&quot;$&quot;* &quot;-&quot;??_);_(@_)">
                  <c:v>17.750399999999999</c:v>
                </c:pt>
                <c:pt idx="1025" formatCode="_(&quot;$&quot;* #,##0.00_);_(&quot;$&quot;* \(#,##0.00\);_(&quot;$&quot;* &quot;-&quot;??_);_(@_)">
                  <c:v>17.875333333333334</c:v>
                </c:pt>
                <c:pt idx="1026" formatCode="_(&quot;$&quot;* #,##0.00_);_(&quot;$&quot;* \(#,##0.00\);_(&quot;$&quot;* &quot;-&quot;??_);_(@_)">
                  <c:v>18.040766666666666</c:v>
                </c:pt>
                <c:pt idx="1027" formatCode="_(&quot;$&quot;* #,##0.00_);_(&quot;$&quot;* \(#,##0.00\);_(&quot;$&quot;* &quot;-&quot;??_);_(@_)">
                  <c:v>18.246066666666664</c:v>
                </c:pt>
                <c:pt idx="1028" formatCode="_(&quot;$&quot;* #,##0.00_);_(&quot;$&quot;* \(#,##0.00\);_(&quot;$&quot;* &quot;-&quot;??_);_(@_)">
                  <c:v>18.398866666666667</c:v>
                </c:pt>
                <c:pt idx="1029" formatCode="_(&quot;$&quot;* #,##0.00_);_(&quot;$&quot;* \(#,##0.00\);_(&quot;$&quot;* &quot;-&quot;??_);_(@_)">
                  <c:v>18.4268</c:v>
                </c:pt>
                <c:pt idx="1030" formatCode="_(&quot;$&quot;* #,##0.00_);_(&quot;$&quot;* \(#,##0.00\);_(&quot;$&quot;* &quot;-&quot;??_);_(@_)">
                  <c:v>18.373666666666669</c:v>
                </c:pt>
                <c:pt idx="1031" formatCode="_(&quot;$&quot;* #,##0.00_);_(&quot;$&quot;* \(#,##0.00\);_(&quot;$&quot;* &quot;-&quot;??_);_(@_)">
                  <c:v>18.200266666666668</c:v>
                </c:pt>
                <c:pt idx="1032" formatCode="_(&quot;$&quot;* #,##0.00_);_(&quot;$&quot;* \(#,##0.00\);_(&quot;$&quot;* &quot;-&quot;??_);_(@_)">
                  <c:v>18.236799999999999</c:v>
                </c:pt>
                <c:pt idx="1033" formatCode="_(&quot;$&quot;* #,##0.00_);_(&quot;$&quot;* \(#,##0.00\);_(&quot;$&quot;* &quot;-&quot;??_);_(@_)">
                  <c:v>18.271333333333335</c:v>
                </c:pt>
                <c:pt idx="1034" formatCode="_(&quot;$&quot;* #,##0.00_);_(&quot;$&quot;* \(#,##0.00\);_(&quot;$&quot;* &quot;-&quot;??_);_(@_)">
                  <c:v>18.49656666666667</c:v>
                </c:pt>
                <c:pt idx="1035" formatCode="_(&quot;$&quot;* #,##0.00_);_(&quot;$&quot;* \(#,##0.00\);_(&quot;$&quot;* &quot;-&quot;??_);_(@_)">
                  <c:v>18.579633333333334</c:v>
                </c:pt>
                <c:pt idx="1036" formatCode="_(&quot;$&quot;* #,##0.00_);_(&quot;$&quot;* \(#,##0.00\);_(&quot;$&quot;* &quot;-&quot;??_);_(@_)">
                  <c:v>18.746433333333332</c:v>
                </c:pt>
                <c:pt idx="1037" formatCode="_(&quot;$&quot;* #,##0.00_);_(&quot;$&quot;* \(#,##0.00\);_(&quot;$&quot;* &quot;-&quot;??_);_(@_)">
                  <c:v>18.827500000000001</c:v>
                </c:pt>
                <c:pt idx="1038" formatCode="_(&quot;$&quot;* #,##0.00_);_(&quot;$&quot;* \(#,##0.00\);_(&quot;$&quot;* &quot;-&quot;??_);_(@_)">
                  <c:v>18.7803</c:v>
                </c:pt>
                <c:pt idx="1039" formatCode="_(&quot;$&quot;* #,##0.00_);_(&quot;$&quot;* \(#,##0.00\);_(&quot;$&quot;* &quot;-&quot;??_);_(@_)">
                  <c:v>18.629466666666669</c:v>
                </c:pt>
                <c:pt idx="1040" formatCode="_(&quot;$&quot;* #,##0.00_);_(&quot;$&quot;* \(#,##0.00\);_(&quot;$&quot;* &quot;-&quot;??_);_(@_)">
                  <c:v>18.387599999999996</c:v>
                </c:pt>
                <c:pt idx="1041" formatCode="_(&quot;$&quot;* #,##0.00_);_(&quot;$&quot;* \(#,##0.00\);_(&quot;$&quot;* &quot;-&quot;??_);_(@_)">
                  <c:v>18.249399999999998</c:v>
                </c:pt>
                <c:pt idx="1042" formatCode="_(&quot;$&quot;* #,##0.00_);_(&quot;$&quot;* \(#,##0.00\);_(&quot;$&quot;* &quot;-&quot;??_);_(@_)">
                  <c:v>18.250699999999998</c:v>
                </c:pt>
                <c:pt idx="1043" formatCode="_(&quot;$&quot;* #,##0.00_);_(&quot;$&quot;* \(#,##0.00\);_(&quot;$&quot;* &quot;-&quot;??_);_(@_)">
                  <c:v>18.321133333333336</c:v>
                </c:pt>
                <c:pt idx="1044" formatCode="_(&quot;$&quot;* #,##0.00_);_(&quot;$&quot;* \(#,##0.00\);_(&quot;$&quot;* &quot;-&quot;??_);_(@_)">
                  <c:v>18.648733333333336</c:v>
                </c:pt>
                <c:pt idx="1045" formatCode="_(&quot;$&quot;* #,##0.00_);_(&quot;$&quot;* \(#,##0.00\);_(&quot;$&quot;* &quot;-&quot;??_);_(@_)">
                  <c:v>18.974999999999998</c:v>
                </c:pt>
                <c:pt idx="1046" formatCode="_(&quot;$&quot;* #,##0.00_);_(&quot;$&quot;* \(#,##0.00\);_(&quot;$&quot;* &quot;-&quot;??_);_(@_)">
                  <c:v>19.482666666666667</c:v>
                </c:pt>
                <c:pt idx="1047" formatCode="_(&quot;$&quot;* #,##0.00_);_(&quot;$&quot;* \(#,##0.00\);_(&quot;$&quot;* &quot;-&quot;??_);_(@_)">
                  <c:v>19.616199999999999</c:v>
                </c:pt>
                <c:pt idx="1048" formatCode="_(&quot;$&quot;* #,##0.00_);_(&quot;$&quot;* \(#,##0.00\);_(&quot;$&quot;* &quot;-&quot;??_);_(@_)">
                  <c:v>19.622833333333332</c:v>
                </c:pt>
                <c:pt idx="1049" formatCode="_(&quot;$&quot;* #,##0.00_);_(&quot;$&quot;* \(#,##0.00\);_(&quot;$&quot;* &quot;-&quot;??_);_(@_)">
                  <c:v>19.496566666666666</c:v>
                </c:pt>
                <c:pt idx="1050" formatCode="_(&quot;$&quot;* #,##0.00_);_(&quot;$&quot;* \(#,##0.00\);_(&quot;$&quot;* &quot;-&quot;??_);_(@_)">
                  <c:v>19.55373333333333</c:v>
                </c:pt>
                <c:pt idx="1051" formatCode="_(&quot;$&quot;* #,##0.00_);_(&quot;$&quot;* \(#,##0.00\);_(&quot;$&quot;* &quot;-&quot;??_);_(@_)">
                  <c:v>19.698599999999999</c:v>
                </c:pt>
                <c:pt idx="1052" formatCode="_(&quot;$&quot;* #,##0.00_);_(&quot;$&quot;* \(#,##0.00\);_(&quot;$&quot;* &quot;-&quot;??_);_(@_)">
                  <c:v>19.758399999999998</c:v>
                </c:pt>
                <c:pt idx="1053" formatCode="_(&quot;$&quot;* #,##0.00_);_(&quot;$&quot;* \(#,##0.00\);_(&quot;$&quot;* &quot;-&quot;??_);_(@_)">
                  <c:v>19.687299999999997</c:v>
                </c:pt>
                <c:pt idx="1054" formatCode="_(&quot;$&quot;* #,##0.00_);_(&quot;$&quot;* \(#,##0.00\);_(&quot;$&quot;* &quot;-&quot;??_);_(@_)">
                  <c:v>19.516533333333332</c:v>
                </c:pt>
                <c:pt idx="1055" formatCode="_(&quot;$&quot;* #,##0.00_);_(&quot;$&quot;* \(#,##0.00\);_(&quot;$&quot;* &quot;-&quot;??_);_(@_)">
                  <c:v>19.293300000000002</c:v>
                </c:pt>
                <c:pt idx="1056" formatCode="_(&quot;$&quot;* #,##0.00_);_(&quot;$&quot;* \(#,##0.00\);_(&quot;$&quot;* &quot;-&quot;??_);_(@_)">
                  <c:v>19.244800000000001</c:v>
                </c:pt>
                <c:pt idx="1057" formatCode="_(&quot;$&quot;* #,##0.00_);_(&quot;$&quot;* \(#,##0.00\);_(&quot;$&quot;* &quot;-&quot;??_);_(@_)">
                  <c:v>19.270033333333334</c:v>
                </c:pt>
                <c:pt idx="1058" formatCode="_(&quot;$&quot;* #,##0.00_);_(&quot;$&quot;* \(#,##0.00\);_(&quot;$&quot;* &quot;-&quot;??_);_(@_)">
                  <c:v>19.426833333333335</c:v>
                </c:pt>
                <c:pt idx="1059" formatCode="_(&quot;$&quot;* #,##0.00_);_(&quot;$&quot;* \(#,##0.00\);_(&quot;$&quot;* &quot;-&quot;??_);_(@_)">
                  <c:v>19.537766666666666</c:v>
                </c:pt>
                <c:pt idx="1060" formatCode="_(&quot;$&quot;* #,##0.00_);_(&quot;$&quot;* \(#,##0.00\);_(&quot;$&quot;* &quot;-&quot;??_);_(@_)">
                  <c:v>19.614866666666668</c:v>
                </c:pt>
                <c:pt idx="1061" formatCode="_(&quot;$&quot;* #,##0.00_);_(&quot;$&quot;* \(#,##0.00\);_(&quot;$&quot;* &quot;-&quot;??_);_(@_)">
                  <c:v>19.60423333333333</c:v>
                </c:pt>
                <c:pt idx="1062" formatCode="_(&quot;$&quot;* #,##0.00_);_(&quot;$&quot;* \(#,##0.00\);_(&quot;$&quot;* &quot;-&quot;??_);_(@_)">
                  <c:v>19.475999999999999</c:v>
                </c:pt>
                <c:pt idx="1063" formatCode="_(&quot;$&quot;* #,##0.00_);_(&quot;$&quot;* \(#,##0.00\);_(&quot;$&quot;* &quot;-&quot;??_);_(@_)">
                  <c:v>19.389599999999998</c:v>
                </c:pt>
                <c:pt idx="1064" formatCode="_(&quot;$&quot;* #,##0.00_);_(&quot;$&quot;* \(#,##0.00\);_(&quot;$&quot;* &quot;-&quot;??_);_(@_)">
                  <c:v>19.310533333333336</c:v>
                </c:pt>
                <c:pt idx="1065" formatCode="_(&quot;$&quot;* #,##0.00_);_(&quot;$&quot;* \(#,##0.00\);_(&quot;$&quot;* &quot;-&quot;??_);_(@_)">
                  <c:v>19.246766666666669</c:v>
                </c:pt>
                <c:pt idx="1066" formatCode="_(&quot;$&quot;* #,##0.00_);_(&quot;$&quot;* \(#,##0.00\);_(&quot;$&quot;* &quot;-&quot;??_);_(@_)">
                  <c:v>19.1737</c:v>
                </c:pt>
                <c:pt idx="1067" formatCode="_(&quot;$&quot;* #,##0.00_);_(&quot;$&quot;* \(#,##0.00\);_(&quot;$&quot;* &quot;-&quot;??_);_(@_)">
                  <c:v>19.137833333333333</c:v>
                </c:pt>
                <c:pt idx="1068" formatCode="_(&quot;$&quot;* #,##0.00_);_(&quot;$&quot;* \(#,##0.00\);_(&quot;$&quot;* &quot;-&quot;??_);_(@_)">
                  <c:v>18.855433333333334</c:v>
                </c:pt>
                <c:pt idx="1069" formatCode="_(&quot;$&quot;* #,##0.00_);_(&quot;$&quot;* \(#,##0.00\);_(&quot;$&quot;* &quot;-&quot;??_);_(@_)">
                  <c:v>18.578333333333333</c:v>
                </c:pt>
                <c:pt idx="1070" formatCode="_(&quot;$&quot;* #,##0.00_);_(&quot;$&quot;* \(#,##0.00\);_(&quot;$&quot;* &quot;-&quot;??_);_(@_)">
                  <c:v>18.111866666666668</c:v>
                </c:pt>
                <c:pt idx="1071" formatCode="_(&quot;$&quot;* #,##0.00_);_(&quot;$&quot;* \(#,##0.00\);_(&quot;$&quot;* &quot;-&quot;??_);_(@_)">
                  <c:v>17.852733333333333</c:v>
                </c:pt>
                <c:pt idx="1072" formatCode="_(&quot;$&quot;* #,##0.00_);_(&quot;$&quot;* \(#,##0.00\);_(&quot;$&quot;* &quot;-&quot;??_);_(@_)">
                  <c:v>17.513866666666669</c:v>
                </c:pt>
                <c:pt idx="1073" formatCode="_(&quot;$&quot;* #,##0.00_);_(&quot;$&quot;* \(#,##0.00\);_(&quot;$&quot;* &quot;-&quot;??_);_(@_)">
                  <c:v>17.479299999999999</c:v>
                </c:pt>
                <c:pt idx="1074" formatCode="_(&quot;$&quot;* #,##0.00_);_(&quot;$&quot;* \(#,##0.00\);_(&quot;$&quot;* &quot;-&quot;??_);_(@_)">
                  <c:v>17.483266666666669</c:v>
                </c:pt>
                <c:pt idx="1075" formatCode="_(&quot;$&quot;* #,##0.00_);_(&quot;$&quot;* \(#,##0.00\);_(&quot;$&quot;* &quot;-&quot;??_);_(@_)">
                  <c:v>17.428766666666665</c:v>
                </c:pt>
                <c:pt idx="1076" formatCode="_(&quot;$&quot;* #,##0.00_);_(&quot;$&quot;* \(#,##0.00\);_(&quot;$&quot;* &quot;-&quot;??_);_(@_)">
                  <c:v>17.260666666666669</c:v>
                </c:pt>
                <c:pt idx="1077" formatCode="_(&quot;$&quot;* #,##0.00_);_(&quot;$&quot;* \(#,##0.00\);_(&quot;$&quot;* &quot;-&quot;??_);_(@_)">
                  <c:v>17.077933333333334</c:v>
                </c:pt>
                <c:pt idx="1078" formatCode="_(&quot;$&quot;* #,##0.00_);_(&quot;$&quot;* \(#,##0.00\);_(&quot;$&quot;* &quot;-&quot;??_);_(@_)">
                  <c:v>17.060666666666666</c:v>
                </c:pt>
                <c:pt idx="1079" formatCode="_(&quot;$&quot;* #,##0.00_);_(&quot;$&quot;* \(#,##0.00\);_(&quot;$&quot;* &quot;-&quot;??_);_(@_)">
                  <c:v>17.208833333333331</c:v>
                </c:pt>
                <c:pt idx="1080" formatCode="_(&quot;$&quot;* #,##0.00_);_(&quot;$&quot;* \(#,##0.00\);_(&quot;$&quot;* &quot;-&quot;??_);_(@_)">
                  <c:v>17.296566666666667</c:v>
                </c:pt>
                <c:pt idx="1081" formatCode="_(&quot;$&quot;* #,##0.00_);_(&quot;$&quot;* \(#,##0.00\);_(&quot;$&quot;* &quot;-&quot;??_);_(@_)">
                  <c:v>17.2866</c:v>
                </c:pt>
                <c:pt idx="1082" formatCode="_(&quot;$&quot;* #,##0.00_);_(&quot;$&quot;* \(#,##0.00\);_(&quot;$&quot;* &quot;-&quot;??_);_(@_)">
                  <c:v>17.203566666666664</c:v>
                </c:pt>
                <c:pt idx="1083" formatCode="_(&quot;$&quot;* #,##0.00_);_(&quot;$&quot;* \(#,##0.00\);_(&quot;$&quot;* &quot;-&quot;??_);_(@_)">
                  <c:v>17.231466666666666</c:v>
                </c:pt>
                <c:pt idx="1084" formatCode="_(&quot;$&quot;* #,##0.00_);_(&quot;$&quot;* \(#,##0.00\);_(&quot;$&quot;* &quot;-&quot;??_);_(@_)">
                  <c:v>17.334466666666668</c:v>
                </c:pt>
                <c:pt idx="1085" formatCode="_(&quot;$&quot;* #,##0.00_);_(&quot;$&quot;* \(#,##0.00\);_(&quot;$&quot;* &quot;-&quot;??_);_(@_)">
                  <c:v>17.3338</c:v>
                </c:pt>
                <c:pt idx="1086" formatCode="_(&quot;$&quot;* #,##0.00_);_(&quot;$&quot;* \(#,##0.00\);_(&quot;$&quot;* &quot;-&quot;??_);_(@_)">
                  <c:v>17.390266666666665</c:v>
                </c:pt>
                <c:pt idx="1087" formatCode="_(&quot;$&quot;* #,##0.00_);_(&quot;$&quot;* \(#,##0.00\);_(&quot;$&quot;* &quot;-&quot;??_);_(@_)">
                  <c:v>17.432133333333336</c:v>
                </c:pt>
                <c:pt idx="1088" formatCode="_(&quot;$&quot;* #,##0.00_);_(&quot;$&quot;* \(#,##0.00\);_(&quot;$&quot;* &quot;-&quot;??_);_(@_)">
                  <c:v>17.454700000000003</c:v>
                </c:pt>
                <c:pt idx="1089" formatCode="_(&quot;$&quot;* #,##0.00_);_(&quot;$&quot;* \(#,##0.00\);_(&quot;$&quot;* &quot;-&quot;??_);_(@_)">
                  <c:v>17.430133333333334</c:v>
                </c:pt>
                <c:pt idx="1090" formatCode="_(&quot;$&quot;* #,##0.00_);_(&quot;$&quot;* \(#,##0.00\);_(&quot;$&quot;* &quot;-&quot;??_);_(@_)">
                  <c:v>17.509200000000003</c:v>
                </c:pt>
                <c:pt idx="1091" formatCode="_(&quot;$&quot;* #,##0.00_);_(&quot;$&quot;* \(#,##0.00\);_(&quot;$&quot;* &quot;-&quot;??_);_(@_)">
                  <c:v>17.63546666666667</c:v>
                </c:pt>
                <c:pt idx="1092" formatCode="_(&quot;$&quot;* #,##0.00_);_(&quot;$&quot;* \(#,##0.00\);_(&quot;$&quot;* &quot;-&quot;??_);_(@_)">
                  <c:v>17.784299999999998</c:v>
                </c:pt>
                <c:pt idx="1093" formatCode="_(&quot;$&quot;* #,##0.00_);_(&quot;$&quot;* \(#,##0.00\);_(&quot;$&quot;* &quot;-&quot;??_);_(@_)">
                  <c:v>17.7637</c:v>
                </c:pt>
                <c:pt idx="1094" formatCode="_(&quot;$&quot;* #,##0.00_);_(&quot;$&quot;* \(#,##0.00\);_(&quot;$&quot;* &quot;-&quot;??_);_(@_)">
                  <c:v>17.738433333333333</c:v>
                </c:pt>
                <c:pt idx="1095" formatCode="_(&quot;$&quot;* #,##0.00_);_(&quot;$&quot;* \(#,##0.00\);_(&quot;$&quot;* &quot;-&quot;??_);_(@_)">
                  <c:v>17.495233333333335</c:v>
                </c:pt>
                <c:pt idx="1096" formatCode="_(&quot;$&quot;* #,##0.00_);_(&quot;$&quot;* \(#,##0.00\);_(&quot;$&quot;* &quot;-&quot;??_);_(@_)">
                  <c:v>17.362333333333332</c:v>
                </c:pt>
                <c:pt idx="1097" formatCode="_(&quot;$&quot;* #,##0.00_);_(&quot;$&quot;* \(#,##0.00\);_(&quot;$&quot;* &quot;-&quot;??_);_(@_)">
                  <c:v>17.243233333333333</c:v>
                </c:pt>
                <c:pt idx="1098" formatCode="_(&quot;$&quot;* #,##0.00_);_(&quot;$&quot;* \(#,##0.00\);_(&quot;$&quot;* &quot;-&quot;??_);_(@_)">
                  <c:v>17.247533333333333</c:v>
                </c:pt>
                <c:pt idx="1099" formatCode="_(&quot;$&quot;* #,##0.00_);_(&quot;$&quot;* \(#,##0.00\);_(&quot;$&quot;* &quot;-&quot;??_);_(@_)">
                  <c:v>17.23</c:v>
                </c:pt>
                <c:pt idx="1100" formatCode="_(&quot;$&quot;* #,##0.00_);_(&quot;$&quot;* \(#,##0.00\);_(&quot;$&quot;* &quot;-&quot;??_);_(@_)">
                  <c:v>17.149333333333335</c:v>
                </c:pt>
                <c:pt idx="1101" formatCode="_(&quot;$&quot;* #,##0.00_);_(&quot;$&quot;* \(#,##0.00\);_(&quot;$&quot;* &quot;-&quot;??_);_(@_)">
                  <c:v>17.15133333333333</c:v>
                </c:pt>
                <c:pt idx="1102" formatCode="_(&quot;$&quot;* #,##0.00_);_(&quot;$&quot;* \(#,##0.00\);_(&quot;$&quot;* &quot;-&quot;??_);_(@_)">
                  <c:v>17.043333333333333</c:v>
                </c:pt>
                <c:pt idx="1103" formatCode="_(&quot;$&quot;* #,##0.00_);_(&quot;$&quot;* \(#,##0.00\);_(&quot;$&quot;* &quot;-&quot;??_);_(@_)">
                  <c:v>17.009333333333334</c:v>
                </c:pt>
                <c:pt idx="1104" formatCode="_(&quot;$&quot;* #,##0.00_);_(&quot;$&quot;* \(#,##0.00\);_(&quot;$&quot;* &quot;-&quot;??_);_(@_)">
                  <c:v>16.912666666666667</c:v>
                </c:pt>
                <c:pt idx="1105" formatCode="_(&quot;$&quot;* #,##0.00_);_(&quot;$&quot;* \(#,##0.00\);_(&quot;$&quot;* &quot;-&quot;??_);_(@_)">
                  <c:v>16.918666666666667</c:v>
                </c:pt>
                <c:pt idx="1106" formatCode="_(&quot;$&quot;* #,##0.00_);_(&quot;$&quot;* \(#,##0.00\);_(&quot;$&quot;* &quot;-&quot;??_);_(@_)">
                  <c:v>16.872666666666667</c:v>
                </c:pt>
                <c:pt idx="1107" formatCode="_(&quot;$&quot;* #,##0.00_);_(&quot;$&quot;* \(#,##0.00\);_(&quot;$&quot;* &quot;-&quot;??_);_(@_)">
                  <c:v>16.855333333333334</c:v>
                </c:pt>
                <c:pt idx="1108" formatCode="_(&quot;$&quot;* #,##0.00_);_(&quot;$&quot;* \(#,##0.00\);_(&quot;$&quot;* &quot;-&quot;??_);_(@_)">
                  <c:v>16.812000000000001</c:v>
                </c:pt>
                <c:pt idx="1109" formatCode="_(&quot;$&quot;* #,##0.00_);_(&quot;$&quot;* \(#,##0.00\);_(&quot;$&quot;* &quot;-&quot;??_);_(@_)">
                  <c:v>16.690000000000001</c:v>
                </c:pt>
                <c:pt idx="1110" formatCode="_(&quot;$&quot;* #,##0.00_);_(&quot;$&quot;* \(#,##0.00\);_(&quot;$&quot;* &quot;-&quot;??_);_(@_)">
                  <c:v>16.617333333333331</c:v>
                </c:pt>
                <c:pt idx="1111" formatCode="_(&quot;$&quot;* #,##0.00_);_(&quot;$&quot;* \(#,##0.00\);_(&quot;$&quot;* &quot;-&quot;??_);_(@_)">
                  <c:v>16.456666666666667</c:v>
                </c:pt>
                <c:pt idx="1112" formatCode="_(&quot;$&quot;* #,##0.00_);_(&quot;$&quot;* \(#,##0.00\);_(&quot;$&quot;* &quot;-&quot;??_);_(@_)">
                  <c:v>16.428666666666668</c:v>
                </c:pt>
                <c:pt idx="1113" formatCode="_(&quot;$&quot;* #,##0.00_);_(&quot;$&quot;* \(#,##0.00\);_(&quot;$&quot;* &quot;-&quot;??_);_(@_)">
                  <c:v>16.317333333333334</c:v>
                </c:pt>
                <c:pt idx="1114" formatCode="_(&quot;$&quot;* #,##0.00_);_(&quot;$&quot;* \(#,##0.00\);_(&quot;$&quot;* &quot;-&quot;??_);_(@_)">
                  <c:v>16.316000000000003</c:v>
                </c:pt>
                <c:pt idx="1115" formatCode="_(&quot;$&quot;* #,##0.00_);_(&quot;$&quot;* \(#,##0.00\);_(&quot;$&quot;* &quot;-&quot;??_);_(@_)">
                  <c:v>16.311333333333334</c:v>
                </c:pt>
                <c:pt idx="1116" formatCode="_(&quot;$&quot;* #,##0.00_);_(&quot;$&quot;* \(#,##0.00\);_(&quot;$&quot;* &quot;-&quot;??_);_(@_)">
                  <c:v>16.405333333333335</c:v>
                </c:pt>
                <c:pt idx="1117" formatCode="_(&quot;$&quot;* #,##0.00_);_(&quot;$&quot;* \(#,##0.00\);_(&quot;$&quot;* &quot;-&quot;??_);_(@_)">
                  <c:v>16.463999999999999</c:v>
                </c:pt>
                <c:pt idx="1118" formatCode="_(&quot;$&quot;* #,##0.00_);_(&quot;$&quot;* \(#,##0.00\);_(&quot;$&quot;* &quot;-&quot;??_);_(@_)">
                  <c:v>16.498666666666669</c:v>
                </c:pt>
                <c:pt idx="1119" formatCode="_(&quot;$&quot;* #,##0.00_);_(&quot;$&quot;* \(#,##0.00\);_(&quot;$&quot;* &quot;-&quot;??_);_(@_)">
                  <c:v>16.517333333333333</c:v>
                </c:pt>
                <c:pt idx="1120" formatCode="_(&quot;$&quot;* #,##0.00_);_(&quot;$&quot;* \(#,##0.00\);_(&quot;$&quot;* &quot;-&quot;??_);_(@_)">
                  <c:v>16.526</c:v>
                </c:pt>
                <c:pt idx="1121" formatCode="_(&quot;$&quot;* #,##0.00_);_(&quot;$&quot;* \(#,##0.00\);_(&quot;$&quot;* &quot;-&quot;??_);_(@_)">
                  <c:v>16.563333333333333</c:v>
                </c:pt>
                <c:pt idx="1122" formatCode="_(&quot;$&quot;* #,##0.00_);_(&quot;$&quot;* \(#,##0.00\);_(&quot;$&quot;* &quot;-&quot;??_);_(@_)">
                  <c:v>16.635999999999999</c:v>
                </c:pt>
                <c:pt idx="1123" formatCode="_(&quot;$&quot;* #,##0.00_);_(&quot;$&quot;* \(#,##0.00\);_(&quot;$&quot;* &quot;-&quot;??_);_(@_)">
                  <c:v>16.767333333333333</c:v>
                </c:pt>
                <c:pt idx="1124" formatCode="_(&quot;$&quot;* #,##0.00_);_(&quot;$&quot;* \(#,##0.00\);_(&quot;$&quot;* &quot;-&quot;??_);_(@_)">
                  <c:v>16.897333333333336</c:v>
                </c:pt>
                <c:pt idx="1125" formatCode="_(&quot;$&quot;* #,##0.00_);_(&quot;$&quot;* \(#,##0.00\);_(&quot;$&quot;* &quot;-&quot;??_);_(@_)">
                  <c:v>16.735333333333333</c:v>
                </c:pt>
                <c:pt idx="1126" formatCode="_(&quot;$&quot;* #,##0.00_);_(&quot;$&quot;* \(#,##0.00\);_(&quot;$&quot;* &quot;-&quot;??_);_(@_)">
                  <c:v>16.322666666666667</c:v>
                </c:pt>
                <c:pt idx="1127" formatCode="_(&quot;$&quot;* #,##0.00_);_(&quot;$&quot;* \(#,##0.00\);_(&quot;$&quot;* &quot;-&quot;??_);_(@_)">
                  <c:v>15.831333333333333</c:v>
                </c:pt>
                <c:pt idx="1128" formatCode="_(&quot;$&quot;* #,##0.00_);_(&quot;$&quot;* \(#,##0.00\);_(&quot;$&quot;* &quot;-&quot;??_);_(@_)">
                  <c:v>15.412666666666667</c:v>
                </c:pt>
                <c:pt idx="1129" formatCode="_(&quot;$&quot;* #,##0.00_);_(&quot;$&quot;* \(#,##0.00\);_(&quot;$&quot;* &quot;-&quot;??_);_(@_)">
                  <c:v>15.266</c:v>
                </c:pt>
                <c:pt idx="1130" formatCode="_(&quot;$&quot;* #,##0.00_);_(&quot;$&quot;* \(#,##0.00\);_(&quot;$&quot;* &quot;-&quot;??_);_(@_)">
                  <c:v>15.516666666666666</c:v>
                </c:pt>
                <c:pt idx="1131" formatCode="_(&quot;$&quot;* #,##0.00_);_(&quot;$&quot;* \(#,##0.00\);_(&quot;$&quot;* &quot;-&quot;??_);_(@_)">
                  <c:v>16.057333333333332</c:v>
                </c:pt>
                <c:pt idx="1132" formatCode="_(&quot;$&quot;* #,##0.00_);_(&quot;$&quot;* \(#,##0.00\);_(&quot;$&quot;* &quot;-&quot;??_);_(@_)">
                  <c:v>16.540000000000003</c:v>
                </c:pt>
                <c:pt idx="1133" formatCode="_(&quot;$&quot;* #,##0.00_);_(&quot;$&quot;* \(#,##0.00\);_(&quot;$&quot;* &quot;-&quot;??_);_(@_)">
                  <c:v>16.708000000000002</c:v>
                </c:pt>
                <c:pt idx="1134" formatCode="_(&quot;$&quot;* #,##0.00_);_(&quot;$&quot;* \(#,##0.00\);_(&quot;$&quot;* &quot;-&quot;??_);_(@_)">
                  <c:v>16.715333333333334</c:v>
                </c:pt>
                <c:pt idx="1135" formatCode="_(&quot;$&quot;* #,##0.00_);_(&quot;$&quot;* \(#,##0.00\);_(&quot;$&quot;* &quot;-&quot;??_);_(@_)">
                  <c:v>16.622666666666667</c:v>
                </c:pt>
                <c:pt idx="1136" formatCode="_(&quot;$&quot;* #,##0.00_);_(&quot;$&quot;* \(#,##0.00\);_(&quot;$&quot;* &quot;-&quot;??_);_(@_)">
                  <c:v>16.456666666666663</c:v>
                </c:pt>
                <c:pt idx="1137" formatCode="_(&quot;$&quot;* #,##0.00_);_(&quot;$&quot;* \(#,##0.00\);_(&quot;$&quot;* &quot;-&quot;??_);_(@_)">
                  <c:v>16.270666666666667</c:v>
                </c:pt>
                <c:pt idx="1138" formatCode="_(&quot;$&quot;* #,##0.00_);_(&quot;$&quot;* \(#,##0.00\);_(&quot;$&quot;* &quot;-&quot;??_);_(@_)">
                  <c:v>16.156666666666666</c:v>
                </c:pt>
                <c:pt idx="1139" formatCode="_(&quot;$&quot;* #,##0.00_);_(&quot;$&quot;* \(#,##0.00\);_(&quot;$&quot;* &quot;-&quot;??_);_(@_)">
                  <c:v>16.064000000000004</c:v>
                </c:pt>
                <c:pt idx="1140" formatCode="_(&quot;$&quot;* #,##0.00_);_(&quot;$&quot;* \(#,##0.00\);_(&quot;$&quot;* &quot;-&quot;??_);_(@_)">
                  <c:v>15.907333333333332</c:v>
                </c:pt>
                <c:pt idx="1141" formatCode="_(&quot;$&quot;* #,##0.00_);_(&quot;$&quot;* \(#,##0.00\);_(&quot;$&quot;* &quot;-&quot;??_);_(@_)">
                  <c:v>15.940666666666667</c:v>
                </c:pt>
                <c:pt idx="1142" formatCode="_(&quot;$&quot;* #,##0.00_);_(&quot;$&quot;* \(#,##0.00\);_(&quot;$&quot;* &quot;-&quot;??_);_(@_)">
                  <c:v>16.105333333333334</c:v>
                </c:pt>
                <c:pt idx="1143" formatCode="_(&quot;$&quot;* #,##0.00_);_(&quot;$&quot;* \(#,##0.00\);_(&quot;$&quot;* &quot;-&quot;??_);_(@_)">
                  <c:v>16.448666666666668</c:v>
                </c:pt>
                <c:pt idx="1144" formatCode="_(&quot;$&quot;* #,##0.00_);_(&quot;$&quot;* \(#,##0.00\);_(&quot;$&quot;* &quot;-&quot;??_);_(@_)">
                  <c:v>16.798000000000002</c:v>
                </c:pt>
                <c:pt idx="1145" formatCode="_(&quot;$&quot;* #,##0.00_);_(&quot;$&quot;* \(#,##0.00\);_(&quot;$&quot;* &quot;-&quot;??_);_(@_)">
                  <c:v>17.084666666666667</c:v>
                </c:pt>
                <c:pt idx="1146" formatCode="_(&quot;$&quot;* #,##0.00_);_(&quot;$&quot;* \(#,##0.00\);_(&quot;$&quot;* &quot;-&quot;??_);_(@_)">
                  <c:v>17.326666666666668</c:v>
                </c:pt>
                <c:pt idx="1147" formatCode="_(&quot;$&quot;* #,##0.00_);_(&quot;$&quot;* \(#,##0.00\);_(&quot;$&quot;* &quot;-&quot;??_);_(@_)">
                  <c:v>17.288</c:v>
                </c:pt>
                <c:pt idx="1148" formatCode="_(&quot;$&quot;* #,##0.00_);_(&quot;$&quot;* \(#,##0.00\);_(&quot;$&quot;* &quot;-&quot;??_);_(@_)">
                  <c:v>17.221333333333334</c:v>
                </c:pt>
                <c:pt idx="1149" formatCode="_(&quot;$&quot;* #,##0.00_);_(&quot;$&quot;* \(#,##0.00\);_(&quot;$&quot;* &quot;-&quot;??_);_(@_)">
                  <c:v>17.072666666666667</c:v>
                </c:pt>
                <c:pt idx="1150" formatCode="_(&quot;$&quot;* #,##0.00_);_(&quot;$&quot;* \(#,##0.00\);_(&quot;$&quot;* &quot;-&quot;??_);_(@_)">
                  <c:v>16.973333333333333</c:v>
                </c:pt>
                <c:pt idx="1151" formatCode="_(&quot;$&quot;* #,##0.00_);_(&quot;$&quot;* \(#,##0.00\);_(&quot;$&quot;* &quot;-&quot;??_);_(@_)">
                  <c:v>16.870666666666668</c:v>
                </c:pt>
                <c:pt idx="1152" formatCode="_(&quot;$&quot;* #,##0.00_);_(&quot;$&quot;* \(#,##0.00\);_(&quot;$&quot;* &quot;-&quot;??_);_(@_)">
                  <c:v>16.685333333333332</c:v>
                </c:pt>
                <c:pt idx="1153" formatCode="_(&quot;$&quot;* #,##0.00_);_(&quot;$&quot;* \(#,##0.00\);_(&quot;$&quot;* &quot;-&quot;??_);_(@_)">
                  <c:v>16.495999999999999</c:v>
                </c:pt>
                <c:pt idx="1154" formatCode="_(&quot;$&quot;* #,##0.00_);_(&quot;$&quot;* \(#,##0.00\);_(&quot;$&quot;* &quot;-&quot;??_);_(@_)">
                  <c:v>16.198</c:v>
                </c:pt>
                <c:pt idx="1155" formatCode="_(&quot;$&quot;* #,##0.00_);_(&quot;$&quot;* \(#,##0.00\);_(&quot;$&quot;* &quot;-&quot;??_);_(@_)">
                  <c:v>16.105333333333334</c:v>
                </c:pt>
                <c:pt idx="1156" formatCode="_(&quot;$&quot;* #,##0.00_);_(&quot;$&quot;* \(#,##0.00\);_(&quot;$&quot;* &quot;-&quot;??_);_(@_)">
                  <c:v>16.065999999999999</c:v>
                </c:pt>
                <c:pt idx="1157" formatCode="_(&quot;$&quot;* #,##0.00_);_(&quot;$&quot;* \(#,##0.00\);_(&quot;$&quot;* &quot;-&quot;??_);_(@_)">
                  <c:v>16.165333333333336</c:v>
                </c:pt>
                <c:pt idx="1158" formatCode="_(&quot;$&quot;* #,##0.00_);_(&quot;$&quot;* \(#,##0.00\);_(&quot;$&quot;* &quot;-&quot;??_);_(@_)">
                  <c:v>16.248666666666665</c:v>
                </c:pt>
                <c:pt idx="1159" formatCode="_(&quot;$&quot;* #,##0.00_);_(&quot;$&quot;* \(#,##0.00\);_(&quot;$&quot;* &quot;-&quot;??_);_(@_)">
                  <c:v>16.404</c:v>
                </c:pt>
                <c:pt idx="1160" formatCode="_(&quot;$&quot;* #,##0.00_);_(&quot;$&quot;* \(#,##0.00\);_(&quot;$&quot;* &quot;-&quot;??_);_(@_)">
                  <c:v>16.614666666666668</c:v>
                </c:pt>
                <c:pt idx="1161" formatCode="_(&quot;$&quot;* #,##0.00_);_(&quot;$&quot;* \(#,##0.00\);_(&quot;$&quot;* &quot;-&quot;??_);_(@_)">
                  <c:v>16.805999999999997</c:v>
                </c:pt>
                <c:pt idx="1162" formatCode="_(&quot;$&quot;* #,##0.00_);_(&quot;$&quot;* \(#,##0.00\);_(&quot;$&quot;* &quot;-&quot;??_);_(@_)">
                  <c:v>16.969333333333335</c:v>
                </c:pt>
                <c:pt idx="1163" formatCode="_(&quot;$&quot;* #,##0.00_);_(&quot;$&quot;* \(#,##0.00\);_(&quot;$&quot;* &quot;-&quot;??_);_(@_)">
                  <c:v>17.128</c:v>
                </c:pt>
                <c:pt idx="1164" formatCode="_(&quot;$&quot;* #,##0.00_);_(&quot;$&quot;* \(#,##0.00\);_(&quot;$&quot;* &quot;-&quot;??_);_(@_)">
                  <c:v>17.174666666666667</c:v>
                </c:pt>
                <c:pt idx="1165" formatCode="_(&quot;$&quot;* #,##0.00_);_(&quot;$&quot;* \(#,##0.00\);_(&quot;$&quot;* &quot;-&quot;??_);_(@_)">
                  <c:v>17.275333333333336</c:v>
                </c:pt>
                <c:pt idx="1166" formatCode="_(&quot;$&quot;* #,##0.00_);_(&quot;$&quot;* \(#,##0.00\);_(&quot;$&quot;* &quot;-&quot;??_);_(@_)">
                  <c:v>17.271333333333335</c:v>
                </c:pt>
                <c:pt idx="1167" formatCode="_(&quot;$&quot;* #,##0.00_);_(&quot;$&quot;* \(#,##0.00\);_(&quot;$&quot;* &quot;-&quot;??_);_(@_)">
                  <c:v>17.590666666666667</c:v>
                </c:pt>
                <c:pt idx="1168" formatCode="_(&quot;$&quot;* #,##0.00_);_(&quot;$&quot;* \(#,##0.00\);_(&quot;$&quot;* &quot;-&quot;??_);_(@_)">
                  <c:v>17.984666666666666</c:v>
                </c:pt>
                <c:pt idx="1169" formatCode="_(&quot;$&quot;* #,##0.00_);_(&quot;$&quot;* \(#,##0.00\);_(&quot;$&quot;* &quot;-&quot;??_);_(@_)">
                  <c:v>18.58666666666667</c:v>
                </c:pt>
                <c:pt idx="1170" formatCode="_(&quot;$&quot;* #,##0.00_);_(&quot;$&quot;* \(#,##0.00\);_(&quot;$&quot;* &quot;-&quot;??_);_(@_)">
                  <c:v>18.962</c:v>
                </c:pt>
                <c:pt idx="1171" formatCode="_(&quot;$&quot;* #,##0.00_);_(&quot;$&quot;* \(#,##0.00\);_(&quot;$&quot;* &quot;-&quot;??_);_(@_)">
                  <c:v>19.155333333333335</c:v>
                </c:pt>
                <c:pt idx="1172" formatCode="_(&quot;$&quot;* #,##0.00_);_(&quot;$&quot;* \(#,##0.00\);_(&quot;$&quot;* &quot;-&quot;??_);_(@_)">
                  <c:v>19.188666666666666</c:v>
                </c:pt>
                <c:pt idx="1173" formatCode="_(&quot;$&quot;* #,##0.00_);_(&quot;$&quot;* \(#,##0.00\);_(&quot;$&quot;* &quot;-&quot;??_);_(@_)">
                  <c:v>19.181333333333335</c:v>
                </c:pt>
                <c:pt idx="1174" formatCode="_(&quot;$&quot;* #,##0.00_);_(&quot;$&quot;* \(#,##0.00\);_(&quot;$&quot;* &quot;-&quot;??_);_(@_)">
                  <c:v>19.019333333333332</c:v>
                </c:pt>
                <c:pt idx="1175" formatCode="_(&quot;$&quot;* #,##0.00_);_(&quot;$&quot;* \(#,##0.00\);_(&quot;$&quot;* &quot;-&quot;??_);_(@_)">
                  <c:v>18.799333333333333</c:v>
                </c:pt>
                <c:pt idx="1176" formatCode="_(&quot;$&quot;* #,##0.00_);_(&quot;$&quot;* \(#,##0.00\);_(&quot;$&quot;* &quot;-&quot;??_);_(@_)">
                  <c:v>18.589333333333332</c:v>
                </c:pt>
                <c:pt idx="1177" formatCode="_(&quot;$&quot;* #,##0.00_);_(&quot;$&quot;* \(#,##0.00\);_(&quot;$&quot;* &quot;-&quot;??_);_(@_)">
                  <c:v>18.487333333333336</c:v>
                </c:pt>
                <c:pt idx="1178" formatCode="_(&quot;$&quot;* #,##0.00_);_(&quot;$&quot;* \(#,##0.00\);_(&quot;$&quot;* &quot;-&quot;??_);_(@_)">
                  <c:v>18.244666666666667</c:v>
                </c:pt>
                <c:pt idx="1179" formatCode="_(&quot;$&quot;* #,##0.00_);_(&quot;$&quot;* \(#,##0.00\);_(&quot;$&quot;* &quot;-&quot;??_);_(@_)">
                  <c:v>17.792666666666666</c:v>
                </c:pt>
                <c:pt idx="1180" formatCode="_(&quot;$&quot;* #,##0.00_);_(&quot;$&quot;* \(#,##0.00\);_(&quot;$&quot;* &quot;-&quot;??_);_(@_)">
                  <c:v>17.502666666666666</c:v>
                </c:pt>
                <c:pt idx="1181" formatCode="_(&quot;$&quot;* #,##0.00_);_(&quot;$&quot;* \(#,##0.00\);_(&quot;$&quot;* &quot;-&quot;??_);_(@_)">
                  <c:v>17.316666666666666</c:v>
                </c:pt>
                <c:pt idx="1182" formatCode="_(&quot;$&quot;* #,##0.00_);_(&quot;$&quot;* \(#,##0.00\);_(&quot;$&quot;* &quot;-&quot;??_);_(@_)">
                  <c:v>17.473333333333333</c:v>
                </c:pt>
                <c:pt idx="1183" formatCode="_(&quot;$&quot;* #,##0.00_);_(&quot;$&quot;* \(#,##0.00\);_(&quot;$&quot;* &quot;-&quot;??_);_(@_)">
                  <c:v>17.558000000000003</c:v>
                </c:pt>
                <c:pt idx="1184" formatCode="_(&quot;$&quot;* #,##0.00_);_(&quot;$&quot;* \(#,##0.00\);_(&quot;$&quot;* &quot;-&quot;??_);_(@_)">
                  <c:v>17.459999999999997</c:v>
                </c:pt>
                <c:pt idx="1185" formatCode="_(&quot;$&quot;* #,##0.00_);_(&quot;$&quot;* \(#,##0.00\);_(&quot;$&quot;* &quot;-&quot;??_);_(@_)">
                  <c:v>17.008666666666667</c:v>
                </c:pt>
                <c:pt idx="1186" formatCode="_(&quot;$&quot;* #,##0.00_);_(&quot;$&quot;* \(#,##0.00\);_(&quot;$&quot;* &quot;-&quot;??_);_(@_)">
                  <c:v>16.594666666666665</c:v>
                </c:pt>
                <c:pt idx="1187" formatCode="_(&quot;$&quot;* #,##0.00_);_(&quot;$&quot;* \(#,##0.00\);_(&quot;$&quot;* &quot;-&quot;??_);_(@_)">
                  <c:v>16.469333333333335</c:v>
                </c:pt>
                <c:pt idx="1188" formatCode="_(&quot;$&quot;* #,##0.00_);_(&quot;$&quot;* \(#,##0.00\);_(&quot;$&quot;* &quot;-&quot;??_);_(@_)">
                  <c:v>16.666</c:v>
                </c:pt>
                <c:pt idx="1189" formatCode="_(&quot;$&quot;* #,##0.00_);_(&quot;$&quot;* \(#,##0.00\);_(&quot;$&quot;* &quot;-&quot;??_);_(@_)">
                  <c:v>16.802666666666667</c:v>
                </c:pt>
                <c:pt idx="1190" formatCode="_(&quot;$&quot;* #,##0.00_);_(&quot;$&quot;* \(#,##0.00\);_(&quot;$&quot;* &quot;-&quot;??_);_(@_)">
                  <c:v>16.892666666666667</c:v>
                </c:pt>
                <c:pt idx="1191" formatCode="_(&quot;$&quot;* #,##0.00_);_(&quot;$&quot;* \(#,##0.00\);_(&quot;$&quot;* &quot;-&quot;??_);_(@_)">
                  <c:v>16.903333333333332</c:v>
                </c:pt>
                <c:pt idx="1192" formatCode="_(&quot;$&quot;* #,##0.00_);_(&quot;$&quot;* \(#,##0.00\);_(&quot;$&quot;* &quot;-&quot;??_);_(@_)">
                  <c:v>17.212</c:v>
                </c:pt>
                <c:pt idx="1193" formatCode="_(&quot;$&quot;* #,##0.00_);_(&quot;$&quot;* \(#,##0.00\);_(&quot;$&quot;* &quot;-&quot;??_);_(@_)">
                  <c:v>17.518000000000001</c:v>
                </c:pt>
                <c:pt idx="1194" formatCode="_(&quot;$&quot;* #,##0.00_);_(&quot;$&quot;* \(#,##0.00\);_(&quot;$&quot;* &quot;-&quot;??_);_(@_)">
                  <c:v>17.767333333333333</c:v>
                </c:pt>
                <c:pt idx="1195" formatCode="_(&quot;$&quot;* #,##0.00_);_(&quot;$&quot;* \(#,##0.00\);_(&quot;$&quot;* &quot;-&quot;??_);_(@_)">
                  <c:v>17.846</c:v>
                </c:pt>
                <c:pt idx="1196" formatCode="_(&quot;$&quot;* #,##0.00_);_(&quot;$&quot;* \(#,##0.00\);_(&quot;$&quot;* &quot;-&quot;??_);_(@_)">
                  <c:v>18.009999999999998</c:v>
                </c:pt>
                <c:pt idx="1197" formatCode="_(&quot;$&quot;* #,##0.00_);_(&quot;$&quot;* \(#,##0.00\);_(&quot;$&quot;* &quot;-&quot;??_);_(@_)">
                  <c:v>18.165333333333333</c:v>
                </c:pt>
                <c:pt idx="1198" formatCode="_(&quot;$&quot;* #,##0.00_);_(&quot;$&quot;* \(#,##0.00\);_(&quot;$&quot;* &quot;-&quot;??_);_(@_)">
                  <c:v>18.335333333333335</c:v>
                </c:pt>
                <c:pt idx="1199" formatCode="_(&quot;$&quot;* #,##0.00_);_(&quot;$&quot;* \(#,##0.00\);_(&quot;$&quot;* &quot;-&quot;??_);_(@_)">
                  <c:v>18.324666666666669</c:v>
                </c:pt>
                <c:pt idx="1200" formatCode="_(&quot;$&quot;* #,##0.00_);_(&quot;$&quot;* \(#,##0.00\);_(&quot;$&quot;* &quot;-&quot;??_);_(@_)">
                  <c:v>18.431333333333335</c:v>
                </c:pt>
                <c:pt idx="1201" formatCode="_(&quot;$&quot;* #,##0.00_);_(&quot;$&quot;* \(#,##0.00\);_(&quot;$&quot;* &quot;-&quot;??_);_(@_)">
                  <c:v>18.432666666666666</c:v>
                </c:pt>
                <c:pt idx="1202" formatCode="_(&quot;$&quot;* #,##0.00_);_(&quot;$&quot;* \(#,##0.00\);_(&quot;$&quot;* &quot;-&quot;??_);_(@_)">
                  <c:v>18.751333333333335</c:v>
                </c:pt>
                <c:pt idx="1203" formatCode="_(&quot;$&quot;* #,##0.00_);_(&quot;$&quot;* \(#,##0.00\);_(&quot;$&quot;* &quot;-&quot;??_);_(@_)">
                  <c:v>19.041999999999998</c:v>
                </c:pt>
                <c:pt idx="1204" formatCode="_(&quot;$&quot;* #,##0.00_);_(&quot;$&quot;* \(#,##0.00\);_(&quot;$&quot;* &quot;-&quot;??_);_(@_)">
                  <c:v>19.308666666666667</c:v>
                </c:pt>
                <c:pt idx="1205" formatCode="_(&quot;$&quot;* #,##0.00_);_(&quot;$&quot;* \(#,##0.00\);_(&quot;$&quot;* &quot;-&quot;??_);_(@_)">
                  <c:v>19.408000000000001</c:v>
                </c:pt>
                <c:pt idx="1206" formatCode="_(&quot;$&quot;* #,##0.00_);_(&quot;$&quot;* \(#,##0.00\);_(&quot;$&quot;* &quot;-&quot;??_);_(@_)">
                  <c:v>19.323333333333334</c:v>
                </c:pt>
                <c:pt idx="1207" formatCode="_(&quot;$&quot;* #,##0.00_);_(&quot;$&quot;* \(#,##0.00\);_(&quot;$&quot;* &quot;-&quot;??_);_(@_)">
                  <c:v>19.166666666666668</c:v>
                </c:pt>
                <c:pt idx="1208" formatCode="_(&quot;$&quot;* #,##0.00_);_(&quot;$&quot;* \(#,##0.00\);_(&quot;$&quot;* &quot;-&quot;??_);_(@_)">
                  <c:v>18.953333333333333</c:v>
                </c:pt>
                <c:pt idx="1209" formatCode="_(&quot;$&quot;* #,##0.00_);_(&quot;$&quot;* \(#,##0.00\);_(&quot;$&quot;* &quot;-&quot;??_);_(@_)">
                  <c:v>18.591333333333335</c:v>
                </c:pt>
                <c:pt idx="1210" formatCode="_(&quot;$&quot;* #,##0.00_);_(&quot;$&quot;* \(#,##0.00\);_(&quot;$&quot;* &quot;-&quot;??_);_(@_)">
                  <c:v>18.364000000000001</c:v>
                </c:pt>
                <c:pt idx="1211" formatCode="_(&quot;$&quot;* #,##0.00_);_(&quot;$&quot;* \(#,##0.00\);_(&quot;$&quot;* &quot;-&quot;??_);_(@_)">
                  <c:v>18.272000000000002</c:v>
                </c:pt>
                <c:pt idx="1212" formatCode="_(&quot;$&quot;* #,##0.00_);_(&quot;$&quot;* \(#,##0.00\);_(&quot;$&quot;* &quot;-&quot;??_);_(@_)">
                  <c:v>18.52</c:v>
                </c:pt>
                <c:pt idx="1213" formatCode="_(&quot;$&quot;* #,##0.00_);_(&quot;$&quot;* \(#,##0.00\);_(&quot;$&quot;* &quot;-&quot;??_);_(@_)">
                  <c:v>18.691333333333333</c:v>
                </c:pt>
                <c:pt idx="1214" formatCode="_(&quot;$&quot;* #,##0.00_);_(&quot;$&quot;* \(#,##0.00\);_(&quot;$&quot;* &quot;-&quot;??_);_(@_)">
                  <c:v>18.721999999999998</c:v>
                </c:pt>
                <c:pt idx="1215" formatCode="_(&quot;$&quot;* #,##0.00_);_(&quot;$&quot;* \(#,##0.00\);_(&quot;$&quot;* &quot;-&quot;??_);_(@_)">
                  <c:v>18.678000000000001</c:v>
                </c:pt>
                <c:pt idx="1216" formatCode="_(&quot;$&quot;* #,##0.00_);_(&quot;$&quot;* \(#,##0.00\);_(&quot;$&quot;* &quot;-&quot;??_);_(@_)">
                  <c:v>18.473333333333333</c:v>
                </c:pt>
                <c:pt idx="1217" formatCode="_(&quot;$&quot;* #,##0.00_);_(&quot;$&quot;* \(#,##0.00\);_(&quot;$&quot;* &quot;-&quot;??_);_(@_)">
                  <c:v>18.276666666666667</c:v>
                </c:pt>
                <c:pt idx="1218" formatCode="_(&quot;$&quot;* #,##0.00_);_(&quot;$&quot;* \(#,##0.00\);_(&quot;$&quot;* &quot;-&quot;??_);_(@_)">
                  <c:v>18.284666666666666</c:v>
                </c:pt>
                <c:pt idx="1219" formatCode="_(&quot;$&quot;* #,##0.00_);_(&quot;$&quot;* \(#,##0.00\);_(&quot;$&quot;* &quot;-&quot;??_);_(@_)">
                  <c:v>18.453999999999997</c:v>
                </c:pt>
                <c:pt idx="1220" formatCode="_(&quot;$&quot;* #,##0.00_);_(&quot;$&quot;* \(#,##0.00\);_(&quot;$&quot;* &quot;-&quot;??_);_(@_)">
                  <c:v>18.701999999999998</c:v>
                </c:pt>
                <c:pt idx="1221" formatCode="_(&quot;$&quot;* #,##0.00_);_(&quot;$&quot;* \(#,##0.00\);_(&quot;$&quot;* &quot;-&quot;??_);_(@_)">
                  <c:v>18.85733333333333</c:v>
                </c:pt>
                <c:pt idx="1222" formatCode="_(&quot;$&quot;* #,##0.00_);_(&quot;$&quot;* \(#,##0.00\);_(&quot;$&quot;* &quot;-&quot;??_);_(@_)">
                  <c:v>19.051999999999996</c:v>
                </c:pt>
                <c:pt idx="1223" formatCode="_(&quot;$&quot;* #,##0.00_);_(&quot;$&quot;* \(#,##0.00\);_(&quot;$&quot;* &quot;-&quot;??_);_(@_)">
                  <c:v>19.347999999999999</c:v>
                </c:pt>
                <c:pt idx="1224" formatCode="_(&quot;$&quot;* #,##0.00_);_(&quot;$&quot;* \(#,##0.00\);_(&quot;$&quot;* &quot;-&quot;??_);_(@_)">
                  <c:v>19.388000000000002</c:v>
                </c:pt>
                <c:pt idx="1225" formatCode="_(&quot;$&quot;* #,##0.00_);_(&quot;$&quot;* \(#,##0.00\);_(&quot;$&quot;* &quot;-&quot;??_);_(@_)">
                  <c:v>19.425333333333334</c:v>
                </c:pt>
                <c:pt idx="1226" formatCode="_(&quot;$&quot;* #,##0.00_);_(&quot;$&quot;* \(#,##0.00\);_(&quot;$&quot;* &quot;-&quot;??_);_(@_)">
                  <c:v>19.302</c:v>
                </c:pt>
                <c:pt idx="1227" formatCode="_(&quot;$&quot;* #,##0.00_);_(&quot;$&quot;* \(#,##0.00\);_(&quot;$&quot;* &quot;-&quot;??_);_(@_)">
                  <c:v>19.221333333333334</c:v>
                </c:pt>
                <c:pt idx="1228" formatCode="_(&quot;$&quot;* #,##0.00_);_(&quot;$&quot;* \(#,##0.00\);_(&quot;$&quot;* &quot;-&quot;??_);_(@_)">
                  <c:v>19.049999999999997</c:v>
                </c:pt>
                <c:pt idx="1229" formatCode="_(&quot;$&quot;* #,##0.00_);_(&quot;$&quot;* \(#,##0.00\);_(&quot;$&quot;* &quot;-&quot;??_);_(@_)">
                  <c:v>18.919999999999998</c:v>
                </c:pt>
                <c:pt idx="1230" formatCode="_(&quot;$&quot;* #,##0.00_);_(&quot;$&quot;* \(#,##0.00\);_(&quot;$&quot;* &quot;-&quot;??_);_(@_)">
                  <c:v>18.967333333333332</c:v>
                </c:pt>
                <c:pt idx="1231" formatCode="_(&quot;$&quot;* #,##0.00_);_(&quot;$&quot;* \(#,##0.00\);_(&quot;$&quot;* &quot;-&quot;??_);_(@_)">
                  <c:v>19.043333333333333</c:v>
                </c:pt>
                <c:pt idx="1232" formatCode="_(&quot;$&quot;* #,##0.00_);_(&quot;$&quot;* \(#,##0.00\);_(&quot;$&quot;* &quot;-&quot;??_);_(@_)">
                  <c:v>19.069999999999997</c:v>
                </c:pt>
                <c:pt idx="1233" formatCode="_(&quot;$&quot;* #,##0.00_);_(&quot;$&quot;* \(#,##0.00\);_(&quot;$&quot;* &quot;-&quot;??_);_(@_)">
                  <c:v>18.979333333333333</c:v>
                </c:pt>
                <c:pt idx="1234" formatCode="_(&quot;$&quot;* #,##0.00_);_(&quot;$&quot;* \(#,##0.00\);_(&quot;$&quot;* &quot;-&quot;??_);_(@_)">
                  <c:v>18.963333333333335</c:v>
                </c:pt>
                <c:pt idx="1235" formatCode="_(&quot;$&quot;* #,##0.00_);_(&quot;$&quot;* \(#,##0.00\);_(&quot;$&quot;* &quot;-&quot;??_);_(@_)">
                  <c:v>18.97666666666667</c:v>
                </c:pt>
                <c:pt idx="1236" formatCode="_(&quot;$&quot;* #,##0.00_);_(&quot;$&quot;* \(#,##0.00\);_(&quot;$&quot;* &quot;-&quot;??_);_(@_)">
                  <c:v>18.91</c:v>
                </c:pt>
                <c:pt idx="1237" formatCode="_(&quot;$&quot;* #,##0.00_);_(&quot;$&quot;* \(#,##0.00\);_(&quot;$&quot;* &quot;-&quot;??_);_(@_)">
                  <c:v>18.809999999999999</c:v>
                </c:pt>
                <c:pt idx="1238" formatCode="_(&quot;$&quot;* #,##0.00_);_(&quot;$&quot;* \(#,##0.00\);_(&quot;$&quot;* &quot;-&quot;??_);_(@_)">
                  <c:v>18.616666666666671</c:v>
                </c:pt>
                <c:pt idx="1239" formatCode="_(&quot;$&quot;* #,##0.00_);_(&quot;$&quot;* \(#,##0.00\);_(&quot;$&quot;* &quot;-&quot;??_);_(@_)">
                  <c:v>18.47</c:v>
                </c:pt>
                <c:pt idx="1240" formatCode="_(&quot;$&quot;* #,##0.00_);_(&quot;$&quot;* \(#,##0.00\);_(&quot;$&quot;* &quot;-&quot;??_);_(@_)">
                  <c:v>18.276666666666667</c:v>
                </c:pt>
                <c:pt idx="1241" formatCode="_(&quot;$&quot;* #,##0.00_);_(&quot;$&quot;* \(#,##0.00\);_(&quot;$&quot;* &quot;-&quot;??_);_(@_)">
                  <c:v>18.07</c:v>
                </c:pt>
                <c:pt idx="1242" formatCode="_(&quot;$&quot;* #,##0.00_);_(&quot;$&quot;* \(#,##0.00\);_(&quot;$&quot;* &quot;-&quot;??_);_(@_)">
                  <c:v>17.84</c:v>
                </c:pt>
                <c:pt idx="1243" formatCode="_(&quot;$&quot;* #,##0.00_);_(&quot;$&quot;* \(#,##0.00\);_(&quot;$&quot;* &quot;-&quot;??_);_(@_)">
                  <c:v>17.703333333333333</c:v>
                </c:pt>
                <c:pt idx="1244" formatCode="_(&quot;$&quot;* #,##0.00_);_(&quot;$&quot;* \(#,##0.00\);_(&quot;$&quot;* &quot;-&quot;??_);_(@_)">
                  <c:v>17.613333333333333</c:v>
                </c:pt>
                <c:pt idx="1245" formatCode="_(&quot;$&quot;* #,##0.00_);_(&quot;$&quot;* \(#,##0.00\);_(&quot;$&quot;* &quot;-&quot;??_);_(@_)">
                  <c:v>17.686666666666667</c:v>
                </c:pt>
                <c:pt idx="1246" formatCode="_(&quot;$&quot;* #,##0.00_);_(&quot;$&quot;* \(#,##0.00\);_(&quot;$&quot;* &quot;-&quot;??_);_(@_)">
                  <c:v>17.740000000000002</c:v>
                </c:pt>
                <c:pt idx="1247" formatCode="_(&quot;$&quot;* #,##0.00_);_(&quot;$&quot;* \(#,##0.00\);_(&quot;$&quot;* &quot;-&quot;??_);_(@_)">
                  <c:v>17.86</c:v>
                </c:pt>
                <c:pt idx="1248" formatCode="_(&quot;$&quot;* #,##0.00_);_(&quot;$&quot;* \(#,##0.00\);_(&quot;$&quot;* &quot;-&quot;??_);_(@_)">
                  <c:v>17.809999999999999</c:v>
                </c:pt>
                <c:pt idx="1249" formatCode="_(&quot;$&quot;* #,##0.00_);_(&quot;$&quot;* \(#,##0.00\);_(&quot;$&quot;* &quot;-&quot;??_);_(@_)">
                  <c:v>17.77</c:v>
                </c:pt>
                <c:pt idx="1250" formatCode="_(&quot;$&quot;* #,##0.00_);_(&quot;$&quot;* \(#,##0.00\);_(&quot;$&quot;* &quot;-&quot;??_);_(@_)">
                  <c:v>17.689999999999998</c:v>
                </c:pt>
                <c:pt idx="1251" formatCode="_(&quot;$&quot;* #,##0.00_);_(&quot;$&quot;* \(#,##0.00\);_(&quot;$&quot;* &quot;-&quot;??_);_(@_)">
                  <c:v>17.84</c:v>
                </c:pt>
                <c:pt idx="1252" formatCode="_(&quot;$&quot;* #,##0.00_);_(&quot;$&quot;* \(#,##0.00\);_(&quot;$&quot;* &quot;-&quot;??_);_(@_)">
                  <c:v>17.926666666666666</c:v>
                </c:pt>
                <c:pt idx="1253" formatCode="_(&quot;$&quot;* #,##0.00_);_(&quot;$&quot;* \(#,##0.00\);_(&quot;$&quot;* &quot;-&quot;??_);_(@_)">
                  <c:v>18.103333333333335</c:v>
                </c:pt>
                <c:pt idx="1254" formatCode="_(&quot;$&quot;* #,##0.00_);_(&quot;$&quot;* \(#,##0.00\);_(&quot;$&quot;* &quot;-&quot;??_);_(@_)">
                  <c:v>18.723333333333333</c:v>
                </c:pt>
                <c:pt idx="1255" formatCode="_(&quot;$&quot;* #,##0.00_);_(&quot;$&quot;* \(#,##0.00\);_(&quot;$&quot;* &quot;-&quot;??_);_(@_)">
                  <c:v>19.099999999999998</c:v>
                </c:pt>
                <c:pt idx="1256" formatCode="_(&quot;$&quot;* #,##0.00_);_(&quot;$&quot;* \(#,##0.00\);_(&quot;$&quot;* &quot;-&quot;??_);_(@_)">
                  <c:v>19.233333333333334</c:v>
                </c:pt>
                <c:pt idx="1257" formatCode="_(&quot;$&quot;* #,##0.00_);_(&quot;$&quot;* \(#,##0.00\);_(&quot;$&quot;* &quot;-&quot;??_);_(@_)">
                  <c:v>18.763333333333335</c:v>
                </c:pt>
                <c:pt idx="1258" formatCode="_(&quot;$&quot;* #,##0.00_);_(&quot;$&quot;* \(#,##0.00\);_(&quot;$&quot;* &quot;-&quot;??_);_(@_)">
                  <c:v>18.585000000000001</c:v>
                </c:pt>
                <c:pt idx="1259" formatCode="_(&quot;$&quot;* #,##0.00_);_(&quot;$&quot;* \(#,##0.00\);_(&quot;$&quot;* &quot;-&quot;??_);_(@_)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'3a. Moving Average'!$N$2</c:f>
              <c:strCache>
                <c:ptCount val="1"/>
                <c:pt idx="0">
                  <c:v>6-MA</c:v>
                </c:pt>
              </c:strCache>
            </c:strRef>
          </c:tx>
          <c:spPr>
            <a:ln w="34925" cap="rnd">
              <a:solidFill>
                <a:schemeClr val="accent4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m/d/yyyy\ h:mm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45610.291666608799</c:v>
                </c:pt>
                <c:pt idx="1258">
                  <c:v>45611.291666608799</c:v>
                </c:pt>
                <c:pt idx="1259">
                  <c:v>45612.291666608799</c:v>
                </c:pt>
                <c:pt idx="1260">
                  <c:v>45613.291666608799</c:v>
                </c:pt>
                <c:pt idx="1261">
                  <c:v>45614.291666608799</c:v>
                </c:pt>
                <c:pt idx="1262">
                  <c:v>45615.291666608799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Average'!$N$3:$N$1263</c15:sqref>
                  </c15:fullRef>
                </c:ext>
              </c:extLst>
              <c:f>'3a. Moving Average'!$N$4:$N$1263</c:f>
              <c:numCache>
                <c:formatCode>General</c:formatCode>
                <c:ptCount val="1260"/>
                <c:pt idx="5" formatCode="_(&quot;$&quot;* #,##0.00_);_(&quot;$&quot;* \(#,##0.00\);_(&quot;$&quot;* &quot;-&quot;??_);_(@_)">
                  <c:v>11.752699999999999</c:v>
                </c:pt>
                <c:pt idx="6" formatCode="_(&quot;$&quot;* #,##0.00_);_(&quot;$&quot;* \(#,##0.00\);_(&quot;$&quot;* &quot;-&quot;??_);_(@_)">
                  <c:v>11.732116666666668</c:v>
                </c:pt>
                <c:pt idx="7" formatCode="_(&quot;$&quot;* #,##0.00_);_(&quot;$&quot;* \(#,##0.00\);_(&quot;$&quot;* &quot;-&quot;??_);_(@_)">
                  <c:v>11.723899999999999</c:v>
                </c:pt>
                <c:pt idx="8" formatCode="_(&quot;$&quot;* #,##0.00_);_(&quot;$&quot;* \(#,##0.00\);_(&quot;$&quot;* &quot;-&quot;??_);_(@_)">
                  <c:v>11.746383333333332</c:v>
                </c:pt>
                <c:pt idx="9" formatCode="_(&quot;$&quot;* #,##0.00_);_(&quot;$&quot;* \(#,##0.00\);_(&quot;$&quot;* &quot;-&quot;??_);_(@_)">
                  <c:v>11.804</c:v>
                </c:pt>
                <c:pt idx="10" formatCode="_(&quot;$&quot;* #,##0.00_);_(&quot;$&quot;* \(#,##0.00\);_(&quot;$&quot;* &quot;-&quot;??_);_(@_)">
                  <c:v>11.867316666666667</c:v>
                </c:pt>
                <c:pt idx="11" formatCode="_(&quot;$&quot;* #,##0.00_);_(&quot;$&quot;* \(#,##0.00\);_(&quot;$&quot;* &quot;-&quot;??_);_(@_)">
                  <c:v>11.923033333333334</c:v>
                </c:pt>
                <c:pt idx="12" formatCode="_(&quot;$&quot;* #,##0.00_);_(&quot;$&quot;* \(#,##0.00\);_(&quot;$&quot;* &quot;-&quot;??_);_(@_)">
                  <c:v>12.03035</c:v>
                </c:pt>
                <c:pt idx="13" formatCode="_(&quot;$&quot;* #,##0.00_);_(&quot;$&quot;* \(#,##0.00\);_(&quot;$&quot;* &quot;-&quot;??_);_(@_)">
                  <c:v>12.140833333333333</c:v>
                </c:pt>
                <c:pt idx="14" formatCode="_(&quot;$&quot;* #,##0.00_);_(&quot;$&quot;* \(#,##0.00\);_(&quot;$&quot;* &quot;-&quot;??_);_(@_)">
                  <c:v>12.205733333333335</c:v>
                </c:pt>
                <c:pt idx="15" formatCode="_(&quot;$&quot;* #,##0.00_);_(&quot;$&quot;* \(#,##0.00\);_(&quot;$&quot;* &quot;-&quot;??_);_(@_)">
                  <c:v>12.255450000000002</c:v>
                </c:pt>
                <c:pt idx="16" formatCode="_(&quot;$&quot;* #,##0.00_);_(&quot;$&quot;* \(#,##0.00\);_(&quot;$&quot;* &quot;-&quot;??_);_(@_)">
                  <c:v>12.333</c:v>
                </c:pt>
                <c:pt idx="17" formatCode="_(&quot;$&quot;* #,##0.00_);_(&quot;$&quot;* \(#,##0.00\);_(&quot;$&quot;* &quot;-&quot;??_);_(@_)">
                  <c:v>12.428916666666668</c:v>
                </c:pt>
                <c:pt idx="18" formatCode="_(&quot;$&quot;* #,##0.00_);_(&quot;$&quot;* \(#,##0.00\);_(&quot;$&quot;* &quot;-&quot;??_);_(@_)">
                  <c:v>12.49065</c:v>
                </c:pt>
                <c:pt idx="19" formatCode="_(&quot;$&quot;* #,##0.00_);_(&quot;$&quot;* \(#,##0.00\);_(&quot;$&quot;* &quot;-&quot;??_);_(@_)">
                  <c:v>12.554900000000002</c:v>
                </c:pt>
                <c:pt idx="20" formatCode="_(&quot;$&quot;* #,##0.00_);_(&quot;$&quot;* \(#,##0.00\);_(&quot;$&quot;* &quot;-&quot;??_);_(@_)">
                  <c:v>12.629916666666668</c:v>
                </c:pt>
                <c:pt idx="21" formatCode="_(&quot;$&quot;* #,##0.00_);_(&quot;$&quot;* \(#,##0.00\);_(&quot;$&quot;* &quot;-&quot;??_);_(@_)">
                  <c:v>12.723616666666667</c:v>
                </c:pt>
                <c:pt idx="22" formatCode="_(&quot;$&quot;* #,##0.00_);_(&quot;$&quot;* \(#,##0.00\);_(&quot;$&quot;* &quot;-&quot;??_);_(@_)">
                  <c:v>12.780916666666664</c:v>
                </c:pt>
                <c:pt idx="23" formatCode="_(&quot;$&quot;* #,##0.00_);_(&quot;$&quot;* \(#,##0.00\);_(&quot;$&quot;* &quot;-&quot;??_);_(@_)">
                  <c:v>12.824916666666667</c:v>
                </c:pt>
                <c:pt idx="24" formatCode="_(&quot;$&quot;* #,##0.00_);_(&quot;$&quot;* \(#,##0.00\);_(&quot;$&quot;* &quot;-&quot;??_);_(@_)">
                  <c:v>12.867333333333333</c:v>
                </c:pt>
                <c:pt idx="25" formatCode="_(&quot;$&quot;* #,##0.00_);_(&quot;$&quot;* \(#,##0.00\);_(&quot;$&quot;* &quot;-&quot;??_);_(@_)">
                  <c:v>12.8857</c:v>
                </c:pt>
                <c:pt idx="26" formatCode="_(&quot;$&quot;* #,##0.00_);_(&quot;$&quot;* \(#,##0.00\);_(&quot;$&quot;* &quot;-&quot;??_);_(@_)">
                  <c:v>12.901850000000001</c:v>
                </c:pt>
                <c:pt idx="27" formatCode="_(&quot;$&quot;* #,##0.00_);_(&quot;$&quot;* \(#,##0.00\);_(&quot;$&quot;* &quot;-&quot;??_);_(@_)">
                  <c:v>12.886333333333335</c:v>
                </c:pt>
                <c:pt idx="28" formatCode="_(&quot;$&quot;* #,##0.00_);_(&quot;$&quot;* \(#,##0.00\);_(&quot;$&quot;* &quot;-&quot;??_);_(@_)">
                  <c:v>12.895200000000001</c:v>
                </c:pt>
                <c:pt idx="29" formatCode="_(&quot;$&quot;* #,##0.00_);_(&quot;$&quot;* \(#,##0.00\);_(&quot;$&quot;* &quot;-&quot;??_);_(@_)">
                  <c:v>12.897733333333335</c:v>
                </c:pt>
                <c:pt idx="30" formatCode="_(&quot;$&quot;* #,##0.00_);_(&quot;$&quot;* \(#,##0.00\);_(&quot;$&quot;* &quot;-&quot;??_);_(@_)">
                  <c:v>12.892666666666665</c:v>
                </c:pt>
                <c:pt idx="31" formatCode="_(&quot;$&quot;* #,##0.00_);_(&quot;$&quot;* \(#,##0.00\);_(&quot;$&quot;* &quot;-&quot;??_);_(@_)">
                  <c:v>12.895833333333334</c:v>
                </c:pt>
                <c:pt idx="32" formatCode="_(&quot;$&quot;* #,##0.00_);_(&quot;$&quot;* \(#,##0.00\);_(&quot;$&quot;* &quot;-&quot;??_);_(@_)">
                  <c:v>12.92685</c:v>
                </c:pt>
                <c:pt idx="33" formatCode="_(&quot;$&quot;* #,##0.00_);_(&quot;$&quot;* \(#,##0.00\);_(&quot;$&quot;* &quot;-&quot;??_);_(@_)">
                  <c:v>12.936983333333336</c:v>
                </c:pt>
                <c:pt idx="34" formatCode="_(&quot;$&quot;* #,##0.00_);_(&quot;$&quot;* \(#,##0.00\);_(&quot;$&quot;* &quot;-&quot;??_);_(@_)">
                  <c:v>12.971483333333333</c:v>
                </c:pt>
                <c:pt idx="35" formatCode="_(&quot;$&quot;* #,##0.00_);_(&quot;$&quot;* \(#,##0.00\);_(&quot;$&quot;* &quot;-&quot;??_);_(@_)">
                  <c:v>13.0481</c:v>
                </c:pt>
                <c:pt idx="36" formatCode="_(&quot;$&quot;* #,##0.00_);_(&quot;$&quot;* \(#,##0.00\);_(&quot;$&quot;* &quot;-&quot;??_);_(@_)">
                  <c:v>13.134849999999998</c:v>
                </c:pt>
                <c:pt idx="37" formatCode="_(&quot;$&quot;* #,##0.00_);_(&quot;$&quot;* \(#,##0.00\);_(&quot;$&quot;* &quot;-&quot;??_);_(@_)">
                  <c:v>13.230766666666668</c:v>
                </c:pt>
                <c:pt idx="38" formatCode="_(&quot;$&quot;* #,##0.00_);_(&quot;$&quot;* \(#,##0.00\);_(&quot;$&quot;* &quot;-&quot;??_);_(@_)">
                  <c:v>13.287750000000001</c:v>
                </c:pt>
                <c:pt idx="39" formatCode="_(&quot;$&quot;* #,##0.00_);_(&quot;$&quot;* \(#,##0.00\);_(&quot;$&quot;* &quot;-&quot;??_);_(@_)">
                  <c:v>13.400449999999999</c:v>
                </c:pt>
                <c:pt idx="40" formatCode="_(&quot;$&quot;* #,##0.00_);_(&quot;$&quot;* \(#,##0.00\);_(&quot;$&quot;* &quot;-&quot;??_);_(@_)">
                  <c:v>13.506816666666666</c:v>
                </c:pt>
                <c:pt idx="41" formatCode="_(&quot;$&quot;* #,##0.00_);_(&quot;$&quot;* \(#,##0.00\);_(&quot;$&quot;* &quot;-&quot;??_);_(@_)">
                  <c:v>13.551133333333334</c:v>
                </c:pt>
                <c:pt idx="42" formatCode="_(&quot;$&quot;* #,##0.00_);_(&quot;$&quot;* \(#,##0.00\);_(&quot;$&quot;* &quot;-&quot;??_);_(@_)">
                  <c:v>13.6195</c:v>
                </c:pt>
                <c:pt idx="43" formatCode="_(&quot;$&quot;* #,##0.00_);_(&quot;$&quot;* \(#,##0.00\);_(&quot;$&quot;* &quot;-&quot;??_);_(@_)">
                  <c:v>13.6654</c:v>
                </c:pt>
                <c:pt idx="44" formatCode="_(&quot;$&quot;* #,##0.00_);_(&quot;$&quot;* \(#,##0.00\);_(&quot;$&quot;* &quot;-&quot;??_);_(@_)">
                  <c:v>13.705616666666664</c:v>
                </c:pt>
                <c:pt idx="45" formatCode="_(&quot;$&quot;* #,##0.00_);_(&quot;$&quot;* \(#,##0.00\);_(&quot;$&quot;* &quot;-&quot;??_);_(@_)">
                  <c:v>13.729033333333334</c:v>
                </c:pt>
                <c:pt idx="46" formatCode="_(&quot;$&quot;* #,##0.00_);_(&quot;$&quot;* \(#,##0.00\);_(&quot;$&quot;* &quot;-&quot;??_);_(@_)">
                  <c:v>13.732833333333332</c:v>
                </c:pt>
                <c:pt idx="47" formatCode="_(&quot;$&quot;* #,##0.00_);_(&quot;$&quot;* \(#,##0.00\);_(&quot;$&quot;* &quot;-&quot;??_);_(@_)">
                  <c:v>13.7417</c:v>
                </c:pt>
                <c:pt idx="48" formatCode="_(&quot;$&quot;* #,##0.00_);_(&quot;$&quot;* \(#,##0.00\);_(&quot;$&quot;* &quot;-&quot;??_);_(@_)">
                  <c:v>13.700233333333331</c:v>
                </c:pt>
                <c:pt idx="49" formatCode="_(&quot;$&quot;* #,##0.00_);_(&quot;$&quot;* \(#,##0.00\);_(&quot;$&quot;* &quot;-&quot;??_);_(@_)">
                  <c:v>13.685683333333332</c:v>
                </c:pt>
                <c:pt idx="50" formatCode="_(&quot;$&quot;* #,##0.00_);_(&quot;$&quot;* \(#,##0.00\);_(&quot;$&quot;* &quot;-&quot;??_);_(@_)">
                  <c:v>13.675233333333333</c:v>
                </c:pt>
                <c:pt idx="51" formatCode="_(&quot;$&quot;* #,##0.00_);_(&quot;$&quot;* \(#,##0.00\);_(&quot;$&quot;* &quot;-&quot;??_);_(@_)">
                  <c:v>13.635983333333336</c:v>
                </c:pt>
                <c:pt idx="52" formatCode="_(&quot;$&quot;* #,##0.00_);_(&quot;$&quot;* \(#,##0.00\);_(&quot;$&quot;* &quot;-&quot;??_);_(@_)">
                  <c:v>13.559700000000001</c:v>
                </c:pt>
                <c:pt idx="53" formatCode="_(&quot;$&quot;* #,##0.00_);_(&quot;$&quot;* \(#,##0.00\);_(&quot;$&quot;* &quot;-&quot;??_);_(@_)">
                  <c:v>13.515383333333332</c:v>
                </c:pt>
                <c:pt idx="54" formatCode="_(&quot;$&quot;* #,##0.00_);_(&quot;$&quot;* \(#,##0.00\);_(&quot;$&quot;* &quot;-&quot;??_);_(@_)">
                  <c:v>13.568883333333332</c:v>
                </c:pt>
                <c:pt idx="55" formatCode="_(&quot;$&quot;* #,##0.00_);_(&quot;$&quot;* \(#,##0.00\);_(&quot;$&quot;* &quot;-&quot;??_);_(@_)">
                  <c:v>13.521083333333332</c:v>
                </c:pt>
                <c:pt idx="56" formatCode="_(&quot;$&quot;* #,##0.00_);_(&quot;$&quot;* \(#,##0.00\);_(&quot;$&quot;* &quot;-&quot;??_);_(@_)">
                  <c:v>13.513166666666669</c:v>
                </c:pt>
                <c:pt idx="57" formatCode="_(&quot;$&quot;* #,##0.00_);_(&quot;$&quot;* \(#,##0.00\);_(&quot;$&quot;* &quot;-&quot;??_);_(@_)">
                  <c:v>13.479933333333333</c:v>
                </c:pt>
                <c:pt idx="58" formatCode="_(&quot;$&quot;* #,##0.00_);_(&quot;$&quot;* \(#,##0.00\);_(&quot;$&quot;* &quot;-&quot;??_);_(@_)">
                  <c:v>13.479616666666667</c:v>
                </c:pt>
                <c:pt idx="59" formatCode="_(&quot;$&quot;* #,##0.00_);_(&quot;$&quot;* \(#,##0.00\);_(&quot;$&quot;* &quot;-&quot;??_);_(@_)">
                  <c:v>13.474549999999999</c:v>
                </c:pt>
                <c:pt idx="60" formatCode="_(&quot;$&quot;* #,##0.00_);_(&quot;$&quot;* \(#,##0.00\);_(&quot;$&quot;* &quot;-&quot;??_);_(@_)">
                  <c:v>13.40395</c:v>
                </c:pt>
                <c:pt idx="61" formatCode="_(&quot;$&quot;* #,##0.00_);_(&quot;$&quot;* \(#,##0.00\);_(&quot;$&quot;* &quot;-&quot;??_);_(@_)">
                  <c:v>13.375133333333332</c:v>
                </c:pt>
                <c:pt idx="62" formatCode="_(&quot;$&quot;* #,##0.00_);_(&quot;$&quot;* \(#,##0.00\);_(&quot;$&quot;* &quot;-&quot;??_);_(@_)">
                  <c:v>13.289016666666667</c:v>
                </c:pt>
                <c:pt idx="63" formatCode="_(&quot;$&quot;* #,##0.00_);_(&quot;$&quot;* \(#,##0.00\);_(&quot;$&quot;* &quot;-&quot;??_);_(@_)">
                  <c:v>13.179799999999998</c:v>
                </c:pt>
                <c:pt idx="64" formatCode="_(&quot;$&quot;* #,##0.00_);_(&quot;$&quot;* \(#,##0.00\);_(&quot;$&quot;* &quot;-&quot;??_);_(@_)">
                  <c:v>13.081666666666669</c:v>
                </c:pt>
                <c:pt idx="65" formatCode="_(&quot;$&quot;* #,##0.00_);_(&quot;$&quot;* \(#,##0.00\);_(&quot;$&quot;* &quot;-&quot;??_);_(@_)">
                  <c:v>12.968333333333334</c:v>
                </c:pt>
                <c:pt idx="66" formatCode="_(&quot;$&quot;* #,##0.00_);_(&quot;$&quot;* \(#,##0.00\);_(&quot;$&quot;* &quot;-&quot;??_);_(@_)">
                  <c:v>12.815433333333333</c:v>
                </c:pt>
                <c:pt idx="67" formatCode="_(&quot;$&quot;* #,##0.00_);_(&quot;$&quot;* \(#,##0.00\);_(&quot;$&quot;* &quot;-&quot;??_);_(@_)">
                  <c:v>12.635933333333334</c:v>
                </c:pt>
                <c:pt idx="68" formatCode="_(&quot;$&quot;* #,##0.00_);_(&quot;$&quot;* \(#,##0.00\);_(&quot;$&quot;* &quot;-&quot;??_);_(@_)">
                  <c:v>12.469749999999999</c:v>
                </c:pt>
                <c:pt idx="69" formatCode="_(&quot;$&quot;* #,##0.00_);_(&quot;$&quot;* \(#,##0.00\);_(&quot;$&quot;* &quot;-&quot;??_);_(@_)">
                  <c:v>12.384266666666667</c:v>
                </c:pt>
                <c:pt idx="70" formatCode="_(&quot;$&quot;* #,##0.00_);_(&quot;$&quot;* \(#,##0.00\);_(&quot;$&quot;* &quot;-&quot;??_);_(@_)">
                  <c:v>12.188616666666666</c:v>
                </c:pt>
                <c:pt idx="71" formatCode="_(&quot;$&quot;* #,##0.00_);_(&quot;$&quot;* \(#,##0.00\);_(&quot;$&quot;* &quot;-&quot;??_);_(@_)">
                  <c:v>12.044883333333331</c:v>
                </c:pt>
                <c:pt idx="72" formatCode="_(&quot;$&quot;* #,##0.00_);_(&quot;$&quot;* \(#,##0.00\);_(&quot;$&quot;* &quot;-&quot;??_);_(@_)">
                  <c:v>11.988533333333331</c:v>
                </c:pt>
                <c:pt idx="73" formatCode="_(&quot;$&quot;* #,##0.00_);_(&quot;$&quot;* \(#,##0.00\);_(&quot;$&quot;* &quot;-&quot;??_);_(@_)">
                  <c:v>11.964799999999999</c:v>
                </c:pt>
                <c:pt idx="74" formatCode="_(&quot;$&quot;* #,##0.00_);_(&quot;$&quot;* \(#,##0.00\);_(&quot;$&quot;* &quot;-&quot;??_);_(@_)">
                  <c:v>12.003100000000002</c:v>
                </c:pt>
                <c:pt idx="75" formatCode="_(&quot;$&quot;* #,##0.00_);_(&quot;$&quot;* \(#,##0.00\);_(&quot;$&quot;* &quot;-&quot;??_);_(@_)">
                  <c:v>11.987283333333332</c:v>
                </c:pt>
                <c:pt idx="76" formatCode="_(&quot;$&quot;* #,##0.00_);_(&quot;$&quot;* \(#,##0.00\);_(&quot;$&quot;* &quot;-&quot;??_);_(@_)">
                  <c:v>12.057883333333331</c:v>
                </c:pt>
                <c:pt idx="77" formatCode="_(&quot;$&quot;* #,##0.00_);_(&quot;$&quot;* \(#,##0.00\);_(&quot;$&quot;* &quot;-&quot;??_);_(@_)">
                  <c:v>11.941699999999999</c:v>
                </c:pt>
                <c:pt idx="78" formatCode="_(&quot;$&quot;* #,##0.00_);_(&quot;$&quot;* \(#,##0.00\);_(&quot;$&quot;* &quot;-&quot;??_);_(@_)">
                  <c:v>11.820449999999999</c:v>
                </c:pt>
                <c:pt idx="79" formatCode="_(&quot;$&quot;* #,##0.00_);_(&quot;$&quot;* \(#,##0.00\);_(&quot;$&quot;* &quot;-&quot;??_);_(@_)">
                  <c:v>11.649816666666666</c:v>
                </c:pt>
                <c:pt idx="80" formatCode="_(&quot;$&quot;* #,##0.00_);_(&quot;$&quot;* \(#,##0.00\);_(&quot;$&quot;* &quot;-&quot;??_);_(@_)">
                  <c:v>11.262966666666665</c:v>
                </c:pt>
                <c:pt idx="81" formatCode="_(&quot;$&quot;* #,##0.00_);_(&quot;$&quot;* \(#,##0.00\);_(&quot;$&quot;* &quot;-&quot;??_);_(@_)">
                  <c:v>11.037566666666669</c:v>
                </c:pt>
                <c:pt idx="82" formatCode="_(&quot;$&quot;* #,##0.00_);_(&quot;$&quot;* \(#,##0.00\);_(&quot;$&quot;* &quot;-&quot;??_);_(@_)">
                  <c:v>10.675400000000002</c:v>
                </c:pt>
                <c:pt idx="83" formatCode="_(&quot;$&quot;* #,##0.00_);_(&quot;$&quot;* \(#,##0.00\);_(&quot;$&quot;* &quot;-&quot;??_);_(@_)">
                  <c:v>10.569983333333335</c:v>
                </c:pt>
                <c:pt idx="84" formatCode="_(&quot;$&quot;* #,##0.00_);_(&quot;$&quot;* \(#,##0.00\);_(&quot;$&quot;* &quot;-&quot;??_);_(@_)">
                  <c:v>10.394616666666666</c:v>
                </c:pt>
                <c:pt idx="85" formatCode="_(&quot;$&quot;* #,##0.00_);_(&quot;$&quot;* \(#,##0.00\);_(&quot;$&quot;* &quot;-&quot;??_);_(@_)">
                  <c:v>10.318950000000001</c:v>
                </c:pt>
                <c:pt idx="86" formatCode="_(&quot;$&quot;* #,##0.00_);_(&quot;$&quot;* \(#,##0.00\);_(&quot;$&quot;* &quot;-&quot;??_);_(@_)">
                  <c:v>10.334466666666666</c:v>
                </c:pt>
                <c:pt idx="87" formatCode="_(&quot;$&quot;* #,##0.00_);_(&quot;$&quot;* \(#,##0.00\);_(&quot;$&quot;* &quot;-&quot;??_);_(@_)">
                  <c:v>10.2262</c:v>
                </c:pt>
                <c:pt idx="88" formatCode="_(&quot;$&quot;* #,##0.00_);_(&quot;$&quot;* \(#,##0.00\);_(&quot;$&quot;* &quot;-&quot;??_);_(@_)">
                  <c:v>10.394616666666668</c:v>
                </c:pt>
                <c:pt idx="89" formatCode="_(&quot;$&quot;* #,##0.00_);_(&quot;$&quot;* \(#,##0.00\);_(&quot;$&quot;* &quot;-&quot;??_);_(@_)">
                  <c:v>10.473133333333335</c:v>
                </c:pt>
                <c:pt idx="90" formatCode="_(&quot;$&quot;* #,##0.00_);_(&quot;$&quot;* \(#,##0.00\);_(&quot;$&quot;* &quot;-&quot;??_);_(@_)">
                  <c:v>10.653883333333335</c:v>
                </c:pt>
                <c:pt idx="91" formatCode="_(&quot;$&quot;* #,##0.00_);_(&quot;$&quot;* \(#,##0.00\);_(&quot;$&quot;* &quot;-&quot;??_);_(@_)">
                  <c:v>10.785083333333333</c:v>
                </c:pt>
                <c:pt idx="92" formatCode="_(&quot;$&quot;* #,##0.00_);_(&quot;$&quot;* \(#,##0.00\);_(&quot;$&quot;* &quot;-&quot;??_);_(@_)">
                  <c:v>11.017366666666668</c:v>
                </c:pt>
                <c:pt idx="93" formatCode="_(&quot;$&quot;* #,##0.00_);_(&quot;$&quot;* \(#,##0.00\);_(&quot;$&quot;* &quot;-&quot;??_);_(@_)">
                  <c:v>11.22325</c:v>
                </c:pt>
                <c:pt idx="94" formatCode="_(&quot;$&quot;* #,##0.00_);_(&quot;$&quot;* \(#,##0.00\);_(&quot;$&quot;* &quot;-&quot;??_);_(@_)">
                  <c:v>11.225316666666666</c:v>
                </c:pt>
                <c:pt idx="95" formatCode="_(&quot;$&quot;* #,##0.00_);_(&quot;$&quot;* \(#,##0.00\);_(&quot;$&quot;* &quot;-&quot;??_);_(@_)">
                  <c:v>11.271300000000002</c:v>
                </c:pt>
                <c:pt idx="96" formatCode="_(&quot;$&quot;* #,##0.00_);_(&quot;$&quot;* \(#,##0.00\);_(&quot;$&quot;* &quot;-&quot;??_);_(@_)">
                  <c:v>11.182583333333334</c:v>
                </c:pt>
                <c:pt idx="97" formatCode="_(&quot;$&quot;* #,##0.00_);_(&quot;$&quot;* \(#,##0.00\);_(&quot;$&quot;* &quot;-&quot;??_);_(@_)">
                  <c:v>11.231833333333332</c:v>
                </c:pt>
                <c:pt idx="98" formatCode="_(&quot;$&quot;* #,##0.00_);_(&quot;$&quot;* \(#,##0.00\);_(&quot;$&quot;* &quot;-&quot;??_);_(@_)">
                  <c:v>11.247399999999999</c:v>
                </c:pt>
                <c:pt idx="99" formatCode="_(&quot;$&quot;* #,##0.00_);_(&quot;$&quot;* \(#,##0.00\);_(&quot;$&quot;* &quot;-&quot;??_);_(@_)">
                  <c:v>11.340516666666668</c:v>
                </c:pt>
                <c:pt idx="100" formatCode="_(&quot;$&quot;* #,##0.00_);_(&quot;$&quot;* \(#,##0.00\);_(&quot;$&quot;* &quot;-&quot;??_);_(@_)">
                  <c:v>11.490816666666666</c:v>
                </c:pt>
                <c:pt idx="101" formatCode="_(&quot;$&quot;* #,##0.00_);_(&quot;$&quot;* \(#,##0.00\);_(&quot;$&quot;* &quot;-&quot;??_);_(@_)">
                  <c:v>11.528316666666667</c:v>
                </c:pt>
                <c:pt idx="102" formatCode="_(&quot;$&quot;* #,##0.00_);_(&quot;$&quot;* \(#,##0.00\);_(&quot;$&quot;* &quot;-&quot;??_);_(@_)">
                  <c:v>11.653833333333333</c:v>
                </c:pt>
                <c:pt idx="103" formatCode="_(&quot;$&quot;* #,##0.00_);_(&quot;$&quot;* \(#,##0.00\);_(&quot;$&quot;* &quot;-&quot;??_);_(@_)">
                  <c:v>11.691966666666666</c:v>
                </c:pt>
                <c:pt idx="104" formatCode="_(&quot;$&quot;* #,##0.00_);_(&quot;$&quot;* \(#,##0.00\);_(&quot;$&quot;* &quot;-&quot;??_);_(@_)">
                  <c:v>11.742166666666668</c:v>
                </c:pt>
                <c:pt idx="105" formatCode="_(&quot;$&quot;* #,##0.00_);_(&quot;$&quot;* \(#,##0.00\);_(&quot;$&quot;* &quot;-&quot;??_);_(@_)">
                  <c:v>11.8162</c:v>
                </c:pt>
                <c:pt idx="106" formatCode="_(&quot;$&quot;* #,##0.00_);_(&quot;$&quot;* \(#,##0.00\);_(&quot;$&quot;* &quot;-&quot;??_);_(@_)">
                  <c:v>11.8788</c:v>
                </c:pt>
                <c:pt idx="107" formatCode="_(&quot;$&quot;* #,##0.00_);_(&quot;$&quot;* \(#,##0.00\);_(&quot;$&quot;* &quot;-&quot;??_);_(@_)">
                  <c:v>11.941083333333333</c:v>
                </c:pt>
                <c:pt idx="108" formatCode="_(&quot;$&quot;* #,##0.00_);_(&quot;$&quot;* \(#,##0.00\);_(&quot;$&quot;* &quot;-&quot;??_);_(@_)">
                  <c:v>11.9808</c:v>
                </c:pt>
                <c:pt idx="109" formatCode="_(&quot;$&quot;* #,##0.00_);_(&quot;$&quot;* \(#,##0.00\);_(&quot;$&quot;* &quot;-&quot;??_);_(@_)">
                  <c:v>11.980483333333334</c:v>
                </c:pt>
                <c:pt idx="110" formatCode="_(&quot;$&quot;* #,##0.00_);_(&quot;$&quot;* \(#,##0.00\);_(&quot;$&quot;* &quot;-&quot;??_);_(@_)">
                  <c:v>12.003366666666667</c:v>
                </c:pt>
                <c:pt idx="111" formatCode="_(&quot;$&quot;* #,##0.00_);_(&quot;$&quot;* \(#,##0.00\);_(&quot;$&quot;* &quot;-&quot;??_);_(@_)">
                  <c:v>11.971916666666667</c:v>
                </c:pt>
                <c:pt idx="112" formatCode="_(&quot;$&quot;* #,##0.00_);_(&quot;$&quot;* \(#,##0.00\);_(&quot;$&quot;* &quot;-&quot;??_);_(@_)">
                  <c:v>11.9519</c:v>
                </c:pt>
                <c:pt idx="113" formatCode="_(&quot;$&quot;* #,##0.00_);_(&quot;$&quot;* \(#,##0.00\);_(&quot;$&quot;* &quot;-&quot;??_);_(@_)">
                  <c:v>12.032300000000001</c:v>
                </c:pt>
                <c:pt idx="114" formatCode="_(&quot;$&quot;* #,##0.00_);_(&quot;$&quot;* \(#,##0.00\);_(&quot;$&quot;* &quot;-&quot;??_);_(@_)">
                  <c:v>12.0822</c:v>
                </c:pt>
                <c:pt idx="115" formatCode="_(&quot;$&quot;* #,##0.00_);_(&quot;$&quot;* \(#,##0.00\);_(&quot;$&quot;* &quot;-&quot;??_);_(@_)">
                  <c:v>12.103500000000002</c:v>
                </c:pt>
                <c:pt idx="116" formatCode="_(&quot;$&quot;* #,##0.00_);_(&quot;$&quot;* \(#,##0.00\);_(&quot;$&quot;* &quot;-&quot;??_);_(@_)">
                  <c:v>12.071099999999999</c:v>
                </c:pt>
                <c:pt idx="117" formatCode="_(&quot;$&quot;* #,##0.00_);_(&quot;$&quot;* \(#,##0.00\);_(&quot;$&quot;* &quot;-&quot;??_);_(@_)">
                  <c:v>12.069183333333333</c:v>
                </c:pt>
                <c:pt idx="118" formatCode="_(&quot;$&quot;* #,##0.00_);_(&quot;$&quot;* \(#,##0.00\);_(&quot;$&quot;* &quot;-&quot;??_);_(@_)">
                  <c:v>12.101916666666668</c:v>
                </c:pt>
                <c:pt idx="119" formatCode="_(&quot;$&quot;* #,##0.00_);_(&quot;$&quot;* \(#,##0.00\);_(&quot;$&quot;* &quot;-&quot;??_);_(@_)">
                  <c:v>12.09525</c:v>
                </c:pt>
                <c:pt idx="120" formatCode="_(&quot;$&quot;* #,##0.00_);_(&quot;$&quot;* \(#,##0.00\);_(&quot;$&quot;* &quot;-&quot;??_);_(@_)">
                  <c:v>12.135283333333334</c:v>
                </c:pt>
                <c:pt idx="121" formatCode="_(&quot;$&quot;* #,##0.00_);_(&quot;$&quot;* \(#,##0.00\);_(&quot;$&quot;* &quot;-&quot;??_);_(@_)">
                  <c:v>12.238233333333334</c:v>
                </c:pt>
                <c:pt idx="122" formatCode="_(&quot;$&quot;* #,##0.00_);_(&quot;$&quot;* \(#,##0.00\);_(&quot;$&quot;* &quot;-&quot;??_);_(@_)">
                  <c:v>12.354216666666666</c:v>
                </c:pt>
                <c:pt idx="123" formatCode="_(&quot;$&quot;* #,##0.00_);_(&quot;$&quot;* \(#,##0.00\);_(&quot;$&quot;* &quot;-&quot;??_);_(@_)">
                  <c:v>12.334833333333334</c:v>
                </c:pt>
                <c:pt idx="124" formatCode="_(&quot;$&quot;* #,##0.00_);_(&quot;$&quot;* \(#,##0.00\);_(&quot;$&quot;* &quot;-&quot;??_);_(@_)">
                  <c:v>12.325616666666667</c:v>
                </c:pt>
                <c:pt idx="125" formatCode="_(&quot;$&quot;* #,##0.00_);_(&quot;$&quot;* \(#,##0.00\);_(&quot;$&quot;* &quot;-&quot;??_);_(@_)">
                  <c:v>12.314166666666667</c:v>
                </c:pt>
                <c:pt idx="126" formatCode="_(&quot;$&quot;* #,##0.00_);_(&quot;$&quot;* \(#,##0.00\);_(&quot;$&quot;* &quot;-&quot;??_);_(@_)">
                  <c:v>12.268416666666667</c:v>
                </c:pt>
                <c:pt idx="127" formatCode="_(&quot;$&quot;* #,##0.00_);_(&quot;$&quot;* \(#,##0.00\);_(&quot;$&quot;* &quot;-&quot;??_);_(@_)">
                  <c:v>12.175633333333332</c:v>
                </c:pt>
                <c:pt idx="128" formatCode="_(&quot;$&quot;* #,##0.00_);_(&quot;$&quot;* \(#,##0.00\);_(&quot;$&quot;* &quot;-&quot;??_);_(@_)">
                  <c:v>12.098733333333334</c:v>
                </c:pt>
                <c:pt idx="129" formatCode="_(&quot;$&quot;* #,##0.00_);_(&quot;$&quot;* \(#,##0.00\);_(&quot;$&quot;* &quot;-&quot;??_);_(@_)">
                  <c:v>12.097466666666667</c:v>
                </c:pt>
                <c:pt idx="130" formatCode="_(&quot;$&quot;* #,##0.00_);_(&quot;$&quot;* \(#,##0.00\);_(&quot;$&quot;* &quot;-&quot;??_);_(@_)">
                  <c:v>12.084116666666667</c:v>
                </c:pt>
                <c:pt idx="131" formatCode="_(&quot;$&quot;* #,##0.00_);_(&quot;$&quot;* \(#,##0.00\);_(&quot;$&quot;* &quot;-&quot;??_);_(@_)">
                  <c:v>12.025966666666667</c:v>
                </c:pt>
                <c:pt idx="132" formatCode="_(&quot;$&quot;* #,##0.00_);_(&quot;$&quot;* \(#,##0.00\);_(&quot;$&quot;* &quot;-&quot;??_);_(@_)">
                  <c:v>11.991</c:v>
                </c:pt>
                <c:pt idx="133" formatCode="_(&quot;$&quot;* #,##0.00_);_(&quot;$&quot;* \(#,##0.00\);_(&quot;$&quot;* &quot;-&quot;??_);_(@_)">
                  <c:v>12.039616666666667</c:v>
                </c:pt>
                <c:pt idx="134" formatCode="_(&quot;$&quot;* #,##0.00_);_(&quot;$&quot;* \(#,##0.00\);_(&quot;$&quot;* &quot;-&quot;??_);_(@_)">
                  <c:v>12.090133333333334</c:v>
                </c:pt>
                <c:pt idx="135" formatCode="_(&quot;$&quot;* #,##0.00_);_(&quot;$&quot;* \(#,##0.00\);_(&quot;$&quot;* &quot;-&quot;??_);_(@_)">
                  <c:v>12.177516666666667</c:v>
                </c:pt>
                <c:pt idx="136" formatCode="_(&quot;$&quot;* #,##0.00_);_(&quot;$&quot;* \(#,##0.00\);_(&quot;$&quot;* &quot;-&quot;??_);_(@_)">
                  <c:v>12.289050000000001</c:v>
                </c:pt>
                <c:pt idx="137" formatCode="_(&quot;$&quot;* #,##0.00_);_(&quot;$&quot;* \(#,##0.00\);_(&quot;$&quot;* &quot;-&quot;??_);_(@_)">
                  <c:v>12.435549999999999</c:v>
                </c:pt>
                <c:pt idx="138" formatCode="_(&quot;$&quot;* #,##0.00_);_(&quot;$&quot;* \(#,##0.00\);_(&quot;$&quot;* &quot;-&quot;??_);_(@_)">
                  <c:v>12.537566666666665</c:v>
                </c:pt>
                <c:pt idx="139" formatCode="_(&quot;$&quot;* #,##0.00_);_(&quot;$&quot;* \(#,##0.00\);_(&quot;$&quot;* &quot;-&quot;??_);_(@_)">
                  <c:v>12.624316666666667</c:v>
                </c:pt>
                <c:pt idx="140" formatCode="_(&quot;$&quot;* #,##0.00_);_(&quot;$&quot;* \(#,##0.00\);_(&quot;$&quot;* &quot;-&quot;??_);_(@_)">
                  <c:v>12.745066666666666</c:v>
                </c:pt>
                <c:pt idx="141" formatCode="_(&quot;$&quot;* #,##0.00_);_(&quot;$&quot;* \(#,##0.00\);_(&quot;$&quot;* &quot;-&quot;??_);_(@_)">
                  <c:v>12.839133333333331</c:v>
                </c:pt>
                <c:pt idx="142" formatCode="_(&quot;$&quot;* #,##0.00_);_(&quot;$&quot;* \(#,##0.00\);_(&quot;$&quot;* &quot;-&quot;??_);_(@_)">
                  <c:v>12.958616666666666</c:v>
                </c:pt>
                <c:pt idx="143" formatCode="_(&quot;$&quot;* #,##0.00_);_(&quot;$&quot;* \(#,##0.00\);_(&quot;$&quot;* &quot;-&quot;??_);_(@_)">
                  <c:v>12.977033333333333</c:v>
                </c:pt>
                <c:pt idx="144" formatCode="_(&quot;$&quot;* #,##0.00_);_(&quot;$&quot;* \(#,##0.00\);_(&quot;$&quot;* &quot;-&quot;??_);_(@_)">
                  <c:v>13.044083333333335</c:v>
                </c:pt>
                <c:pt idx="145" formatCode="_(&quot;$&quot;* #,##0.00_);_(&quot;$&quot;* \(#,##0.00\);_(&quot;$&quot;* &quot;-&quot;??_);_(@_)">
                  <c:v>13.120983333333333</c:v>
                </c:pt>
                <c:pt idx="146" formatCode="_(&quot;$&quot;* #,##0.00_);_(&quot;$&quot;* \(#,##0.00\);_(&quot;$&quot;* &quot;-&quot;??_);_(@_)">
                  <c:v>13.146099999999999</c:v>
                </c:pt>
                <c:pt idx="147" formatCode="_(&quot;$&quot;* #,##0.00_);_(&quot;$&quot;* \(#,##0.00\);_(&quot;$&quot;* &quot;-&quot;??_);_(@_)">
                  <c:v>13.24555</c:v>
                </c:pt>
                <c:pt idx="148" formatCode="_(&quot;$&quot;* #,##0.00_);_(&quot;$&quot;* \(#,##0.00\);_(&quot;$&quot;* &quot;-&quot;??_);_(@_)">
                  <c:v>13.278599999999999</c:v>
                </c:pt>
                <c:pt idx="149" formatCode="_(&quot;$&quot;* #,##0.00_);_(&quot;$&quot;* \(#,##0.00\);_(&quot;$&quot;* &quot;-&quot;??_);_(@_)">
                  <c:v>13.393316666666669</c:v>
                </c:pt>
                <c:pt idx="150" formatCode="_(&quot;$&quot;* #,##0.00_);_(&quot;$&quot;* \(#,##0.00\);_(&quot;$&quot;* &quot;-&quot;??_);_(@_)">
                  <c:v>13.501983333333333</c:v>
                </c:pt>
                <c:pt idx="151" formatCode="_(&quot;$&quot;* #,##0.00_);_(&quot;$&quot;* \(#,##0.00\);_(&quot;$&quot;* &quot;-&quot;??_);_(@_)">
                  <c:v>13.562683333333334</c:v>
                </c:pt>
                <c:pt idx="152" formatCode="_(&quot;$&quot;* #,##0.00_);_(&quot;$&quot;* \(#,##0.00\);_(&quot;$&quot;* &quot;-&quot;??_);_(@_)">
                  <c:v>13.603983333333334</c:v>
                </c:pt>
                <c:pt idx="153" formatCode="_(&quot;$&quot;* #,##0.00_);_(&quot;$&quot;* \(#,##0.00\);_(&quot;$&quot;* &quot;-&quot;??_);_(@_)">
                  <c:v>13.58555</c:v>
                </c:pt>
                <c:pt idx="154" formatCode="_(&quot;$&quot;* #,##0.00_);_(&quot;$&quot;* \(#,##0.00\);_(&quot;$&quot;* &quot;-&quot;??_);_(@_)">
                  <c:v>13.526133333333334</c:v>
                </c:pt>
                <c:pt idx="155" formatCode="_(&quot;$&quot;* #,##0.00_);_(&quot;$&quot;* \(#,##0.00\);_(&quot;$&quot;* &quot;-&quot;??_);_(@_)">
                  <c:v>13.454316666666664</c:v>
                </c:pt>
                <c:pt idx="156" formatCode="_(&quot;$&quot;* #,##0.00_);_(&quot;$&quot;* \(#,##0.00\);_(&quot;$&quot;* &quot;-&quot;??_);_(@_)">
                  <c:v>13.372333333333335</c:v>
                </c:pt>
                <c:pt idx="157" formatCode="_(&quot;$&quot;* #,##0.00_);_(&quot;$&quot;* \(#,##0.00\);_(&quot;$&quot;* &quot;-&quot;??_);_(@_)">
                  <c:v>13.332599999999999</c:v>
                </c:pt>
                <c:pt idx="158" formatCode="_(&quot;$&quot;* #,##0.00_);_(&quot;$&quot;* \(#,##0.00\);_(&quot;$&quot;* &quot;-&quot;??_);_(@_)">
                  <c:v>13.319249999999998</c:v>
                </c:pt>
                <c:pt idx="159" formatCode="_(&quot;$&quot;* #,##0.00_);_(&quot;$&quot;* \(#,##0.00\);_(&quot;$&quot;* &quot;-&quot;??_);_(@_)">
                  <c:v>13.304316666666667</c:v>
                </c:pt>
                <c:pt idx="160" formatCode="_(&quot;$&quot;* #,##0.00_);_(&quot;$&quot;* \(#,##0.00\);_(&quot;$&quot;* &quot;-&quot;??_);_(@_)">
                  <c:v>13.287783333333332</c:v>
                </c:pt>
                <c:pt idx="161" formatCode="_(&quot;$&quot;* #,##0.00_);_(&quot;$&quot;* \(#,##0.00\);_(&quot;$&quot;* &quot;-&quot;??_);_(@_)">
                  <c:v>13.321783333333334</c:v>
                </c:pt>
                <c:pt idx="162" formatCode="_(&quot;$&quot;* #,##0.00_);_(&quot;$&quot;* \(#,##0.00\);_(&quot;$&quot;* &quot;-&quot;??_);_(@_)">
                  <c:v>13.398050000000003</c:v>
                </c:pt>
                <c:pt idx="163" formatCode="_(&quot;$&quot;* #,##0.00_);_(&quot;$&quot;* \(#,##0.00\);_(&quot;$&quot;* &quot;-&quot;??_);_(@_)">
                  <c:v>13.510866666666667</c:v>
                </c:pt>
                <c:pt idx="164" formatCode="_(&quot;$&quot;* #,##0.00_);_(&quot;$&quot;* \(#,##0.00\);_(&quot;$&quot;* &quot;-&quot;??_);_(@_)">
                  <c:v>13.642116666666666</c:v>
                </c:pt>
                <c:pt idx="165" formatCode="_(&quot;$&quot;* #,##0.00_);_(&quot;$&quot;* \(#,##0.00\);_(&quot;$&quot;* &quot;-&quot;??_);_(@_)">
                  <c:v>13.768916666666668</c:v>
                </c:pt>
                <c:pt idx="166" formatCode="_(&quot;$&quot;* #,##0.00_);_(&quot;$&quot;* \(#,##0.00\);_(&quot;$&quot;* &quot;-&quot;??_);_(@_)">
                  <c:v>14.012650000000001</c:v>
                </c:pt>
                <c:pt idx="167" formatCode="_(&quot;$&quot;* #,##0.00_);_(&quot;$&quot;* \(#,##0.00\);_(&quot;$&quot;* &quot;-&quot;??_);_(@_)">
                  <c:v>14.235416666666666</c:v>
                </c:pt>
                <c:pt idx="168" formatCode="_(&quot;$&quot;* #,##0.00_);_(&quot;$&quot;* \(#,##0.00\);_(&quot;$&quot;* &quot;-&quot;??_);_(@_)">
                  <c:v>14.38</c:v>
                </c:pt>
                <c:pt idx="169" formatCode="_(&quot;$&quot;* #,##0.00_);_(&quot;$&quot;* \(#,##0.00\);_(&quot;$&quot;* &quot;-&quot;??_);_(@_)">
                  <c:v>14.514733333333334</c:v>
                </c:pt>
                <c:pt idx="170" formatCode="_(&quot;$&quot;* #,##0.00_);_(&quot;$&quot;* \(#,##0.00\);_(&quot;$&quot;* &quot;-&quot;??_);_(@_)">
                  <c:v>14.608466666666665</c:v>
                </c:pt>
                <c:pt idx="171" formatCode="_(&quot;$&quot;* #,##0.00_);_(&quot;$&quot;* \(#,##0.00\);_(&quot;$&quot;* &quot;-&quot;??_);_(@_)">
                  <c:v>14.698383333333334</c:v>
                </c:pt>
                <c:pt idx="172" formatCode="_(&quot;$&quot;* #,##0.00_);_(&quot;$&quot;* \(#,##0.00\);_(&quot;$&quot;* &quot;-&quot;??_);_(@_)">
                  <c:v>14.685350000000001</c:v>
                </c:pt>
                <c:pt idx="173" formatCode="_(&quot;$&quot;* #,##0.00_);_(&quot;$&quot;* \(#,##0.00\);_(&quot;$&quot;* &quot;-&quot;??_);_(@_)">
                  <c:v>14.674550000000002</c:v>
                </c:pt>
                <c:pt idx="174" formatCode="_(&quot;$&quot;* #,##0.00_);_(&quot;$&quot;* \(#,##0.00\);_(&quot;$&quot;* &quot;-&quot;??_);_(@_)">
                  <c:v>14.752400000000002</c:v>
                </c:pt>
                <c:pt idx="175" formatCode="_(&quot;$&quot;* #,##0.00_);_(&quot;$&quot;* \(#,##0.00\);_(&quot;$&quot;* &quot;-&quot;??_);_(@_)">
                  <c:v>14.7346</c:v>
                </c:pt>
                <c:pt idx="176" formatCode="_(&quot;$&quot;* #,##0.00_);_(&quot;$&quot;* \(#,##0.00\);_(&quot;$&quot;* &quot;-&quot;??_);_(@_)">
                  <c:v>14.767649999999998</c:v>
                </c:pt>
                <c:pt idx="177" formatCode="_(&quot;$&quot;* #,##0.00_);_(&quot;$&quot;* \(#,##0.00\);_(&quot;$&quot;* &quot;-&quot;??_);_(@_)">
                  <c:v>14.804833333333335</c:v>
                </c:pt>
                <c:pt idx="178" formatCode="_(&quot;$&quot;* #,##0.00_);_(&quot;$&quot;* \(#,##0.00\);_(&quot;$&quot;* &quot;-&quot;??_);_(@_)">
                  <c:v>14.853766666666667</c:v>
                </c:pt>
                <c:pt idx="179" formatCode="_(&quot;$&quot;* #,##0.00_);_(&quot;$&quot;* \(#,##0.00\);_(&quot;$&quot;* &quot;-&quot;??_);_(@_)">
                  <c:v>15.006600000000001</c:v>
                </c:pt>
                <c:pt idx="180" formatCode="_(&quot;$&quot;* #,##0.00_);_(&quot;$&quot;* \(#,##0.00\);_(&quot;$&quot;* &quot;-&quot;??_);_(@_)">
                  <c:v>15.160400000000001</c:v>
                </c:pt>
                <c:pt idx="181" formatCode="_(&quot;$&quot;* #,##0.00_);_(&quot;$&quot;* \(#,##0.00\);_(&quot;$&quot;* &quot;-&quot;??_);_(@_)">
                  <c:v>15.275749999999997</c:v>
                </c:pt>
                <c:pt idx="182" formatCode="_(&quot;$&quot;* #,##0.00_);_(&quot;$&quot;* \(#,##0.00\);_(&quot;$&quot;* &quot;-&quot;??_);_(@_)">
                  <c:v>15.343116666666667</c:v>
                </c:pt>
                <c:pt idx="183" formatCode="_(&quot;$&quot;* #,##0.00_);_(&quot;$&quot;* \(#,##0.00\);_(&quot;$&quot;* &quot;-&quot;??_);_(@_)">
                  <c:v>15.3911</c:v>
                </c:pt>
                <c:pt idx="184" formatCode="_(&quot;$&quot;* #,##0.00_);_(&quot;$&quot;* \(#,##0.00\);_(&quot;$&quot;* &quot;-&quot;??_);_(@_)">
                  <c:v>15.457516666666665</c:v>
                </c:pt>
                <c:pt idx="185" formatCode="_(&quot;$&quot;* #,##0.00_);_(&quot;$&quot;* \(#,##0.00\);_(&quot;$&quot;* &quot;-&quot;??_);_(@_)">
                  <c:v>15.395866666666668</c:v>
                </c:pt>
                <c:pt idx="186" formatCode="_(&quot;$&quot;* #,##0.00_);_(&quot;$&quot;* \(#,##0.00\);_(&quot;$&quot;* &quot;-&quot;??_);_(@_)">
                  <c:v>15.3123</c:v>
                </c:pt>
                <c:pt idx="187" formatCode="_(&quot;$&quot;* #,##0.00_);_(&quot;$&quot;* \(#,##0.00\);_(&quot;$&quot;* &quot;-&quot;??_);_(@_)">
                  <c:v>15.357433333333335</c:v>
                </c:pt>
                <c:pt idx="188" formatCode="_(&quot;$&quot;* #,##0.00_);_(&quot;$&quot;* \(#,##0.00\);_(&quot;$&quot;* &quot;-&quot;??_);_(@_)">
                  <c:v>15.435599999999999</c:v>
                </c:pt>
                <c:pt idx="189" formatCode="_(&quot;$&quot;* #,##0.00_);_(&quot;$&quot;* \(#,##0.00\);_(&quot;$&quot;* &quot;-&quot;??_);_(@_)">
                  <c:v>15.544283333333334</c:v>
                </c:pt>
                <c:pt idx="190" formatCode="_(&quot;$&quot;* #,##0.00_);_(&quot;$&quot;* \(#,##0.00\);_(&quot;$&quot;* &quot;-&quot;??_);_(@_)">
                  <c:v>15.637400000000001</c:v>
                </c:pt>
                <c:pt idx="191" formatCode="_(&quot;$&quot;* #,##0.00_);_(&quot;$&quot;* \(#,##0.00\);_(&quot;$&quot;* &quot;-&quot;??_);_(@_)">
                  <c:v>15.693649999999998</c:v>
                </c:pt>
                <c:pt idx="192" formatCode="_(&quot;$&quot;* #,##0.00_);_(&quot;$&quot;* \(#,##0.00\);_(&quot;$&quot;* &quot;-&quot;??_);_(@_)">
                  <c:v>15.651383333333333</c:v>
                </c:pt>
                <c:pt idx="193" formatCode="_(&quot;$&quot;* #,##0.00_);_(&quot;$&quot;* \(#,##0.00\);_(&quot;$&quot;* &quot;-&quot;??_);_(@_)">
                  <c:v>15.526816666666667</c:v>
                </c:pt>
                <c:pt idx="194" formatCode="_(&quot;$&quot;* #,##0.00_);_(&quot;$&quot;* \(#,##0.00\);_(&quot;$&quot;* &quot;-&quot;??_);_(@_)">
                  <c:v>15.426400000000001</c:v>
                </c:pt>
                <c:pt idx="195" formatCode="_(&quot;$&quot;* #,##0.00_);_(&quot;$&quot;* \(#,##0.00\);_(&quot;$&quot;* &quot;-&quot;??_);_(@_)">
                  <c:v>15.296750000000001</c:v>
                </c:pt>
                <c:pt idx="196" formatCode="_(&quot;$&quot;* #,##0.00_);_(&quot;$&quot;* \(#,##0.00\);_(&quot;$&quot;* &quot;-&quot;??_);_(@_)">
                  <c:v>15.237633333333335</c:v>
                </c:pt>
                <c:pt idx="197" formatCode="_(&quot;$&quot;* #,##0.00_);_(&quot;$&quot;* \(#,##0.00\);_(&quot;$&quot;* &quot;-&quot;??_);_(@_)">
                  <c:v>15.216033333333334</c:v>
                </c:pt>
                <c:pt idx="198" formatCode="_(&quot;$&quot;* #,##0.00_);_(&quot;$&quot;* \(#,##0.00\);_(&quot;$&quot;* &quot;-&quot;??_);_(@_)">
                  <c:v>15.215400000000001</c:v>
                </c:pt>
                <c:pt idx="199" formatCode="_(&quot;$&quot;* #,##0.00_);_(&quot;$&quot;* \(#,##0.00\);_(&quot;$&quot;* &quot;-&quot;??_);_(@_)">
                  <c:v>15.2119</c:v>
                </c:pt>
                <c:pt idx="200" formatCode="_(&quot;$&quot;* #,##0.00_);_(&quot;$&quot;* \(#,##0.00\);_(&quot;$&quot;* &quot;-&quot;??_);_(@_)">
                  <c:v>15.203333333333333</c:v>
                </c:pt>
                <c:pt idx="201" formatCode="_(&quot;$&quot;* #,##0.00_);_(&quot;$&quot;* \(#,##0.00\);_(&quot;$&quot;* &quot;-&quot;??_);_(@_)">
                  <c:v>15.207149999999999</c:v>
                </c:pt>
                <c:pt idx="202" formatCode="_(&quot;$&quot;* #,##0.00_);_(&quot;$&quot;* \(#,##0.00\);_(&quot;$&quot;* &quot;-&quot;??_);_(@_)">
                  <c:v>15.088316666666666</c:v>
                </c:pt>
                <c:pt idx="203" formatCode="_(&quot;$&quot;* #,##0.00_);_(&quot;$&quot;* \(#,##0.00\);_(&quot;$&quot;* &quot;-&quot;??_);_(@_)">
                  <c:v>15.0006</c:v>
                </c:pt>
                <c:pt idx="204" formatCode="_(&quot;$&quot;* #,##0.00_);_(&quot;$&quot;* \(#,##0.00\);_(&quot;$&quot;* &quot;-&quot;??_);_(@_)">
                  <c:v>14.893199999999998</c:v>
                </c:pt>
                <c:pt idx="205" formatCode="_(&quot;$&quot;* #,##0.00_);_(&quot;$&quot;* \(#,##0.00\);_(&quot;$&quot;* &quot;-&quot;??_);_(@_)">
                  <c:v>14.856333333333334</c:v>
                </c:pt>
                <c:pt idx="206" formatCode="_(&quot;$&quot;* #,##0.00_);_(&quot;$&quot;* \(#,##0.00\);_(&quot;$&quot;* &quot;-&quot;??_);_(@_)">
                  <c:v>14.761000000000001</c:v>
                </c:pt>
                <c:pt idx="207" formatCode="_(&quot;$&quot;* #,##0.00_);_(&quot;$&quot;* \(#,##0.00\);_(&quot;$&quot;* &quot;-&quot;??_);_(@_)">
                  <c:v>14.682499999999999</c:v>
                </c:pt>
                <c:pt idx="208" formatCode="_(&quot;$&quot;* #,##0.00_);_(&quot;$&quot;* \(#,##0.00\);_(&quot;$&quot;* &quot;-&quot;??_);_(@_)">
                  <c:v>14.693300000000001</c:v>
                </c:pt>
                <c:pt idx="209" formatCode="_(&quot;$&quot;* #,##0.00_);_(&quot;$&quot;* \(#,##0.00\);_(&quot;$&quot;* &quot;-&quot;??_);_(@_)">
                  <c:v>14.655183333333333</c:v>
                </c:pt>
                <c:pt idx="210" formatCode="_(&quot;$&quot;* #,##0.00_);_(&quot;$&quot;* \(#,##0.00\);_(&quot;$&quot;* &quot;-&quot;??_);_(@_)">
                  <c:v>14.686316666666665</c:v>
                </c:pt>
                <c:pt idx="211" formatCode="_(&quot;$&quot;* #,##0.00_);_(&quot;$&quot;* \(#,##0.00\);_(&quot;$&quot;* &quot;-&quot;??_);_(@_)">
                  <c:v>14.69045</c:v>
                </c:pt>
                <c:pt idx="212" formatCode="_(&quot;$&quot;* #,##0.00_);_(&quot;$&quot;* \(#,##0.00\);_(&quot;$&quot;* &quot;-&quot;??_);_(@_)">
                  <c:v>14.768616666666668</c:v>
                </c:pt>
                <c:pt idx="213" formatCode="_(&quot;$&quot;* #,##0.00_);_(&quot;$&quot;* \(#,##0.00\);_(&quot;$&quot;* &quot;-&quot;??_);_(@_)">
                  <c:v>14.808333333333332</c:v>
                </c:pt>
                <c:pt idx="214" formatCode="_(&quot;$&quot;* #,##0.00_);_(&quot;$&quot;* \(#,##0.00\);_(&quot;$&quot;* &quot;-&quot;??_);_(@_)">
                  <c:v>14.839466666666665</c:v>
                </c:pt>
                <c:pt idx="215" formatCode="_(&quot;$&quot;* #,##0.00_);_(&quot;$&quot;* \(#,##0.00\);_(&quot;$&quot;* &quot;-&quot;??_);_(@_)">
                  <c:v>14.867099999999999</c:v>
                </c:pt>
                <c:pt idx="216" formatCode="_(&quot;$&quot;* #,##0.00_);_(&quot;$&quot;* \(#,##0.00\);_(&quot;$&quot;* &quot;-&quot;??_);_(@_)">
                  <c:v>14.892200000000001</c:v>
                </c:pt>
                <c:pt idx="217" formatCode="_(&quot;$&quot;* #,##0.00_);_(&quot;$&quot;* \(#,##0.00\);_(&quot;$&quot;* &quot;-&quot;??_);_(@_)">
                  <c:v>14.881083333333336</c:v>
                </c:pt>
                <c:pt idx="218" formatCode="_(&quot;$&quot;* #,##0.00_);_(&quot;$&quot;* \(#,##0.00\);_(&quot;$&quot;* &quot;-&quot;??_);_(@_)">
                  <c:v>14.835316666666666</c:v>
                </c:pt>
                <c:pt idx="219" formatCode="_(&quot;$&quot;* #,##0.00_);_(&quot;$&quot;* \(#,##0.00\);_(&quot;$&quot;* &quot;-&quot;??_);_(@_)">
                  <c:v>14.817866666666665</c:v>
                </c:pt>
                <c:pt idx="220" formatCode="_(&quot;$&quot;* #,##0.00_);_(&quot;$&quot;* \(#,##0.00\);_(&quot;$&quot;* &quot;-&quot;??_);_(@_)">
                  <c:v>14.763466666666666</c:v>
                </c:pt>
                <c:pt idx="221" formatCode="_(&quot;$&quot;* #,##0.00_);_(&quot;$&quot;* \(#,##0.00\);_(&quot;$&quot;* &quot;-&quot;??_);_(@_)">
                  <c:v>14.743050000000002</c:v>
                </c:pt>
                <c:pt idx="222" formatCode="_(&quot;$&quot;* #,##0.00_);_(&quot;$&quot;* \(#,##0.00\);_(&quot;$&quot;* &quot;-&quot;??_);_(@_)">
                  <c:v>14.630233333333335</c:v>
                </c:pt>
                <c:pt idx="223" formatCode="_(&quot;$&quot;* #,##0.00_);_(&quot;$&quot;* \(#,##0.00\);_(&quot;$&quot;* &quot;-&quot;??_);_(@_)">
                  <c:v>14.568033333333332</c:v>
                </c:pt>
                <c:pt idx="224" formatCode="_(&quot;$&quot;* #,##0.00_);_(&quot;$&quot;* \(#,##0.00\);_(&quot;$&quot;* &quot;-&quot;??_);_(@_)">
                  <c:v>14.448816666666666</c:v>
                </c:pt>
                <c:pt idx="225" formatCode="_(&quot;$&quot;* #,##0.00_);_(&quot;$&quot;* \(#,##0.00\);_(&quot;$&quot;* &quot;-&quot;??_);_(@_)">
                  <c:v>14.3178</c:v>
                </c:pt>
                <c:pt idx="226" formatCode="_(&quot;$&quot;* #,##0.00_);_(&quot;$&quot;* \(#,##0.00\);_(&quot;$&quot;* &quot;-&quot;??_);_(@_)">
                  <c:v>14.234299999999999</c:v>
                </c:pt>
                <c:pt idx="227" formatCode="_(&quot;$&quot;* #,##0.00_);_(&quot;$&quot;* \(#,##0.00\);_(&quot;$&quot;* &quot;-&quot;??_);_(@_)">
                  <c:v>14.173733333333331</c:v>
                </c:pt>
                <c:pt idx="228" formatCode="_(&quot;$&quot;* #,##0.00_);_(&quot;$&quot;* \(#,##0.00\);_(&quot;$&quot;* &quot;-&quot;??_);_(@_)">
                  <c:v>14.192533333333335</c:v>
                </c:pt>
                <c:pt idx="229" formatCode="_(&quot;$&quot;* #,##0.00_);_(&quot;$&quot;* \(#,##0.00\);_(&quot;$&quot;* &quot;-&quot;??_);_(@_)">
                  <c:v>14.180433333333333</c:v>
                </c:pt>
                <c:pt idx="230" formatCode="_(&quot;$&quot;* #,##0.00_);_(&quot;$&quot;* \(#,##0.00\);_(&quot;$&quot;* &quot;-&quot;??_);_(@_)">
                  <c:v>14.208166666666665</c:v>
                </c:pt>
                <c:pt idx="231" formatCode="_(&quot;$&quot;* #,##0.00_);_(&quot;$&quot;* \(#,##0.00\);_(&quot;$&quot;* &quot;-&quot;??_);_(@_)">
                  <c:v>14.204983333333331</c:v>
                </c:pt>
                <c:pt idx="232" formatCode="_(&quot;$&quot;* #,##0.00_);_(&quot;$&quot;* \(#,##0.00\);_(&quot;$&quot;* &quot;-&quot;??_);_(@_)">
                  <c:v>14.158433333333333</c:v>
                </c:pt>
                <c:pt idx="233" formatCode="_(&quot;$&quot;* #,##0.00_);_(&quot;$&quot;* \(#,##0.00\);_(&quot;$&quot;* &quot;-&quot;??_);_(@_)">
                  <c:v>14.1068</c:v>
                </c:pt>
                <c:pt idx="234" formatCode="_(&quot;$&quot;* #,##0.00_);_(&quot;$&quot;* \(#,##0.00\);_(&quot;$&quot;* &quot;-&quot;??_);_(@_)">
                  <c:v>14.13805</c:v>
                </c:pt>
                <c:pt idx="235" formatCode="_(&quot;$&quot;* #,##0.00_);_(&quot;$&quot;* \(#,##0.00\);_(&quot;$&quot;* &quot;-&quot;??_);_(@_)">
                  <c:v>14.136449999999998</c:v>
                </c:pt>
                <c:pt idx="236" formatCode="_(&quot;$&quot;* #,##0.00_);_(&quot;$&quot;* \(#,##0.00\);_(&quot;$&quot;* &quot;-&quot;??_);_(@_)">
                  <c:v>14.142516666666666</c:v>
                </c:pt>
                <c:pt idx="237" formatCode="_(&quot;$&quot;* #,##0.00_);_(&quot;$&quot;* \(#,##0.00\);_(&quot;$&quot;* &quot;-&quot;??_);_(@_)">
                  <c:v>14.211366666666668</c:v>
                </c:pt>
                <c:pt idx="238" formatCode="_(&quot;$&quot;* #,##0.00_);_(&quot;$&quot;* \(#,##0.00\);_(&quot;$&quot;* &quot;-&quot;??_);_(@_)">
                  <c:v>14.3239</c:v>
                </c:pt>
                <c:pt idx="239" formatCode="_(&quot;$&quot;* #,##0.00_);_(&quot;$&quot;* \(#,##0.00\);_(&quot;$&quot;* &quot;-&quot;??_);_(@_)">
                  <c:v>14.468616666666668</c:v>
                </c:pt>
                <c:pt idx="240" formatCode="_(&quot;$&quot;* #,##0.00_);_(&quot;$&quot;* \(#,##0.00\);_(&quot;$&quot;* &quot;-&quot;??_);_(@_)">
                  <c:v>14.660816666666667</c:v>
                </c:pt>
                <c:pt idx="241" formatCode="_(&quot;$&quot;* #,##0.00_);_(&quot;$&quot;* \(#,##0.00\);_(&quot;$&quot;* &quot;-&quot;??_);_(@_)">
                  <c:v>14.941000000000001</c:v>
                </c:pt>
                <c:pt idx="242" formatCode="_(&quot;$&quot;* #,##0.00_);_(&quot;$&quot;* \(#,##0.00\);_(&quot;$&quot;* &quot;-&quot;??_);_(@_)">
                  <c:v>15.229783333333335</c:v>
                </c:pt>
                <c:pt idx="243" formatCode="_(&quot;$&quot;* #,##0.00_);_(&quot;$&quot;* \(#,##0.00\);_(&quot;$&quot;* &quot;-&quot;??_);_(@_)">
                  <c:v>15.550766666666666</c:v>
                </c:pt>
                <c:pt idx="244" formatCode="_(&quot;$&quot;* #,##0.00_);_(&quot;$&quot;* \(#,##0.00\);_(&quot;$&quot;* &quot;-&quot;??_);_(@_)">
                  <c:v>15.876199999999999</c:v>
                </c:pt>
                <c:pt idx="245" formatCode="_(&quot;$&quot;* #,##0.00_);_(&quot;$&quot;* \(#,##0.00\);_(&quot;$&quot;* &quot;-&quot;??_);_(@_)">
                  <c:v>16.161149999999999</c:v>
                </c:pt>
                <c:pt idx="246" formatCode="_(&quot;$&quot;* #,##0.00_);_(&quot;$&quot;* \(#,##0.00\);_(&quot;$&quot;* &quot;-&quot;??_);_(@_)">
                  <c:v>16.441333333333333</c:v>
                </c:pt>
                <c:pt idx="247" formatCode="_(&quot;$&quot;* #,##0.00_);_(&quot;$&quot;* \(#,##0.00\);_(&quot;$&quot;* &quot;-&quot;??_);_(@_)">
                  <c:v>16.631316666666667</c:v>
                </c:pt>
                <c:pt idx="248" formatCode="_(&quot;$&quot;* #,##0.00_);_(&quot;$&quot;* \(#,##0.00\);_(&quot;$&quot;* &quot;-&quot;??_);_(@_)">
                  <c:v>16.725350000000002</c:v>
                </c:pt>
                <c:pt idx="249" formatCode="_(&quot;$&quot;* #,##0.00_);_(&quot;$&quot;* \(#,##0.00\);_(&quot;$&quot;* &quot;-&quot;??_);_(@_)">
                  <c:v>16.738416666666666</c:v>
                </c:pt>
                <c:pt idx="250" formatCode="_(&quot;$&quot;* #,##0.00_);_(&quot;$&quot;* \(#,##0.00\);_(&quot;$&quot;* &quot;-&quot;??_);_(@_)">
                  <c:v>16.791983333333331</c:v>
                </c:pt>
                <c:pt idx="251" formatCode="_(&quot;$&quot;* #,##0.00_);_(&quot;$&quot;* \(#,##0.00\);_(&quot;$&quot;* &quot;-&quot;??_);_(@_)">
                  <c:v>16.814299999999999</c:v>
                </c:pt>
                <c:pt idx="252" formatCode="_(&quot;$&quot;* #,##0.00_);_(&quot;$&quot;* \(#,##0.00\);_(&quot;$&quot;* &quot;-&quot;??_);_(@_)">
                  <c:v>16.792949999999998</c:v>
                </c:pt>
                <c:pt idx="253" formatCode="_(&quot;$&quot;* #,##0.00_);_(&quot;$&quot;* \(#,##0.00\);_(&quot;$&quot;* &quot;-&quot;??_);_(@_)">
                  <c:v>16.826733333333333</c:v>
                </c:pt>
                <c:pt idx="254" formatCode="_(&quot;$&quot;* #,##0.00_);_(&quot;$&quot;* \(#,##0.00\);_(&quot;$&quot;* &quot;-&quot;??_);_(@_)">
                  <c:v>16.925550000000001</c:v>
                </c:pt>
                <c:pt idx="255" formatCode="_(&quot;$&quot;* #,##0.00_);_(&quot;$&quot;* \(#,##0.00\);_(&quot;$&quot;* &quot;-&quot;??_);_(@_)">
                  <c:v>17.000149999999998</c:v>
                </c:pt>
                <c:pt idx="256" formatCode="_(&quot;$&quot;* #,##0.00_);_(&quot;$&quot;* \(#,##0.00\);_(&quot;$&quot;* &quot;-&quot;??_);_(@_)">
                  <c:v>17.024366666666666</c:v>
                </c:pt>
                <c:pt idx="257" formatCode="_(&quot;$&quot;* #,##0.00_);_(&quot;$&quot;* \(#,##0.00\);_(&quot;$&quot;* &quot;-&quot;??_);_(@_)">
                  <c:v>17.115849999999998</c:v>
                </c:pt>
                <c:pt idx="258" formatCode="_(&quot;$&quot;* #,##0.00_);_(&quot;$&quot;* \(#,##0.00\);_(&quot;$&quot;* &quot;-&quot;??_);_(@_)">
                  <c:v>17.118083333333335</c:v>
                </c:pt>
                <c:pt idx="259" formatCode="_(&quot;$&quot;* #,##0.00_);_(&quot;$&quot;* \(#,##0.00\);_(&quot;$&quot;* &quot;-&quot;??_);_(@_)">
                  <c:v>17.129249999999999</c:v>
                </c:pt>
                <c:pt idx="260" formatCode="_(&quot;$&quot;* #,##0.00_);_(&quot;$&quot;* \(#,##0.00\);_(&quot;$&quot;* &quot;-&quot;??_);_(@_)">
                  <c:v>17.24145</c:v>
                </c:pt>
                <c:pt idx="261" formatCode="_(&quot;$&quot;* #,##0.00_);_(&quot;$&quot;* \(#,##0.00\);_(&quot;$&quot;* &quot;-&quot;??_);_(@_)">
                  <c:v>17.426950000000001</c:v>
                </c:pt>
                <c:pt idx="262" formatCode="_(&quot;$&quot;* #,##0.00_);_(&quot;$&quot;* \(#,##0.00\);_(&quot;$&quot;* &quot;-&quot;??_);_(@_)">
                  <c:v>17.568483333333333</c:v>
                </c:pt>
                <c:pt idx="263" formatCode="_(&quot;$&quot;* #,##0.00_);_(&quot;$&quot;* \(#,##0.00\);_(&quot;$&quot;* &quot;-&quot;??_);_(@_)">
                  <c:v>17.718299999999999</c:v>
                </c:pt>
                <c:pt idx="264" formatCode="_(&quot;$&quot;* #,##0.00_);_(&quot;$&quot;* \(#,##0.00\);_(&quot;$&quot;* &quot;-&quot;??_);_(@_)">
                  <c:v>17.808499999999999</c:v>
                </c:pt>
                <c:pt idx="265" formatCode="_(&quot;$&quot;* #,##0.00_);_(&quot;$&quot;* \(#,##0.00\);_(&quot;$&quot;* &quot;-&quot;??_);_(@_)">
                  <c:v>17.905066666666666</c:v>
                </c:pt>
                <c:pt idx="266" formatCode="_(&quot;$&quot;* #,##0.00_);_(&quot;$&quot;* \(#,##0.00\);_(&quot;$&quot;* &quot;-&quot;??_);_(@_)">
                  <c:v>17.942366666666665</c:v>
                </c:pt>
                <c:pt idx="267" formatCode="_(&quot;$&quot;* #,##0.00_);_(&quot;$&quot;* \(#,##0.00\);_(&quot;$&quot;* &quot;-&quot;??_);_(@_)">
                  <c:v>17.919750000000001</c:v>
                </c:pt>
                <c:pt idx="268" formatCode="_(&quot;$&quot;* #,##0.00_);_(&quot;$&quot;* \(#,##0.00\);_(&quot;$&quot;* &quot;-&quot;??_);_(@_)">
                  <c:v>17.9223</c:v>
                </c:pt>
                <c:pt idx="269" formatCode="_(&quot;$&quot;* #,##0.00_);_(&quot;$&quot;* \(#,##0.00\);_(&quot;$&quot;* &quot;-&quot;??_);_(@_)">
                  <c:v>17.904766666666667</c:v>
                </c:pt>
                <c:pt idx="270" formatCode="_(&quot;$&quot;* #,##0.00_);_(&quot;$&quot;* \(#,##0.00\);_(&quot;$&quot;* &quot;-&quot;??_);_(@_)">
                  <c:v>17.951633333333334</c:v>
                </c:pt>
                <c:pt idx="271" formatCode="_(&quot;$&quot;* #,##0.00_);_(&quot;$&quot;* \(#,##0.00\);_(&quot;$&quot;* &quot;-&quot;??_);_(@_)">
                  <c:v>17.978733333333334</c:v>
                </c:pt>
                <c:pt idx="272" formatCode="_(&quot;$&quot;* #,##0.00_);_(&quot;$&quot;* \(#,##0.00\);_(&quot;$&quot;* &quot;-&quot;??_);_(@_)">
                  <c:v>17.945899999999998</c:v>
                </c:pt>
                <c:pt idx="273" formatCode="_(&quot;$&quot;* #,##0.00_);_(&quot;$&quot;* \(#,##0.00\);_(&quot;$&quot;* &quot;-&quot;??_);_(@_)">
                  <c:v>17.971066666666665</c:v>
                </c:pt>
                <c:pt idx="274" formatCode="_(&quot;$&quot;* #,##0.00_);_(&quot;$&quot;* \(#,##0.00\);_(&quot;$&quot;* &quot;-&quot;??_);_(@_)">
                  <c:v>18.026533333333333</c:v>
                </c:pt>
                <c:pt idx="275" formatCode="_(&quot;$&quot;* #,##0.00_);_(&quot;$&quot;* \(#,##0.00\);_(&quot;$&quot;* &quot;-&quot;??_);_(@_)">
                  <c:v>18.118649999999999</c:v>
                </c:pt>
                <c:pt idx="276" formatCode="_(&quot;$&quot;* #,##0.00_);_(&quot;$&quot;* \(#,##0.00\);_(&quot;$&quot;* &quot;-&quot;??_);_(@_)">
                  <c:v>18.265916666666666</c:v>
                </c:pt>
                <c:pt idx="277" formatCode="_(&quot;$&quot;* #,##0.00_);_(&quot;$&quot;* \(#,##0.00\);_(&quot;$&quot;* &quot;-&quot;??_);_(@_)">
                  <c:v>18.416366666666665</c:v>
                </c:pt>
                <c:pt idx="278" formatCode="_(&quot;$&quot;* #,##0.00_);_(&quot;$&quot;* \(#,##0.00\);_(&quot;$&quot;* &quot;-&quot;??_);_(@_)">
                  <c:v>18.546733333333336</c:v>
                </c:pt>
                <c:pt idx="279" formatCode="_(&quot;$&quot;* #,##0.00_);_(&quot;$&quot;* \(#,##0.00\);_(&quot;$&quot;* &quot;-&quot;??_);_(@_)">
                  <c:v>18.652249999999999</c:v>
                </c:pt>
                <c:pt idx="280" formatCode="_(&quot;$&quot;* #,##0.00_);_(&quot;$&quot;* \(#,##0.00\);_(&quot;$&quot;* &quot;-&quot;??_);_(@_)">
                  <c:v>18.707383333333333</c:v>
                </c:pt>
                <c:pt idx="281" formatCode="_(&quot;$&quot;* #,##0.00_);_(&quot;$&quot;* \(#,##0.00\);_(&quot;$&quot;* &quot;-&quot;??_);_(@_)">
                  <c:v>18.737033333333333</c:v>
                </c:pt>
                <c:pt idx="282" formatCode="_(&quot;$&quot;* #,##0.00_);_(&quot;$&quot;* \(#,##0.00\);_(&quot;$&quot;* &quot;-&quot;??_);_(@_)">
                  <c:v>18.79185</c:v>
                </c:pt>
                <c:pt idx="283" formatCode="_(&quot;$&quot;* #,##0.00_);_(&quot;$&quot;* \(#,##0.00\);_(&quot;$&quot;* &quot;-&quot;??_);_(@_)">
                  <c:v>18.835850000000001</c:v>
                </c:pt>
                <c:pt idx="284" formatCode="_(&quot;$&quot;* #,##0.00_);_(&quot;$&quot;* \(#,##0.00\);_(&quot;$&quot;* &quot;-&quot;??_);_(@_)">
                  <c:v>18.951883333333335</c:v>
                </c:pt>
                <c:pt idx="285" formatCode="_(&quot;$&quot;* #,##0.00_);_(&quot;$&quot;* \(#,##0.00\);_(&quot;$&quot;* &quot;-&quot;??_);_(@_)">
                  <c:v>19.035083333333336</c:v>
                </c:pt>
                <c:pt idx="286" formatCode="_(&quot;$&quot;* #,##0.00_);_(&quot;$&quot;* \(#,##0.00\);_(&quot;$&quot;* &quot;-&quot;??_);_(@_)">
                  <c:v>19.234950000000001</c:v>
                </c:pt>
                <c:pt idx="287" formatCode="_(&quot;$&quot;* #,##0.00_);_(&quot;$&quot;* \(#,##0.00\);_(&quot;$&quot;* &quot;-&quot;??_);_(@_)">
                  <c:v>19.334716666666669</c:v>
                </c:pt>
                <c:pt idx="288" formatCode="_(&quot;$&quot;* #,##0.00_);_(&quot;$&quot;* \(#,##0.00\);_(&quot;$&quot;* &quot;-&quot;??_);_(@_)">
                  <c:v>19.384766666666668</c:v>
                </c:pt>
                <c:pt idx="289" formatCode="_(&quot;$&quot;* #,##0.00_);_(&quot;$&quot;* \(#,##0.00\);_(&quot;$&quot;* &quot;-&quot;??_);_(@_)">
                  <c:v>19.487083333333334</c:v>
                </c:pt>
                <c:pt idx="290" formatCode="_(&quot;$&quot;* #,##0.00_);_(&quot;$&quot;* \(#,##0.00\);_(&quot;$&quot;* &quot;-&quot;??_);_(@_)">
                  <c:v>19.574416666666668</c:v>
                </c:pt>
                <c:pt idx="291" formatCode="_(&quot;$&quot;* #,##0.00_);_(&quot;$&quot;* \(#,##0.00\);_(&quot;$&quot;* &quot;-&quot;??_);_(@_)">
                  <c:v>19.700633333333336</c:v>
                </c:pt>
                <c:pt idx="292" formatCode="_(&quot;$&quot;* #,##0.00_);_(&quot;$&quot;* \(#,##0.00\);_(&quot;$&quot;* &quot;-&quot;??_);_(@_)">
                  <c:v>19.725483333333333</c:v>
                </c:pt>
                <c:pt idx="293" formatCode="_(&quot;$&quot;* #,##0.00_);_(&quot;$&quot;* \(#,##0.00\);_(&quot;$&quot;* &quot;-&quot;??_);_(@_)">
                  <c:v>19.80008333333333</c:v>
                </c:pt>
                <c:pt idx="294" formatCode="_(&quot;$&quot;* #,##0.00_);_(&quot;$&quot;* \(#,##0.00\);_(&quot;$&quot;* &quot;-&quot;??_);_(@_)">
                  <c:v>19.801666666666666</c:v>
                </c:pt>
                <c:pt idx="295" formatCode="_(&quot;$&quot;* #,##0.00_);_(&quot;$&quot;* \(#,##0.00\);_(&quot;$&quot;* &quot;-&quot;??_);_(@_)">
                  <c:v>19.745566666666669</c:v>
                </c:pt>
                <c:pt idx="296" formatCode="_(&quot;$&quot;* #,##0.00_);_(&quot;$&quot;* \(#,##0.00\);_(&quot;$&quot;* &quot;-&quot;??_);_(@_)">
                  <c:v>19.715283333333335</c:v>
                </c:pt>
                <c:pt idx="297" formatCode="_(&quot;$&quot;* #,##0.00_);_(&quot;$&quot;* \(#,##0.00\);_(&quot;$&quot;* &quot;-&quot;??_);_(@_)">
                  <c:v>19.668116666666666</c:v>
                </c:pt>
                <c:pt idx="298" formatCode="_(&quot;$&quot;* #,##0.00_);_(&quot;$&quot;* \(#,##0.00\);_(&quot;$&quot;* &quot;-&quot;??_);_(@_)">
                  <c:v>19.579516666666667</c:v>
                </c:pt>
                <c:pt idx="299" formatCode="_(&quot;$&quot;* #,##0.00_);_(&quot;$&quot;* \(#,##0.00\);_(&quot;$&quot;* &quot;-&quot;??_);_(@_)">
                  <c:v>19.44755</c:v>
                </c:pt>
                <c:pt idx="300" formatCode="_(&quot;$&quot;* #,##0.00_);_(&quot;$&quot;* \(#,##0.00\);_(&quot;$&quot;* &quot;-&quot;??_);_(@_)">
                  <c:v>19.372966666666667</c:v>
                </c:pt>
                <c:pt idx="301" formatCode="_(&quot;$&quot;* #,##0.00_);_(&quot;$&quot;* \(#,##0.00\);_(&quot;$&quot;* &quot;-&quot;??_);_(@_)">
                  <c:v>19.206250000000001</c:v>
                </c:pt>
                <c:pt idx="302" formatCode="_(&quot;$&quot;* #,##0.00_);_(&quot;$&quot;* \(#,##0.00\);_(&quot;$&quot;* &quot;-&quot;??_);_(@_)">
                  <c:v>19.039216666666665</c:v>
                </c:pt>
                <c:pt idx="303" formatCode="_(&quot;$&quot;* #,##0.00_);_(&quot;$&quot;* \(#,##0.00\);_(&quot;$&quot;* &quot;-&quot;??_);_(@_)">
                  <c:v>18.821183333333334</c:v>
                </c:pt>
                <c:pt idx="304" formatCode="_(&quot;$&quot;* #,##0.00_);_(&quot;$&quot;* \(#,##0.00\);_(&quot;$&quot;* &quot;-&quot;??_);_(@_)">
                  <c:v>18.738933333333332</c:v>
                </c:pt>
                <c:pt idx="305" formatCode="_(&quot;$&quot;* #,##0.00_);_(&quot;$&quot;* \(#,##0.00\);_(&quot;$&quot;* &quot;-&quot;??_);_(@_)">
                  <c:v>18.737649999999999</c:v>
                </c:pt>
                <c:pt idx="306" formatCode="_(&quot;$&quot;* #,##0.00_);_(&quot;$&quot;* \(#,##0.00\);_(&quot;$&quot;* &quot;-&quot;??_);_(@_)">
                  <c:v>19.107399999999998</c:v>
                </c:pt>
                <c:pt idx="307" formatCode="_(&quot;$&quot;* #,##0.00_);_(&quot;$&quot;* \(#,##0.00\);_(&quot;$&quot;* &quot;-&quot;??_);_(@_)">
                  <c:v>19.549833333333329</c:v>
                </c:pt>
                <c:pt idx="308" formatCode="_(&quot;$&quot;* #,##0.00_);_(&quot;$&quot;* \(#,##0.00\);_(&quot;$&quot;* &quot;-&quot;??_);_(@_)">
                  <c:v>20.157383333333332</c:v>
                </c:pt>
                <c:pt idx="309" formatCode="_(&quot;$&quot;* #,##0.00_);_(&quot;$&quot;* \(#,##0.00\);_(&quot;$&quot;* &quot;-&quot;??_);_(@_)">
                  <c:v>20.792016666666665</c:v>
                </c:pt>
                <c:pt idx="310" formatCode="_(&quot;$&quot;* #,##0.00_);_(&quot;$&quot;* \(#,##0.00\);_(&quot;$&quot;* &quot;-&quot;??_);_(@_)">
                  <c:v>21.241783333333334</c:v>
                </c:pt>
                <c:pt idx="311" formatCode="_(&quot;$&quot;* #,##0.00_);_(&quot;$&quot;* \(#,##0.00\);_(&quot;$&quot;* &quot;-&quot;??_);_(@_)">
                  <c:v>21.69028333333333</c:v>
                </c:pt>
                <c:pt idx="312" formatCode="_(&quot;$&quot;* #,##0.00_);_(&quot;$&quot;* \(#,##0.00\);_(&quot;$&quot;* &quot;-&quot;??_);_(@_)">
                  <c:v>21.775083333333338</c:v>
                </c:pt>
                <c:pt idx="313" formatCode="_(&quot;$&quot;* #,##0.00_);_(&quot;$&quot;* \(#,##0.00\);_(&quot;$&quot;* &quot;-&quot;??_);_(@_)">
                  <c:v>21.859549999999999</c:v>
                </c:pt>
                <c:pt idx="314" formatCode="_(&quot;$&quot;* #,##0.00_);_(&quot;$&quot;* \(#,##0.00\);_(&quot;$&quot;* &quot;-&quot;??_);_(@_)">
                  <c:v>21.804083333333335</c:v>
                </c:pt>
                <c:pt idx="315" formatCode="_(&quot;$&quot;* #,##0.00_);_(&quot;$&quot;* \(#,##0.00\);_(&quot;$&quot;* &quot;-&quot;??_);_(@_)">
                  <c:v>21.781783333333333</c:v>
                </c:pt>
                <c:pt idx="316" formatCode="_(&quot;$&quot;* #,##0.00_);_(&quot;$&quot;* \(#,##0.00\);_(&quot;$&quot;* &quot;-&quot;??_);_(@_)">
                  <c:v>21.80983333333333</c:v>
                </c:pt>
                <c:pt idx="317" formatCode="_(&quot;$&quot;* #,##0.00_);_(&quot;$&quot;* \(#,##0.00\);_(&quot;$&quot;* &quot;-&quot;??_);_(@_)">
                  <c:v>21.8809</c:v>
                </c:pt>
                <c:pt idx="318" formatCode="_(&quot;$&quot;* #,##0.00_);_(&quot;$&quot;* \(#,##0.00\);_(&quot;$&quot;* &quot;-&quot;??_);_(@_)">
                  <c:v>21.858900000000002</c:v>
                </c:pt>
                <c:pt idx="319" formatCode="_(&quot;$&quot;* #,##0.00_);_(&quot;$&quot;* \(#,##0.00\);_(&quot;$&quot;* &quot;-&quot;??_);_(@_)">
                  <c:v>21.823850000000004</c:v>
                </c:pt>
                <c:pt idx="320" formatCode="_(&quot;$&quot;* #,##0.00_);_(&quot;$&quot;* \(#,##0.00\);_(&quot;$&quot;* &quot;-&quot;??_);_(@_)">
                  <c:v>21.652683333333332</c:v>
                </c:pt>
                <c:pt idx="321" formatCode="_(&quot;$&quot;* #,##0.00_);_(&quot;$&quot;* \(#,##0.00\);_(&quot;$&quot;* &quot;-&quot;??_);_(@_)">
                  <c:v>21.402766666666665</c:v>
                </c:pt>
                <c:pt idx="322" formatCode="_(&quot;$&quot;* #,##0.00_);_(&quot;$&quot;* \(#,##0.00\);_(&quot;$&quot;* &quot;-&quot;??_);_(@_)">
                  <c:v>21.157016666666667</c:v>
                </c:pt>
                <c:pt idx="323" formatCode="_(&quot;$&quot;* #,##0.00_);_(&quot;$&quot;* \(#,##0.00\);_(&quot;$&quot;* &quot;-&quot;??_);_(@_)">
                  <c:v>20.919233333333334</c:v>
                </c:pt>
                <c:pt idx="324" formatCode="_(&quot;$&quot;* #,##0.00_);_(&quot;$&quot;* \(#,##0.00\);_(&quot;$&quot;* &quot;-&quot;??_);_(@_)">
                  <c:v>20.679850000000002</c:v>
                </c:pt>
                <c:pt idx="325" formatCode="_(&quot;$&quot;* #,##0.00_);_(&quot;$&quot;* \(#,##0.00\);_(&quot;$&quot;* &quot;-&quot;??_);_(@_)">
                  <c:v>20.427700000000002</c:v>
                </c:pt>
                <c:pt idx="326" formatCode="_(&quot;$&quot;* #,##0.00_);_(&quot;$&quot;* \(#,##0.00\);_(&quot;$&quot;* &quot;-&quot;??_);_(@_)">
                  <c:v>20.180350000000001</c:v>
                </c:pt>
                <c:pt idx="327" formatCode="_(&quot;$&quot;* #,##0.00_);_(&quot;$&quot;* \(#,##0.00\);_(&quot;$&quot;* &quot;-&quot;??_);_(@_)">
                  <c:v>20.086649999999999</c:v>
                </c:pt>
                <c:pt idx="328" formatCode="_(&quot;$&quot;* #,##0.00_);_(&quot;$&quot;* \(#,##0.00\);_(&quot;$&quot;* &quot;-&quot;??_);_(@_)">
                  <c:v>19.909416666666669</c:v>
                </c:pt>
                <c:pt idx="329" formatCode="_(&quot;$&quot;* #,##0.00_);_(&quot;$&quot;* \(#,##0.00\);_(&quot;$&quot;* &quot;-&quot;??_);_(@_)">
                  <c:v>19.700316666666669</c:v>
                </c:pt>
                <c:pt idx="330" formatCode="_(&quot;$&quot;* #,##0.00_);_(&quot;$&quot;* \(#,##0.00\);_(&quot;$&quot;* &quot;-&quot;??_);_(@_)">
                  <c:v>19.54795</c:v>
                </c:pt>
                <c:pt idx="331" formatCode="_(&quot;$&quot;* #,##0.00_);_(&quot;$&quot;* \(#,##0.00\);_(&quot;$&quot;* &quot;-&quot;??_);_(@_)">
                  <c:v>19.505883333333333</c:v>
                </c:pt>
                <c:pt idx="332" formatCode="_(&quot;$&quot;* #,##0.00_);_(&quot;$&quot;* \(#,##0.00\);_(&quot;$&quot;* &quot;-&quot;??_);_(@_)">
                  <c:v>19.592583333333334</c:v>
                </c:pt>
                <c:pt idx="333" formatCode="_(&quot;$&quot;* #,##0.00_);_(&quot;$&quot;* \(#,##0.00\);_(&quot;$&quot;* &quot;-&quot;??_);_(@_)">
                  <c:v>19.632416666666668</c:v>
                </c:pt>
                <c:pt idx="334" formatCode="_(&quot;$&quot;* #,##0.00_);_(&quot;$&quot;* \(#,##0.00\);_(&quot;$&quot;* &quot;-&quot;??_);_(@_)">
                  <c:v>19.833549999999999</c:v>
                </c:pt>
                <c:pt idx="335" formatCode="_(&quot;$&quot;* #,##0.00_);_(&quot;$&quot;* \(#,##0.00\);_(&quot;$&quot;* &quot;-&quot;??_);_(@_)">
                  <c:v>19.974116666666664</c:v>
                </c:pt>
                <c:pt idx="336" formatCode="_(&quot;$&quot;* #,##0.00_);_(&quot;$&quot;* \(#,##0.00\);_(&quot;$&quot;* &quot;-&quot;??_);_(@_)">
                  <c:v>20.112783333333336</c:v>
                </c:pt>
                <c:pt idx="337" formatCode="_(&quot;$&quot;* #,##0.00_);_(&quot;$&quot;* \(#,##0.00\);_(&quot;$&quot;* &quot;-&quot;??_);_(@_)">
                  <c:v>20.178450000000002</c:v>
                </c:pt>
                <c:pt idx="338" formatCode="_(&quot;$&quot;* #,##0.00_);_(&quot;$&quot;* \(#,##0.00\);_(&quot;$&quot;* &quot;-&quot;??_);_(@_)">
                  <c:v>20.252716666666668</c:v>
                </c:pt>
                <c:pt idx="339" formatCode="_(&quot;$&quot;* #,##0.00_);_(&quot;$&quot;* \(#,##0.00\);_(&quot;$&quot;* &quot;-&quot;??_);_(@_)">
                  <c:v>20.243799999999997</c:v>
                </c:pt>
                <c:pt idx="340" formatCode="_(&quot;$&quot;* #,##0.00_);_(&quot;$&quot;* \(#,##0.00\);_(&quot;$&quot;* &quot;-&quot;??_);_(@_)">
                  <c:v>20.1096</c:v>
                </c:pt>
                <c:pt idx="341" formatCode="_(&quot;$&quot;* #,##0.00_);_(&quot;$&quot;* \(#,##0.00\);_(&quot;$&quot;* &quot;-&quot;??_);_(@_)">
                  <c:v>20.005050000000001</c:v>
                </c:pt>
                <c:pt idx="342" formatCode="_(&quot;$&quot;* #,##0.00_);_(&quot;$&quot;* \(#,##0.00\);_(&quot;$&quot;* &quot;-&quot;??_);_(@_)">
                  <c:v>20.0076</c:v>
                </c:pt>
                <c:pt idx="343" formatCode="_(&quot;$&quot;* #,##0.00_);_(&quot;$&quot;* \(#,##0.00\);_(&quot;$&quot;* &quot;-&quot;??_);_(@_)">
                  <c:v>20.059133333333332</c:v>
                </c:pt>
                <c:pt idx="344" formatCode="_(&quot;$&quot;* #,##0.00_);_(&quot;$&quot;* \(#,##0.00\);_(&quot;$&quot;* &quot;-&quot;??_);_(@_)">
                  <c:v>19.991916666666665</c:v>
                </c:pt>
                <c:pt idx="345" formatCode="_(&quot;$&quot;* #,##0.00_);_(&quot;$&quot;* \(#,##0.00\);_(&quot;$&quot;* &quot;-&quot;??_);_(@_)">
                  <c:v>20.029366666666665</c:v>
                </c:pt>
                <c:pt idx="346" formatCode="_(&quot;$&quot;* #,##0.00_);_(&quot;$&quot;* \(#,##0.00\);_(&quot;$&quot;* &quot;-&quot;??_);_(@_)">
                  <c:v>20.181966666666664</c:v>
                </c:pt>
                <c:pt idx="347" formatCode="_(&quot;$&quot;* #,##0.00_);_(&quot;$&quot;* \(#,##0.00\);_(&quot;$&quot;* &quot;-&quot;??_);_(@_)">
                  <c:v>20.469783333333336</c:v>
                </c:pt>
                <c:pt idx="348" formatCode="_(&quot;$&quot;* #,##0.00_);_(&quot;$&quot;* \(#,##0.00\);_(&quot;$&quot;* &quot;-&quot;??_);_(@_)">
                  <c:v>20.621683333333333</c:v>
                </c:pt>
                <c:pt idx="349" formatCode="_(&quot;$&quot;* #,##0.00_);_(&quot;$&quot;* \(#,##0.00\);_(&quot;$&quot;* &quot;-&quot;??_);_(@_)">
                  <c:v>20.75781666666667</c:v>
                </c:pt>
                <c:pt idx="350" formatCode="_(&quot;$&quot;* #,##0.00_);_(&quot;$&quot;* \(#,##0.00\);_(&quot;$&quot;* &quot;-&quot;??_);_(@_)">
                  <c:v>20.927516666666666</c:v>
                </c:pt>
                <c:pt idx="351" formatCode="_(&quot;$&quot;* #,##0.00_);_(&quot;$&quot;* \(#,##0.00\);_(&quot;$&quot;* &quot;-&quot;??_);_(@_)">
                  <c:v>21.11225</c:v>
                </c:pt>
                <c:pt idx="352" formatCode="_(&quot;$&quot;* #,##0.00_);_(&quot;$&quot;* \(#,##0.00\);_(&quot;$&quot;* &quot;-&quot;??_);_(@_)">
                  <c:v>21.257033333333336</c:v>
                </c:pt>
                <c:pt idx="353" formatCode="_(&quot;$&quot;* #,##0.00_);_(&quot;$&quot;* \(#,##0.00\);_(&quot;$&quot;* &quot;-&quot;??_);_(@_)">
                  <c:v>21.272683333333333</c:v>
                </c:pt>
                <c:pt idx="354" formatCode="_(&quot;$&quot;* #,##0.00_);_(&quot;$&quot;* \(#,##0.00\);_(&quot;$&quot;* &quot;-&quot;??_);_(@_)">
                  <c:v>21.332750000000001</c:v>
                </c:pt>
                <c:pt idx="355" formatCode="_(&quot;$&quot;* #,##0.00_);_(&quot;$&quot;* \(#,##0.00\);_(&quot;$&quot;* &quot;-&quot;??_);_(@_)">
                  <c:v>21.393799999999999</c:v>
                </c:pt>
                <c:pt idx="356" formatCode="_(&quot;$&quot;* #,##0.00_);_(&quot;$&quot;* \(#,##0.00\);_(&quot;$&quot;* &quot;-&quot;??_);_(@_)">
                  <c:v>21.434700000000003</c:v>
                </c:pt>
                <c:pt idx="357" formatCode="_(&quot;$&quot;* #,##0.00_);_(&quot;$&quot;* \(#,##0.00\);_(&quot;$&quot;* &quot;-&quot;??_);_(@_)">
                  <c:v>21.376850000000001</c:v>
                </c:pt>
                <c:pt idx="358" formatCode="_(&quot;$&quot;* #,##0.00_);_(&quot;$&quot;* \(#,##0.00\);_(&quot;$&quot;* &quot;-&quot;??_);_(@_)">
                  <c:v>21.288</c:v>
                </c:pt>
                <c:pt idx="359" formatCode="_(&quot;$&quot;* #,##0.00_);_(&quot;$&quot;* \(#,##0.00\);_(&quot;$&quot;* &quot;-&quot;??_);_(@_)">
                  <c:v>21.17806666666667</c:v>
                </c:pt>
                <c:pt idx="360" formatCode="_(&quot;$&quot;* #,##0.00_);_(&quot;$&quot;* \(#,##0.00\);_(&quot;$&quot;* &quot;-&quot;??_);_(@_)">
                  <c:v>21.08731666666667</c:v>
                </c:pt>
                <c:pt idx="361" formatCode="_(&quot;$&quot;* #,##0.00_);_(&quot;$&quot;* \(#,##0.00\);_(&quot;$&quot;* &quot;-&quot;??_);_(@_)">
                  <c:v>20.996866666666666</c:v>
                </c:pt>
                <c:pt idx="362" formatCode="_(&quot;$&quot;* #,##0.00_);_(&quot;$&quot;* \(#,##0.00\);_(&quot;$&quot;* &quot;-&quot;??_);_(@_)">
                  <c:v>20.927200000000003</c:v>
                </c:pt>
                <c:pt idx="363" formatCode="_(&quot;$&quot;* #,##0.00_);_(&quot;$&quot;* \(#,##0.00\);_(&quot;$&quot;* &quot;-&quot;??_);_(@_)">
                  <c:v>20.821416666666668</c:v>
                </c:pt>
                <c:pt idx="364" formatCode="_(&quot;$&quot;* #,##0.00_);_(&quot;$&quot;* \(#,##0.00\);_(&quot;$&quot;* &quot;-&quot;??_);_(@_)">
                  <c:v>20.68975</c:v>
                </c:pt>
                <c:pt idx="365" formatCode="_(&quot;$&quot;* #,##0.00_);_(&quot;$&quot;* \(#,##0.00\);_(&quot;$&quot;* &quot;-&quot;??_);_(@_)">
                  <c:v>20.575016666666667</c:v>
                </c:pt>
                <c:pt idx="366" formatCode="_(&quot;$&quot;* #,##0.00_);_(&quot;$&quot;* \(#,##0.00\);_(&quot;$&quot;* &quot;-&quot;??_);_(@_)">
                  <c:v>20.294416666666667</c:v>
                </c:pt>
                <c:pt idx="367" formatCode="_(&quot;$&quot;* #,##0.00_);_(&quot;$&quot;* \(#,##0.00\);_(&quot;$&quot;* &quot;-&quot;??_);_(@_)">
                  <c:v>19.956616666666665</c:v>
                </c:pt>
                <c:pt idx="368" formatCode="_(&quot;$&quot;* #,##0.00_);_(&quot;$&quot;* \(#,##0.00\);_(&quot;$&quot;* &quot;-&quot;??_);_(@_)">
                  <c:v>19.568966666666665</c:v>
                </c:pt>
                <c:pt idx="369" formatCode="_(&quot;$&quot;* #,##0.00_);_(&quot;$&quot;* \(#,##0.00\);_(&quot;$&quot;* &quot;-&quot;??_);_(@_)">
                  <c:v>19.280066666666666</c:v>
                </c:pt>
                <c:pt idx="370" formatCode="_(&quot;$&quot;* #,##0.00_);_(&quot;$&quot;* \(#,##0.00\);_(&quot;$&quot;* &quot;-&quot;??_);_(@_)">
                  <c:v>19.064666666666668</c:v>
                </c:pt>
                <c:pt idx="371" formatCode="_(&quot;$&quot;* #,##0.00_);_(&quot;$&quot;* \(#,##0.00\);_(&quot;$&quot;* &quot;-&quot;??_);_(@_)">
                  <c:v>18.81508333333333</c:v>
                </c:pt>
                <c:pt idx="372" formatCode="_(&quot;$&quot;* #,##0.00_);_(&quot;$&quot;* \(#,##0.00\);_(&quot;$&quot;* &quot;-&quot;??_);_(@_)">
                  <c:v>18.726883333333333</c:v>
                </c:pt>
                <c:pt idx="373" formatCode="_(&quot;$&quot;* #,##0.00_);_(&quot;$&quot;* \(#,##0.00\);_(&quot;$&quot;* &quot;-&quot;??_);_(@_)">
                  <c:v>18.620783333333332</c:v>
                </c:pt>
                <c:pt idx="374" formatCode="_(&quot;$&quot;* #,##0.00_);_(&quot;$&quot;* \(#,##0.00\);_(&quot;$&quot;* &quot;-&quot;??_);_(@_)">
                  <c:v>18.501266666666666</c:v>
                </c:pt>
                <c:pt idx="375" formatCode="_(&quot;$&quot;* #,##0.00_);_(&quot;$&quot;* \(#,##0.00\);_(&quot;$&quot;* &quot;-&quot;??_);_(@_)">
                  <c:v>18.352333333333334</c:v>
                </c:pt>
                <c:pt idx="376" formatCode="_(&quot;$&quot;* #,##0.00_);_(&quot;$&quot;* \(#,##0.00\);_(&quot;$&quot;* &quot;-&quot;??_);_(@_)">
                  <c:v>18.237283333333334</c:v>
                </c:pt>
                <c:pt idx="377" formatCode="_(&quot;$&quot;* #,##0.00_);_(&quot;$&quot;* \(#,##0.00\);_(&quot;$&quot;* &quot;-&quot;??_);_(@_)">
                  <c:v>18.137566666666668</c:v>
                </c:pt>
                <c:pt idx="378" formatCode="_(&quot;$&quot;* #,##0.00_);_(&quot;$&quot;* \(#,##0.00\);_(&quot;$&quot;* &quot;-&quot;??_);_(@_)">
                  <c:v>18.060866666666666</c:v>
                </c:pt>
                <c:pt idx="379" formatCode="_(&quot;$&quot;* #,##0.00_);_(&quot;$&quot;* \(#,##0.00\);_(&quot;$&quot;* &quot;-&quot;??_);_(@_)">
                  <c:v>18.037216666666669</c:v>
                </c:pt>
                <c:pt idx="380" formatCode="_(&quot;$&quot;* #,##0.00_);_(&quot;$&quot;* \(#,##0.00\);_(&quot;$&quot;* &quot;-&quot;??_);_(@_)">
                  <c:v>18.160250000000001</c:v>
                </c:pt>
                <c:pt idx="381" formatCode="_(&quot;$&quot;* #,##0.00_);_(&quot;$&quot;* \(#,##0.00\);_(&quot;$&quot;* &quot;-&quot;??_);_(@_)">
                  <c:v>18.269233333333336</c:v>
                </c:pt>
                <c:pt idx="382" formatCode="_(&quot;$&quot;* #,##0.00_);_(&quot;$&quot;* \(#,##0.00\);_(&quot;$&quot;* &quot;-&quot;??_);_(@_)">
                  <c:v>18.353283333333334</c:v>
                </c:pt>
                <c:pt idx="383" formatCode="_(&quot;$&quot;* #,##0.00_);_(&quot;$&quot;* \(#,##0.00\);_(&quot;$&quot;* &quot;-&quot;??_);_(@_)">
                  <c:v>18.49485</c:v>
                </c:pt>
                <c:pt idx="384" formatCode="_(&quot;$&quot;* #,##0.00_);_(&quot;$&quot;* \(#,##0.00\);_(&quot;$&quot;* &quot;-&quot;??_);_(@_)">
                  <c:v>18.604150000000001</c:v>
                </c:pt>
                <c:pt idx="385" formatCode="_(&quot;$&quot;* #,##0.00_);_(&quot;$&quot;* \(#,##0.00\);_(&quot;$&quot;* &quot;-&quot;??_);_(@_)">
                  <c:v>18.740300000000001</c:v>
                </c:pt>
                <c:pt idx="386" formatCode="_(&quot;$&quot;* #,##0.00_);_(&quot;$&quot;* \(#,##0.00\);_(&quot;$&quot;* &quot;-&quot;??_);_(@_)">
                  <c:v>18.826916666666666</c:v>
                </c:pt>
                <c:pt idx="387" formatCode="_(&quot;$&quot;* #,##0.00_);_(&quot;$&quot;* \(#,##0.00\);_(&quot;$&quot;* &quot;-&quot;??_);_(@_)">
                  <c:v>18.916399999999999</c:v>
                </c:pt>
                <c:pt idx="388" formatCode="_(&quot;$&quot;* #,##0.00_);_(&quot;$&quot;* \(#,##0.00\);_(&quot;$&quot;* &quot;-&quot;??_);_(@_)">
                  <c:v>18.957300000000004</c:v>
                </c:pt>
                <c:pt idx="389" formatCode="_(&quot;$&quot;* #,##0.00_);_(&quot;$&quot;* \(#,##0.00\);_(&quot;$&quot;* &quot;-&quot;??_);_(@_)">
                  <c:v>18.970083333333331</c:v>
                </c:pt>
                <c:pt idx="390" formatCode="_(&quot;$&quot;* #,##0.00_);_(&quot;$&quot;* \(#,##0.00\);_(&quot;$&quot;* &quot;-&quot;??_);_(@_)">
                  <c:v>19.042616666666671</c:v>
                </c:pt>
                <c:pt idx="391" formatCode="_(&quot;$&quot;* #,##0.00_);_(&quot;$&quot;* \(#,##0.00\);_(&quot;$&quot;* &quot;-&quot;??_);_(@_)">
                  <c:v>19.061150000000001</c:v>
                </c:pt>
                <c:pt idx="392" formatCode="_(&quot;$&quot;* #,##0.00_);_(&quot;$&quot;* \(#,##0.00\);_(&quot;$&quot;* &quot;-&quot;??_);_(@_)">
                  <c:v>19.061149999999998</c:v>
                </c:pt>
                <c:pt idx="393" formatCode="_(&quot;$&quot;* #,##0.00_);_(&quot;$&quot;* \(#,##0.00\);_(&quot;$&quot;* &quot;-&quot;??_);_(@_)">
                  <c:v>19.014483333333335</c:v>
                </c:pt>
                <c:pt idx="394" formatCode="_(&quot;$&quot;* #,##0.00_);_(&quot;$&quot;* \(#,##0.00\);_(&quot;$&quot;* &quot;-&quot;??_);_(@_)">
                  <c:v>19.031750000000002</c:v>
                </c:pt>
                <c:pt idx="395" formatCode="_(&quot;$&quot;* #,##0.00_);_(&quot;$&quot;* \(#,##0.00\);_(&quot;$&quot;* &quot;-&quot;??_);_(@_)">
                  <c:v>19.058916666666665</c:v>
                </c:pt>
                <c:pt idx="396" formatCode="_(&quot;$&quot;* #,##0.00_);_(&quot;$&quot;* \(#,##0.00\);_(&quot;$&quot;* &quot;-&quot;??_);_(@_)">
                  <c:v>19.018650000000001</c:v>
                </c:pt>
                <c:pt idx="397" formatCode="_(&quot;$&quot;* #,##0.00_);_(&quot;$&quot;* \(#,##0.00\);_(&quot;$&quot;* &quot;-&quot;??_);_(@_)">
                  <c:v>18.983500000000003</c:v>
                </c:pt>
                <c:pt idx="398" formatCode="_(&quot;$&quot;* #,##0.00_);_(&quot;$&quot;* \(#,##0.00\);_(&quot;$&quot;* &quot;-&quot;??_);_(@_)">
                  <c:v>18.894966666666665</c:v>
                </c:pt>
                <c:pt idx="399" formatCode="_(&quot;$&quot;* #,##0.00_);_(&quot;$&quot;* \(#,##0.00\);_(&quot;$&quot;* &quot;-&quot;??_);_(@_)">
                  <c:v>18.8432</c:v>
                </c:pt>
                <c:pt idx="400" formatCode="_(&quot;$&quot;* #,##0.00_);_(&quot;$&quot;* \(#,##0.00\);_(&quot;$&quot;* &quot;-&quot;??_);_(@_)">
                  <c:v>18.720800000000001</c:v>
                </c:pt>
                <c:pt idx="401" formatCode="_(&quot;$&quot;* #,##0.00_);_(&quot;$&quot;* \(#,##0.00\);_(&quot;$&quot;* &quot;-&quot;??_);_(@_)">
                  <c:v>18.634833333333333</c:v>
                </c:pt>
                <c:pt idx="402" formatCode="_(&quot;$&quot;* #,##0.00_);_(&quot;$&quot;* \(#,##0.00\);_(&quot;$&quot;* &quot;-&quot;??_);_(@_)">
                  <c:v>18.579550000000001</c:v>
                </c:pt>
                <c:pt idx="403" formatCode="_(&quot;$&quot;* #,##0.00_);_(&quot;$&quot;* \(#,##0.00\);_(&quot;$&quot;* &quot;-&quot;??_);_(@_)">
                  <c:v>18.486549999999998</c:v>
                </c:pt>
                <c:pt idx="404" formatCode="_(&quot;$&quot;* #,##0.00_);_(&quot;$&quot;* \(#,##0.00\);_(&quot;$&quot;* &quot;-&quot;??_);_(@_)">
                  <c:v>18.484316666666665</c:v>
                </c:pt>
                <c:pt idx="405" formatCode="_(&quot;$&quot;* #,##0.00_);_(&quot;$&quot;* \(#,##0.00\);_(&quot;$&quot;* &quot;-&quot;??_);_(@_)">
                  <c:v>18.553033333333332</c:v>
                </c:pt>
                <c:pt idx="406" formatCode="_(&quot;$&quot;* #,##0.00_);_(&quot;$&quot;* \(#,##0.00\);_(&quot;$&quot;* &quot;-&quot;??_);_(@_)">
                  <c:v>18.671283333333331</c:v>
                </c:pt>
                <c:pt idx="407" formatCode="_(&quot;$&quot;* #,##0.00_);_(&quot;$&quot;* \(#,##0.00\);_(&quot;$&quot;* &quot;-&quot;??_);_(@_)">
                  <c:v>18.766200000000001</c:v>
                </c:pt>
                <c:pt idx="408" formatCode="_(&quot;$&quot;* #,##0.00_);_(&quot;$&quot;* \(#,##0.00\);_(&quot;$&quot;* &quot;-&quot;??_);_(@_)">
                  <c:v>18.750866666666667</c:v>
                </c:pt>
                <c:pt idx="409" formatCode="_(&quot;$&quot;* #,##0.00_);_(&quot;$&quot;* \(#,##0.00\);_(&quot;$&quot;* &quot;-&quot;??_);_(@_)">
                  <c:v>18.818300000000001</c:v>
                </c:pt>
                <c:pt idx="410" formatCode="_(&quot;$&quot;* #,##0.00_);_(&quot;$&quot;* \(#,##0.00\);_(&quot;$&quot;* &quot;-&quot;??_);_(@_)">
                  <c:v>18.974250000000001</c:v>
                </c:pt>
                <c:pt idx="411" formatCode="_(&quot;$&quot;* #,##0.00_);_(&quot;$&quot;* \(#,##0.00\);_(&quot;$&quot;* &quot;-&quot;??_);_(@_)">
                  <c:v>19.064683333333335</c:v>
                </c:pt>
                <c:pt idx="412" formatCode="_(&quot;$&quot;* #,##0.00_);_(&quot;$&quot;* \(#,##0.00\);_(&quot;$&quot;* &quot;-&quot;??_);_(@_)">
                  <c:v>19.137216666666667</c:v>
                </c:pt>
                <c:pt idx="413" formatCode="_(&quot;$&quot;* #,##0.00_);_(&quot;$&quot;* \(#,##0.00\);_(&quot;$&quot;* &quot;-&quot;??_);_(@_)">
                  <c:v>19.119966666666667</c:v>
                </c:pt>
                <c:pt idx="414" formatCode="_(&quot;$&quot;* #,##0.00_);_(&quot;$&quot;* \(#,##0.00\);_(&quot;$&quot;* &quot;-&quot;??_);_(@_)">
                  <c:v>19.274000000000001</c:v>
                </c:pt>
                <c:pt idx="415" formatCode="_(&quot;$&quot;* #,##0.00_);_(&quot;$&quot;* \(#,##0.00\);_(&quot;$&quot;* &quot;-&quot;??_);_(@_)">
                  <c:v>19.46735</c:v>
                </c:pt>
                <c:pt idx="416" formatCode="_(&quot;$&quot;* #,##0.00_);_(&quot;$&quot;* \(#,##0.00\);_(&quot;$&quot;* &quot;-&quot;??_);_(@_)">
                  <c:v>19.551399999999997</c:v>
                </c:pt>
                <c:pt idx="417" formatCode="_(&quot;$&quot;* #,##0.00_);_(&quot;$&quot;* \(#,##0.00\);_(&quot;$&quot;* &quot;-&quot;??_);_(@_)">
                  <c:v>19.662933333333331</c:v>
                </c:pt>
                <c:pt idx="418" formatCode="_(&quot;$&quot;* #,##0.00_);_(&quot;$&quot;* \(#,##0.00\);_(&quot;$&quot;* &quot;-&quot;??_);_(@_)">
                  <c:v>19.731016666666665</c:v>
                </c:pt>
                <c:pt idx="419" formatCode="_(&quot;$&quot;* #,##0.00_);_(&quot;$&quot;* \(#,##0.00\);_(&quot;$&quot;* &quot;-&quot;??_);_(@_)">
                  <c:v>19.800050000000002</c:v>
                </c:pt>
                <c:pt idx="420" formatCode="_(&quot;$&quot;* #,##0.00_);_(&quot;$&quot;* \(#,##0.00\);_(&quot;$&quot;* &quot;-&quot;??_);_(@_)">
                  <c:v>19.685316666666669</c:v>
                </c:pt>
                <c:pt idx="421" formatCode="_(&quot;$&quot;* #,##0.00_);_(&quot;$&quot;* \(#,##0.00\);_(&quot;$&quot;* &quot;-&quot;??_);_(@_)">
                  <c:v>19.518483333333336</c:v>
                </c:pt>
                <c:pt idx="422" formatCode="_(&quot;$&quot;* #,##0.00_);_(&quot;$&quot;* \(#,##0.00\);_(&quot;$&quot;* &quot;-&quot;??_);_(@_)">
                  <c:v>19.3964</c:v>
                </c:pt>
                <c:pt idx="423" formatCode="_(&quot;$&quot;* #,##0.00_);_(&quot;$&quot;* \(#,##0.00\);_(&quot;$&quot;* &quot;-&quot;??_);_(@_)">
                  <c:v>19.235333333333333</c:v>
                </c:pt>
                <c:pt idx="424" formatCode="_(&quot;$&quot;* #,##0.00_);_(&quot;$&quot;* \(#,##0.00\);_(&quot;$&quot;* &quot;-&quot;??_);_(@_)">
                  <c:v>19.1647</c:v>
                </c:pt>
                <c:pt idx="425" formatCode="_(&quot;$&quot;* #,##0.00_);_(&quot;$&quot;* \(#,##0.00\);_(&quot;$&quot;* &quot;-&quot;??_);_(@_)">
                  <c:v>19.094066666666667</c:v>
                </c:pt>
                <c:pt idx="426" formatCode="_(&quot;$&quot;* #,##0.00_);_(&quot;$&quot;* \(#,##0.00\);_(&quot;$&quot;* &quot;-&quot;??_);_(@_)">
                  <c:v>19.131783333333335</c:v>
                </c:pt>
                <c:pt idx="427" formatCode="_(&quot;$&quot;* #,##0.00_);_(&quot;$&quot;* \(#,##0.00\);_(&quot;$&quot;* &quot;-&quot;??_);_(@_)">
                  <c:v>19.261216666666666</c:v>
                </c:pt>
                <c:pt idx="428" formatCode="_(&quot;$&quot;* #,##0.00_);_(&quot;$&quot;* \(#,##0.00\);_(&quot;$&quot;* &quot;-&quot;??_);_(@_)">
                  <c:v>19.433800000000002</c:v>
                </c:pt>
                <c:pt idx="429" formatCode="_(&quot;$&quot;* #,##0.00_);_(&quot;$&quot;* \(#,##0.00\);_(&quot;$&quot;* &quot;-&quot;??_);_(@_)">
                  <c:v>19.58625</c:v>
                </c:pt>
                <c:pt idx="430" formatCode="_(&quot;$&quot;* #,##0.00_);_(&quot;$&quot;* \(#,##0.00\);_(&quot;$&quot;* &quot;-&quot;??_);_(@_)">
                  <c:v>19.705766666666666</c:v>
                </c:pt>
                <c:pt idx="431" formatCode="_(&quot;$&quot;* #,##0.00_);_(&quot;$&quot;* \(#,##0.00\);_(&quot;$&quot;* &quot;-&quot;??_);_(@_)">
                  <c:v>19.846066666666665</c:v>
                </c:pt>
                <c:pt idx="432" formatCode="_(&quot;$&quot;* #,##0.00_);_(&quot;$&quot;* \(#,##0.00\);_(&quot;$&quot;* &quot;-&quot;??_);_(@_)">
                  <c:v>19.930116666666667</c:v>
                </c:pt>
                <c:pt idx="433" formatCode="_(&quot;$&quot;* #,##0.00_);_(&quot;$&quot;* \(#,##0.00\);_(&quot;$&quot;* &quot;-&quot;??_);_(@_)">
                  <c:v>19.920850000000002</c:v>
                </c:pt>
                <c:pt idx="434" formatCode="_(&quot;$&quot;* #,##0.00_);_(&quot;$&quot;* \(#,##0.00\);_(&quot;$&quot;* &quot;-&quot;??_);_(@_)">
                  <c:v>19.817299999999999</c:v>
                </c:pt>
                <c:pt idx="435" formatCode="_(&quot;$&quot;* #,##0.00_);_(&quot;$&quot;* \(#,##0.00\);_(&quot;$&quot;* &quot;-&quot;??_);_(@_)">
                  <c:v>19.76391666666667</c:v>
                </c:pt>
                <c:pt idx="436" formatCode="_(&quot;$&quot;* #,##0.00_);_(&quot;$&quot;* \(#,##0.00\);_(&quot;$&quot;* &quot;-&quot;??_);_(@_)">
                  <c:v>19.651433333333333</c:v>
                </c:pt>
                <c:pt idx="437" formatCode="_(&quot;$&quot;* #,##0.00_);_(&quot;$&quot;* \(#,##0.00\);_(&quot;$&quot;* &quot;-&quot;??_);_(@_)">
                  <c:v>19.590066666666669</c:v>
                </c:pt>
                <c:pt idx="438" formatCode="_(&quot;$&quot;* #,##0.00_);_(&quot;$&quot;* \(#,##0.00\);_(&quot;$&quot;* &quot;-&quot;??_);_(@_)">
                  <c:v>19.524233333333335</c:v>
                </c:pt>
                <c:pt idx="439" formatCode="_(&quot;$&quot;* #,##0.00_);_(&quot;$&quot;* \(#,##0.00\);_(&quot;$&quot;* &quot;-&quot;??_);_(@_)">
                  <c:v>19.495466666666669</c:v>
                </c:pt>
                <c:pt idx="440" formatCode="_(&quot;$&quot;* #,##0.00_);_(&quot;$&quot;* \(#,##0.00\);_(&quot;$&quot;* &quot;-&quot;??_);_(@_)">
                  <c:v>19.419733333333333</c:v>
                </c:pt>
                <c:pt idx="441" formatCode="_(&quot;$&quot;* #,##0.00_);_(&quot;$&quot;* \(#,##0.00\);_(&quot;$&quot;* &quot;-&quot;??_);_(@_)">
                  <c:v>19.287116666666666</c:v>
                </c:pt>
                <c:pt idx="442" formatCode="_(&quot;$&quot;* #,##0.00_);_(&quot;$&quot;* \(#,##0.00\);_(&quot;$&quot;* &quot;-&quot;??_);_(@_)">
                  <c:v>19.204983333333335</c:v>
                </c:pt>
                <c:pt idx="443" formatCode="_(&quot;$&quot;* #,##0.00_);_(&quot;$&quot;* \(#,##0.00\);_(&quot;$&quot;* &quot;-&quot;??_);_(@_)">
                  <c:v>19.040399999999998</c:v>
                </c:pt>
                <c:pt idx="444" formatCode="_(&quot;$&quot;* #,##0.00_);_(&quot;$&quot;* \(#,##0.00\);_(&quot;$&quot;* &quot;-&quot;??_);_(@_)">
                  <c:v>18.958583333333333</c:v>
                </c:pt>
                <c:pt idx="445" formatCode="_(&quot;$&quot;* #,##0.00_);_(&quot;$&quot;* \(#,##0.00\);_(&quot;$&quot;* &quot;-&quot;??_);_(@_)">
                  <c:v>18.938766666666666</c:v>
                </c:pt>
                <c:pt idx="446" formatCode="_(&quot;$&quot;* #,##0.00_);_(&quot;$&quot;* \(#,##0.00\);_(&quot;$&quot;* &quot;-&quot;??_);_(@_)">
                  <c:v>19.062116666666665</c:v>
                </c:pt>
                <c:pt idx="447" formatCode="_(&quot;$&quot;* #,##0.00_);_(&quot;$&quot;* \(#,##0.00\);_(&quot;$&quot;* &quot;-&quot;??_);_(@_)">
                  <c:v>19.28166666666667</c:v>
                </c:pt>
                <c:pt idx="448" formatCode="_(&quot;$&quot;* #,##0.00_);_(&quot;$&quot;* \(#,##0.00\);_(&quot;$&quot;* &quot;-&quot;??_);_(@_)">
                  <c:v>19.388399999999997</c:v>
                </c:pt>
                <c:pt idx="449" formatCode="_(&quot;$&quot;* #,##0.00_);_(&quot;$&quot;* \(#,##0.00\);_(&quot;$&quot;* &quot;-&quot;??_);_(@_)">
                  <c:v>19.6006</c:v>
                </c:pt>
                <c:pt idx="450" formatCode="_(&quot;$&quot;* #,##0.00_);_(&quot;$&quot;* \(#,##0.00\);_(&quot;$&quot;* &quot;-&quot;??_);_(@_)">
                  <c:v>19.754633333333334</c:v>
                </c:pt>
                <c:pt idx="451" formatCode="_(&quot;$&quot;* #,##0.00_);_(&quot;$&quot;* \(#,##0.00\);_(&quot;$&quot;* &quot;-&quot;??_);_(@_)">
                  <c:v>19.823033333333338</c:v>
                </c:pt>
                <c:pt idx="452" formatCode="_(&quot;$&quot;* #,##0.00_);_(&quot;$&quot;* \(#,##0.00\);_(&quot;$&quot;* &quot;-&quot;??_);_(@_)">
                  <c:v>19.844449999999998</c:v>
                </c:pt>
                <c:pt idx="453" formatCode="_(&quot;$&quot;* #,##0.00_);_(&quot;$&quot;* \(#,##0.00\);_(&quot;$&quot;* &quot;-&quot;??_);_(@_)">
                  <c:v>19.846683333333335</c:v>
                </c:pt>
                <c:pt idx="454" formatCode="_(&quot;$&quot;* #,##0.00_);_(&quot;$&quot;* \(#,##0.00\);_(&quot;$&quot;* &quot;-&quot;??_);_(@_)">
                  <c:v>20.057616666666668</c:v>
                </c:pt>
                <c:pt idx="455" formatCode="_(&quot;$&quot;* #,##0.00_);_(&quot;$&quot;* \(#,##0.00\);_(&quot;$&quot;* &quot;-&quot;??_);_(@_)">
                  <c:v>20.220933333333335</c:v>
                </c:pt>
                <c:pt idx="456" formatCode="_(&quot;$&quot;* #,##0.00_);_(&quot;$&quot;* \(#,##0.00\);_(&quot;$&quot;* &quot;-&quot;??_);_(@_)">
                  <c:v>20.392866666666666</c:v>
                </c:pt>
                <c:pt idx="457" formatCode="_(&quot;$&quot;* #,##0.00_);_(&quot;$&quot;* \(#,##0.00\);_(&quot;$&quot;* &quot;-&quot;??_);_(@_)">
                  <c:v>20.600266666666666</c:v>
                </c:pt>
                <c:pt idx="458" formatCode="_(&quot;$&quot;* #,##0.00_);_(&quot;$&quot;* \(#,##0.00\);_(&quot;$&quot;* &quot;-&quot;??_);_(@_)">
                  <c:v>20.777316666666668</c:v>
                </c:pt>
                <c:pt idx="459" formatCode="_(&quot;$&quot;* #,##0.00_);_(&quot;$&quot;* \(#,##0.00\);_(&quot;$&quot;* &quot;-&quot;??_);_(@_)">
                  <c:v>20.959166666666665</c:v>
                </c:pt>
                <c:pt idx="460" formatCode="_(&quot;$&quot;* #,##0.00_);_(&quot;$&quot;* \(#,##0.00\);_(&quot;$&quot;* &quot;-&quot;??_);_(@_)">
                  <c:v>21.056000000000001</c:v>
                </c:pt>
                <c:pt idx="461" formatCode="_(&quot;$&quot;* #,##0.00_);_(&quot;$&quot;* \(#,##0.00\);_(&quot;$&quot;* &quot;-&quot;??_);_(@_)">
                  <c:v>21.162416666666669</c:v>
                </c:pt>
                <c:pt idx="462" formatCode="_(&quot;$&quot;* #,##0.00_);_(&quot;$&quot;* \(#,##0.00\);_(&quot;$&quot;* &quot;-&quot;??_);_(@_)">
                  <c:v>21.304633333333332</c:v>
                </c:pt>
                <c:pt idx="463" formatCode="_(&quot;$&quot;* #,##0.00_);_(&quot;$&quot;* \(#,##0.00\);_(&quot;$&quot;* &quot;-&quot;??_);_(@_)">
                  <c:v>21.328616666666665</c:v>
                </c:pt>
                <c:pt idx="464" formatCode="_(&quot;$&quot;* #,##0.00_);_(&quot;$&quot;* \(#,##0.00\);_(&quot;$&quot;* &quot;-&quot;??_);_(@_)">
                  <c:v>21.272366666666663</c:v>
                </c:pt>
                <c:pt idx="465" formatCode="_(&quot;$&quot;* #,##0.00_);_(&quot;$&quot;* \(#,##0.00\);_(&quot;$&quot;* &quot;-&quot;??_);_(@_)">
                  <c:v>21.3139</c:v>
                </c:pt>
                <c:pt idx="466" formatCode="_(&quot;$&quot;* #,##0.00_);_(&quot;$&quot;* \(#,##0.00\);_(&quot;$&quot;* &quot;-&quot;??_);_(@_)">
                  <c:v>21.420316666666668</c:v>
                </c:pt>
                <c:pt idx="467" formatCode="_(&quot;$&quot;* #,##0.00_);_(&quot;$&quot;* \(#,##0.00\);_(&quot;$&quot;* &quot;-&quot;??_);_(@_)">
                  <c:v>21.542066666666667</c:v>
                </c:pt>
                <c:pt idx="468" formatCode="_(&quot;$&quot;* #,##0.00_);_(&quot;$&quot;* \(#,##0.00\);_(&quot;$&quot;* &quot;-&quot;??_);_(@_)">
                  <c:v>21.712083333333336</c:v>
                </c:pt>
                <c:pt idx="469" formatCode="_(&quot;$&quot;* #,##0.00_);_(&quot;$&quot;* \(#,##0.00\);_(&quot;$&quot;* &quot;-&quot;??_);_(@_)">
                  <c:v>21.890083333333337</c:v>
                </c:pt>
                <c:pt idx="470" formatCode="_(&quot;$&quot;* #,##0.00_);_(&quot;$&quot;* \(#,##0.00\);_(&quot;$&quot;* &quot;-&quot;??_);_(@_)">
                  <c:v>22.055949999999999</c:v>
                </c:pt>
                <c:pt idx="471" formatCode="_(&quot;$&quot;* #,##0.00_);_(&quot;$&quot;* \(#,##0.00\);_(&quot;$&quot;* &quot;-&quot;??_);_(@_)">
                  <c:v>22.034400000000002</c:v>
                </c:pt>
                <c:pt idx="472" formatCode="_(&quot;$&quot;* #,##0.00_);_(&quot;$&quot;* \(#,##0.00\);_(&quot;$&quot;* &quot;-&quot;??_);_(@_)">
                  <c:v>21.913716666666669</c:v>
                </c:pt>
                <c:pt idx="473" formatCode="_(&quot;$&quot;* #,##0.00_);_(&quot;$&quot;* \(#,##0.00\);_(&quot;$&quot;* &quot;-&quot;??_);_(@_)">
                  <c:v>21.730316666666667</c:v>
                </c:pt>
                <c:pt idx="474" formatCode="_(&quot;$&quot;* #,##0.00_);_(&quot;$&quot;* \(#,##0.00\);_(&quot;$&quot;* &quot;-&quot;??_);_(@_)">
                  <c:v>21.398133333333334</c:v>
                </c:pt>
                <c:pt idx="475" formatCode="_(&quot;$&quot;* #,##0.00_);_(&quot;$&quot;* \(#,##0.00\);_(&quot;$&quot;* &quot;-&quot;??_);_(@_)">
                  <c:v>21.100433333333331</c:v>
                </c:pt>
                <c:pt idx="476" formatCode="_(&quot;$&quot;* #,##0.00_);_(&quot;$&quot;* \(#,##0.00\);_(&quot;$&quot;* &quot;-&quot;??_);_(@_)">
                  <c:v>20.846433333333334</c:v>
                </c:pt>
                <c:pt idx="477" formatCode="_(&quot;$&quot;* #,##0.00_);_(&quot;$&quot;* \(#,##0.00\);_(&quot;$&quot;* &quot;-&quot;??_);_(@_)">
                  <c:v>20.673466666666666</c:v>
                </c:pt>
                <c:pt idx="478" formatCode="_(&quot;$&quot;* #,##0.00_);_(&quot;$&quot;* \(#,##0.00\);_(&quot;$&quot;* &quot;-&quot;??_);_(@_)">
                  <c:v>20.574483333333337</c:v>
                </c:pt>
                <c:pt idx="479" formatCode="_(&quot;$&quot;* #,##0.00_);_(&quot;$&quot;* \(#,##0.00\);_(&quot;$&quot;* &quot;-&quot;??_);_(@_)">
                  <c:v>20.562950000000001</c:v>
                </c:pt>
                <c:pt idx="480" formatCode="_(&quot;$&quot;* #,##0.00_);_(&quot;$&quot;* \(#,##0.00\);_(&quot;$&quot;* &quot;-&quot;??_);_(@_)">
                  <c:v>20.626366666666669</c:v>
                </c:pt>
                <c:pt idx="481" formatCode="_(&quot;$&quot;* #,##0.00_);_(&quot;$&quot;* \(#,##0.00\);_(&quot;$&quot;* &quot;-&quot;??_);_(@_)">
                  <c:v>20.715733333333333</c:v>
                </c:pt>
                <c:pt idx="482" formatCode="_(&quot;$&quot;* #,##0.00_);_(&quot;$&quot;* \(#,##0.00\);_(&quot;$&quot;* &quot;-&quot;??_);_(@_)">
                  <c:v>20.910166666666665</c:v>
                </c:pt>
                <c:pt idx="483" formatCode="_(&quot;$&quot;* #,##0.00_);_(&quot;$&quot;* \(#,##0.00\);_(&quot;$&quot;* &quot;-&quot;??_);_(@_)">
                  <c:v>21.115816666666667</c:v>
                </c:pt>
                <c:pt idx="484" formatCode="_(&quot;$&quot;* #,##0.00_);_(&quot;$&quot;* \(#,##0.00\);_(&quot;$&quot;* &quot;-&quot;??_);_(@_)">
                  <c:v>21.265083333333333</c:v>
                </c:pt>
                <c:pt idx="485" formatCode="_(&quot;$&quot;* #,##0.00_);_(&quot;$&quot;* \(#,##0.00\);_(&quot;$&quot;* &quot;-&quot;??_);_(@_)">
                  <c:v>21.372066666666669</c:v>
                </c:pt>
                <c:pt idx="486" formatCode="_(&quot;$&quot;* #,##0.00_);_(&quot;$&quot;* \(#,##0.00\);_(&quot;$&quot;* &quot;-&quot;??_);_(@_)">
                  <c:v>21.484500000000001</c:v>
                </c:pt>
                <c:pt idx="487" formatCode="_(&quot;$&quot;* #,##0.00_);_(&quot;$&quot;* \(#,##0.00\);_(&quot;$&quot;* &quot;-&quot;??_);_(@_)">
                  <c:v>21.573233333333334</c:v>
                </c:pt>
                <c:pt idx="488" formatCode="_(&quot;$&quot;* #,##0.00_);_(&quot;$&quot;* \(#,##0.00\);_(&quot;$&quot;* &quot;-&quot;??_);_(@_)">
                  <c:v>21.616150000000001</c:v>
                </c:pt>
                <c:pt idx="489" formatCode="_(&quot;$&quot;* #,##0.00_);_(&quot;$&quot;* \(#,##0.00\);_(&quot;$&quot;* &quot;-&quot;??_);_(@_)">
                  <c:v>21.705833333333334</c:v>
                </c:pt>
                <c:pt idx="490" formatCode="_(&quot;$&quot;* #,##0.00_);_(&quot;$&quot;* \(#,##0.00\);_(&quot;$&quot;* &quot;-&quot;??_);_(@_)">
                  <c:v>21.846133333333338</c:v>
                </c:pt>
                <c:pt idx="491" formatCode="_(&quot;$&quot;* #,##0.00_);_(&quot;$&quot;* \(#,##0.00\);_(&quot;$&quot;* &quot;-&quot;??_);_(@_)">
                  <c:v>21.869850000000003</c:v>
                </c:pt>
                <c:pt idx="492" formatCode="_(&quot;$&quot;* #,##0.00_);_(&quot;$&quot;* \(#,##0.00\);_(&quot;$&quot;* &quot;-&quot;??_);_(@_)">
                  <c:v>22.056583333333336</c:v>
                </c:pt>
                <c:pt idx="493" formatCode="_(&quot;$&quot;* #,##0.00_);_(&quot;$&quot;* \(#,##0.00\);_(&quot;$&quot;* &quot;-&quot;??_);_(@_)">
                  <c:v>22.169333333333338</c:v>
                </c:pt>
                <c:pt idx="494" formatCode="_(&quot;$&quot;* #,##0.00_);_(&quot;$&quot;* \(#,##0.00\);_(&quot;$&quot;* &quot;-&quot;??_);_(@_)">
                  <c:v>22.434233333333335</c:v>
                </c:pt>
                <c:pt idx="495" formatCode="_(&quot;$&quot;* #,##0.00_);_(&quot;$&quot;* \(#,##0.00\);_(&quot;$&quot;* &quot;-&quot;??_);_(@_)">
                  <c:v>22.691116666666669</c:v>
                </c:pt>
                <c:pt idx="496" formatCode="_(&quot;$&quot;* #,##0.00_);_(&quot;$&quot;* \(#,##0.00\);_(&quot;$&quot;* &quot;-&quot;??_);_(@_)">
                  <c:v>22.902850000000001</c:v>
                </c:pt>
                <c:pt idx="497" formatCode="_(&quot;$&quot;* #,##0.00_);_(&quot;$&quot;* \(#,##0.00\);_(&quot;$&quot;* &quot;-&quot;??_);_(@_)">
                  <c:v>23.204583333333332</c:v>
                </c:pt>
                <c:pt idx="498" formatCode="_(&quot;$&quot;* #,##0.00_);_(&quot;$&quot;* \(#,##0.00\);_(&quot;$&quot;* &quot;-&quot;??_);_(@_)">
                  <c:v>23.362500000000001</c:v>
                </c:pt>
                <c:pt idx="499" formatCode="_(&quot;$&quot;* #,##0.00_);_(&quot;$&quot;* \(#,##0.00\);_(&quot;$&quot;* &quot;-&quot;??_);_(@_)">
                  <c:v>23.604650000000003</c:v>
                </c:pt>
                <c:pt idx="500" formatCode="_(&quot;$&quot;* #,##0.00_);_(&quot;$&quot;* \(#,##0.00\);_(&quot;$&quot;* &quot;-&quot;??_);_(@_)">
                  <c:v>23.644049999999996</c:v>
                </c:pt>
                <c:pt idx="501" formatCode="_(&quot;$&quot;* #,##0.00_);_(&quot;$&quot;* \(#,##0.00\);_(&quot;$&quot;* &quot;-&quot;??_);_(@_)">
                  <c:v>23.584166666666672</c:v>
                </c:pt>
                <c:pt idx="502" formatCode="_(&quot;$&quot;* #,##0.00_);_(&quot;$&quot;* \(#,##0.00\);_(&quot;$&quot;* &quot;-&quot;??_);_(@_)">
                  <c:v>23.51561666666667</c:v>
                </c:pt>
                <c:pt idx="503" formatCode="_(&quot;$&quot;* #,##0.00_);_(&quot;$&quot;* \(#,##0.00\);_(&quot;$&quot;* &quot;-&quot;??_);_(@_)">
                  <c:v>23.523616666666666</c:v>
                </c:pt>
                <c:pt idx="504" formatCode="_(&quot;$&quot;* #,##0.00_);_(&quot;$&quot;* \(#,##0.00\);_(&quot;$&quot;* &quot;-&quot;??_);_(@_)">
                  <c:v>23.514966666666666</c:v>
                </c:pt>
                <c:pt idx="505" formatCode="_(&quot;$&quot;* #,##0.00_);_(&quot;$&quot;* \(#,##0.00\);_(&quot;$&quot;* &quot;-&quot;??_);_(@_)">
                  <c:v>23.570383333333336</c:v>
                </c:pt>
                <c:pt idx="506" formatCode="_(&quot;$&quot;* #,##0.00_);_(&quot;$&quot;* \(#,##0.00\);_(&quot;$&quot;* &quot;-&quot;??_);_(@_)">
                  <c:v>23.626750000000001</c:v>
                </c:pt>
                <c:pt idx="507" formatCode="_(&quot;$&quot;* #,##0.00_);_(&quot;$&quot;* \(#,##0.00\);_(&quot;$&quot;* &quot;-&quot;??_);_(@_)">
                  <c:v>23.745583333333332</c:v>
                </c:pt>
                <c:pt idx="508" formatCode="_(&quot;$&quot;* #,##0.00_);_(&quot;$&quot;* \(#,##0.00\);_(&quot;$&quot;* &quot;-&quot;??_);_(@_)">
                  <c:v>23.881399999999999</c:v>
                </c:pt>
                <c:pt idx="509" formatCode="_(&quot;$&quot;* #,##0.00_);_(&quot;$&quot;* \(#,##0.00\);_(&quot;$&quot;* &quot;-&quot;??_);_(@_)">
                  <c:v>23.86538333333333</c:v>
                </c:pt>
                <c:pt idx="510" formatCode="_(&quot;$&quot;* #,##0.00_);_(&quot;$&quot;* \(#,##0.00\);_(&quot;$&quot;* &quot;-&quot;??_);_(@_)">
                  <c:v>23.827916666666667</c:v>
                </c:pt>
                <c:pt idx="511" formatCode="_(&quot;$&quot;* #,##0.00_);_(&quot;$&quot;* \(#,##0.00\);_(&quot;$&quot;* &quot;-&quot;??_);_(@_)">
                  <c:v>23.7363</c:v>
                </c:pt>
                <c:pt idx="512" formatCode="_(&quot;$&quot;* #,##0.00_);_(&quot;$&quot;* \(#,##0.00\);_(&quot;$&quot;* &quot;-&quot;??_);_(@_)">
                  <c:v>23.641499999999997</c:v>
                </c:pt>
                <c:pt idx="513" formatCode="_(&quot;$&quot;* #,##0.00_);_(&quot;$&quot;* \(#,##0.00\);_(&quot;$&quot;* &quot;-&quot;??_);_(@_)">
                  <c:v>23.522333333333336</c:v>
                </c:pt>
                <c:pt idx="514" formatCode="_(&quot;$&quot;* #,##0.00_);_(&quot;$&quot;* \(#,##0.00\);_(&quot;$&quot;* &quot;-&quot;??_);_(@_)">
                  <c:v>23.41373333333333</c:v>
                </c:pt>
                <c:pt idx="515" formatCode="_(&quot;$&quot;* #,##0.00_);_(&quot;$&quot;* \(#,##0.00\);_(&quot;$&quot;* &quot;-&quot;??_);_(@_)">
                  <c:v>23.316683333333334</c:v>
                </c:pt>
                <c:pt idx="516" formatCode="_(&quot;$&quot;* #,##0.00_);_(&quot;$&quot;* \(#,##0.00\);_(&quot;$&quot;* &quot;-&quot;??_);_(@_)">
                  <c:v>23.26478333333333</c:v>
                </c:pt>
                <c:pt idx="517" formatCode="_(&quot;$&quot;* #,##0.00_);_(&quot;$&quot;* \(#,##0.00\);_(&quot;$&quot;* &quot;-&quot;??_);_(@_)">
                  <c:v>23.194316666666666</c:v>
                </c:pt>
                <c:pt idx="518" formatCode="_(&quot;$&quot;* #,##0.00_);_(&quot;$&quot;* \(#,##0.00\);_(&quot;$&quot;* &quot;-&quot;??_);_(@_)">
                  <c:v>23.185666666666666</c:v>
                </c:pt>
                <c:pt idx="519" formatCode="_(&quot;$&quot;* #,##0.00_);_(&quot;$&quot;* \(#,##0.00\);_(&quot;$&quot;* &quot;-&quot;??_);_(@_)">
                  <c:v>23.292016666666665</c:v>
                </c:pt>
                <c:pt idx="520" formatCode="_(&quot;$&quot;* #,##0.00_);_(&quot;$&quot;* \(#,##0.00\);_(&quot;$&quot;* &quot;-&quot;??_);_(@_)">
                  <c:v>23.423033333333333</c:v>
                </c:pt>
                <c:pt idx="521" formatCode="_(&quot;$&quot;* #,##0.00_);_(&quot;$&quot;* \(#,##0.00\);_(&quot;$&quot;* &quot;-&quot;??_);_(@_)">
                  <c:v>23.534499999999998</c:v>
                </c:pt>
                <c:pt idx="522" formatCode="_(&quot;$&quot;* #,##0.00_);_(&quot;$&quot;* \(#,##0.00\);_(&quot;$&quot;* &quot;-&quot;??_);_(@_)">
                  <c:v>23.633799999999997</c:v>
                </c:pt>
                <c:pt idx="523" formatCode="_(&quot;$&quot;* #,##0.00_);_(&quot;$&quot;* \(#,##0.00\);_(&quot;$&quot;* &quot;-&quot;??_);_(@_)">
                  <c:v>23.652066666666666</c:v>
                </c:pt>
                <c:pt idx="524" formatCode="_(&quot;$&quot;* #,##0.00_);_(&quot;$&quot;* \(#,##0.00\);_(&quot;$&quot;* &quot;-&quot;??_);_(@_)">
                  <c:v>23.639566666666667</c:v>
                </c:pt>
                <c:pt idx="525" formatCode="_(&quot;$&quot;* #,##0.00_);_(&quot;$&quot;* \(#,##0.00\);_(&quot;$&quot;* &quot;-&quot;??_);_(@_)">
                  <c:v>23.610416666666669</c:v>
                </c:pt>
                <c:pt idx="526" formatCode="_(&quot;$&quot;* #,##0.00_);_(&quot;$&quot;* \(#,##0.00\);_(&quot;$&quot;* &quot;-&quot;??_);_(@_)">
                  <c:v>23.490933333333334</c:v>
                </c:pt>
                <c:pt idx="527" formatCode="_(&quot;$&quot;* #,##0.00_);_(&quot;$&quot;* \(#,##0.00\);_(&quot;$&quot;* &quot;-&quot;??_);_(@_)">
                  <c:v>23.435850000000002</c:v>
                </c:pt>
                <c:pt idx="528" formatCode="_(&quot;$&quot;* #,##0.00_);_(&quot;$&quot;* \(#,##0.00\);_(&quot;$&quot;* &quot;-&quot;??_);_(@_)">
                  <c:v>23.297800000000006</c:v>
                </c:pt>
                <c:pt idx="529" formatCode="_(&quot;$&quot;* #,##0.00_);_(&quot;$&quot;* \(#,##0.00\);_(&quot;$&quot;* &quot;-&quot;??_);_(@_)">
                  <c:v>23.296516666666665</c:v>
                </c:pt>
                <c:pt idx="530" formatCode="_(&quot;$&quot;* #,##0.00_);_(&quot;$&quot;* \(#,##0.00\);_(&quot;$&quot;* &quot;-&quot;??_);_(@_)">
                  <c:v>23.376283333333333</c:v>
                </c:pt>
                <c:pt idx="531" formatCode="_(&quot;$&quot;* #,##0.00_);_(&quot;$&quot;* \(#,##0.00\);_(&quot;$&quot;* &quot;-&quot;??_);_(@_)">
                  <c:v>23.3766</c:v>
                </c:pt>
                <c:pt idx="532" formatCode="_(&quot;$&quot;* #,##0.00_);_(&quot;$&quot;* \(#,##0.00\);_(&quot;$&quot;* &quot;-&quot;??_);_(@_)">
                  <c:v>23.536766666666669</c:v>
                </c:pt>
                <c:pt idx="533" formatCode="_(&quot;$&quot;* #,##0.00_);_(&quot;$&quot;* \(#,##0.00\);_(&quot;$&quot;* &quot;-&quot;??_);_(@_)">
                  <c:v>23.740166666666667</c:v>
                </c:pt>
                <c:pt idx="534" formatCode="_(&quot;$&quot;* #,##0.00_);_(&quot;$&quot;* \(#,##0.00\);_(&quot;$&quot;* &quot;-&quot;??_);_(@_)">
                  <c:v>23.988083333333336</c:v>
                </c:pt>
                <c:pt idx="535" formatCode="_(&quot;$&quot;* #,##0.00_);_(&quot;$&quot;* \(#,##0.00\);_(&quot;$&quot;* &quot;-&quot;??_);_(@_)">
                  <c:v>24.160083333333333</c:v>
                </c:pt>
                <c:pt idx="536" formatCode="_(&quot;$&quot;* #,##0.00_);_(&quot;$&quot;* \(#,##0.00\);_(&quot;$&quot;* &quot;-&quot;??_);_(@_)">
                  <c:v>24.265783333333331</c:v>
                </c:pt>
                <c:pt idx="537" formatCode="_(&quot;$&quot;* #,##0.00_);_(&quot;$&quot;* \(#,##0.00\);_(&quot;$&quot;* &quot;-&quot;??_);_(@_)">
                  <c:v>24.342983333333333</c:v>
                </c:pt>
                <c:pt idx="538" formatCode="_(&quot;$&quot;* #,##0.00_);_(&quot;$&quot;* \(#,##0.00\);_(&quot;$&quot;* &quot;-&quot;??_);_(@_)">
                  <c:v>24.386216666666666</c:v>
                </c:pt>
                <c:pt idx="539" formatCode="_(&quot;$&quot;* #,##0.00_);_(&quot;$&quot;* \(#,##0.00\);_(&quot;$&quot;* &quot;-&quot;??_);_(@_)">
                  <c:v>24.421766666666667</c:v>
                </c:pt>
                <c:pt idx="540" formatCode="_(&quot;$&quot;* #,##0.00_);_(&quot;$&quot;* \(#,##0.00\);_(&quot;$&quot;* &quot;-&quot;??_);_(@_)">
                  <c:v>24.307100000000002</c:v>
                </c:pt>
                <c:pt idx="541" formatCode="_(&quot;$&quot;* #,##0.00_);_(&quot;$&quot;* \(#,##0.00\);_(&quot;$&quot;* &quot;-&quot;??_);_(@_)">
                  <c:v>24.255533333333332</c:v>
                </c:pt>
                <c:pt idx="542" formatCode="_(&quot;$&quot;* #,##0.00_);_(&quot;$&quot;* \(#,##0.00\);_(&quot;$&quot;* &quot;-&quot;??_);_(@_)">
                  <c:v>24.152066666666666</c:v>
                </c:pt>
                <c:pt idx="543" formatCode="_(&quot;$&quot;* #,##0.00_);_(&quot;$&quot;* \(#,##0.00\);_(&quot;$&quot;* &quot;-&quot;??_);_(@_)">
                  <c:v>24.153666666666666</c:v>
                </c:pt>
                <c:pt idx="544" formatCode="_(&quot;$&quot;* #,##0.00_);_(&quot;$&quot;* \(#,##0.00\);_(&quot;$&quot;* &quot;-&quot;??_);_(@_)">
                  <c:v>24.108499999999996</c:v>
                </c:pt>
                <c:pt idx="545" formatCode="_(&quot;$&quot;* #,##0.00_);_(&quot;$&quot;* \(#,##0.00\);_(&quot;$&quot;* &quot;-&quot;??_);_(@_)">
                  <c:v>23.987099999999998</c:v>
                </c:pt>
                <c:pt idx="546" formatCode="_(&quot;$&quot;* #,##0.00_);_(&quot;$&quot;* \(#,##0.00\);_(&quot;$&quot;* &quot;-&quot;??_);_(@_)">
                  <c:v>24.040916666666664</c:v>
                </c:pt>
                <c:pt idx="547" formatCode="_(&quot;$&quot;* #,##0.00_);_(&quot;$&quot;* \(#,##0.00\);_(&quot;$&quot;* &quot;-&quot;??_);_(@_)">
                  <c:v>23.769616666666668</c:v>
                </c:pt>
                <c:pt idx="548" formatCode="_(&quot;$&quot;* #,##0.00_);_(&quot;$&quot;* \(#,##0.00\);_(&quot;$&quot;* &quot;-&quot;??_);_(@_)">
                  <c:v>23.349049999999995</c:v>
                </c:pt>
                <c:pt idx="549" formatCode="_(&quot;$&quot;* #,##0.00_);_(&quot;$&quot;* \(#,##0.00\);_(&quot;$&quot;* &quot;-&quot;??_);_(@_)">
                  <c:v>22.942566666666664</c:v>
                </c:pt>
                <c:pt idx="550" formatCode="_(&quot;$&quot;* #,##0.00_);_(&quot;$&quot;* \(#,##0.00\);_(&quot;$&quot;* &quot;-&quot;??_);_(@_)">
                  <c:v>22.445450000000005</c:v>
                </c:pt>
                <c:pt idx="551" formatCode="_(&quot;$&quot;* #,##0.00_);_(&quot;$&quot;* \(#,##0.00\);_(&quot;$&quot;* &quot;-&quot;??_);_(@_)">
                  <c:v>21.988683333333331</c:v>
                </c:pt>
                <c:pt idx="552" formatCode="_(&quot;$&quot;* #,##0.00_);_(&quot;$&quot;* \(#,##0.00\);_(&quot;$&quot;* &quot;-&quot;??_);_(@_)">
                  <c:v>21.512366666666669</c:v>
                </c:pt>
                <c:pt idx="553" formatCode="_(&quot;$&quot;* #,##0.00_);_(&quot;$&quot;* \(#,##0.00\);_(&quot;$&quot;* &quot;-&quot;??_);_(@_)">
                  <c:v>21.326266666666665</c:v>
                </c:pt>
                <c:pt idx="554" formatCode="_(&quot;$&quot;* #,##0.00_);_(&quot;$&quot;* \(#,##0.00\);_(&quot;$&quot;* &quot;-&quot;??_);_(@_)">
                  <c:v>21.099799999999998</c:v>
                </c:pt>
                <c:pt idx="555" formatCode="_(&quot;$&quot;* #,##0.00_);_(&quot;$&quot;* \(#,##0.00\);_(&quot;$&quot;* &quot;-&quot;??_);_(@_)">
                  <c:v>20.882316666666664</c:v>
                </c:pt>
                <c:pt idx="556" formatCode="_(&quot;$&quot;* #,##0.00_);_(&quot;$&quot;* \(#,##0.00\);_(&quot;$&quot;* &quot;-&quot;??_);_(@_)">
                  <c:v>20.883266666666668</c:v>
                </c:pt>
                <c:pt idx="557" formatCode="_(&quot;$&quot;* #,##0.00_);_(&quot;$&quot;* \(#,##0.00\);_(&quot;$&quot;* &quot;-&quot;??_);_(@_)">
                  <c:v>20.94796666666667</c:v>
                </c:pt>
                <c:pt idx="558" formatCode="_(&quot;$&quot;* #,##0.00_);_(&quot;$&quot;* \(#,##0.00\);_(&quot;$&quot;* &quot;-&quot;??_);_(@_)">
                  <c:v>21.022600000000001</c:v>
                </c:pt>
                <c:pt idx="559" formatCode="_(&quot;$&quot;* #,##0.00_);_(&quot;$&quot;* \(#,##0.00\);_(&quot;$&quot;* &quot;-&quot;??_);_(@_)">
                  <c:v>20.958533333333335</c:v>
                </c:pt>
                <c:pt idx="560" formatCode="_(&quot;$&quot;* #,##0.00_);_(&quot;$&quot;* \(#,##0.00\);_(&quot;$&quot;* &quot;-&quot;??_);_(@_)">
                  <c:v>21.155533333333334</c:v>
                </c:pt>
                <c:pt idx="561" formatCode="_(&quot;$&quot;* #,##0.00_);_(&quot;$&quot;* \(#,##0.00\);_(&quot;$&quot;* &quot;-&quot;??_);_(@_)">
                  <c:v>21.248733333333334</c:v>
                </c:pt>
                <c:pt idx="562" formatCode="_(&quot;$&quot;* #,##0.00_);_(&quot;$&quot;* \(#,##0.00\);_(&quot;$&quot;* &quot;-&quot;??_);_(@_)">
                  <c:v>21.188199999999998</c:v>
                </c:pt>
                <c:pt idx="563" formatCode="_(&quot;$&quot;* #,##0.00_);_(&quot;$&quot;* \(#,##0.00\);_(&quot;$&quot;* &quot;-&quot;??_);_(@_)">
                  <c:v>21.152966666666668</c:v>
                </c:pt>
                <c:pt idx="564" formatCode="_(&quot;$&quot;* #,##0.00_);_(&quot;$&quot;* \(#,##0.00\);_(&quot;$&quot;* &quot;-&quot;??_);_(@_)">
                  <c:v>21.078016666666667</c:v>
                </c:pt>
                <c:pt idx="565" formatCode="_(&quot;$&quot;* #,##0.00_);_(&quot;$&quot;* \(#,##0.00\);_(&quot;$&quot;* &quot;-&quot;??_);_(@_)">
                  <c:v>21.070333333333334</c:v>
                </c:pt>
                <c:pt idx="566" formatCode="_(&quot;$&quot;* #,##0.00_);_(&quot;$&quot;* \(#,##0.00\);_(&quot;$&quot;* &quot;-&quot;??_);_(@_)">
                  <c:v>21.005949999999999</c:v>
                </c:pt>
                <c:pt idx="567" formatCode="_(&quot;$&quot;* #,##0.00_);_(&quot;$&quot;* \(#,##0.00\);_(&quot;$&quot;* &quot;-&quot;??_);_(@_)">
                  <c:v>20.964633333333335</c:v>
                </c:pt>
                <c:pt idx="568" formatCode="_(&quot;$&quot;* #,##0.00_);_(&quot;$&quot;* \(#,##0.00\);_(&quot;$&quot;* &quot;-&quot;??_);_(@_)">
                  <c:v>20.860533333333333</c:v>
                </c:pt>
                <c:pt idx="569" formatCode="_(&quot;$&quot;* #,##0.00_);_(&quot;$&quot;* \(#,##0.00\);_(&quot;$&quot;* &quot;-&quot;??_);_(@_)">
                  <c:v>20.647516666666668</c:v>
                </c:pt>
                <c:pt idx="570" formatCode="_(&quot;$&quot;* #,##0.00_);_(&quot;$&quot;* \(#,##0.00\);_(&quot;$&quot;* &quot;-&quot;??_);_(@_)">
                  <c:v>20.465583333333331</c:v>
                </c:pt>
                <c:pt idx="571" formatCode="_(&quot;$&quot;* #,##0.00_);_(&quot;$&quot;* \(#,##0.00\);_(&quot;$&quot;* &quot;-&quot;??_);_(@_)">
                  <c:v>20.301900000000003</c:v>
                </c:pt>
                <c:pt idx="572" formatCode="_(&quot;$&quot;* #,##0.00_);_(&quot;$&quot;* \(#,##0.00\);_(&quot;$&quot;* &quot;-&quot;??_);_(@_)">
                  <c:v>20.116116666666667</c:v>
                </c:pt>
                <c:pt idx="573" formatCode="_(&quot;$&quot;* #,##0.00_);_(&quot;$&quot;* \(#,##0.00\);_(&quot;$&quot;* &quot;-&quot;??_);_(@_)">
                  <c:v>19.908883333333332</c:v>
                </c:pt>
                <c:pt idx="574" formatCode="_(&quot;$&quot;* #,##0.00_);_(&quot;$&quot;* \(#,##0.00\);_(&quot;$&quot;* &quot;-&quot;??_);_(@_)">
                  <c:v>19.831050000000001</c:v>
                </c:pt>
                <c:pt idx="575" formatCode="_(&quot;$&quot;* #,##0.00_);_(&quot;$&quot;* \(#,##0.00\);_(&quot;$&quot;* &quot;-&quot;??_);_(@_)">
                  <c:v>19.758016666666666</c:v>
                </c:pt>
                <c:pt idx="576" formatCode="_(&quot;$&quot;* #,##0.00_);_(&quot;$&quot;* \(#,##0.00\);_(&quot;$&quot;* &quot;-&quot;??_);_(@_)">
                  <c:v>19.650066666666664</c:v>
                </c:pt>
                <c:pt idx="577" formatCode="_(&quot;$&quot;* #,##0.00_);_(&quot;$&quot;* \(#,##0.00\);_(&quot;$&quot;* &quot;-&quot;??_);_(@_)">
                  <c:v>19.619950000000003</c:v>
                </c:pt>
                <c:pt idx="578" formatCode="_(&quot;$&quot;* #,##0.00_);_(&quot;$&quot;* \(#,##0.00\);_(&quot;$&quot;* &quot;-&quot;??_);_(@_)">
                  <c:v>19.585350000000002</c:v>
                </c:pt>
                <c:pt idx="579" formatCode="_(&quot;$&quot;* #,##0.00_);_(&quot;$&quot;* \(#,##0.00\);_(&quot;$&quot;* &quot;-&quot;??_);_(@_)">
                  <c:v>19.4726</c:v>
                </c:pt>
                <c:pt idx="580" formatCode="_(&quot;$&quot;* #,##0.00_);_(&quot;$&quot;* \(#,##0.00\);_(&quot;$&quot;* &quot;-&quot;??_);_(@_)">
                  <c:v>19.207699999999999</c:v>
                </c:pt>
                <c:pt idx="581" formatCode="_(&quot;$&quot;* #,##0.00_);_(&quot;$&quot;* \(#,##0.00\);_(&quot;$&quot;* &quot;-&quot;??_);_(@_)">
                  <c:v>19.044033333333335</c:v>
                </c:pt>
                <c:pt idx="582" formatCode="_(&quot;$&quot;* #,##0.00_);_(&quot;$&quot;* \(#,##0.00\);_(&quot;$&quot;* &quot;-&quot;??_);_(@_)">
                  <c:v>18.963316666666667</c:v>
                </c:pt>
                <c:pt idx="583" formatCode="_(&quot;$&quot;* #,##0.00_);_(&quot;$&quot;* \(#,##0.00\);_(&quot;$&quot;* &quot;-&quot;??_);_(@_)">
                  <c:v>18.913350000000001</c:v>
                </c:pt>
                <c:pt idx="584" formatCode="_(&quot;$&quot;* #,##0.00_);_(&quot;$&quot;* \(#,##0.00\);_(&quot;$&quot;* &quot;-&quot;??_);_(@_)">
                  <c:v>18.819816666666668</c:v>
                </c:pt>
                <c:pt idx="585" formatCode="_(&quot;$&quot;* #,##0.00_);_(&quot;$&quot;* \(#,##0.00\);_(&quot;$&quot;* &quot;-&quot;??_);_(@_)">
                  <c:v>18.701933333333333</c:v>
                </c:pt>
                <c:pt idx="586" formatCode="_(&quot;$&quot;* #,##0.00_);_(&quot;$&quot;* \(#,##0.00\);_(&quot;$&quot;* &quot;-&quot;??_);_(@_)">
                  <c:v>18.77495</c:v>
                </c:pt>
                <c:pt idx="587" formatCode="_(&quot;$&quot;* #,##0.00_);_(&quot;$&quot;* \(#,##0.00\);_(&quot;$&quot;* &quot;-&quot;??_);_(@_)">
                  <c:v>18.945666666666668</c:v>
                </c:pt>
                <c:pt idx="588" formatCode="_(&quot;$&quot;* #,##0.00_);_(&quot;$&quot;* \(#,##0.00\);_(&quot;$&quot;* &quot;-&quot;??_);_(@_)">
                  <c:v>19.146816666666666</c:v>
                </c:pt>
                <c:pt idx="589" formatCode="_(&quot;$&quot;* #,##0.00_);_(&quot;$&quot;* \(#,##0.00\);_(&quot;$&quot;* &quot;-&quot;??_);_(@_)">
                  <c:v>19.337083333333332</c:v>
                </c:pt>
                <c:pt idx="590" formatCode="_(&quot;$&quot;* #,##0.00_);_(&quot;$&quot;* \(#,##0.00\);_(&quot;$&quot;* &quot;-&quot;??_);_(@_)">
                  <c:v>19.565783333333332</c:v>
                </c:pt>
                <c:pt idx="591" formatCode="_(&quot;$&quot;* #,##0.00_);_(&quot;$&quot;* \(#,##0.00\);_(&quot;$&quot;* &quot;-&quot;??_);_(@_)">
                  <c:v>19.9162</c:v>
                </c:pt>
                <c:pt idx="592" formatCode="_(&quot;$&quot;* #,##0.00_);_(&quot;$&quot;* \(#,##0.00\);_(&quot;$&quot;* &quot;-&quot;??_);_(@_)">
                  <c:v>20.11</c:v>
                </c:pt>
                <c:pt idx="593" formatCode="_(&quot;$&quot;* #,##0.00_);_(&quot;$&quot;* \(#,##0.00\);_(&quot;$&quot;* &quot;-&quot;??_);_(@_)">
                  <c:v>20.257983333333332</c:v>
                </c:pt>
                <c:pt idx="594" formatCode="_(&quot;$&quot;* #,##0.00_);_(&quot;$&quot;* \(#,##0.00\);_(&quot;$&quot;* &quot;-&quot;??_);_(@_)">
                  <c:v>20.311483333333335</c:v>
                </c:pt>
                <c:pt idx="595" formatCode="_(&quot;$&quot;* #,##0.00_);_(&quot;$&quot;* \(#,##0.00\);_(&quot;$&quot;* &quot;-&quot;??_);_(@_)">
                  <c:v>20.276566666666668</c:v>
                </c:pt>
                <c:pt idx="596" formatCode="_(&quot;$&quot;* #,##0.00_);_(&quot;$&quot;* \(#,##0.00\);_(&quot;$&quot;* &quot;-&quot;??_);_(@_)">
                  <c:v>20.363450000000004</c:v>
                </c:pt>
                <c:pt idx="597" formatCode="_(&quot;$&quot;* #,##0.00_);_(&quot;$&quot;* \(#,##0.00\);_(&quot;$&quot;* &quot;-&quot;??_);_(@_)">
                  <c:v>20.389533333333333</c:v>
                </c:pt>
                <c:pt idx="598" formatCode="_(&quot;$&quot;* #,##0.00_);_(&quot;$&quot;* \(#,##0.00\);_(&quot;$&quot;* &quot;-&quot;??_);_(@_)">
                  <c:v>20.385766666666669</c:v>
                </c:pt>
                <c:pt idx="599" formatCode="_(&quot;$&quot;* #,##0.00_);_(&quot;$&quot;* \(#,##0.00\);_(&quot;$&quot;* &quot;-&quot;??_);_(@_)">
                  <c:v>20.285666666666668</c:v>
                </c:pt>
                <c:pt idx="600" formatCode="_(&quot;$&quot;* #,##0.00_);_(&quot;$&quot;* \(#,##0.00\);_(&quot;$&quot;* &quot;-&quot;??_);_(@_)">
                  <c:v>20.288933333333336</c:v>
                </c:pt>
                <c:pt idx="601" formatCode="_(&quot;$&quot;* #,##0.00_);_(&quot;$&quot;* \(#,##0.00\);_(&quot;$&quot;* &quot;-&quot;??_);_(@_)">
                  <c:v>20.204750000000001</c:v>
                </c:pt>
                <c:pt idx="602" formatCode="_(&quot;$&quot;* #,##0.00_);_(&quot;$&quot;* \(#,##0.00\);_(&quot;$&quot;* &quot;-&quot;??_);_(@_)">
                  <c:v>19.996133333333333</c:v>
                </c:pt>
                <c:pt idx="603" formatCode="_(&quot;$&quot;* #,##0.00_);_(&quot;$&quot;* \(#,##0.00\);_(&quot;$&quot;* &quot;-&quot;??_);_(@_)">
                  <c:v>19.769349999999999</c:v>
                </c:pt>
                <c:pt idx="604" formatCode="_(&quot;$&quot;* #,##0.00_);_(&quot;$&quot;* \(#,##0.00\);_(&quot;$&quot;* &quot;-&quot;??_);_(@_)">
                  <c:v>19.625299999999999</c:v>
                </c:pt>
                <c:pt idx="605" formatCode="_(&quot;$&quot;* #,##0.00_);_(&quot;$&quot;* \(#,##0.00\);_(&quot;$&quot;* &quot;-&quot;??_);_(@_)">
                  <c:v>19.297949999999997</c:v>
                </c:pt>
                <c:pt idx="606" formatCode="_(&quot;$&quot;* #,##0.00_);_(&quot;$&quot;* \(#,##0.00\);_(&quot;$&quot;* &quot;-&quot;??_);_(@_)">
                  <c:v>18.836933333333331</c:v>
                </c:pt>
                <c:pt idx="607" formatCode="_(&quot;$&quot;* #,##0.00_);_(&quot;$&quot;* \(#,##0.00\);_(&quot;$&quot;* &quot;-&quot;??_);_(@_)">
                  <c:v>18.534866666666662</c:v>
                </c:pt>
                <c:pt idx="608" formatCode="_(&quot;$&quot;* #,##0.00_);_(&quot;$&quot;* \(#,##0.00\);_(&quot;$&quot;* &quot;-&quot;??_);_(@_)">
                  <c:v>18.202966666666665</c:v>
                </c:pt>
                <c:pt idx="609" formatCode="_(&quot;$&quot;* #,##0.00_);_(&quot;$&quot;* \(#,##0.00\);_(&quot;$&quot;* &quot;-&quot;??_);_(@_)">
                  <c:v>17.887616666666663</c:v>
                </c:pt>
                <c:pt idx="610" formatCode="_(&quot;$&quot;* #,##0.00_);_(&quot;$&quot;* \(#,##0.00\);_(&quot;$&quot;* &quot;-&quot;??_);_(@_)">
                  <c:v>17.597233333333332</c:v>
                </c:pt>
                <c:pt idx="611" formatCode="_(&quot;$&quot;* #,##0.00_);_(&quot;$&quot;* \(#,##0.00\);_(&quot;$&quot;* &quot;-&quot;??_);_(@_)">
                  <c:v>17.475249999999999</c:v>
                </c:pt>
                <c:pt idx="612" formatCode="_(&quot;$&quot;* #,##0.00_);_(&quot;$&quot;* \(#,##0.00\);_(&quot;$&quot;* &quot;-&quot;??_);_(@_)">
                  <c:v>17.388299999999997</c:v>
                </c:pt>
                <c:pt idx="613" formatCode="_(&quot;$&quot;* #,##0.00_);_(&quot;$&quot;* \(#,##0.00\);_(&quot;$&quot;* &quot;-&quot;??_);_(@_)">
                  <c:v>17.187483333333333</c:v>
                </c:pt>
                <c:pt idx="614" formatCode="_(&quot;$&quot;* #,##0.00_);_(&quot;$&quot;* \(#,##0.00\);_(&quot;$&quot;* &quot;-&quot;??_);_(@_)">
                  <c:v>17.136866666666666</c:v>
                </c:pt>
                <c:pt idx="615" formatCode="_(&quot;$&quot;* #,##0.00_);_(&quot;$&quot;* \(#,##0.00\);_(&quot;$&quot;* &quot;-&quot;??_);_(@_)">
                  <c:v>16.999299999999998</c:v>
                </c:pt>
                <c:pt idx="616" formatCode="_(&quot;$&quot;* #,##0.00_);_(&quot;$&quot;* \(#,##0.00\);_(&quot;$&quot;* &quot;-&quot;??_);_(@_)">
                  <c:v>16.873750000000001</c:v>
                </c:pt>
                <c:pt idx="617" formatCode="_(&quot;$&quot;* #,##0.00_);_(&quot;$&quot;* \(#,##0.00\);_(&quot;$&quot;* &quot;-&quot;??_);_(@_)">
                  <c:v>16.816316666666669</c:v>
                </c:pt>
                <c:pt idx="618" formatCode="_(&quot;$&quot;* #,##0.00_);_(&quot;$&quot;* \(#,##0.00\);_(&quot;$&quot;* &quot;-&quot;??_);_(@_)">
                  <c:v>16.748183333333333</c:v>
                </c:pt>
                <c:pt idx="619" formatCode="_(&quot;$&quot;* #,##0.00_);_(&quot;$&quot;* \(#,##0.00\);_(&quot;$&quot;* &quot;-&quot;??_);_(@_)">
                  <c:v>16.764399999999998</c:v>
                </c:pt>
                <c:pt idx="620" formatCode="_(&quot;$&quot;* #,##0.00_);_(&quot;$&quot;* \(#,##0.00\);_(&quot;$&quot;* &quot;-&quot;??_);_(@_)">
                  <c:v>16.723850000000002</c:v>
                </c:pt>
                <c:pt idx="621" formatCode="_(&quot;$&quot;* #,##0.00_);_(&quot;$&quot;* \(#,##0.00\);_(&quot;$&quot;* &quot;-&quot;??_);_(@_)">
                  <c:v>16.862716666666667</c:v>
                </c:pt>
                <c:pt idx="622" formatCode="_(&quot;$&quot;* #,##0.00_);_(&quot;$&quot;* \(#,##0.00\);_(&quot;$&quot;* &quot;-&quot;??_);_(@_)">
                  <c:v>16.845849999999999</c:v>
                </c:pt>
                <c:pt idx="623" formatCode="_(&quot;$&quot;* #,##0.00_);_(&quot;$&quot;* \(#,##0.00\);_(&quot;$&quot;* &quot;-&quot;??_);_(@_)">
                  <c:v>16.727750000000004</c:v>
                </c:pt>
                <c:pt idx="624" formatCode="_(&quot;$&quot;* #,##0.00_);_(&quot;$&quot;* \(#,##0.00\);_(&quot;$&quot;* &quot;-&quot;??_);_(@_)">
                  <c:v>16.558716666666665</c:v>
                </c:pt>
                <c:pt idx="625" formatCode="_(&quot;$&quot;* #,##0.00_);_(&quot;$&quot;* \(#,##0.00\);_(&quot;$&quot;* &quot;-&quot;??_);_(@_)">
                  <c:v>16.425699999999999</c:v>
                </c:pt>
                <c:pt idx="626" formatCode="_(&quot;$&quot;* #,##0.00_);_(&quot;$&quot;* \(#,##0.00\);_(&quot;$&quot;* &quot;-&quot;??_);_(@_)">
                  <c:v>16.222266666666666</c:v>
                </c:pt>
                <c:pt idx="627" formatCode="_(&quot;$&quot;* #,##0.00_);_(&quot;$&quot;* \(#,##0.00\);_(&quot;$&quot;* &quot;-&quot;??_);_(@_)">
                  <c:v>16.072383333333335</c:v>
                </c:pt>
                <c:pt idx="628" formatCode="_(&quot;$&quot;* #,##0.00_);_(&quot;$&quot;* \(#,##0.00\);_(&quot;$&quot;* &quot;-&quot;??_);_(@_)">
                  <c:v>16.139866666666666</c:v>
                </c:pt>
                <c:pt idx="629" formatCode="_(&quot;$&quot;* #,##0.00_);_(&quot;$&quot;* \(#,##0.00\);_(&quot;$&quot;* &quot;-&quot;??_);_(@_)">
                  <c:v>16.227466666666665</c:v>
                </c:pt>
                <c:pt idx="630" formatCode="_(&quot;$&quot;* #,##0.00_);_(&quot;$&quot;* \(#,##0.00\);_(&quot;$&quot;* &quot;-&quot;??_);_(@_)">
                  <c:v>16.449700000000004</c:v>
                </c:pt>
                <c:pt idx="631" formatCode="_(&quot;$&quot;* #,##0.00_);_(&quot;$&quot;* \(#,##0.00\);_(&quot;$&quot;* &quot;-&quot;??_);_(@_)">
                  <c:v>16.614183333333333</c:v>
                </c:pt>
                <c:pt idx="632" formatCode="_(&quot;$&quot;* #,##0.00_);_(&quot;$&quot;* \(#,##0.00\);_(&quot;$&quot;* &quot;-&quot;??_);_(@_)">
                  <c:v>16.894833333333327</c:v>
                </c:pt>
                <c:pt idx="633" formatCode="_(&quot;$&quot;* #,##0.00_);_(&quot;$&quot;* \(#,##0.00\);_(&quot;$&quot;* &quot;-&quot;??_);_(@_)">
                  <c:v>17.090783333333331</c:v>
                </c:pt>
                <c:pt idx="634" formatCode="_(&quot;$&quot;* #,##0.00_);_(&quot;$&quot;* \(#,##0.00\);_(&quot;$&quot;* &quot;-&quot;??_);_(@_)">
                  <c:v>17.180316666666666</c:v>
                </c:pt>
                <c:pt idx="635" formatCode="_(&quot;$&quot;* #,##0.00_);_(&quot;$&quot;* \(#,##0.00\);_(&quot;$&quot;* &quot;-&quot;??_);_(@_)">
                  <c:v>17.266950000000001</c:v>
                </c:pt>
                <c:pt idx="636" formatCode="_(&quot;$&quot;* #,##0.00_);_(&quot;$&quot;* \(#,##0.00\);_(&quot;$&quot;* &quot;-&quot;??_);_(@_)">
                  <c:v>17.286416666666668</c:v>
                </c:pt>
                <c:pt idx="637" formatCode="_(&quot;$&quot;* #,##0.00_);_(&quot;$&quot;* \(#,##0.00\);_(&quot;$&quot;* &quot;-&quot;??_);_(@_)">
                  <c:v>17.399000000000001</c:v>
                </c:pt>
                <c:pt idx="638" formatCode="_(&quot;$&quot;* #,##0.00_);_(&quot;$&quot;* \(#,##0.00\);_(&quot;$&quot;* &quot;-&quot;??_);_(@_)">
                  <c:v>17.514166666666668</c:v>
                </c:pt>
                <c:pt idx="639" formatCode="_(&quot;$&quot;* #,##0.00_);_(&quot;$&quot;* \(#,##0.00\);_(&quot;$&quot;* &quot;-&quot;??_);_(@_)">
                  <c:v>17.648166666666665</c:v>
                </c:pt>
                <c:pt idx="640" formatCode="_(&quot;$&quot;* #,##0.00_);_(&quot;$&quot;* \(#,##0.00\);_(&quot;$&quot;* &quot;-&quot;??_);_(@_)">
                  <c:v>17.78735</c:v>
                </c:pt>
                <c:pt idx="641" formatCode="_(&quot;$&quot;* #,##0.00_);_(&quot;$&quot;* \(#,##0.00\);_(&quot;$&quot;* &quot;-&quot;??_);_(@_)">
                  <c:v>17.9434</c:v>
                </c:pt>
                <c:pt idx="642" formatCode="_(&quot;$&quot;* #,##0.00_);_(&quot;$&quot;* \(#,##0.00\);_(&quot;$&quot;* &quot;-&quot;??_);_(@_)">
                  <c:v>18.084533333333336</c:v>
                </c:pt>
                <c:pt idx="643" formatCode="_(&quot;$&quot;* #,##0.00_);_(&quot;$&quot;* \(#,##0.00\);_(&quot;$&quot;* &quot;-&quot;??_);_(@_)">
                  <c:v>18.141633333333331</c:v>
                </c:pt>
                <c:pt idx="644" formatCode="_(&quot;$&quot;* #,##0.00_);_(&quot;$&quot;* \(#,##0.00\);_(&quot;$&quot;* &quot;-&quot;??_);_(@_)">
                  <c:v>18.153966666666665</c:v>
                </c:pt>
                <c:pt idx="645" formatCode="_(&quot;$&quot;* #,##0.00_);_(&quot;$&quot;* \(#,##0.00\);_(&quot;$&quot;* &quot;-&quot;??_);_(@_)">
                  <c:v>18.095233333333329</c:v>
                </c:pt>
                <c:pt idx="646" formatCode="_(&quot;$&quot;* #,##0.00_);_(&quot;$&quot;* \(#,##0.00\);_(&quot;$&quot;* &quot;-&quot;??_);_(@_)">
                  <c:v>17.948266666666665</c:v>
                </c:pt>
                <c:pt idx="647" formatCode="_(&quot;$&quot;* #,##0.00_);_(&quot;$&quot;* \(#,##0.00\);_(&quot;$&quot;* &quot;-&quot;??_);_(@_)">
                  <c:v>17.760750000000002</c:v>
                </c:pt>
                <c:pt idx="648" formatCode="_(&quot;$&quot;* #,##0.00_);_(&quot;$&quot;* \(#,##0.00\);_(&quot;$&quot;* &quot;-&quot;??_);_(@_)">
                  <c:v>17.478166666666667</c:v>
                </c:pt>
                <c:pt idx="649" formatCode="_(&quot;$&quot;* #,##0.00_);_(&quot;$&quot;* \(#,##0.00\);_(&quot;$&quot;* &quot;-&quot;??_);_(@_)">
                  <c:v>17.176449999999999</c:v>
                </c:pt>
                <c:pt idx="650" formatCode="_(&quot;$&quot;* #,##0.00_);_(&quot;$&quot;* \(#,##0.00\);_(&quot;$&quot;* &quot;-&quot;??_);_(@_)">
                  <c:v>16.907166666666665</c:v>
                </c:pt>
                <c:pt idx="651" formatCode="_(&quot;$&quot;* #,##0.00_);_(&quot;$&quot;* \(#,##0.00\);_(&quot;$&quot;* &quot;-&quot;??_);_(@_)">
                  <c:v>16.563266666666667</c:v>
                </c:pt>
                <c:pt idx="652" formatCode="_(&quot;$&quot;* #,##0.00_);_(&quot;$&quot;* \(#,##0.00\);_(&quot;$&quot;* &quot;-&quot;??_);_(@_)">
                  <c:v>16.383849999999999</c:v>
                </c:pt>
                <c:pt idx="653" formatCode="_(&quot;$&quot;* #,##0.00_);_(&quot;$&quot;* \(#,##0.00\);_(&quot;$&quot;* &quot;-&quot;??_);_(@_)">
                  <c:v>16.279700000000002</c:v>
                </c:pt>
                <c:pt idx="654" formatCode="_(&quot;$&quot;* #,##0.00_);_(&quot;$&quot;* \(#,##0.00\);_(&quot;$&quot;* &quot;-&quot;??_);_(@_)">
                  <c:v>16.273866666666667</c:v>
                </c:pt>
                <c:pt idx="655" formatCode="_(&quot;$&quot;* #,##0.00_);_(&quot;$&quot;* \(#,##0.00\);_(&quot;$&quot;* &quot;-&quot;??_);_(@_)">
                  <c:v>16.298199999999998</c:v>
                </c:pt>
                <c:pt idx="656" formatCode="_(&quot;$&quot;* #,##0.00_);_(&quot;$&quot;* \(#,##0.00\);_(&quot;$&quot;* &quot;-&quot;??_);_(@_)">
                  <c:v>16.340383333333335</c:v>
                </c:pt>
                <c:pt idx="657" formatCode="_(&quot;$&quot;* #,##0.00_);_(&quot;$&quot;* \(#,##0.00\);_(&quot;$&quot;* &quot;-&quot;??_);_(@_)">
                  <c:v>16.430899999999998</c:v>
                </c:pt>
                <c:pt idx="658" formatCode="_(&quot;$&quot;* #,##0.00_);_(&quot;$&quot;* \(#,##0.00\);_(&quot;$&quot;* &quot;-&quot;??_);_(@_)">
                  <c:v>16.404616666666666</c:v>
                </c:pt>
                <c:pt idx="659" formatCode="_(&quot;$&quot;* #,##0.00_);_(&quot;$&quot;* \(#,##0.00\);_(&quot;$&quot;* &quot;-&quot;??_);_(@_)">
                  <c:v>16.357900000000001</c:v>
                </c:pt>
                <c:pt idx="660" formatCode="_(&quot;$&quot;* #,##0.00_);_(&quot;$&quot;* \(#,##0.00\);_(&quot;$&quot;* &quot;-&quot;??_);_(@_)">
                  <c:v>16.29365</c:v>
                </c:pt>
                <c:pt idx="661" formatCode="_(&quot;$&quot;* #,##0.00_);_(&quot;$&quot;* \(#,##0.00\);_(&quot;$&quot;* &quot;-&quot;??_);_(@_)">
                  <c:v>16.226483333333331</c:v>
                </c:pt>
                <c:pt idx="662" formatCode="_(&quot;$&quot;* #,##0.00_);_(&quot;$&quot;* \(#,##0.00\);_(&quot;$&quot;* &quot;-&quot;??_);_(@_)">
                  <c:v>16.074316666666665</c:v>
                </c:pt>
                <c:pt idx="663" formatCode="_(&quot;$&quot;* #,##0.00_);_(&quot;$&quot;* \(#,##0.00\);_(&quot;$&quot;* &quot;-&quot;??_);_(@_)">
                  <c:v>15.940649999999998</c:v>
                </c:pt>
                <c:pt idx="664" formatCode="_(&quot;$&quot;* #,##0.00_);_(&quot;$&quot;* \(#,##0.00\);_(&quot;$&quot;* &quot;-&quot;??_);_(@_)">
                  <c:v>15.951033333333333</c:v>
                </c:pt>
                <c:pt idx="665" formatCode="_(&quot;$&quot;* #,##0.00_);_(&quot;$&quot;* \(#,##0.00\);_(&quot;$&quot;* &quot;-&quot;??_);_(@_)">
                  <c:v>15.924099999999997</c:v>
                </c:pt>
                <c:pt idx="666" formatCode="_(&quot;$&quot;* #,##0.00_);_(&quot;$&quot;* \(#,##0.00\);_(&quot;$&quot;* &quot;-&quot;??_);_(@_)">
                  <c:v>15.931233333333333</c:v>
                </c:pt>
                <c:pt idx="667" formatCode="_(&quot;$&quot;* #,##0.00_);_(&quot;$&quot;* \(#,##0.00\);_(&quot;$&quot;* &quot;-&quot;??_);_(@_)">
                  <c:v>15.943233333333332</c:v>
                </c:pt>
                <c:pt idx="668" formatCode="_(&quot;$&quot;* #,##0.00_);_(&quot;$&quot;* \(#,##0.00\);_(&quot;$&quot;* &quot;-&quot;??_);_(@_)">
                  <c:v>15.961733333333333</c:v>
                </c:pt>
                <c:pt idx="669" formatCode="_(&quot;$&quot;* #,##0.00_);_(&quot;$&quot;* \(#,##0.00\);_(&quot;$&quot;* &quot;-&quot;??_);_(@_)">
                  <c:v>15.986716666666666</c:v>
                </c:pt>
                <c:pt idx="670" formatCode="_(&quot;$&quot;* #,##0.00_);_(&quot;$&quot;* \(#,##0.00\);_(&quot;$&quot;* &quot;-&quot;??_);_(@_)">
                  <c:v>15.942600000000001</c:v>
                </c:pt>
                <c:pt idx="671" formatCode="_(&quot;$&quot;* #,##0.00_);_(&quot;$&quot;* \(#,##0.00\);_(&quot;$&quot;* &quot;-&quot;??_);_(@_)">
                  <c:v>15.930599999999998</c:v>
                </c:pt>
                <c:pt idx="672" formatCode="_(&quot;$&quot;* #,##0.00_);_(&quot;$&quot;* \(#,##0.00\);_(&quot;$&quot;* &quot;-&quot;??_);_(@_)">
                  <c:v>16.028916666666664</c:v>
                </c:pt>
                <c:pt idx="673" formatCode="_(&quot;$&quot;* #,##0.00_);_(&quot;$&quot;* \(#,##0.00\);_(&quot;$&quot;* &quot;-&quot;??_);_(@_)">
                  <c:v>16.158366666666669</c:v>
                </c:pt>
                <c:pt idx="674" formatCode="_(&quot;$&quot;* #,##0.00_);_(&quot;$&quot;* \(#,##0.00\);_(&quot;$&quot;* &quot;-&quot;??_);_(@_)">
                  <c:v>16.344583333333336</c:v>
                </c:pt>
                <c:pt idx="675" formatCode="_(&quot;$&quot;* #,##0.00_);_(&quot;$&quot;* \(#,##0.00\);_(&quot;$&quot;* &quot;-&quot;??_);_(@_)">
                  <c:v>16.534700000000001</c:v>
                </c:pt>
                <c:pt idx="676" formatCode="_(&quot;$&quot;* #,##0.00_);_(&quot;$&quot;* \(#,##0.00\);_(&quot;$&quot;* &quot;-&quot;??_);_(@_)">
                  <c:v>16.643066666666666</c:v>
                </c:pt>
                <c:pt idx="677" formatCode="_(&quot;$&quot;* #,##0.00_);_(&quot;$&quot;* \(#,##0.00\);_(&quot;$&quot;* &quot;-&quot;??_);_(@_)">
                  <c:v>16.742333333333335</c:v>
                </c:pt>
                <c:pt idx="678" formatCode="_(&quot;$&quot;* #,##0.00_);_(&quot;$&quot;* \(#,##0.00\);_(&quot;$&quot;* &quot;-&quot;??_);_(@_)">
                  <c:v>16.795533333333335</c:v>
                </c:pt>
                <c:pt idx="679" formatCode="_(&quot;$&quot;* #,##0.00_);_(&quot;$&quot;* \(#,##0.00\);_(&quot;$&quot;* &quot;-&quot;??_);_(@_)">
                  <c:v>16.844849999999997</c:v>
                </c:pt>
                <c:pt idx="680" formatCode="_(&quot;$&quot;* #,##0.00_);_(&quot;$&quot;* \(#,##0.00\);_(&quot;$&quot;* &quot;-&quot;??_);_(@_)">
                  <c:v>16.784183333333331</c:v>
                </c:pt>
                <c:pt idx="681" formatCode="_(&quot;$&quot;* #,##0.00_);_(&quot;$&quot;* \(#,##0.00\);_(&quot;$&quot;* &quot;-&quot;??_);_(@_)">
                  <c:v>16.755633333333332</c:v>
                </c:pt>
                <c:pt idx="682" formatCode="_(&quot;$&quot;* #,##0.00_);_(&quot;$&quot;* \(#,##0.00\);_(&quot;$&quot;* &quot;-&quot;??_);_(@_)">
                  <c:v>16.749133333333333</c:v>
                </c:pt>
                <c:pt idx="683" formatCode="_(&quot;$&quot;* #,##0.00_);_(&quot;$&quot;* \(#,##0.00\);_(&quot;$&quot;* &quot;-&quot;??_);_(@_)">
                  <c:v>16.809816666666663</c:v>
                </c:pt>
                <c:pt idx="684" formatCode="_(&quot;$&quot;* #,##0.00_);_(&quot;$&quot;* \(#,##0.00\);_(&quot;$&quot;* &quot;-&quot;??_);_(@_)">
                  <c:v>16.786783333333332</c:v>
                </c:pt>
                <c:pt idx="685" formatCode="_(&quot;$&quot;* #,##0.00_);_(&quot;$&quot;* \(#,##0.00\);_(&quot;$&quot;* &quot;-&quot;??_);_(@_)">
                  <c:v>16.746550000000003</c:v>
                </c:pt>
                <c:pt idx="686" formatCode="_(&quot;$&quot;* #,##0.00_);_(&quot;$&quot;* \(#,##0.00\);_(&quot;$&quot;* &quot;-&quot;??_);_(@_)">
                  <c:v>16.728383333333333</c:v>
                </c:pt>
                <c:pt idx="687" formatCode="_(&quot;$&quot;* #,##0.00_);_(&quot;$&quot;* \(#,##0.00\);_(&quot;$&quot;* &quot;-&quot;??_);_(@_)">
                  <c:v>16.645333333333337</c:v>
                </c:pt>
                <c:pt idx="688" formatCode="_(&quot;$&quot;* #,##0.00_);_(&quot;$&quot;* \(#,##0.00\);_(&quot;$&quot;* &quot;-&quot;??_);_(@_)">
                  <c:v>16.64663333333333</c:v>
                </c:pt>
                <c:pt idx="689" formatCode="_(&quot;$&quot;* #,##0.00_);_(&quot;$&quot;* \(#,##0.00\);_(&quot;$&quot;* &quot;-&quot;??_);_(@_)">
                  <c:v>16.6038</c:v>
                </c:pt>
                <c:pt idx="690" formatCode="_(&quot;$&quot;* #,##0.00_);_(&quot;$&quot;* \(#,##0.00\);_(&quot;$&quot;* &quot;-&quot;??_);_(@_)">
                  <c:v>16.631383333333336</c:v>
                </c:pt>
                <c:pt idx="691" formatCode="_(&quot;$&quot;* #,##0.00_);_(&quot;$&quot;* \(#,##0.00\);_(&quot;$&quot;* &quot;-&quot;??_);_(@_)">
                  <c:v>16.650850000000002</c:v>
                </c:pt>
                <c:pt idx="692" formatCode="_(&quot;$&quot;* #,##0.00_);_(&quot;$&quot;* \(#,##0.00\);_(&quot;$&quot;* &quot;-&quot;??_);_(@_)">
                  <c:v>16.692383333333336</c:v>
                </c:pt>
                <c:pt idx="693" formatCode="_(&quot;$&quot;* #,##0.00_);_(&quot;$&quot;* \(#,##0.00\);_(&quot;$&quot;* &quot;-&quot;??_);_(@_)">
                  <c:v>16.810483333333334</c:v>
                </c:pt>
                <c:pt idx="694" formatCode="_(&quot;$&quot;* #,##0.00_);_(&quot;$&quot;* \(#,##0.00\);_(&quot;$&quot;* &quot;-&quot;??_);_(@_)">
                  <c:v>16.860766666666667</c:v>
                </c:pt>
                <c:pt idx="695" formatCode="_(&quot;$&quot;* #,##0.00_);_(&quot;$&quot;* \(#,##0.00\);_(&quot;$&quot;* &quot;-&quot;??_);_(@_)">
                  <c:v>16.8903</c:v>
                </c:pt>
                <c:pt idx="696" formatCode="_(&quot;$&quot;* #,##0.00_);_(&quot;$&quot;* \(#,##0.00\);_(&quot;$&quot;* &quot;-&quot;??_);_(@_)">
                  <c:v>16.839366666666667</c:v>
                </c:pt>
                <c:pt idx="697" formatCode="_(&quot;$&quot;* #,##0.00_);_(&quot;$&quot;* \(#,##0.00\);_(&quot;$&quot;* &quot;-&quot;??_);_(@_)">
                  <c:v>16.745283333333333</c:v>
                </c:pt>
                <c:pt idx="698" formatCode="_(&quot;$&quot;* #,##0.00_);_(&quot;$&quot;* \(#,##0.00\);_(&quot;$&quot;* &quot;-&quot;??_);_(@_)">
                  <c:v>16.682016666666666</c:v>
                </c:pt>
                <c:pt idx="699" formatCode="_(&quot;$&quot;* #,##0.00_);_(&quot;$&quot;* \(#,##0.00\);_(&quot;$&quot;* &quot;-&quot;??_);_(@_)">
                  <c:v>16.620366666666669</c:v>
                </c:pt>
                <c:pt idx="700" formatCode="_(&quot;$&quot;* #,##0.00_);_(&quot;$&quot;* \(#,##0.00\);_(&quot;$&quot;* &quot;-&quot;??_);_(@_)">
                  <c:v>16.452633333333335</c:v>
                </c:pt>
                <c:pt idx="701" formatCode="_(&quot;$&quot;* #,##0.00_);_(&quot;$&quot;* \(#,##0.00\);_(&quot;$&quot;* &quot;-&quot;??_);_(@_)">
                  <c:v>16.277750000000001</c:v>
                </c:pt>
                <c:pt idx="702" formatCode="_(&quot;$&quot;* #,##0.00_);_(&quot;$&quot;* \(#,##0.00\);_(&quot;$&quot;* &quot;-&quot;??_);_(@_)">
                  <c:v>16.132066666666667</c:v>
                </c:pt>
                <c:pt idx="703" formatCode="_(&quot;$&quot;* #,##0.00_);_(&quot;$&quot;* \(#,##0.00\);_(&quot;$&quot;* &quot;-&quot;??_);_(@_)">
                  <c:v>15.980550000000001</c:v>
                </c:pt>
                <c:pt idx="704" formatCode="_(&quot;$&quot;* #,##0.00_);_(&quot;$&quot;* \(#,##0.00\);_(&quot;$&quot;* &quot;-&quot;??_);_(@_)">
                  <c:v>15.809233333333333</c:v>
                </c:pt>
                <c:pt idx="705" formatCode="_(&quot;$&quot;* #,##0.00_);_(&quot;$&quot;* \(#,##0.00\);_(&quot;$&quot;* &quot;-&quot;??_);_(@_)">
                  <c:v>15.548700000000002</c:v>
                </c:pt>
                <c:pt idx="706" formatCode="_(&quot;$&quot;* #,##0.00_);_(&quot;$&quot;* \(#,##0.00\);_(&quot;$&quot;* &quot;-&quot;??_);_(@_)">
                  <c:v>15.343016666666669</c:v>
                </c:pt>
                <c:pt idx="707" formatCode="_(&quot;$&quot;* #,##0.00_);_(&quot;$&quot;* \(#,##0.00\);_(&quot;$&quot;* &quot;-&quot;??_);_(@_)">
                  <c:v>15.1211</c:v>
                </c:pt>
                <c:pt idx="708" formatCode="_(&quot;$&quot;* #,##0.00_);_(&quot;$&quot;* \(#,##0.00\);_(&quot;$&quot;* &quot;-&quot;??_);_(@_)">
                  <c:v>14.9086</c:v>
                </c:pt>
                <c:pt idx="709" formatCode="_(&quot;$&quot;* #,##0.00_);_(&quot;$&quot;* \(#,##0.00\);_(&quot;$&quot;* &quot;-&quot;??_);_(@_)">
                  <c:v>14.7798</c:v>
                </c:pt>
                <c:pt idx="710" formatCode="_(&quot;$&quot;* #,##0.00_);_(&quot;$&quot;* \(#,##0.00\);_(&quot;$&quot;* &quot;-&quot;??_);_(@_)">
                  <c:v>14.674033333333332</c:v>
                </c:pt>
                <c:pt idx="711" formatCode="_(&quot;$&quot;* #,##0.00_);_(&quot;$&quot;* \(#,##0.00\);_(&quot;$&quot;* &quot;-&quot;??_);_(@_)">
                  <c:v>14.504683333333332</c:v>
                </c:pt>
                <c:pt idx="712" formatCode="_(&quot;$&quot;* #,##0.00_);_(&quot;$&quot;* \(#,##0.00\);_(&quot;$&quot;* &quot;-&quot;??_);_(@_)">
                  <c:v>14.396633333333334</c:v>
                </c:pt>
                <c:pt idx="713" formatCode="_(&quot;$&quot;* #,##0.00_);_(&quot;$&quot;* \(#,##0.00\);_(&quot;$&quot;* &quot;-&quot;??_);_(@_)">
                  <c:v>14.310983333333333</c:v>
                </c:pt>
                <c:pt idx="714" formatCode="_(&quot;$&quot;* #,##0.00_);_(&quot;$&quot;* \(#,##0.00\);_(&quot;$&quot;* &quot;-&quot;??_);_(@_)">
                  <c:v>14.236033333333333</c:v>
                </c:pt>
                <c:pt idx="715" formatCode="_(&quot;$&quot;* #,##0.00_);_(&quot;$&quot;* \(#,##0.00\);_(&quot;$&quot;* &quot;-&quot;??_);_(@_)">
                  <c:v>14.141950000000001</c:v>
                </c:pt>
                <c:pt idx="716" formatCode="_(&quot;$&quot;* #,##0.00_);_(&quot;$&quot;* \(#,##0.00\);_(&quot;$&quot;* &quot;-&quot;??_);_(@_)">
                  <c:v>13.997583333333333</c:v>
                </c:pt>
                <c:pt idx="717" formatCode="_(&quot;$&quot;* #,##0.00_);_(&quot;$&quot;* \(#,##0.00\);_(&quot;$&quot;* &quot;-&quot;??_);_(@_)">
                  <c:v>13.929450000000003</c:v>
                </c:pt>
                <c:pt idx="718" formatCode="_(&quot;$&quot;* #,##0.00_);_(&quot;$&quot;* \(#,##0.00\);_(&quot;$&quot;* &quot;-&quot;??_);_(@_)">
                  <c:v>13.843150000000001</c:v>
                </c:pt>
                <c:pt idx="719" formatCode="_(&quot;$&quot;* #,##0.00_);_(&quot;$&quot;* \(#,##0.00\);_(&quot;$&quot;* &quot;-&quot;??_);_(@_)">
                  <c:v>13.731866666666667</c:v>
                </c:pt>
                <c:pt idx="720" formatCode="_(&quot;$&quot;* #,##0.00_);_(&quot;$&quot;* \(#,##0.00\);_(&quot;$&quot;* &quot;-&quot;??_);_(@_)">
                  <c:v>13.563799999999999</c:v>
                </c:pt>
                <c:pt idx="721" formatCode="_(&quot;$&quot;* #,##0.00_);_(&quot;$&quot;* \(#,##0.00\);_(&quot;$&quot;* &quot;-&quot;??_);_(@_)">
                  <c:v>13.35</c:v>
                </c:pt>
                <c:pt idx="722" formatCode="_(&quot;$&quot;* #,##0.00_);_(&quot;$&quot;* \(#,##0.00\);_(&quot;$&quot;* &quot;-&quot;??_);_(@_)">
                  <c:v>13.214383333333332</c:v>
                </c:pt>
                <c:pt idx="723" formatCode="_(&quot;$&quot;* #,##0.00_);_(&quot;$&quot;* \(#,##0.00\);_(&quot;$&quot;* &quot;-&quot;??_);_(@_)">
                  <c:v>13.065516666666666</c:v>
                </c:pt>
                <c:pt idx="724" formatCode="_(&quot;$&quot;* #,##0.00_);_(&quot;$&quot;* \(#,##0.00\);_(&quot;$&quot;* &quot;-&quot;??_);_(@_)">
                  <c:v>12.900633333333333</c:v>
                </c:pt>
                <c:pt idx="725" formatCode="_(&quot;$&quot;* #,##0.00_);_(&quot;$&quot;* \(#,##0.00\);_(&quot;$&quot;* &quot;-&quot;??_);_(@_)">
                  <c:v>12.835283333333331</c:v>
                </c:pt>
                <c:pt idx="726" formatCode="_(&quot;$&quot;* #,##0.00_);_(&quot;$&quot;* \(#,##0.00\);_(&quot;$&quot;* &quot;-&quot;??_);_(@_)">
                  <c:v>12.893816666666668</c:v>
                </c:pt>
                <c:pt idx="727" formatCode="_(&quot;$&quot;* #,##0.00_);_(&quot;$&quot;* \(#,##0.00\);_(&quot;$&quot;* &quot;-&quot;??_);_(@_)">
                  <c:v>12.958099999999996</c:v>
                </c:pt>
                <c:pt idx="728" formatCode="_(&quot;$&quot;* #,##0.00_);_(&quot;$&quot;* \(#,##0.00\);_(&quot;$&quot;* &quot;-&quot;??_);_(@_)">
                  <c:v>12.980183333333335</c:v>
                </c:pt>
                <c:pt idx="729" formatCode="_(&quot;$&quot;* #,##0.00_);_(&quot;$&quot;* \(#,##0.00\);_(&quot;$&quot;* &quot;-&quot;??_);_(@_)">
                  <c:v>13.02383333333333</c:v>
                </c:pt>
                <c:pt idx="730" formatCode="_(&quot;$&quot;* #,##0.00_);_(&quot;$&quot;* \(#,##0.00\);_(&quot;$&quot;* &quot;-&quot;??_);_(@_)">
                  <c:v>13.074966666666667</c:v>
                </c:pt>
                <c:pt idx="731" formatCode="_(&quot;$&quot;* #,##0.00_);_(&quot;$&quot;* \(#,##0.00\);_(&quot;$&quot;* &quot;-&quot;??_);_(@_)">
                  <c:v>13.010150000000001</c:v>
                </c:pt>
                <c:pt idx="732" formatCode="_(&quot;$&quot;* #,##0.00_);_(&quot;$&quot;* \(#,##0.00\);_(&quot;$&quot;* &quot;-&quot;??_);_(@_)">
                  <c:v>12.845016666666666</c:v>
                </c:pt>
                <c:pt idx="733" formatCode="_(&quot;$&quot;* #,##0.00_);_(&quot;$&quot;* \(#,##0.00\);_(&quot;$&quot;* &quot;-&quot;??_);_(@_)">
                  <c:v>12.765549999999999</c:v>
                </c:pt>
                <c:pt idx="734" formatCode="_(&quot;$&quot;* #,##0.00_);_(&quot;$&quot;* \(#,##0.00\);_(&quot;$&quot;* &quot;-&quot;??_);_(@_)">
                  <c:v>12.661983333333334</c:v>
                </c:pt>
                <c:pt idx="735" formatCode="_(&quot;$&quot;* #,##0.00_);_(&quot;$&quot;* \(#,##0.00\);_(&quot;$&quot;* &quot;-&quot;??_);_(@_)">
                  <c:v>12.65155</c:v>
                </c:pt>
                <c:pt idx="736" formatCode="_(&quot;$&quot;* #,##0.00_);_(&quot;$&quot;* \(#,##0.00\);_(&quot;$&quot;* &quot;-&quot;??_);_(@_)">
                  <c:v>12.64015</c:v>
                </c:pt>
                <c:pt idx="737" formatCode="_(&quot;$&quot;* #,##0.00_);_(&quot;$&quot;* \(#,##0.00\);_(&quot;$&quot;* &quot;-&quot;??_);_(@_)">
                  <c:v>12.655133333333334</c:v>
                </c:pt>
                <c:pt idx="738" formatCode="_(&quot;$&quot;* #,##0.00_);_(&quot;$&quot;* \(#,##0.00\);_(&quot;$&quot;* &quot;-&quot;??_);_(@_)">
                  <c:v>12.70595</c:v>
                </c:pt>
                <c:pt idx="739" formatCode="_(&quot;$&quot;* #,##0.00_);_(&quot;$&quot;* \(#,##0.00\);_(&quot;$&quot;* &quot;-&quot;??_);_(@_)">
                  <c:v>12.701716666666668</c:v>
                </c:pt>
                <c:pt idx="740" formatCode="_(&quot;$&quot;* #,##0.00_);_(&quot;$&quot;* \(#,##0.00\);_(&quot;$&quot;* &quot;-&quot;??_);_(@_)">
                  <c:v>12.731349999999999</c:v>
                </c:pt>
                <c:pt idx="741" formatCode="_(&quot;$&quot;* #,##0.00_);_(&quot;$&quot;* \(#,##0.00\);_(&quot;$&quot;* &quot;-&quot;??_);_(@_)">
                  <c:v>12.768816666666666</c:v>
                </c:pt>
                <c:pt idx="742" formatCode="_(&quot;$&quot;* #,##0.00_);_(&quot;$&quot;* \(#,##0.00\);_(&quot;$&quot;* &quot;-&quot;??_);_(@_)">
                  <c:v>12.835583333333332</c:v>
                </c:pt>
                <c:pt idx="743" formatCode="_(&quot;$&quot;* #,##0.00_);_(&quot;$&quot;* \(#,##0.00\);_(&quot;$&quot;* &quot;-&quot;??_);_(@_)">
                  <c:v>12.908216666666668</c:v>
                </c:pt>
                <c:pt idx="744" formatCode="_(&quot;$&quot;* #,##0.00_);_(&quot;$&quot;* \(#,##0.00\);_(&quot;$&quot;* &quot;-&quot;??_);_(@_)">
                  <c:v>13.009833333333333</c:v>
                </c:pt>
                <c:pt idx="745" formatCode="_(&quot;$&quot;* #,##0.00_);_(&quot;$&quot;* \(#,##0.00\);_(&quot;$&quot;* &quot;-&quot;??_);_(@_)">
                  <c:v>13.088966666666664</c:v>
                </c:pt>
                <c:pt idx="746" formatCode="_(&quot;$&quot;* #,##0.00_);_(&quot;$&quot;* \(#,##0.00\);_(&quot;$&quot;* &quot;-&quot;??_);_(@_)">
                  <c:v>13.37785</c:v>
                </c:pt>
                <c:pt idx="747" formatCode="_(&quot;$&quot;* #,##0.00_);_(&quot;$&quot;* \(#,##0.00\);_(&quot;$&quot;* &quot;-&quot;??_);_(@_)">
                  <c:v>13.51235</c:v>
                </c:pt>
                <c:pt idx="748" formatCode="_(&quot;$&quot;* #,##0.00_);_(&quot;$&quot;* \(#,##0.00\);_(&quot;$&quot;* &quot;-&quot;??_);_(@_)">
                  <c:v>13.668999999999999</c:v>
                </c:pt>
                <c:pt idx="749" formatCode="_(&quot;$&quot;* #,##0.00_);_(&quot;$&quot;* \(#,##0.00\);_(&quot;$&quot;* &quot;-&quot;??_);_(@_)">
                  <c:v>13.920766666666665</c:v>
                </c:pt>
                <c:pt idx="750" formatCode="_(&quot;$&quot;* #,##0.00_);_(&quot;$&quot;* \(#,##0.00\);_(&quot;$&quot;* &quot;-&quot;??_);_(@_)">
                  <c:v>14.169916666666667</c:v>
                </c:pt>
                <c:pt idx="751" formatCode="_(&quot;$&quot;* #,##0.00_);_(&quot;$&quot;* \(#,##0.00\);_(&quot;$&quot;* &quot;-&quot;??_);_(@_)">
                  <c:v>14.474116666666667</c:v>
                </c:pt>
                <c:pt idx="752" formatCode="_(&quot;$&quot;* #,##0.00_);_(&quot;$&quot;* \(#,##0.00\);_(&quot;$&quot;* &quot;-&quot;??_);_(@_)">
                  <c:v>14.522</c:v>
                </c:pt>
                <c:pt idx="753" formatCode="_(&quot;$&quot;* #,##0.00_);_(&quot;$&quot;* \(#,##0.00\);_(&quot;$&quot;* &quot;-&quot;??_);_(@_)">
                  <c:v>14.819366666666667</c:v>
                </c:pt>
                <c:pt idx="754" formatCode="_(&quot;$&quot;* #,##0.00_);_(&quot;$&quot;* \(#,##0.00\);_(&quot;$&quot;* &quot;-&quot;??_);_(@_)">
                  <c:v>15.176333333333332</c:v>
                </c:pt>
                <c:pt idx="755" formatCode="_(&quot;$&quot;* #,##0.00_);_(&quot;$&quot;* \(#,##0.00\);_(&quot;$&quot;* &quot;-&quot;??_);_(@_)">
                  <c:v>15.431350000000002</c:v>
                </c:pt>
                <c:pt idx="756" formatCode="_(&quot;$&quot;* #,##0.00_);_(&quot;$&quot;* \(#,##0.00\);_(&quot;$&quot;* &quot;-&quot;??_);_(@_)">
                  <c:v>15.6652</c:v>
                </c:pt>
                <c:pt idx="757" formatCode="_(&quot;$&quot;* #,##0.00_);_(&quot;$&quot;* \(#,##0.00\);_(&quot;$&quot;* &quot;-&quot;??_);_(@_)">
                  <c:v>15.806216666666666</c:v>
                </c:pt>
                <c:pt idx="758" formatCode="_(&quot;$&quot;* #,##0.00_);_(&quot;$&quot;* \(#,##0.00\);_(&quot;$&quot;* &quot;-&quot;??_);_(@_)">
                  <c:v>15.980466666666667</c:v>
                </c:pt>
                <c:pt idx="759" formatCode="_(&quot;$&quot;* #,##0.00_);_(&quot;$&quot;* \(#,##0.00\);_(&quot;$&quot;* &quot;-&quot;??_);_(@_)">
                  <c:v>15.976883333333333</c:v>
                </c:pt>
                <c:pt idx="760" formatCode="_(&quot;$&quot;* #,##0.00_);_(&quot;$&quot;* \(#,##0.00\);_(&quot;$&quot;* &quot;-&quot;??_);_(@_)">
                  <c:v>15.8466</c:v>
                </c:pt>
                <c:pt idx="761" formatCode="_(&quot;$&quot;* #,##0.00_);_(&quot;$&quot;* \(#,##0.00\);_(&quot;$&quot;* &quot;-&quot;??_);_(@_)">
                  <c:v>15.808166666666667</c:v>
                </c:pt>
                <c:pt idx="762" formatCode="_(&quot;$&quot;* #,##0.00_);_(&quot;$&quot;* \(#,##0.00\);_(&quot;$&quot;* &quot;-&quot;??_);_(@_)">
                  <c:v>15.792533333333331</c:v>
                </c:pt>
                <c:pt idx="763" formatCode="_(&quot;$&quot;* #,##0.00_);_(&quot;$&quot;* \(#,##0.00\);_(&quot;$&quot;* &quot;-&quot;??_);_(@_)">
                  <c:v>15.849533333333332</c:v>
                </c:pt>
                <c:pt idx="764" formatCode="_(&quot;$&quot;* #,##0.00_);_(&quot;$&quot;* \(#,##0.00\);_(&quot;$&quot;* &quot;-&quot;??_);_(@_)">
                  <c:v>15.893166666666668</c:v>
                </c:pt>
                <c:pt idx="765" formatCode="_(&quot;$&quot;* #,##0.00_);_(&quot;$&quot;* \(#,##0.00\);_(&quot;$&quot;* &quot;-&quot;??_);_(@_)">
                  <c:v>15.953083333333334</c:v>
                </c:pt>
                <c:pt idx="766" formatCode="_(&quot;$&quot;* #,##0.00_);_(&quot;$&quot;* \(#,##0.00\);_(&quot;$&quot;* &quot;-&quot;??_);_(@_)">
                  <c:v>16.082716666666666</c:v>
                </c:pt>
                <c:pt idx="767" formatCode="_(&quot;$&quot;* #,##0.00_);_(&quot;$&quot;* \(#,##0.00\);_(&quot;$&quot;* &quot;-&quot;??_);_(@_)">
                  <c:v>16.170649999999998</c:v>
                </c:pt>
                <c:pt idx="768" formatCode="_(&quot;$&quot;* #,##0.00_);_(&quot;$&quot;* \(#,##0.00\);_(&quot;$&quot;* &quot;-&quot;??_);_(@_)">
                  <c:v>16.189866666666667</c:v>
                </c:pt>
                <c:pt idx="769" formatCode="_(&quot;$&quot;* #,##0.00_);_(&quot;$&quot;* \(#,##0.00\);_(&quot;$&quot;* &quot;-&quot;??_);_(@_)">
                  <c:v>16.148183333333332</c:v>
                </c:pt>
                <c:pt idx="770" formatCode="_(&quot;$&quot;* #,##0.00_);_(&quot;$&quot;* \(#,##0.00\);_(&quot;$&quot;* &quot;-&quot;??_);_(@_)">
                  <c:v>16.06025</c:v>
                </c:pt>
                <c:pt idx="771" formatCode="_(&quot;$&quot;* #,##0.00_);_(&quot;$&quot;* \(#,##0.00\);_(&quot;$&quot;* &quot;-&quot;??_);_(@_)">
                  <c:v>15.956366666666668</c:v>
                </c:pt>
                <c:pt idx="772" formatCode="_(&quot;$&quot;* #,##0.00_);_(&quot;$&quot;* \(#,##0.00\);_(&quot;$&quot;* &quot;-&quot;??_);_(@_)">
                  <c:v>15.83</c:v>
                </c:pt>
                <c:pt idx="773" formatCode="_(&quot;$&quot;* #,##0.00_);_(&quot;$&quot;* \(#,##0.00\);_(&quot;$&quot;* &quot;-&quot;??_);_(@_)">
                  <c:v>15.71405</c:v>
                </c:pt>
                <c:pt idx="774" formatCode="_(&quot;$&quot;* #,##0.00_);_(&quot;$&quot;* \(#,##0.00\);_(&quot;$&quot;* &quot;-&quot;??_);_(@_)">
                  <c:v>15.629033333333334</c:v>
                </c:pt>
                <c:pt idx="775" formatCode="_(&quot;$&quot;* #,##0.00_);_(&quot;$&quot;* \(#,##0.00\);_(&quot;$&quot;* &quot;-&quot;??_);_(@_)">
                  <c:v>15.608833333333335</c:v>
                </c:pt>
                <c:pt idx="776" formatCode="_(&quot;$&quot;* #,##0.00_);_(&quot;$&quot;* \(#,##0.00\);_(&quot;$&quot;* &quot;-&quot;??_);_(@_)">
                  <c:v>15.66615</c:v>
                </c:pt>
                <c:pt idx="777" formatCode="_(&quot;$&quot;* #,##0.00_);_(&quot;$&quot;* \(#,##0.00\);_(&quot;$&quot;* &quot;-&quot;??_);_(@_)">
                  <c:v>15.6541</c:v>
                </c:pt>
                <c:pt idx="778" formatCode="_(&quot;$&quot;* #,##0.00_);_(&quot;$&quot;* \(#,##0.00\);_(&quot;$&quot;* &quot;-&quot;??_);_(@_)">
                  <c:v>15.627383333333334</c:v>
                </c:pt>
                <c:pt idx="779" formatCode="_(&quot;$&quot;* #,##0.00_);_(&quot;$&quot;* \(#,##0.00\);_(&quot;$&quot;* &quot;-&quot;??_);_(@_)">
                  <c:v>15.539783333333334</c:v>
                </c:pt>
                <c:pt idx="780" formatCode="_(&quot;$&quot;* #,##0.00_);_(&quot;$&quot;* \(#,##0.00\);_(&quot;$&quot;* &quot;-&quot;??_);_(@_)">
                  <c:v>15.452500000000001</c:v>
                </c:pt>
                <c:pt idx="781" formatCode="_(&quot;$&quot;* #,##0.00_);_(&quot;$&quot;* \(#,##0.00\);_(&quot;$&quot;* &quot;-&quot;??_);_(@_)">
                  <c:v>15.336233333333332</c:v>
                </c:pt>
                <c:pt idx="782" formatCode="_(&quot;$&quot;* #,##0.00_);_(&quot;$&quot;* \(#,##0.00\);_(&quot;$&quot;* &quot;-&quot;??_);_(@_)">
                  <c:v>15.190983333333334</c:v>
                </c:pt>
                <c:pt idx="783" formatCode="_(&quot;$&quot;* #,##0.00_);_(&quot;$&quot;* \(#,##0.00\);_(&quot;$&quot;* &quot;-&quot;??_);_(@_)">
                  <c:v>15.134633333333335</c:v>
                </c:pt>
                <c:pt idx="784" formatCode="_(&quot;$&quot;* #,##0.00_);_(&quot;$&quot;* \(#,##0.00\);_(&quot;$&quot;* &quot;-&quot;??_);_(@_)">
                  <c:v>15.042466666666668</c:v>
                </c:pt>
                <c:pt idx="785" formatCode="_(&quot;$&quot;* #,##0.00_);_(&quot;$&quot;* \(#,##0.00\);_(&quot;$&quot;* &quot;-&quot;??_);_(@_)">
                  <c:v>14.949966666666668</c:v>
                </c:pt>
                <c:pt idx="786" formatCode="_(&quot;$&quot;* #,##0.00_);_(&quot;$&quot;* \(#,##0.00\);_(&quot;$&quot;* &quot;-&quot;??_);_(@_)">
                  <c:v>14.923583333333333</c:v>
                </c:pt>
                <c:pt idx="787" formatCode="_(&quot;$&quot;* #,##0.00_);_(&quot;$&quot;* \(#,##0.00\);_(&quot;$&quot;* &quot;-&quot;??_);_(@_)">
                  <c:v>14.886449999999998</c:v>
                </c:pt>
                <c:pt idx="788" formatCode="_(&quot;$&quot;* #,##0.00_);_(&quot;$&quot;* \(#,##0.00\);_(&quot;$&quot;* &quot;-&quot;??_);_(@_)">
                  <c:v>14.882533333333333</c:v>
                </c:pt>
                <c:pt idx="789" formatCode="_(&quot;$&quot;* #,##0.00_);_(&quot;$&quot;* \(#,##0.00\);_(&quot;$&quot;* &quot;-&quot;??_);_(@_)">
                  <c:v>14.910550000000001</c:v>
                </c:pt>
                <c:pt idx="790" formatCode="_(&quot;$&quot;* #,##0.00_);_(&quot;$&quot;* \(#,##0.00\);_(&quot;$&quot;* &quot;-&quot;??_);_(@_)">
                  <c:v>14.974383333333334</c:v>
                </c:pt>
                <c:pt idx="791" formatCode="_(&quot;$&quot;* #,##0.00_);_(&quot;$&quot;* \(#,##0.00\);_(&quot;$&quot;* &quot;-&quot;??_);_(@_)">
                  <c:v>15.187383333333335</c:v>
                </c:pt>
                <c:pt idx="792" formatCode="_(&quot;$&quot;* #,##0.00_);_(&quot;$&quot;* \(#,##0.00\);_(&quot;$&quot;* &quot;-&quot;??_);_(@_)">
                  <c:v>15.380533333333332</c:v>
                </c:pt>
                <c:pt idx="793" formatCode="_(&quot;$&quot;* #,##0.00_);_(&quot;$&quot;* \(#,##0.00\);_(&quot;$&quot;* &quot;-&quot;??_);_(@_)">
                  <c:v>15.569433333333334</c:v>
                </c:pt>
                <c:pt idx="794" formatCode="_(&quot;$&quot;* #,##0.00_);_(&quot;$&quot;* \(#,##0.00\);_(&quot;$&quot;* &quot;-&quot;??_);_(@_)">
                  <c:v>15.818266666666666</c:v>
                </c:pt>
                <c:pt idx="795" formatCode="_(&quot;$&quot;* #,##0.00_);_(&quot;$&quot;* \(#,##0.00\);_(&quot;$&quot;* &quot;-&quot;??_);_(@_)">
                  <c:v>16.087599999999998</c:v>
                </c:pt>
                <c:pt idx="796" formatCode="_(&quot;$&quot;* #,##0.00_);_(&quot;$&quot;* \(#,##0.00\);_(&quot;$&quot;* &quot;-&quot;??_);_(@_)">
                  <c:v>16.356300000000001</c:v>
                </c:pt>
                <c:pt idx="797" formatCode="_(&quot;$&quot;* #,##0.00_);_(&quot;$&quot;* \(#,##0.00\);_(&quot;$&quot;* &quot;-&quot;??_);_(@_)">
                  <c:v>16.531200000000002</c:v>
                </c:pt>
                <c:pt idx="798" formatCode="_(&quot;$&quot;* #,##0.00_);_(&quot;$&quot;* \(#,##0.00\);_(&quot;$&quot;* &quot;-&quot;??_);_(@_)">
                  <c:v>16.663433333333334</c:v>
                </c:pt>
                <c:pt idx="799" formatCode="_(&quot;$&quot;* #,##0.00_);_(&quot;$&quot;* \(#,##0.00\);_(&quot;$&quot;* &quot;-&quot;??_);_(@_)">
                  <c:v>16.855266666666665</c:v>
                </c:pt>
                <c:pt idx="800" formatCode="_(&quot;$&quot;* #,##0.00_);_(&quot;$&quot;* \(#,##0.00\);_(&quot;$&quot;* &quot;-&quot;??_);_(@_)">
                  <c:v>17.018116666666668</c:v>
                </c:pt>
                <c:pt idx="801" formatCode="_(&quot;$&quot;* #,##0.00_);_(&quot;$&quot;* \(#,##0.00\);_(&quot;$&quot;* &quot;-&quot;??_);_(@_)">
                  <c:v>17.110616666666669</c:v>
                </c:pt>
                <c:pt idx="802" formatCode="_(&quot;$&quot;* #,##0.00_);_(&quot;$&quot;* \(#,##0.00\);_(&quot;$&quot;* &quot;-&quot;??_);_(@_)">
                  <c:v>17.226566666666667</c:v>
                </c:pt>
                <c:pt idx="803" formatCode="_(&quot;$&quot;* #,##0.00_);_(&quot;$&quot;* \(#,##0.00\);_(&quot;$&quot;* &quot;-&quot;??_);_(@_)">
                  <c:v>17.317433333333337</c:v>
                </c:pt>
                <c:pt idx="804" formatCode="_(&quot;$&quot;* #,##0.00_);_(&quot;$&quot;* \(#,##0.00\);_(&quot;$&quot;* &quot;-&quot;??_);_(@_)">
                  <c:v>17.397216666666665</c:v>
                </c:pt>
                <c:pt idx="805" formatCode="_(&quot;$&quot;* #,##0.00_);_(&quot;$&quot;* \(#,##0.00\);_(&quot;$&quot;* &quot;-&quot;??_);_(@_)">
                  <c:v>17.4832</c:v>
                </c:pt>
                <c:pt idx="806" formatCode="_(&quot;$&quot;* #,##0.00_);_(&quot;$&quot;* \(#,##0.00\);_(&quot;$&quot;* &quot;-&quot;??_);_(@_)">
                  <c:v>17.484500000000001</c:v>
                </c:pt>
                <c:pt idx="807" formatCode="_(&quot;$&quot;* #,##0.00_);_(&quot;$&quot;* \(#,##0.00\);_(&quot;$&quot;* &quot;-&quot;??_);_(@_)">
                  <c:v>17.502416666666665</c:v>
                </c:pt>
                <c:pt idx="808" formatCode="_(&quot;$&quot;* #,##0.00_);_(&quot;$&quot;* \(#,##0.00\);_(&quot;$&quot;* &quot;-&quot;??_);_(@_)">
                  <c:v>17.510233333333332</c:v>
                </c:pt>
                <c:pt idx="809" formatCode="_(&quot;$&quot;* #,##0.00_);_(&quot;$&quot;* \(#,##0.00\);_(&quot;$&quot;* &quot;-&quot;??_);_(@_)">
                  <c:v>17.64865</c:v>
                </c:pt>
                <c:pt idx="810" formatCode="_(&quot;$&quot;* #,##0.00_);_(&quot;$&quot;* \(#,##0.00\);_(&quot;$&quot;* &quot;-&quot;??_);_(@_)">
                  <c:v>17.778933333333331</c:v>
                </c:pt>
                <c:pt idx="811" formatCode="_(&quot;$&quot;* #,##0.00_);_(&quot;$&quot;* \(#,##0.00\);_(&quot;$&quot;* &quot;-&quot;??_);_(@_)">
                  <c:v>17.762983333333334</c:v>
                </c:pt>
                <c:pt idx="812" formatCode="_(&quot;$&quot;* #,##0.00_);_(&quot;$&quot;* \(#,##0.00\);_(&quot;$&quot;* &quot;-&quot;??_);_(@_)">
                  <c:v>17.829433333333334</c:v>
                </c:pt>
                <c:pt idx="813" formatCode="_(&quot;$&quot;* #,##0.00_);_(&quot;$&quot;* \(#,##0.00\);_(&quot;$&quot;* &quot;-&quot;??_);_(@_)">
                  <c:v>17.860699999999998</c:v>
                </c:pt>
                <c:pt idx="814" formatCode="_(&quot;$&quot;* #,##0.00_);_(&quot;$&quot;* \(#,##0.00\);_(&quot;$&quot;* &quot;-&quot;??_);_(@_)">
                  <c:v>17.879266666666666</c:v>
                </c:pt>
                <c:pt idx="815" formatCode="_(&quot;$&quot;* #,##0.00_);_(&quot;$&quot;* \(#,##0.00\);_(&quot;$&quot;* &quot;-&quot;??_);_(@_)">
                  <c:v>17.759416666666667</c:v>
                </c:pt>
                <c:pt idx="816" formatCode="_(&quot;$&quot;* #,##0.00_);_(&quot;$&quot;* \(#,##0.00\);_(&quot;$&quot;* &quot;-&quot;??_);_(@_)">
                  <c:v>17.64575</c:v>
                </c:pt>
                <c:pt idx="817" formatCode="_(&quot;$&quot;* #,##0.00_);_(&quot;$&quot;* \(#,##0.00\);_(&quot;$&quot;* &quot;-&quot;??_);_(@_)">
                  <c:v>17.620349999999998</c:v>
                </c:pt>
                <c:pt idx="818" formatCode="_(&quot;$&quot;* #,##0.00_);_(&quot;$&quot;* \(#,##0.00\);_(&quot;$&quot;* &quot;-&quot;??_);_(@_)">
                  <c:v>17.524266666666666</c:v>
                </c:pt>
                <c:pt idx="819" formatCode="_(&quot;$&quot;* #,##0.00_);_(&quot;$&quot;* \(#,##0.00\);_(&quot;$&quot;* &quot;-&quot;??_);_(@_)">
                  <c:v>17.430466666666668</c:v>
                </c:pt>
                <c:pt idx="820" formatCode="_(&quot;$&quot;* #,##0.00_);_(&quot;$&quot;* \(#,##0.00\);_(&quot;$&quot;* &quot;-&quot;??_);_(@_)">
                  <c:v>17.265666666666668</c:v>
                </c:pt>
                <c:pt idx="821" formatCode="_(&quot;$&quot;* #,##0.00_);_(&quot;$&quot;* \(#,##0.00\);_(&quot;$&quot;* &quot;-&quot;??_);_(@_)">
                  <c:v>17.041583333333335</c:v>
                </c:pt>
                <c:pt idx="822" formatCode="_(&quot;$&quot;* #,##0.00_);_(&quot;$&quot;* \(#,##0.00\);_(&quot;$&quot;* &quot;-&quot;??_);_(@_)">
                  <c:v>16.808383333333335</c:v>
                </c:pt>
                <c:pt idx="823" formatCode="_(&quot;$&quot;* #,##0.00_);_(&quot;$&quot;* \(#,##0.00\);_(&quot;$&quot;* &quot;-&quot;??_);_(@_)">
                  <c:v>16.591466666666669</c:v>
                </c:pt>
                <c:pt idx="824" formatCode="_(&quot;$&quot;* #,##0.00_);_(&quot;$&quot;* \(#,##0.00\);_(&quot;$&quot;* &quot;-&quot;??_);_(@_)">
                  <c:v>16.4055</c:v>
                </c:pt>
                <c:pt idx="825" formatCode="_(&quot;$&quot;* #,##0.00_);_(&quot;$&quot;* \(#,##0.00\);_(&quot;$&quot;* &quot;-&quot;??_);_(@_)">
                  <c:v>16.269033333333336</c:v>
                </c:pt>
                <c:pt idx="826" formatCode="_(&quot;$&quot;* #,##0.00_);_(&quot;$&quot;* \(#,##0.00\);_(&quot;$&quot;* &quot;-&quot;??_);_(@_)">
                  <c:v>16.220833333333331</c:v>
                </c:pt>
                <c:pt idx="827" formatCode="_(&quot;$&quot;* #,##0.00_);_(&quot;$&quot;* \(#,##0.00\);_(&quot;$&quot;* &quot;-&quot;??_);_(@_)">
                  <c:v>16.233533333333334</c:v>
                </c:pt>
                <c:pt idx="828" formatCode="_(&quot;$&quot;* #,##0.00_);_(&quot;$&quot;* \(#,##0.00\);_(&quot;$&quot;* &quot;-&quot;??_);_(@_)">
                  <c:v>16.261550000000003</c:v>
                </c:pt>
                <c:pt idx="829" formatCode="_(&quot;$&quot;* #,##0.00_);_(&quot;$&quot;* \(#,##0.00\);_(&quot;$&quot;* &quot;-&quot;??_);_(@_)">
                  <c:v>16.361216666666667</c:v>
                </c:pt>
                <c:pt idx="830" formatCode="_(&quot;$&quot;* #,##0.00_);_(&quot;$&quot;* \(#,##0.00\);_(&quot;$&quot;* &quot;-&quot;??_);_(@_)">
                  <c:v>16.485616666666669</c:v>
                </c:pt>
                <c:pt idx="831" formatCode="_(&quot;$&quot;* #,##0.00_);_(&quot;$&quot;* \(#,##0.00\);_(&quot;$&quot;* &quot;-&quot;??_);_(@_)">
                  <c:v>16.612966666666665</c:v>
                </c:pt>
                <c:pt idx="832" formatCode="_(&quot;$&quot;* #,##0.00_);_(&quot;$&quot;* \(#,##0.00\);_(&quot;$&quot;* &quot;-&quot;??_);_(@_)">
                  <c:v>16.758866666666666</c:v>
                </c:pt>
                <c:pt idx="833" formatCode="_(&quot;$&quot;* #,##0.00_);_(&quot;$&quot;* \(#,##0.00\);_(&quot;$&quot;* &quot;-&quot;??_);_(@_)">
                  <c:v>16.854299999999999</c:v>
                </c:pt>
                <c:pt idx="834" formatCode="_(&quot;$&quot;* #,##0.00_);_(&quot;$&quot;* \(#,##0.00\);_(&quot;$&quot;* &quot;-&quot;??_);_(@_)">
                  <c:v>16.900549999999999</c:v>
                </c:pt>
                <c:pt idx="835" formatCode="_(&quot;$&quot;* #,##0.00_);_(&quot;$&quot;* \(#,##0.00\);_(&quot;$&quot;* &quot;-&quot;??_);_(@_)">
                  <c:v>16.894683333333333</c:v>
                </c:pt>
                <c:pt idx="836" formatCode="_(&quot;$&quot;* #,##0.00_);_(&quot;$&quot;* \(#,##0.00\);_(&quot;$&quot;* &quot;-&quot;??_);_(@_)">
                  <c:v>16.859183333333334</c:v>
                </c:pt>
                <c:pt idx="837" formatCode="_(&quot;$&quot;* #,##0.00_);_(&quot;$&quot;* \(#,##0.00\);_(&quot;$&quot;* &quot;-&quot;??_);_(@_)">
                  <c:v>16.744533333333337</c:v>
                </c:pt>
                <c:pt idx="838" formatCode="_(&quot;$&quot;* #,##0.00_);_(&quot;$&quot;* \(#,##0.00\);_(&quot;$&quot;* &quot;-&quot;??_);_(@_)">
                  <c:v>16.690150000000003</c:v>
                </c:pt>
                <c:pt idx="839" formatCode="_(&quot;$&quot;* #,##0.00_);_(&quot;$&quot;* \(#,##0.00\);_(&quot;$&quot;* &quot;-&quot;??_);_(@_)">
                  <c:v>16.688849999999999</c:v>
                </c:pt>
                <c:pt idx="840" formatCode="_(&quot;$&quot;* #,##0.00_);_(&quot;$&quot;* \(#,##0.00\);_(&quot;$&quot;* &quot;-&quot;??_);_(@_)">
                  <c:v>16.808049999999998</c:v>
                </c:pt>
                <c:pt idx="841" formatCode="_(&quot;$&quot;* #,##0.00_);_(&quot;$&quot;* \(#,##0.00\);_(&quot;$&quot;* &quot;-&quot;??_);_(@_)">
                  <c:v>16.932133333333336</c:v>
                </c:pt>
                <c:pt idx="842" formatCode="_(&quot;$&quot;* #,##0.00_);_(&quot;$&quot;* \(#,##0.00\);_(&quot;$&quot;* &quot;-&quot;??_);_(@_)">
                  <c:v>16.997283333333332</c:v>
                </c:pt>
                <c:pt idx="843" formatCode="_(&quot;$&quot;* #,##0.00_);_(&quot;$&quot;* \(#,##0.00\);_(&quot;$&quot;* &quot;-&quot;??_);_(@_)">
                  <c:v>17.144833333333334</c:v>
                </c:pt>
                <c:pt idx="844" formatCode="_(&quot;$&quot;* #,##0.00_);_(&quot;$&quot;* \(#,##0.00\);_(&quot;$&quot;* &quot;-&quot;??_);_(@_)">
                  <c:v>17.181966666666664</c:v>
                </c:pt>
                <c:pt idx="845" formatCode="_(&quot;$&quot;* #,##0.00_);_(&quot;$&quot;* \(#,##0.00\);_(&quot;$&quot;* &quot;-&quot;??_);_(@_)">
                  <c:v>17.185866666666666</c:v>
                </c:pt>
                <c:pt idx="846" formatCode="_(&quot;$&quot;* #,##0.00_);_(&quot;$&quot;* \(#,##0.00\);_(&quot;$&quot;* &quot;-&quot;??_);_(@_)">
                  <c:v>17.101183333333335</c:v>
                </c:pt>
                <c:pt idx="847" formatCode="_(&quot;$&quot;* #,##0.00_);_(&quot;$&quot;* \(#,##0.00\);_(&quot;$&quot;* &quot;-&quot;??_);_(@_)">
                  <c:v>17.052333333333333</c:v>
                </c:pt>
                <c:pt idx="848" formatCode="_(&quot;$&quot;* #,##0.00_);_(&quot;$&quot;* \(#,##0.00\);_(&quot;$&quot;* &quot;-&quot;??_);_(@_)">
                  <c:v>17.122733333333333</c:v>
                </c:pt>
                <c:pt idx="849" formatCode="_(&quot;$&quot;* #,##0.00_);_(&quot;$&quot;* \(#,##0.00\);_(&quot;$&quot;* &quot;-&quot;??_);_(@_)">
                  <c:v>17.209883333333334</c:v>
                </c:pt>
                <c:pt idx="850" formatCode="_(&quot;$&quot;* #,##0.00_);_(&quot;$&quot;* \(#,##0.00\);_(&quot;$&quot;* &quot;-&quot;??_);_(@_)">
                  <c:v>17.343350000000001</c:v>
                </c:pt>
                <c:pt idx="851" formatCode="_(&quot;$&quot;* #,##0.00_);_(&quot;$&quot;* \(#,##0.00\);_(&quot;$&quot;* &quot;-&quot;??_);_(@_)">
                  <c:v>17.495366666666666</c:v>
                </c:pt>
                <c:pt idx="852" formatCode="_(&quot;$&quot;* #,##0.00_);_(&quot;$&quot;* \(#,##0.00\);_(&quot;$&quot;* &quot;-&quot;??_);_(@_)">
                  <c:v>17.629633333333334</c:v>
                </c:pt>
                <c:pt idx="853" formatCode="_(&quot;$&quot;* #,##0.00_);_(&quot;$&quot;* \(#,##0.00\);_(&quot;$&quot;* &quot;-&quot;??_);_(@_)">
                  <c:v>17.648783333333334</c:v>
                </c:pt>
                <c:pt idx="854" formatCode="_(&quot;$&quot;* #,##0.00_);_(&quot;$&quot;* \(#,##0.00\);_(&quot;$&quot;* &quot;-&quot;??_);_(@_)">
                  <c:v>17.622633333333336</c:v>
                </c:pt>
                <c:pt idx="855" formatCode="_(&quot;$&quot;* #,##0.00_);_(&quot;$&quot;* \(#,##0.00\);_(&quot;$&quot;* &quot;-&quot;??_);_(@_)">
                  <c:v>17.565783333333332</c:v>
                </c:pt>
                <c:pt idx="856" formatCode="_(&quot;$&quot;* #,##0.00_);_(&quot;$&quot;* \(#,##0.00\);_(&quot;$&quot;* &quot;-&quot;??_);_(@_)">
                  <c:v>17.504033333333336</c:v>
                </c:pt>
                <c:pt idx="857" formatCode="_(&quot;$&quot;* #,##0.00_);_(&quot;$&quot;* \(#,##0.00\);_(&quot;$&quot;* &quot;-&quot;??_);_(@_)">
                  <c:v>17.487033333333333</c:v>
                </c:pt>
                <c:pt idx="858" formatCode="_(&quot;$&quot;* #,##0.00_);_(&quot;$&quot;* \(#,##0.00\);_(&quot;$&quot;* &quot;-&quot;??_);_(@_)">
                  <c:v>17.526583333333335</c:v>
                </c:pt>
                <c:pt idx="859" formatCode="_(&quot;$&quot;* #,##0.00_);_(&quot;$&quot;* \(#,##0.00\);_(&quot;$&quot;* &quot;-&quot;??_);_(@_)">
                  <c:v>17.623950000000001</c:v>
                </c:pt>
                <c:pt idx="860" formatCode="_(&quot;$&quot;* #,##0.00_);_(&quot;$&quot;* \(#,##0.00\);_(&quot;$&quot;* &quot;-&quot;??_);_(@_)">
                  <c:v>17.715450000000001</c:v>
                </c:pt>
                <c:pt idx="861" formatCode="_(&quot;$&quot;* #,##0.00_);_(&quot;$&quot;* \(#,##0.00\);_(&quot;$&quot;* &quot;-&quot;??_);_(@_)">
                  <c:v>17.782750000000004</c:v>
                </c:pt>
                <c:pt idx="862" formatCode="_(&quot;$&quot;* #,##0.00_);_(&quot;$&quot;* \(#,##0.00\);_(&quot;$&quot;* &quot;-&quot;??_);_(@_)">
                  <c:v>17.846133333333338</c:v>
                </c:pt>
                <c:pt idx="863" formatCode="_(&quot;$&quot;* #,##0.00_);_(&quot;$&quot;* \(#,##0.00\);_(&quot;$&quot;* &quot;-&quot;??_);_(@_)">
                  <c:v>17.897116666666669</c:v>
                </c:pt>
                <c:pt idx="864" formatCode="_(&quot;$&quot;* #,##0.00_);_(&quot;$&quot;* \(#,##0.00\);_(&quot;$&quot;* &quot;-&quot;??_);_(@_)">
                  <c:v>17.919983333333334</c:v>
                </c:pt>
                <c:pt idx="865" formatCode="_(&quot;$&quot;* #,##0.00_);_(&quot;$&quot;* \(#,##0.00\);_(&quot;$&quot;* &quot;-&quot;??_);_(@_)">
                  <c:v>17.907250000000001</c:v>
                </c:pt>
                <c:pt idx="866" formatCode="_(&quot;$&quot;* #,##0.00_);_(&quot;$&quot;* \(#,##0.00\);_(&quot;$&quot;* &quot;-&quot;??_);_(@_)">
                  <c:v>17.988933333333332</c:v>
                </c:pt>
                <c:pt idx="867" formatCode="_(&quot;$&quot;* #,##0.00_);_(&quot;$&quot;* \(#,##0.00\);_(&quot;$&quot;* &quot;-&quot;??_);_(@_)">
                  <c:v>18.123566666666672</c:v>
                </c:pt>
                <c:pt idx="868" formatCode="_(&quot;$&quot;* #,##0.00_);_(&quot;$&quot;* \(#,##0.00\);_(&quot;$&quot;* &quot;-&quot;??_);_(@_)">
                  <c:v>18.067699999999999</c:v>
                </c:pt>
                <c:pt idx="869" formatCode="_(&quot;$&quot;* #,##0.00_);_(&quot;$&quot;* \(#,##0.00\);_(&quot;$&quot;* &quot;-&quot;??_);_(@_)">
                  <c:v>18.072266666666668</c:v>
                </c:pt>
                <c:pt idx="870" formatCode="_(&quot;$&quot;* #,##0.00_);_(&quot;$&quot;* \(#,##0.00\);_(&quot;$&quot;* &quot;-&quot;??_);_(@_)">
                  <c:v>18.065733333333334</c:v>
                </c:pt>
                <c:pt idx="871" formatCode="_(&quot;$&quot;* #,##0.00_);_(&quot;$&quot;* \(#,##0.00\);_(&quot;$&quot;* &quot;-&quot;??_);_(@_)">
                  <c:v>18.132716666666667</c:v>
                </c:pt>
                <c:pt idx="872" formatCode="_(&quot;$&quot;* #,##0.00_);_(&quot;$&quot;* \(#,##0.00\);_(&quot;$&quot;* &quot;-&quot;??_);_(@_)">
                  <c:v>18.09546666666667</c:v>
                </c:pt>
                <c:pt idx="873" formatCode="_(&quot;$&quot;* #,##0.00_);_(&quot;$&quot;* \(#,##0.00\);_(&quot;$&quot;* &quot;-&quot;??_);_(@_)">
                  <c:v>18.055266666666665</c:v>
                </c:pt>
                <c:pt idx="874" formatCode="_(&quot;$&quot;* #,##0.00_);_(&quot;$&quot;* \(#,##0.00\);_(&quot;$&quot;* &quot;-&quot;??_);_(@_)">
                  <c:v>18.145766666666667</c:v>
                </c:pt>
                <c:pt idx="875" formatCode="_(&quot;$&quot;* #,##0.00_);_(&quot;$&quot;* \(#,##0.00\);_(&quot;$&quot;* &quot;-&quot;??_);_(@_)">
                  <c:v>18.201650000000001</c:v>
                </c:pt>
                <c:pt idx="876" formatCode="_(&quot;$&quot;* #,##0.00_);_(&quot;$&quot;* \(#,##0.00\);_(&quot;$&quot;* &quot;-&quot;??_);_(@_)">
                  <c:v>18.26928333333333</c:v>
                </c:pt>
                <c:pt idx="877" formatCode="_(&quot;$&quot;* #,##0.00_);_(&quot;$&quot;* \(#,##0.00\);_(&quot;$&quot;* &quot;-&quot;??_);_(@_)">
                  <c:v>18.282349999999997</c:v>
                </c:pt>
                <c:pt idx="878" formatCode="_(&quot;$&quot;* #,##0.00_);_(&quot;$&quot;* \(#,##0.00\);_(&quot;$&quot;* &quot;-&quot;??_);_(@_)">
                  <c:v>18.348033333333333</c:v>
                </c:pt>
                <c:pt idx="879" formatCode="_(&quot;$&quot;* #,##0.00_);_(&quot;$&quot;* \(#,##0.00\);_(&quot;$&quot;* &quot;-&quot;??_);_(@_)">
                  <c:v>18.374500000000001</c:v>
                </c:pt>
                <c:pt idx="880" formatCode="_(&quot;$&quot;* #,##0.00_);_(&quot;$&quot;* \(#,##0.00\);_(&quot;$&quot;* &quot;-&quot;??_);_(@_)">
                  <c:v>18.419266666666669</c:v>
                </c:pt>
                <c:pt idx="881" formatCode="_(&quot;$&quot;* #,##0.00_);_(&quot;$&quot;* \(#,##0.00\);_(&quot;$&quot;* &quot;-&quot;??_);_(@_)">
                  <c:v>18.465666666666667</c:v>
                </c:pt>
                <c:pt idx="882" formatCode="_(&quot;$&quot;* #,##0.00_);_(&quot;$&quot;* \(#,##0.00\);_(&quot;$&quot;* &quot;-&quot;??_);_(@_)">
                  <c:v>18.644083333333334</c:v>
                </c:pt>
                <c:pt idx="883" formatCode="_(&quot;$&quot;* #,##0.00_);_(&quot;$&quot;* \(#,##0.00\);_(&quot;$&quot;* &quot;-&quot;??_);_(@_)">
                  <c:v>18.800933333333333</c:v>
                </c:pt>
                <c:pt idx="884" formatCode="_(&quot;$&quot;* #,##0.00_);_(&quot;$&quot;* \(#,##0.00\);_(&quot;$&quot;* &quot;-&quot;??_);_(@_)">
                  <c:v>18.896350000000002</c:v>
                </c:pt>
                <c:pt idx="885" formatCode="_(&quot;$&quot;* #,##0.00_);_(&quot;$&quot;* \(#,##0.00\);_(&quot;$&quot;* &quot;-&quot;??_);_(@_)">
                  <c:v>18.906166666666667</c:v>
                </c:pt>
                <c:pt idx="886" formatCode="_(&quot;$&quot;* #,##0.00_);_(&quot;$&quot;* \(#,##0.00\);_(&quot;$&quot;* &quot;-&quot;??_);_(@_)">
                  <c:v>18.919899999999998</c:v>
                </c:pt>
                <c:pt idx="887" formatCode="_(&quot;$&quot;* #,##0.00_);_(&quot;$&quot;* \(#,##0.00\);_(&quot;$&quot;* &quot;-&quot;??_);_(@_)">
                  <c:v>18.910749999999997</c:v>
                </c:pt>
                <c:pt idx="888" formatCode="_(&quot;$&quot;* #,##0.00_);_(&quot;$&quot;* \(#,##0.00\);_(&quot;$&quot;* &quot;-&quot;??_);_(@_)">
                  <c:v>18.815666666666665</c:v>
                </c:pt>
                <c:pt idx="889" formatCode="_(&quot;$&quot;* #,##0.00_);_(&quot;$&quot;* \(#,##0.00\);_(&quot;$&quot;* &quot;-&quot;??_);_(@_)">
                  <c:v>18.709466666666668</c:v>
                </c:pt>
                <c:pt idx="890" formatCode="_(&quot;$&quot;* #,##0.00_);_(&quot;$&quot;* \(#,##0.00\);_(&quot;$&quot;* &quot;-&quot;??_);_(@_)">
                  <c:v>18.582033333333335</c:v>
                </c:pt>
                <c:pt idx="891" formatCode="_(&quot;$&quot;* #,##0.00_);_(&quot;$&quot;* \(#,##0.00\);_(&quot;$&quot;* &quot;-&quot;??_);_(@_)">
                  <c:v>18.637249999999998</c:v>
                </c:pt>
                <c:pt idx="892" formatCode="_(&quot;$&quot;* #,##0.00_);_(&quot;$&quot;* \(#,##0.00\);_(&quot;$&quot;* &quot;-&quot;??_);_(@_)">
                  <c:v>18.760766666666665</c:v>
                </c:pt>
                <c:pt idx="893" formatCode="_(&quot;$&quot;* #,##0.00_);_(&quot;$&quot;* \(#,##0.00\);_(&quot;$&quot;* &quot;-&quot;??_);_(@_)">
                  <c:v>18.873816666666666</c:v>
                </c:pt>
                <c:pt idx="894" formatCode="_(&quot;$&quot;* #,##0.00_);_(&quot;$&quot;* \(#,##0.00\);_(&quot;$&quot;* &quot;-&quot;??_);_(@_)">
                  <c:v>19.006800000000002</c:v>
                </c:pt>
                <c:pt idx="895" formatCode="_(&quot;$&quot;* #,##0.00_);_(&quot;$&quot;* \(#,##0.00\);_(&quot;$&quot;* &quot;-&quot;??_);_(@_)">
                  <c:v>19.102216666666667</c:v>
                </c:pt>
                <c:pt idx="896" formatCode="_(&quot;$&quot;* #,##0.00_);_(&quot;$&quot;* \(#,##0.00\);_(&quot;$&quot;* &quot;-&quot;??_);_(@_)">
                  <c:v>19.223433333333332</c:v>
                </c:pt>
                <c:pt idx="897" formatCode="_(&quot;$&quot;* #,##0.00_);_(&quot;$&quot;* \(#,##0.00\);_(&quot;$&quot;* &quot;-&quot;??_);_(@_)">
                  <c:v>19.281600000000001</c:v>
                </c:pt>
                <c:pt idx="898" formatCode="_(&quot;$&quot;* #,##0.00_);_(&quot;$&quot;* \(#,##0.00\);_(&quot;$&quot;* &quot;-&quot;??_);_(@_)">
                  <c:v>19.322116666666666</c:v>
                </c:pt>
                <c:pt idx="899" formatCode="_(&quot;$&quot;* #,##0.00_);_(&quot;$&quot;* \(#,##0.00\);_(&quot;$&quot;* &quot;-&quot;??_);_(@_)">
                  <c:v>19.37735</c:v>
                </c:pt>
                <c:pt idx="900" formatCode="_(&quot;$&quot;* #,##0.00_);_(&quot;$&quot;* \(#,##0.00\);_(&quot;$&quot;* &quot;-&quot;??_);_(@_)">
                  <c:v>19.371466666666667</c:v>
                </c:pt>
                <c:pt idx="901" formatCode="_(&quot;$&quot;* #,##0.00_);_(&quot;$&quot;* \(#,##0.00\);_(&quot;$&quot;* &quot;-&quot;??_);_(@_)">
                  <c:v>19.436483333333332</c:v>
                </c:pt>
                <c:pt idx="902" formatCode="_(&quot;$&quot;* #,##0.00_);_(&quot;$&quot;* \(#,##0.00\);_(&quot;$&quot;* &quot;-&quot;??_);_(@_)">
                  <c:v>19.441716666666668</c:v>
                </c:pt>
                <c:pt idx="903" formatCode="_(&quot;$&quot;* #,##0.00_);_(&quot;$&quot;* \(#,##0.00\);_(&quot;$&quot;* &quot;-&quot;??_);_(@_)">
                  <c:v>19.372116666666667</c:v>
                </c:pt>
                <c:pt idx="904" formatCode="_(&quot;$&quot;* #,##0.00_);_(&quot;$&quot;* \(#,##0.00\);_(&quot;$&quot;* &quot;-&quot;??_);_(@_)">
                  <c:v>19.222783333333336</c:v>
                </c:pt>
                <c:pt idx="905" formatCode="_(&quot;$&quot;* #,##0.00_);_(&quot;$&quot;* \(#,##0.00\);_(&quot;$&quot;* &quot;-&quot;??_);_(@_)">
                  <c:v>19.014633333333332</c:v>
                </c:pt>
                <c:pt idx="906" formatCode="_(&quot;$&quot;* #,##0.00_);_(&quot;$&quot;* \(#,##0.00\);_(&quot;$&quot;* &quot;-&quot;??_);_(@_)">
                  <c:v>18.729383333333335</c:v>
                </c:pt>
                <c:pt idx="907" formatCode="_(&quot;$&quot;* #,##0.00_);_(&quot;$&quot;* \(#,##0.00\);_(&quot;$&quot;* &quot;-&quot;??_);_(@_)">
                  <c:v>18.4255</c:v>
                </c:pt>
                <c:pt idx="908" formatCode="_(&quot;$&quot;* #,##0.00_);_(&quot;$&quot;* \(#,##0.00\);_(&quot;$&quot;* &quot;-&quot;??_);_(@_)">
                  <c:v>18.180433333333337</c:v>
                </c:pt>
                <c:pt idx="909" formatCode="_(&quot;$&quot;* #,##0.00_);_(&quot;$&quot;* \(#,##0.00\);_(&quot;$&quot;* &quot;-&quot;??_);_(@_)">
                  <c:v>18.016400000000001</c:v>
                </c:pt>
                <c:pt idx="910" formatCode="_(&quot;$&quot;* #,##0.00_);_(&quot;$&quot;* \(#,##0.00\);_(&quot;$&quot;* &quot;-&quot;??_);_(@_)">
                  <c:v>17.862166666666671</c:v>
                </c:pt>
                <c:pt idx="911" formatCode="_(&quot;$&quot;* #,##0.00_);_(&quot;$&quot;* \(#,##0.00\);_(&quot;$&quot;* &quot;-&quot;??_);_(@_)">
                  <c:v>17.73865</c:v>
                </c:pt>
                <c:pt idx="912" formatCode="_(&quot;$&quot;* #,##0.00_);_(&quot;$&quot;* \(#,##0.00\);_(&quot;$&quot;* &quot;-&quot;??_);_(@_)">
                  <c:v>17.752033333333333</c:v>
                </c:pt>
                <c:pt idx="913" formatCode="_(&quot;$&quot;* #,##0.00_);_(&quot;$&quot;* \(#,##0.00\);_(&quot;$&quot;* &quot;-&quot;??_);_(@_)">
                  <c:v>17.786666666666665</c:v>
                </c:pt>
                <c:pt idx="914" formatCode="_(&quot;$&quot;* #,##0.00_);_(&quot;$&quot;* \(#,##0.00\);_(&quot;$&quot;* &quot;-&quot;??_);_(@_)">
                  <c:v>17.800383333333333</c:v>
                </c:pt>
                <c:pt idx="915" formatCode="_(&quot;$&quot;* #,##0.00_);_(&quot;$&quot;* \(#,##0.00\);_(&quot;$&quot;* &quot;-&quot;??_);_(@_)">
                  <c:v>17.792216666666665</c:v>
                </c:pt>
                <c:pt idx="916" formatCode="_(&quot;$&quot;* #,##0.00_);_(&quot;$&quot;* \(#,##0.00\);_(&quot;$&quot;* &quot;-&quot;??_);_(@_)">
                  <c:v>17.817383333333332</c:v>
                </c:pt>
                <c:pt idx="917" formatCode="_(&quot;$&quot;* #,##0.00_);_(&quot;$&quot;* \(#,##0.00\);_(&quot;$&quot;* &quot;-&quot;??_);_(@_)">
                  <c:v>17.804316666666665</c:v>
                </c:pt>
                <c:pt idx="918" formatCode="_(&quot;$&quot;* #,##0.00_);_(&quot;$&quot;* \(#,##0.00\);_(&quot;$&quot;* &quot;-&quot;??_);_(@_)">
                  <c:v>17.7942</c:v>
                </c:pt>
                <c:pt idx="919" formatCode="_(&quot;$&quot;* #,##0.00_);_(&quot;$&quot;* \(#,##0.00\);_(&quot;$&quot;* &quot;-&quot;??_);_(@_)">
                  <c:v>17.871966666666669</c:v>
                </c:pt>
                <c:pt idx="920" formatCode="_(&quot;$&quot;* #,##0.00_);_(&quot;$&quot;* \(#,##0.00\);_(&quot;$&quot;* &quot;-&quot;??_);_(@_)">
                  <c:v>17.934050000000003</c:v>
                </c:pt>
                <c:pt idx="921" formatCode="_(&quot;$&quot;* #,##0.00_);_(&quot;$&quot;* \(#,##0.00\);_(&quot;$&quot;* &quot;-&quot;??_);_(@_)">
                  <c:v>18.016716666666667</c:v>
                </c:pt>
                <c:pt idx="922" formatCode="_(&quot;$&quot;* #,##0.00_);_(&quot;$&quot;* \(#,##0.00\);_(&quot;$&quot;* &quot;-&quot;??_);_(@_)">
                  <c:v>18.159499999999998</c:v>
                </c:pt>
                <c:pt idx="923" formatCode="_(&quot;$&quot;* #,##0.00_);_(&quot;$&quot;* \(#,##0.00\);_(&quot;$&quot;* &quot;-&quot;??_);_(@_)">
                  <c:v>18.320583333333335</c:v>
                </c:pt>
                <c:pt idx="924" formatCode="_(&quot;$&quot;* #,##0.00_);_(&quot;$&quot;* \(#,##0.00\);_(&quot;$&quot;* &quot;-&quot;??_);_(@_)">
                  <c:v>18.38625</c:v>
                </c:pt>
                <c:pt idx="925" formatCode="_(&quot;$&quot;* #,##0.00_);_(&quot;$&quot;* \(#,##0.00\);_(&quot;$&quot;* &quot;-&quot;??_);_(@_)">
                  <c:v>18.372533333333333</c:v>
                </c:pt>
                <c:pt idx="926" formatCode="_(&quot;$&quot;* #,##0.00_);_(&quot;$&quot;* \(#,##0.00\);_(&quot;$&quot;* &quot;-&quot;??_);_(@_)">
                  <c:v>18.414033333333332</c:v>
                </c:pt>
                <c:pt idx="927" formatCode="_(&quot;$&quot;* #,##0.00_);_(&quot;$&quot;* \(#,##0.00\);_(&quot;$&quot;* &quot;-&quot;??_);_(@_)">
                  <c:v>18.417950000000001</c:v>
                </c:pt>
                <c:pt idx="928" formatCode="_(&quot;$&quot;* #,##0.00_);_(&quot;$&quot;* \(#,##0.00\);_(&quot;$&quot;* &quot;-&quot;??_);_(@_)">
                  <c:v>18.373516666666667</c:v>
                </c:pt>
                <c:pt idx="929" formatCode="_(&quot;$&quot;* #,##0.00_);_(&quot;$&quot;* \(#,##0.00\);_(&quot;$&quot;* &quot;-&quot;??_);_(@_)">
                  <c:v>18.347049999999999</c:v>
                </c:pt>
                <c:pt idx="930" formatCode="_(&quot;$&quot;* #,##0.00_);_(&quot;$&quot;* \(#,##0.00\);_(&quot;$&quot;* &quot;-&quot;??_);_(@_)">
                  <c:v>18.35425</c:v>
                </c:pt>
                <c:pt idx="931" formatCode="_(&quot;$&quot;* #,##0.00_);_(&quot;$&quot;* \(#,##0.00\);_(&quot;$&quot;* &quot;-&quot;??_);_(@_)">
                  <c:v>18.361116666666668</c:v>
                </c:pt>
                <c:pt idx="932" formatCode="_(&quot;$&quot;* #,##0.00_);_(&quot;$&quot;* \(#,##0.00\);_(&quot;$&quot;* &quot;-&quot;??_);_(@_)">
                  <c:v>18.355566666666665</c:v>
                </c:pt>
                <c:pt idx="933" formatCode="_(&quot;$&quot;* #,##0.00_);_(&quot;$&quot;* \(#,##0.00\);_(&quot;$&quot;* &quot;-&quot;??_);_(@_)">
                  <c:v>18.269950000000001</c:v>
                </c:pt>
                <c:pt idx="934" formatCode="_(&quot;$&quot;* #,##0.00_);_(&quot;$&quot;* \(#,##0.00\);_(&quot;$&quot;* &quot;-&quot;??_);_(@_)">
                  <c:v>18.148716666666669</c:v>
                </c:pt>
                <c:pt idx="935" formatCode="_(&quot;$&quot;* #,##0.00_);_(&quot;$&quot;* \(#,##0.00\);_(&quot;$&quot;* &quot;-&quot;??_);_(@_)">
                  <c:v>18.032066666666665</c:v>
                </c:pt>
                <c:pt idx="936" formatCode="_(&quot;$&quot;* #,##0.00_);_(&quot;$&quot;* \(#,##0.00\);_(&quot;$&quot;* &quot;-&quot;??_);_(@_)">
                  <c:v>17.933049999999998</c:v>
                </c:pt>
                <c:pt idx="937" formatCode="_(&quot;$&quot;* #,##0.00_);_(&quot;$&quot;* \(#,##0.00\);_(&quot;$&quot;* &quot;-&quot;??_);_(@_)">
                  <c:v>17.809533333333334</c:v>
                </c:pt>
                <c:pt idx="938" formatCode="_(&quot;$&quot;* #,##0.00_);_(&quot;$&quot;* \(#,##0.00\);_(&quot;$&quot;* &quot;-&quot;??_);_(@_)">
                  <c:v>17.494533333333333</c:v>
                </c:pt>
                <c:pt idx="939" formatCode="_(&quot;$&quot;* #,##0.00_);_(&quot;$&quot;* \(#,##0.00\);_(&quot;$&quot;* &quot;-&quot;??_);_(@_)">
                  <c:v>17.310583333333334</c:v>
                </c:pt>
                <c:pt idx="940" formatCode="_(&quot;$&quot;* #,##0.00_);_(&quot;$&quot;* \(#,##0.00\);_(&quot;$&quot;* &quot;-&quot;??_);_(@_)">
                  <c:v>17.165183333333335</c:v>
                </c:pt>
                <c:pt idx="941" formatCode="_(&quot;$&quot;* #,##0.00_);_(&quot;$&quot;* \(#,##0.00\);_(&quot;$&quot;* &quot;-&quot;??_);_(@_)">
                  <c:v>16.961949999999998</c:v>
                </c:pt>
                <c:pt idx="942" formatCode="_(&quot;$&quot;* #,##0.00_);_(&quot;$&quot;* \(#,##0.00\);_(&quot;$&quot;* &quot;-&quot;??_);_(@_)">
                  <c:v>16.736166666666666</c:v>
                </c:pt>
                <c:pt idx="943" formatCode="_(&quot;$&quot;* #,##0.00_);_(&quot;$&quot;* \(#,##0.00\);_(&quot;$&quot;* &quot;-&quot;??_);_(@_)">
                  <c:v>16.488483333333335</c:v>
                </c:pt>
                <c:pt idx="944" formatCode="_(&quot;$&quot;* #,##0.00_);_(&quot;$&quot;* \(#,##0.00\);_(&quot;$&quot;* &quot;-&quot;??_);_(@_)">
                  <c:v>16.441116666666669</c:v>
                </c:pt>
                <c:pt idx="945" formatCode="_(&quot;$&quot;* #,##0.00_);_(&quot;$&quot;* \(#,##0.00\);_(&quot;$&quot;* &quot;-&quot;??_);_(@_)">
                  <c:v>16.350266666666666</c:v>
                </c:pt>
                <c:pt idx="946" formatCode="_(&quot;$&quot;* #,##0.00_);_(&quot;$&quot;* \(#,##0.00\);_(&quot;$&quot;* &quot;-&quot;??_);_(@_)">
                  <c:v>16.252233333333333</c:v>
                </c:pt>
                <c:pt idx="947" formatCode="_(&quot;$&quot;* #,##0.00_);_(&quot;$&quot;* \(#,##0.00\);_(&quot;$&quot;* &quot;-&quot;??_);_(@_)">
                  <c:v>16.184583333333332</c:v>
                </c:pt>
                <c:pt idx="948" formatCode="_(&quot;$&quot;* #,##0.00_);_(&quot;$&quot;* \(#,##0.00\);_(&quot;$&quot;* &quot;-&quot;??_);_(@_)">
                  <c:v>16.154516666666666</c:v>
                </c:pt>
                <c:pt idx="949" formatCode="_(&quot;$&quot;* #,##0.00_);_(&quot;$&quot;* \(#,##0.00\);_(&quot;$&quot;* &quot;-&quot;??_);_(@_)">
                  <c:v>16.115633333333335</c:v>
                </c:pt>
                <c:pt idx="950" formatCode="_(&quot;$&quot;* #,##0.00_);_(&quot;$&quot;* \(#,##0.00\);_(&quot;$&quot;* &quot;-&quot;??_);_(@_)">
                  <c:v>16.073149999999998</c:v>
                </c:pt>
                <c:pt idx="951" formatCode="_(&quot;$&quot;* #,##0.00_);_(&quot;$&quot;* \(#,##0.00\);_(&quot;$&quot;* &quot;-&quot;??_);_(@_)">
                  <c:v>16.053883333333335</c:v>
                </c:pt>
                <c:pt idx="952" formatCode="_(&quot;$&quot;* #,##0.00_);_(&quot;$&quot;* \(#,##0.00\);_(&quot;$&quot;* &quot;-&quot;??_);_(@_)">
                  <c:v>16.054866666666666</c:v>
                </c:pt>
                <c:pt idx="953" formatCode="_(&quot;$&quot;* #,##0.00_);_(&quot;$&quot;* \(#,##0.00\);_(&quot;$&quot;* &quot;-&quot;??_);_(@_)">
                  <c:v>16.069566666666667</c:v>
                </c:pt>
                <c:pt idx="954" formatCode="_(&quot;$&quot;* #,##0.00_);_(&quot;$&quot;* \(#,##0.00\);_(&quot;$&quot;* &quot;-&quot;??_);_(@_)">
                  <c:v>16.088516666666663</c:v>
                </c:pt>
                <c:pt idx="955" formatCode="_(&quot;$&quot;* #,##0.00_);_(&quot;$&quot;* \(#,##0.00\);_(&quot;$&quot;* &quot;-&quot;??_);_(@_)">
                  <c:v>16.226083333333332</c:v>
                </c:pt>
                <c:pt idx="956" formatCode="_(&quot;$&quot;* #,##0.00_);_(&quot;$&quot;* \(#,##0.00\);_(&quot;$&quot;* &quot;-&quot;??_);_(@_)">
                  <c:v>16.338483333333333</c:v>
                </c:pt>
                <c:pt idx="957" formatCode="_(&quot;$&quot;* #,##0.00_);_(&quot;$&quot;* \(#,##0.00\);_(&quot;$&quot;* &quot;-&quot;??_);_(@_)">
                  <c:v>16.450549999999996</c:v>
                </c:pt>
                <c:pt idx="958" formatCode="_(&quot;$&quot;* #,##0.00_);_(&quot;$&quot;* \(#,##0.00\);_(&quot;$&quot;* &quot;-&quot;??_);_(@_)">
                  <c:v>16.536166666666663</c:v>
                </c:pt>
                <c:pt idx="959" formatCode="_(&quot;$&quot;* #,##0.00_);_(&quot;$&quot;* \(#,##0.00\);_(&quot;$&quot;* &quot;-&quot;??_);_(@_)">
                  <c:v>16.597283333333333</c:v>
                </c:pt>
                <c:pt idx="960" formatCode="_(&quot;$&quot;* #,##0.00_);_(&quot;$&quot;* \(#,##0.00\);_(&quot;$&quot;* &quot;-&quot;??_);_(@_)">
                  <c:v>16.662966666666666</c:v>
                </c:pt>
                <c:pt idx="961" formatCode="_(&quot;$&quot;* #,##0.00_);_(&quot;$&quot;* \(#,##0.00\);_(&quot;$&quot;* &quot;-&quot;??_);_(@_)">
                  <c:v>16.667866666666669</c:v>
                </c:pt>
                <c:pt idx="962" formatCode="_(&quot;$&quot;* #,##0.00_);_(&quot;$&quot;* \(#,##0.00\);_(&quot;$&quot;* &quot;-&quot;??_);_(@_)">
                  <c:v>16.66426666666667</c:v>
                </c:pt>
                <c:pt idx="963" formatCode="_(&quot;$&quot;* #,##0.00_);_(&quot;$&quot;* \(#,##0.00\);_(&quot;$&quot;* &quot;-&quot;??_);_(@_)">
                  <c:v>16.696950000000001</c:v>
                </c:pt>
                <c:pt idx="964" formatCode="_(&quot;$&quot;* #,##0.00_);_(&quot;$&quot;* \(#,##0.00\);_(&quot;$&quot;* &quot;-&quot;??_);_(@_)">
                  <c:v>16.746933333333335</c:v>
                </c:pt>
                <c:pt idx="965" formatCode="_(&quot;$&quot;* #,##0.00_);_(&quot;$&quot;* \(#,##0.00\);_(&quot;$&quot;* &quot;-&quot;??_);_(@_)">
                  <c:v>16.829916666666673</c:v>
                </c:pt>
                <c:pt idx="966" formatCode="_(&quot;$&quot;* #,##0.00_);_(&quot;$&quot;* \(#,##0.00\);_(&quot;$&quot;* &quot;-&quot;??_);_(@_)">
                  <c:v>16.873699999999999</c:v>
                </c:pt>
                <c:pt idx="967" formatCode="_(&quot;$&quot;* #,##0.00_);_(&quot;$&quot;* \(#,##0.00\);_(&quot;$&quot;* &quot;-&quot;??_);_(@_)">
                  <c:v>16.855399999999999</c:v>
                </c:pt>
                <c:pt idx="968" formatCode="_(&quot;$&quot;* #,##0.00_);_(&quot;$&quot;* \(#,##0.00\);_(&quot;$&quot;* &quot;-&quot;??_);_(@_)">
                  <c:v>16.796916666666664</c:v>
                </c:pt>
                <c:pt idx="969" formatCode="_(&quot;$&quot;* #,##0.00_);_(&quot;$&quot;* \(#,##0.00\);_(&quot;$&quot;* &quot;-&quot;??_);_(@_)">
                  <c:v>16.662283333333331</c:v>
                </c:pt>
                <c:pt idx="970" formatCode="_(&quot;$&quot;* #,##0.00_);_(&quot;$&quot;* \(#,##0.00\);_(&quot;$&quot;* &quot;-&quot;??_);_(@_)">
                  <c:v>16.548249999999999</c:v>
                </c:pt>
                <c:pt idx="971" formatCode="_(&quot;$&quot;* #,##0.00_);_(&quot;$&quot;* \(#,##0.00\);_(&quot;$&quot;* &quot;-&quot;??_);_(@_)">
                  <c:v>16.36985</c:v>
                </c:pt>
                <c:pt idx="972" formatCode="_(&quot;$&quot;* #,##0.00_);_(&quot;$&quot;* \(#,##0.00\);_(&quot;$&quot;* &quot;-&quot;??_);_(@_)">
                  <c:v>16.239483333333336</c:v>
                </c:pt>
                <c:pt idx="973" formatCode="_(&quot;$&quot;* #,##0.00_);_(&quot;$&quot;* \(#,##0.00\);_(&quot;$&quot;* &quot;-&quot;??_);_(@_)">
                  <c:v>16.21715</c:v>
                </c:pt>
                <c:pt idx="974" formatCode="_(&quot;$&quot;* #,##0.00_);_(&quot;$&quot;* \(#,##0.00\);_(&quot;$&quot;* &quot;-&quot;??_);_(@_)">
                  <c:v>16.254749999999998</c:v>
                </c:pt>
                <c:pt idx="975" formatCode="_(&quot;$&quot;* #,##0.00_);_(&quot;$&quot;* \(#,##0.00\);_(&quot;$&quot;* &quot;-&quot;??_);_(@_)">
                  <c:v>16.275600000000001</c:v>
                </c:pt>
                <c:pt idx="976" formatCode="_(&quot;$&quot;* #,##0.00_);_(&quot;$&quot;* \(#,##0.00\);_(&quot;$&quot;* &quot;-&quot;??_);_(@_)">
                  <c:v>16.252733333333332</c:v>
                </c:pt>
                <c:pt idx="977" formatCode="_(&quot;$&quot;* #,##0.00_);_(&quot;$&quot;* \(#,##0.00\);_(&quot;$&quot;* &quot;-&quot;??_);_(@_)">
                  <c:v>16.314499999999999</c:v>
                </c:pt>
                <c:pt idx="978" formatCode="_(&quot;$&quot;* #,##0.00_);_(&quot;$&quot;* \(#,##0.00\);_(&quot;$&quot;* &quot;-&quot;??_);_(@_)">
                  <c:v>16.369983333333334</c:v>
                </c:pt>
                <c:pt idx="979" formatCode="_(&quot;$&quot;* #,##0.00_);_(&quot;$&quot;* \(#,##0.00\);_(&quot;$&quot;* &quot;-&quot;??_);_(@_)">
                  <c:v>16.376300000000001</c:v>
                </c:pt>
                <c:pt idx="980" formatCode="_(&quot;$&quot;* #,##0.00_);_(&quot;$&quot;* \(#,##0.00\);_(&quot;$&quot;* &quot;-&quot;??_);_(@_)">
                  <c:v>16.412500000000001</c:v>
                </c:pt>
                <c:pt idx="981" formatCode="_(&quot;$&quot;* #,##0.00_);_(&quot;$&quot;* \(#,##0.00\);_(&quot;$&quot;* &quot;-&quot;??_);_(@_)">
                  <c:v>16.510833333333334</c:v>
                </c:pt>
                <c:pt idx="982" formatCode="_(&quot;$&quot;* #,##0.00_);_(&quot;$&quot;* \(#,##0.00\);_(&quot;$&quot;* &quot;-&quot;??_);_(@_)">
                  <c:v>16.652033333333332</c:v>
                </c:pt>
                <c:pt idx="983" formatCode="_(&quot;$&quot;* #,##0.00_);_(&quot;$&quot;* \(#,##0.00\);_(&quot;$&quot;* &quot;-&quot;??_);_(@_)">
                  <c:v>16.810183333333335</c:v>
                </c:pt>
                <c:pt idx="984" formatCode="_(&quot;$&quot;* #,##0.00_);_(&quot;$&quot;* \(#,##0.00\);_(&quot;$&quot;* &quot;-&quot;??_);_(@_)">
                  <c:v>16.88625</c:v>
                </c:pt>
                <c:pt idx="985" formatCode="_(&quot;$&quot;* #,##0.00_);_(&quot;$&quot;* \(#,##0.00\);_(&quot;$&quot;* &quot;-&quot;??_);_(@_)">
                  <c:v>16.966983333333335</c:v>
                </c:pt>
                <c:pt idx="986" formatCode="_(&quot;$&quot;* #,##0.00_);_(&quot;$&quot;* \(#,##0.00\);_(&quot;$&quot;* &quot;-&quot;??_);_(@_)">
                  <c:v>17.040416666666669</c:v>
                </c:pt>
                <c:pt idx="987" formatCode="_(&quot;$&quot;* #,##0.00_);_(&quot;$&quot;* \(#,##0.00\);_(&quot;$&quot;* &quot;-&quot;??_);_(@_)">
                  <c:v>17.023466666666668</c:v>
                </c:pt>
                <c:pt idx="988" formatCode="_(&quot;$&quot;* #,##0.00_);_(&quot;$&quot;* \(#,##0.00\);_(&quot;$&quot;* &quot;-&quot;??_);_(@_)">
                  <c:v>16.969650000000001</c:v>
                </c:pt>
                <c:pt idx="989" formatCode="_(&quot;$&quot;* #,##0.00_);_(&quot;$&quot;* \(#,##0.00\);_(&quot;$&quot;* &quot;-&quot;??_);_(@_)">
                  <c:v>16.857016666666667</c:v>
                </c:pt>
                <c:pt idx="990" formatCode="_(&quot;$&quot;* #,##0.00_);_(&quot;$&quot;* \(#,##0.00\);_(&quot;$&quot;* &quot;-&quot;??_);_(@_)">
                  <c:v>16.789249999999999</c:v>
                </c:pt>
                <c:pt idx="991" formatCode="_(&quot;$&quot;* #,##0.00_);_(&quot;$&quot;* \(#,##0.00\);_(&quot;$&quot;* &quot;-&quot;??_);_(@_)">
                  <c:v>16.750049999999998</c:v>
                </c:pt>
                <c:pt idx="992" formatCode="_(&quot;$&quot;* #,##0.00_);_(&quot;$&quot;* \(#,##0.00\);_(&quot;$&quot;* &quot;-&quot;??_);_(@_)">
                  <c:v>16.650049999999997</c:v>
                </c:pt>
                <c:pt idx="993" formatCode="_(&quot;$&quot;* #,##0.00_);_(&quot;$&quot;* \(#,##0.00\);_(&quot;$&quot;* &quot;-&quot;??_);_(@_)">
                  <c:v>16.546066666666665</c:v>
                </c:pt>
                <c:pt idx="994" formatCode="_(&quot;$&quot;* #,##0.00_);_(&quot;$&quot;* \(#,##0.00\);_(&quot;$&quot;* &quot;-&quot;??_);_(@_)">
                  <c:v>16.419816666666666</c:v>
                </c:pt>
                <c:pt idx="995" formatCode="_(&quot;$&quot;* #,##0.00_);_(&quot;$&quot;* \(#,##0.00\);_(&quot;$&quot;* &quot;-&quot;??_);_(@_)">
                  <c:v>16.371649999999999</c:v>
                </c:pt>
                <c:pt idx="996" formatCode="_(&quot;$&quot;* #,##0.00_);_(&quot;$&quot;* \(#,##0.00\);_(&quot;$&quot;* &quot;-&quot;??_);_(@_)">
                  <c:v>16.369650000000004</c:v>
                </c:pt>
                <c:pt idx="997" formatCode="_(&quot;$&quot;* #,##0.00_);_(&quot;$&quot;* \(#,##0.00\);_(&quot;$&quot;* &quot;-&quot;??_);_(@_)">
                  <c:v>16.396550000000001</c:v>
                </c:pt>
                <c:pt idx="998" formatCode="_(&quot;$&quot;* #,##0.00_);_(&quot;$&quot;* \(#,##0.00\);_(&quot;$&quot;* &quot;-&quot;??_);_(@_)">
                  <c:v>16.524783333333335</c:v>
                </c:pt>
                <c:pt idx="999" formatCode="_(&quot;$&quot;* #,##0.00_);_(&quot;$&quot;* \(#,##0.00\);_(&quot;$&quot;* &quot;-&quot;??_);_(@_)">
                  <c:v>16.73906666666667</c:v>
                </c:pt>
                <c:pt idx="1000" formatCode="_(&quot;$&quot;* #,##0.00_);_(&quot;$&quot;* \(#,##0.00\);_(&quot;$&quot;* &quot;-&quot;??_);_(@_)">
                  <c:v>16.960000000000004</c:v>
                </c:pt>
                <c:pt idx="1001" formatCode="_(&quot;$&quot;* #,##0.00_);_(&quot;$&quot;* \(#,##0.00\);_(&quot;$&quot;* &quot;-&quot;??_);_(@_)">
                  <c:v>17.16</c:v>
                </c:pt>
                <c:pt idx="1002" formatCode="_(&quot;$&quot;* #,##0.00_);_(&quot;$&quot;* \(#,##0.00\);_(&quot;$&quot;* &quot;-&quot;??_);_(@_)">
                  <c:v>17.309183333333333</c:v>
                </c:pt>
                <c:pt idx="1003" formatCode="_(&quot;$&quot;* #,##0.00_);_(&quot;$&quot;* \(#,##0.00\);_(&quot;$&quot;* &quot;-&quot;??_);_(@_)">
                  <c:v>17.199550000000002</c:v>
                </c:pt>
                <c:pt idx="1004" formatCode="_(&quot;$&quot;* #,##0.00_);_(&quot;$&quot;* \(#,##0.00\);_(&quot;$&quot;* &quot;-&quot;??_);_(@_)">
                  <c:v>17.17895</c:v>
                </c:pt>
                <c:pt idx="1005" formatCode="_(&quot;$&quot;* #,##0.00_);_(&quot;$&quot;* \(#,##0.00\);_(&quot;$&quot;* &quot;-&quot;??_);_(@_)">
                  <c:v>17.043066666666668</c:v>
                </c:pt>
                <c:pt idx="1006" formatCode="_(&quot;$&quot;* #,##0.00_);_(&quot;$&quot;* \(#,##0.00\);_(&quot;$&quot;* &quot;-&quot;??_);_(@_)">
                  <c:v>16.989250000000002</c:v>
                </c:pt>
                <c:pt idx="1007" formatCode="_(&quot;$&quot;* #,##0.00_);_(&quot;$&quot;* \(#,##0.00\);_(&quot;$&quot;* &quot;-&quot;??_);_(@_)">
                  <c:v>16.967983333333333</c:v>
                </c:pt>
                <c:pt idx="1008" formatCode="_(&quot;$&quot;* #,##0.00_);_(&quot;$&quot;* \(#,##0.00\);_(&quot;$&quot;* &quot;-&quot;??_);_(@_)">
                  <c:v>16.969966666666668</c:v>
                </c:pt>
                <c:pt idx="1009" formatCode="_(&quot;$&quot;* #,##0.00_);_(&quot;$&quot;* \(#,##0.00\);_(&quot;$&quot;* &quot;-&quot;??_);_(@_)">
                  <c:v>17.166650000000001</c:v>
                </c:pt>
                <c:pt idx="1010" formatCode="_(&quot;$&quot;* #,##0.00_);_(&quot;$&quot;* \(#,##0.00\);_(&quot;$&quot;* &quot;-&quot;??_);_(@_)">
                  <c:v>17.219816666666663</c:v>
                </c:pt>
                <c:pt idx="1011" formatCode="_(&quot;$&quot;* #,##0.00_);_(&quot;$&quot;* \(#,##0.00\);_(&quot;$&quot;* &quot;-&quot;??_);_(@_)">
                  <c:v>17.334783333333334</c:v>
                </c:pt>
                <c:pt idx="1012" formatCode="_(&quot;$&quot;* #,##0.00_);_(&quot;$&quot;* \(#,##0.00\);_(&quot;$&quot;* &quot;-&quot;??_);_(@_)">
                  <c:v>17.418499999999998</c:v>
                </c:pt>
                <c:pt idx="1013" formatCode="_(&quot;$&quot;* #,##0.00_);_(&quot;$&quot;* \(#,##0.00\);_(&quot;$&quot;* &quot;-&quot;??_);_(@_)">
                  <c:v>17.402566666666669</c:v>
                </c:pt>
                <c:pt idx="1014" formatCode="_(&quot;$&quot;* #,##0.00_);_(&quot;$&quot;* \(#,##0.00\);_(&quot;$&quot;* &quot;-&quot;??_);_(@_)">
                  <c:v>17.380966666666669</c:v>
                </c:pt>
                <c:pt idx="1015" formatCode="_(&quot;$&quot;* #,##0.00_);_(&quot;$&quot;* \(#,##0.00\);_(&quot;$&quot;* &quot;-&quot;??_);_(@_)">
                  <c:v>17.367016666666665</c:v>
                </c:pt>
                <c:pt idx="1016" formatCode="_(&quot;$&quot;* #,##0.00_);_(&quot;$&quot;* \(#,##0.00\);_(&quot;$&quot;* &quot;-&quot;??_);_(@_)">
                  <c:v>17.319166666666664</c:v>
                </c:pt>
                <c:pt idx="1017" formatCode="_(&quot;$&quot;* #,##0.00_);_(&quot;$&quot;* \(#,##0.00\);_(&quot;$&quot;* &quot;-&quot;??_);_(@_)">
                  <c:v>17.291250000000002</c:v>
                </c:pt>
                <c:pt idx="1018" formatCode="_(&quot;$&quot;* #,##0.00_);_(&quot;$&quot;* \(#,##0.00\);_(&quot;$&quot;* &quot;-&quot;??_);_(@_)">
                  <c:v>17.243083333333331</c:v>
                </c:pt>
                <c:pt idx="1019" formatCode="_(&quot;$&quot;* #,##0.00_);_(&quot;$&quot;* \(#,##0.00\);_(&quot;$&quot;* &quot;-&quot;??_);_(@_)">
                  <c:v>17.199216666666668</c:v>
                </c:pt>
                <c:pt idx="1020" formatCode="_(&quot;$&quot;* #,##0.00_);_(&quot;$&quot;* \(#,##0.00\);_(&quot;$&quot;* &quot;-&quot;??_);_(@_)">
                  <c:v>17.180949999999999</c:v>
                </c:pt>
                <c:pt idx="1021" formatCode="_(&quot;$&quot;* #,##0.00_);_(&quot;$&quot;* \(#,##0.00\);_(&quot;$&quot;* &quot;-&quot;??_);_(@_)">
                  <c:v>17.219816666666663</c:v>
                </c:pt>
                <c:pt idx="1022" formatCode="_(&quot;$&quot;* #,##0.00_);_(&quot;$&quot;* \(#,##0.00\);_(&quot;$&quot;* &quot;-&quot;??_);_(@_)">
                  <c:v>17.299883333333334</c:v>
                </c:pt>
                <c:pt idx="1023" formatCode="_(&quot;$&quot;* #,##0.00_);_(&quot;$&quot;* \(#,##0.00\);_(&quot;$&quot;* &quot;-&quot;??_);_(@_)">
                  <c:v>17.411183333333334</c:v>
                </c:pt>
                <c:pt idx="1024" formatCode="_(&quot;$&quot;* #,##0.00_);_(&quot;$&quot;* \(#,##0.00\);_(&quot;$&quot;* &quot;-&quot;??_);_(@_)">
                  <c:v>17.517166666666665</c:v>
                </c:pt>
                <c:pt idx="1025" formatCode="_(&quot;$&quot;* #,##0.00_);_(&quot;$&quot;* \(#,##0.00\);_(&quot;$&quot;* &quot;-&quot;??_);_(@_)">
                  <c:v>17.685616666666665</c:v>
                </c:pt>
                <c:pt idx="1026" formatCode="_(&quot;$&quot;* #,##0.00_);_(&quot;$&quot;* \(#,##0.00\);_(&quot;$&quot;* &quot;-&quot;??_);_(@_)">
                  <c:v>17.864683333333332</c:v>
                </c:pt>
                <c:pt idx="1027" formatCode="_(&quot;$&quot;* #,##0.00_);_(&quot;$&quot;* \(#,##0.00\);_(&quot;$&quot;* &quot;-&quot;??_);_(@_)">
                  <c:v>17.998233333333332</c:v>
                </c:pt>
                <c:pt idx="1028" formatCode="_(&quot;$&quot;* #,##0.00_);_(&quot;$&quot;* \(#,##0.00\);_(&quot;$&quot;* &quot;-&quot;??_);_(@_)">
                  <c:v>18.1371</c:v>
                </c:pt>
                <c:pt idx="1029" formatCode="_(&quot;$&quot;* #,##0.00_);_(&quot;$&quot;* \(#,##0.00\);_(&quot;$&quot;* &quot;-&quot;??_);_(@_)">
                  <c:v>18.233783333333331</c:v>
                </c:pt>
                <c:pt idx="1030" formatCode="_(&quot;$&quot;* #,##0.00_);_(&quot;$&quot;* \(#,##0.00\);_(&quot;$&quot;* &quot;-&quot;??_);_(@_)">
                  <c:v>18.309866666666668</c:v>
                </c:pt>
                <c:pt idx="1031" formatCode="_(&quot;$&quot;* #,##0.00_);_(&quot;$&quot;* \(#,##0.00\);_(&quot;$&quot;* &quot;-&quot;??_);_(@_)">
                  <c:v>18.299566666666667</c:v>
                </c:pt>
                <c:pt idx="1032" formatCode="_(&quot;$&quot;* #,##0.00_);_(&quot;$&quot;* \(#,##0.00\);_(&quot;$&quot;* &quot;-&quot;??_);_(@_)">
                  <c:v>18.331800000000001</c:v>
                </c:pt>
                <c:pt idx="1033" formatCode="_(&quot;$&quot;* #,##0.00_);_(&quot;$&quot;* \(#,##0.00\);_(&quot;$&quot;* &quot;-&quot;??_);_(@_)">
                  <c:v>18.322500000000002</c:v>
                </c:pt>
                <c:pt idx="1034" formatCode="_(&quot;$&quot;* #,##0.00_);_(&quot;$&quot;* \(#,##0.00\);_(&quot;$&quot;* &quot;-&quot;??_);_(@_)">
                  <c:v>18.348416666666669</c:v>
                </c:pt>
                <c:pt idx="1035" formatCode="_(&quot;$&quot;* #,##0.00_);_(&quot;$&quot;* \(#,##0.00\);_(&quot;$&quot;* &quot;-&quot;??_);_(@_)">
                  <c:v>18.408216666666664</c:v>
                </c:pt>
                <c:pt idx="1036" formatCode="_(&quot;$&quot;* #,##0.00_);_(&quot;$&quot;* \(#,##0.00\);_(&quot;$&quot;* &quot;-&quot;??_);_(@_)">
                  <c:v>18.508883333333333</c:v>
                </c:pt>
                <c:pt idx="1037" formatCode="_(&quot;$&quot;* #,##0.00_);_(&quot;$&quot;* \(#,##0.00\);_(&quot;$&quot;* &quot;-&quot;??_);_(@_)">
                  <c:v>18.662033333333333</c:v>
                </c:pt>
                <c:pt idx="1038" formatCode="_(&quot;$&quot;* #,##0.00_);_(&quot;$&quot;* \(#,##0.00\);_(&quot;$&quot;* &quot;-&quot;??_);_(@_)">
                  <c:v>18.679966666666669</c:v>
                </c:pt>
                <c:pt idx="1039" formatCode="_(&quot;$&quot;* #,##0.00_);_(&quot;$&quot;* \(#,##0.00\);_(&quot;$&quot;* &quot;-&quot;??_);_(@_)">
                  <c:v>18.687949999999997</c:v>
                </c:pt>
                <c:pt idx="1040" formatCode="_(&quot;$&quot;* #,##0.00_);_(&quot;$&quot;* \(#,##0.00\);_(&quot;$&quot;* &quot;-&quot;??_);_(@_)">
                  <c:v>18.60755</c:v>
                </c:pt>
                <c:pt idx="1041" formatCode="_(&quot;$&quot;* #,##0.00_);_(&quot;$&quot;* \(#,##0.00\);_(&quot;$&quot;* &quot;-&quot;??_);_(@_)">
                  <c:v>18.514849999999999</c:v>
                </c:pt>
                <c:pt idx="1042" formatCode="_(&quot;$&quot;* #,##0.00_);_(&quot;$&quot;* \(#,##0.00\);_(&quot;$&quot;* &quot;-&quot;??_);_(@_)">
                  <c:v>18.440083333333334</c:v>
                </c:pt>
                <c:pt idx="1043" formatCode="_(&quot;$&quot;* #,##0.00_);_(&quot;$&quot;* \(#,##0.00\);_(&quot;$&quot;* &quot;-&quot;??_);_(@_)">
                  <c:v>18.354366666666667</c:v>
                </c:pt>
                <c:pt idx="1044" formatCode="_(&quot;$&quot;* #,##0.00_);_(&quot;$&quot;* \(#,##0.00\);_(&quot;$&quot;* &quot;-&quot;??_);_(@_)">
                  <c:v>18.449066666666667</c:v>
                </c:pt>
                <c:pt idx="1045" formatCode="_(&quot;$&quot;* #,##0.00_);_(&quot;$&quot;* \(#,##0.00\);_(&quot;$&quot;* &quot;-&quot;??_);_(@_)">
                  <c:v>18.612849999999998</c:v>
                </c:pt>
                <c:pt idx="1046" formatCode="_(&quot;$&quot;* #,##0.00_);_(&quot;$&quot;* \(#,##0.00\);_(&quot;$&quot;* &quot;-&quot;??_);_(@_)">
                  <c:v>18.901900000000001</c:v>
                </c:pt>
                <c:pt idx="1047" formatCode="_(&quot;$&quot;* #,##0.00_);_(&quot;$&quot;* \(#,##0.00\);_(&quot;$&quot;* &quot;-&quot;??_);_(@_)">
                  <c:v>19.132466666666669</c:v>
                </c:pt>
                <c:pt idx="1048" formatCode="_(&quot;$&quot;* #,##0.00_);_(&quot;$&quot;* \(#,##0.00\);_(&quot;$&quot;* &quot;-&quot;??_);_(@_)">
                  <c:v>19.298916666666667</c:v>
                </c:pt>
                <c:pt idx="1049" formatCode="_(&quot;$&quot;* #,##0.00_);_(&quot;$&quot;* \(#,##0.00\);_(&quot;$&quot;* &quot;-&quot;??_);_(@_)">
                  <c:v>19.489616666666667</c:v>
                </c:pt>
                <c:pt idx="1050" formatCode="_(&quot;$&quot;* #,##0.00_);_(&quot;$&quot;* \(#,##0.00\);_(&quot;$&quot;* &quot;-&quot;??_);_(@_)">
                  <c:v>19.584966666666666</c:v>
                </c:pt>
                <c:pt idx="1051" formatCode="_(&quot;$&quot;* #,##0.00_);_(&quot;$&quot;* \(#,##0.00\);_(&quot;$&quot;* &quot;-&quot;??_);_(@_)">
                  <c:v>19.660716666666669</c:v>
                </c:pt>
                <c:pt idx="1052" formatCode="_(&quot;$&quot;* #,##0.00_);_(&quot;$&quot;* \(#,##0.00\);_(&quot;$&quot;* &quot;-&quot;??_);_(@_)">
                  <c:v>19.627483333333334</c:v>
                </c:pt>
                <c:pt idx="1053" formatCode="_(&quot;$&quot;* #,##0.00_);_(&quot;$&quot;* \(#,##0.00\);_(&quot;$&quot;* &quot;-&quot;??_);_(@_)">
                  <c:v>19.620516666666663</c:v>
                </c:pt>
                <c:pt idx="1054" formatCode="_(&quot;$&quot;* #,##0.00_);_(&quot;$&quot;* \(#,##0.00\);_(&quot;$&quot;* &quot;-&quot;??_);_(@_)">
                  <c:v>19.607566666666667</c:v>
                </c:pt>
                <c:pt idx="1055" formatCode="_(&quot;$&quot;* #,##0.00_);_(&quot;$&quot;* \(#,##0.00\);_(&quot;$&quot;* &quot;-&quot;??_);_(@_)">
                  <c:v>19.525849999999998</c:v>
                </c:pt>
                <c:pt idx="1056" formatCode="_(&quot;$&quot;* #,##0.00_);_(&quot;$&quot;* \(#,##0.00\);_(&quot;$&quot;* &quot;-&quot;??_);_(@_)">
                  <c:v>19.466049999999999</c:v>
                </c:pt>
                <c:pt idx="1057" formatCode="_(&quot;$&quot;* #,##0.00_);_(&quot;$&quot;* \(#,##0.00\);_(&quot;$&quot;* &quot;-&quot;??_);_(@_)">
                  <c:v>19.393283333333333</c:v>
                </c:pt>
                <c:pt idx="1058" formatCode="_(&quot;$&quot;* #,##0.00_);_(&quot;$&quot;* \(#,##0.00\);_(&quot;$&quot;* &quot;-&quot;??_);_(@_)">
                  <c:v>19.360066666666668</c:v>
                </c:pt>
                <c:pt idx="1059" formatCode="_(&quot;$&quot;* #,##0.00_);_(&quot;$&quot;* \(#,##0.00\);_(&quot;$&quot;* &quot;-&quot;??_);_(@_)">
                  <c:v>19.391283333333334</c:v>
                </c:pt>
                <c:pt idx="1060" formatCode="_(&quot;$&quot;* #,##0.00_);_(&quot;$&quot;* \(#,##0.00\);_(&quot;$&quot;* &quot;-&quot;??_);_(@_)">
                  <c:v>19.442450000000001</c:v>
                </c:pt>
                <c:pt idx="1061" formatCode="_(&quot;$&quot;* #,##0.00_);_(&quot;$&quot;* \(#,##0.00\);_(&quot;$&quot;* &quot;-&quot;??_);_(@_)">
                  <c:v>19.515533333333334</c:v>
                </c:pt>
                <c:pt idx="1062" formatCode="_(&quot;$&quot;* #,##0.00_);_(&quot;$&quot;* \(#,##0.00\);_(&quot;$&quot;* &quot;-&quot;??_);_(@_)">
                  <c:v>19.506883333333331</c:v>
                </c:pt>
                <c:pt idx="1063" formatCode="_(&quot;$&quot;* #,##0.00_);_(&quot;$&quot;* \(#,##0.00\);_(&quot;$&quot;* &quot;-&quot;??_);_(@_)">
                  <c:v>19.502233333333333</c:v>
                </c:pt>
                <c:pt idx="1064" formatCode="_(&quot;$&quot;* #,##0.00_);_(&quot;$&quot;* \(#,##0.00\);_(&quot;$&quot;* &quot;-&quot;??_);_(@_)">
                  <c:v>19.457383333333333</c:v>
                </c:pt>
                <c:pt idx="1065" formatCode="_(&quot;$&quot;* #,##0.00_);_(&quot;$&quot;* \(#,##0.00\);_(&quot;$&quot;* &quot;-&quot;??_);_(@_)">
                  <c:v>19.361383333333333</c:v>
                </c:pt>
                <c:pt idx="1066" formatCode="_(&quot;$&quot;* #,##0.00_);_(&quot;$&quot;* \(#,##0.00\);_(&quot;$&quot;* &quot;-&quot;??_);_(@_)">
                  <c:v>19.281649999999999</c:v>
                </c:pt>
                <c:pt idx="1067" formatCode="_(&quot;$&quot;* #,##0.00_);_(&quot;$&quot;* \(#,##0.00\);_(&quot;$&quot;* &quot;-&quot;??_);_(@_)">
                  <c:v>19.224183333333333</c:v>
                </c:pt>
                <c:pt idx="1068" formatCode="_(&quot;$&quot;* #,##0.00_);_(&quot;$&quot;* \(#,##0.00\);_(&quot;$&quot;* &quot;-&quot;??_);_(@_)">
                  <c:v>19.051100000000002</c:v>
                </c:pt>
                <c:pt idx="1069" formatCode="_(&quot;$&quot;* #,##0.00_);_(&quot;$&quot;* \(#,##0.00\);_(&quot;$&quot;* &quot;-&quot;??_);_(@_)">
                  <c:v>18.876016666666668</c:v>
                </c:pt>
                <c:pt idx="1070" formatCode="_(&quot;$&quot;* #,##0.00_);_(&quot;$&quot;* \(#,##0.00\);_(&quot;$&quot;* &quot;-&quot;??_);_(@_)">
                  <c:v>18.624849999999999</c:v>
                </c:pt>
                <c:pt idx="1071" formatCode="_(&quot;$&quot;* #,##0.00_);_(&quot;$&quot;* \(#,##0.00\);_(&quot;$&quot;* &quot;-&quot;??_);_(@_)">
                  <c:v>18.354083333333332</c:v>
                </c:pt>
                <c:pt idx="1072" formatCode="_(&quot;$&quot;* #,##0.00_);_(&quot;$&quot;* \(#,##0.00\);_(&quot;$&quot;* &quot;-&quot;??_);_(@_)">
                  <c:v>18.046099999999999</c:v>
                </c:pt>
                <c:pt idx="1073" formatCode="_(&quot;$&quot;* #,##0.00_);_(&quot;$&quot;* \(#,##0.00\);_(&quot;$&quot;* &quot;-&quot;??_);_(@_)">
                  <c:v>17.79558333333333</c:v>
                </c:pt>
                <c:pt idx="1074" formatCode="_(&quot;$&quot;* #,##0.00_);_(&quot;$&quot;* \(#,##0.00\);_(&quot;$&quot;* &quot;-&quot;??_);_(@_)">
                  <c:v>17.667999999999996</c:v>
                </c:pt>
                <c:pt idx="1075" formatCode="_(&quot;$&quot;* #,##0.00_);_(&quot;$&quot;* \(#,##0.00\);_(&quot;$&quot;* &quot;-&quot;??_);_(@_)">
                  <c:v>17.471316666666663</c:v>
                </c:pt>
                <c:pt idx="1076" formatCode="_(&quot;$&quot;* #,##0.00_);_(&quot;$&quot;* \(#,##0.00\);_(&quot;$&quot;* &quot;-&quot;??_);_(@_)">
                  <c:v>17.369983333333334</c:v>
                </c:pt>
                <c:pt idx="1077" formatCode="_(&quot;$&quot;* #,##0.00_);_(&quot;$&quot;* \(#,##0.00\);_(&quot;$&quot;* &quot;-&quot;??_);_(@_)">
                  <c:v>17.2806</c:v>
                </c:pt>
                <c:pt idx="1078" formatCode="_(&quot;$&quot;* #,##0.00_);_(&quot;$&quot;* \(#,##0.00\);_(&quot;$&quot;* &quot;-&quot;??_);_(@_)">
                  <c:v>17.244716666666665</c:v>
                </c:pt>
                <c:pt idx="1079" formatCode="_(&quot;$&quot;* #,##0.00_);_(&quot;$&quot;* \(#,##0.00\);_(&quot;$&quot;* &quot;-&quot;??_);_(@_)">
                  <c:v>17.234749999999998</c:v>
                </c:pt>
                <c:pt idx="1080" formatCode="_(&quot;$&quot;* #,##0.00_);_(&quot;$&quot;* \(#,##0.00\);_(&quot;$&quot;* &quot;-&quot;??_);_(@_)">
                  <c:v>17.187249999999999</c:v>
                </c:pt>
                <c:pt idx="1081" formatCode="_(&quot;$&quot;* #,##0.00_);_(&quot;$&quot;* \(#,##0.00\);_(&quot;$&quot;* &quot;-&quot;??_);_(@_)">
                  <c:v>17.173633333333331</c:v>
                </c:pt>
                <c:pt idx="1082" formatCode="_(&quot;$&quot;* #,##0.00_);_(&quot;$&quot;* \(#,##0.00\);_(&quot;$&quot;* &quot;-&quot;??_);_(@_)">
                  <c:v>17.206199999999999</c:v>
                </c:pt>
                <c:pt idx="1083" formatCode="_(&quot;$&quot;* #,##0.00_);_(&quot;$&quot;* \(#,##0.00\);_(&quot;$&quot;* &quot;-&quot;??_);_(@_)">
                  <c:v>17.264016666666667</c:v>
                </c:pt>
                <c:pt idx="1084" formatCode="_(&quot;$&quot;* #,##0.00_);_(&quot;$&quot;* \(#,##0.00\);_(&quot;$&quot;* &quot;-&quot;??_);_(@_)">
                  <c:v>17.310533333333336</c:v>
                </c:pt>
                <c:pt idx="1085" formatCode="_(&quot;$&quot;* #,##0.00_);_(&quot;$&quot;* \(#,##0.00\);_(&quot;$&quot;* &quot;-&quot;??_);_(@_)">
                  <c:v>17.268683333333332</c:v>
                </c:pt>
                <c:pt idx="1086" formatCode="_(&quot;$&quot;* #,##0.00_);_(&quot;$&quot;* \(#,##0.00\);_(&quot;$&quot;* &quot;-&quot;??_);_(@_)">
                  <c:v>17.310866666666666</c:v>
                </c:pt>
                <c:pt idx="1087" formatCode="_(&quot;$&quot;* #,##0.00_);_(&quot;$&quot;* \(#,##0.00\);_(&quot;$&quot;* &quot;-&quot;??_);_(@_)">
                  <c:v>17.383300000000002</c:v>
                </c:pt>
                <c:pt idx="1088" formatCode="_(&quot;$&quot;* #,##0.00_);_(&quot;$&quot;* \(#,##0.00\);_(&quot;$&quot;* &quot;-&quot;??_);_(@_)">
                  <c:v>17.394250000000003</c:v>
                </c:pt>
                <c:pt idx="1089" formatCode="_(&quot;$&quot;* #,##0.00_);_(&quot;$&quot;* \(#,##0.00\);_(&quot;$&quot;* &quot;-&quot;??_);_(@_)">
                  <c:v>17.4102</c:v>
                </c:pt>
                <c:pt idx="1090" formatCode="_(&quot;$&quot;* #,##0.00_);_(&quot;$&quot;* \(#,##0.00\);_(&quot;$&quot;* &quot;-&quot;??_);_(@_)">
                  <c:v>17.47066666666667</c:v>
                </c:pt>
                <c:pt idx="1091" formatCode="_(&quot;$&quot;* #,##0.00_);_(&quot;$&quot;* \(#,##0.00\);_(&quot;$&quot;* &quot;-&quot;??_);_(@_)">
                  <c:v>17.545083333333334</c:v>
                </c:pt>
                <c:pt idx="1092" formatCode="_(&quot;$&quot;* #,##0.00_);_(&quot;$&quot;* \(#,##0.00\);_(&quot;$&quot;* &quot;-&quot;??_);_(@_)">
                  <c:v>17.607216666666666</c:v>
                </c:pt>
                <c:pt idx="1093" formatCode="_(&quot;$&quot;* #,##0.00_);_(&quot;$&quot;* \(#,##0.00\);_(&quot;$&quot;* &quot;-&quot;??_);_(@_)">
                  <c:v>17.63645</c:v>
                </c:pt>
                <c:pt idx="1094" formatCode="_(&quot;$&quot;* #,##0.00_);_(&quot;$&quot;* \(#,##0.00\);_(&quot;$&quot;* &quot;-&quot;??_);_(@_)">
                  <c:v>17.68695</c:v>
                </c:pt>
                <c:pt idx="1095" formatCode="_(&quot;$&quot;* #,##0.00_);_(&quot;$&quot;* \(#,##0.00\);_(&quot;$&quot;* &quot;-&quot;??_);_(@_)">
                  <c:v>17.63976666666667</c:v>
                </c:pt>
                <c:pt idx="1096" formatCode="_(&quot;$&quot;* #,##0.00_);_(&quot;$&quot;* \(#,##0.00\);_(&quot;$&quot;* &quot;-&quot;??_);_(@_)">
                  <c:v>17.563016666666666</c:v>
                </c:pt>
                <c:pt idx="1097" formatCode="_(&quot;$&quot;* #,##0.00_);_(&quot;$&quot;* \(#,##0.00\);_(&quot;$&quot;* &quot;-&quot;??_);_(@_)">
                  <c:v>17.490833333333331</c:v>
                </c:pt>
                <c:pt idx="1098" formatCode="_(&quot;$&quot;* #,##0.00_);_(&quot;$&quot;* \(#,##0.00\);_(&quot;$&quot;* &quot;-&quot;??_);_(@_)">
                  <c:v>17.371383333333331</c:v>
                </c:pt>
                <c:pt idx="1099" formatCode="_(&quot;$&quot;* #,##0.00_);_(&quot;$&quot;* \(#,##0.00\);_(&quot;$&quot;* &quot;-&quot;??_);_(@_)">
                  <c:v>17.296166666666664</c:v>
                </c:pt>
                <c:pt idx="1100" formatCode="_(&quot;$&quot;* #,##0.00_);_(&quot;$&quot;* \(#,##0.00\);_(&quot;$&quot;* &quot;-&quot;??_);_(@_)">
                  <c:v>17.196283333333337</c:v>
                </c:pt>
                <c:pt idx="1101" formatCode="_(&quot;$&quot;* #,##0.00_);_(&quot;$&quot;* \(#,##0.00\);_(&quot;$&quot;* &quot;-&quot;??_);_(@_)">
                  <c:v>17.199433333333332</c:v>
                </c:pt>
                <c:pt idx="1102" formatCode="_(&quot;$&quot;* #,##0.00_);_(&quot;$&quot;* \(#,##0.00\);_(&quot;$&quot;* &quot;-&quot;??_);_(@_)">
                  <c:v>17.136666666666667</c:v>
                </c:pt>
                <c:pt idx="1103" formatCode="_(&quot;$&quot;* #,##0.00_);_(&quot;$&quot;* \(#,##0.00\);_(&quot;$&quot;* &quot;-&quot;??_);_(@_)">
                  <c:v>17.079333333333334</c:v>
                </c:pt>
                <c:pt idx="1104" formatCode="_(&quot;$&quot;* #,##0.00_);_(&quot;$&quot;* \(#,##0.00\);_(&quot;$&quot;* &quot;-&quot;??_);_(@_)">
                  <c:v>17.032</c:v>
                </c:pt>
                <c:pt idx="1105" formatCode="_(&quot;$&quot;* #,##0.00_);_(&quot;$&quot;* \(#,##0.00\);_(&quot;$&quot;* &quot;-&quot;??_);_(@_)">
                  <c:v>16.980999999999998</c:v>
                </c:pt>
                <c:pt idx="1106" formatCode="_(&quot;$&quot;* #,##0.00_);_(&quot;$&quot;* \(#,##0.00\);_(&quot;$&quot;* &quot;-&quot;??_);_(@_)">
                  <c:v>16.940999999999999</c:v>
                </c:pt>
                <c:pt idx="1107" formatCode="_(&quot;$&quot;* #,##0.00_);_(&quot;$&quot;* \(#,##0.00\);_(&quot;$&quot;* &quot;-&quot;??_);_(@_)">
                  <c:v>16.883999999999997</c:v>
                </c:pt>
                <c:pt idx="1108" formatCode="_(&quot;$&quot;* #,##0.00_);_(&quot;$&quot;* \(#,##0.00\);_(&quot;$&quot;* &quot;-&quot;??_);_(@_)">
                  <c:v>16.865333333333332</c:v>
                </c:pt>
                <c:pt idx="1109" formatCode="_(&quot;$&quot;* #,##0.00_);_(&quot;$&quot;* \(#,##0.00\);_(&quot;$&quot;* &quot;-&quot;??_);_(@_)">
                  <c:v>16.781333333333336</c:v>
                </c:pt>
                <c:pt idx="1110" formatCode="_(&quot;$&quot;* #,##0.00_);_(&quot;$&quot;* \(#,##0.00\);_(&quot;$&quot;* &quot;-&quot;??_);_(@_)">
                  <c:v>16.736333333333334</c:v>
                </c:pt>
                <c:pt idx="1111" formatCode="_(&quot;$&quot;* #,##0.00_);_(&quot;$&quot;* \(#,##0.00\);_(&quot;$&quot;* &quot;-&quot;??_);_(@_)">
                  <c:v>16.634333333333334</c:v>
                </c:pt>
                <c:pt idx="1112" formatCode="_(&quot;$&quot;* #,##0.00_);_(&quot;$&quot;* \(#,##0.00\);_(&quot;$&quot;* &quot;-&quot;??_);_(@_)">
                  <c:v>16.559333333333335</c:v>
                </c:pt>
                <c:pt idx="1113" formatCode="_(&quot;$&quot;* #,##0.00_);_(&quot;$&quot;* \(#,##0.00\);_(&quot;$&quot;* &quot;-&quot;??_);_(@_)">
                  <c:v>16.467333333333332</c:v>
                </c:pt>
                <c:pt idx="1114" formatCode="_(&quot;$&quot;* #,##0.00_);_(&quot;$&quot;* \(#,##0.00\);_(&quot;$&quot;* &quot;-&quot;??_);_(@_)">
                  <c:v>16.386333333333337</c:v>
                </c:pt>
                <c:pt idx="1115" formatCode="_(&quot;$&quot;* #,##0.00_);_(&quot;$&quot;* \(#,##0.00\);_(&quot;$&quot;* &quot;-&quot;??_);_(@_)">
                  <c:v>16.37</c:v>
                </c:pt>
                <c:pt idx="1116" formatCode="_(&quot;$&quot;* #,##0.00_);_(&quot;$&quot;* \(#,##0.00\);_(&quot;$&quot;* &quot;-&quot;??_);_(@_)">
                  <c:v>16.361333333333331</c:v>
                </c:pt>
                <c:pt idx="1117" formatCode="_(&quot;$&quot;* #,##0.00_);_(&quot;$&quot;* \(#,##0.00\);_(&quot;$&quot;* &quot;-&quot;??_);_(@_)">
                  <c:v>16.39</c:v>
                </c:pt>
                <c:pt idx="1118" formatCode="_(&quot;$&quot;* #,##0.00_);_(&quot;$&quot;* \(#,##0.00\);_(&quot;$&quot;* &quot;-&quot;??_);_(@_)">
                  <c:v>16.405000000000001</c:v>
                </c:pt>
                <c:pt idx="1119" formatCode="_(&quot;$&quot;* #,##0.00_);_(&quot;$&quot;* \(#,##0.00\);_(&quot;$&quot;* &quot;-&quot;??_);_(@_)">
                  <c:v>16.461333333333336</c:v>
                </c:pt>
                <c:pt idx="1120" formatCode="_(&quot;$&quot;* #,##0.00_);_(&quot;$&quot;* \(#,##0.00\);_(&quot;$&quot;* &quot;-&quot;??_);_(@_)">
                  <c:v>16.495000000000001</c:v>
                </c:pt>
                <c:pt idx="1121" formatCode="_(&quot;$&quot;* #,##0.00_);_(&quot;$&quot;* \(#,##0.00\);_(&quot;$&quot;* &quot;-&quot;??_);_(@_)">
                  <c:v>16.530999999999999</c:v>
                </c:pt>
                <c:pt idx="1122" formatCode="_(&quot;$&quot;* #,##0.00_);_(&quot;$&quot;* \(#,##0.00\);_(&quot;$&quot;* &quot;-&quot;??_);_(@_)">
                  <c:v>16.576666666666668</c:v>
                </c:pt>
                <c:pt idx="1123" formatCode="_(&quot;$&quot;* #,##0.00_);_(&quot;$&quot;* \(#,##0.00\);_(&quot;$&quot;* &quot;-&quot;??_);_(@_)">
                  <c:v>16.646666666666668</c:v>
                </c:pt>
                <c:pt idx="1124" formatCode="_(&quot;$&quot;* #,##0.00_);_(&quot;$&quot;* \(#,##0.00\);_(&quot;$&quot;* &quot;-&quot;??_);_(@_)">
                  <c:v>16.730333333333334</c:v>
                </c:pt>
                <c:pt idx="1125" formatCode="_(&quot;$&quot;* #,##0.00_);_(&quot;$&quot;* \(#,##0.00\);_(&quot;$&quot;* &quot;-&quot;??_);_(@_)">
                  <c:v>16.685666666666666</c:v>
                </c:pt>
                <c:pt idx="1126" formatCode="_(&quot;$&quot;* #,##0.00_);_(&quot;$&quot;* \(#,##0.00\);_(&quot;$&quot;* &quot;-&quot;??_);_(@_)">
                  <c:v>16.544999999999998</c:v>
                </c:pt>
                <c:pt idx="1127" formatCode="_(&quot;$&quot;* #,##0.00_);_(&quot;$&quot;* \(#,##0.00\);_(&quot;$&quot;* &quot;-&quot;??_);_(@_)">
                  <c:v>16.364333333333335</c:v>
                </c:pt>
                <c:pt idx="1128" formatCode="_(&quot;$&quot;* #,##0.00_);_(&quot;$&quot;* \(#,##0.00\);_(&quot;$&quot;* &quot;-&quot;??_);_(@_)">
                  <c:v>16.074000000000002</c:v>
                </c:pt>
                <c:pt idx="1129" formatCode="_(&quot;$&quot;* #,##0.00_);_(&quot;$&quot;* \(#,##0.00\);_(&quot;$&quot;* &quot;-&quot;??_);_(@_)">
                  <c:v>15.794333333333334</c:v>
                </c:pt>
                <c:pt idx="1130" formatCode="_(&quot;$&quot;* #,##0.00_);_(&quot;$&quot;* \(#,##0.00\);_(&quot;$&quot;* &quot;-&quot;??_);_(@_)">
                  <c:v>15.673999999999999</c:v>
                </c:pt>
                <c:pt idx="1131" formatCode="_(&quot;$&quot;* #,##0.00_);_(&quot;$&quot;* \(#,##0.00\);_(&quot;$&quot;* &quot;-&quot;??_);_(@_)">
                  <c:v>15.734999999999999</c:v>
                </c:pt>
                <c:pt idx="1132" formatCode="_(&quot;$&quot;* #,##0.00_);_(&quot;$&quot;* \(#,##0.00\);_(&quot;$&quot;* &quot;-&quot;??_);_(@_)">
                  <c:v>15.902999999999999</c:v>
                </c:pt>
                <c:pt idx="1133" formatCode="_(&quot;$&quot;* #,##0.00_);_(&quot;$&quot;* \(#,##0.00\);_(&quot;$&quot;* &quot;-&quot;??_);_(@_)">
                  <c:v>16.112333333333332</c:v>
                </c:pt>
                <c:pt idx="1134" formatCode="_(&quot;$&quot;* #,##0.00_);_(&quot;$&quot;* \(#,##0.00\);_(&quot;$&quot;* &quot;-&quot;??_);_(@_)">
                  <c:v>16.386333333333333</c:v>
                </c:pt>
                <c:pt idx="1135" formatCode="_(&quot;$&quot;* #,##0.00_);_(&quot;$&quot;* \(#,##0.00\);_(&quot;$&quot;* &quot;-&quot;??_);_(@_)">
                  <c:v>16.581333333333333</c:v>
                </c:pt>
                <c:pt idx="1136" formatCode="_(&quot;$&quot;* #,##0.00_);_(&quot;$&quot;* \(#,##0.00\);_(&quot;$&quot;* &quot;-&quot;??_);_(@_)">
                  <c:v>16.582333333333331</c:v>
                </c:pt>
                <c:pt idx="1137" formatCode="_(&quot;$&quot;* #,##0.00_);_(&quot;$&quot;* \(#,##0.00\);_(&quot;$&quot;* &quot;-&quot;??_);_(@_)">
                  <c:v>16.492999999999999</c:v>
                </c:pt>
                <c:pt idx="1138" formatCode="_(&quot;$&quot;* #,##0.00_);_(&quot;$&quot;* \(#,##0.00\);_(&quot;$&quot;* &quot;-&quot;??_);_(@_)">
                  <c:v>16.389666666666667</c:v>
                </c:pt>
                <c:pt idx="1139" formatCode="_(&quot;$&quot;* #,##0.00_);_(&quot;$&quot;* \(#,##0.00\);_(&quot;$&quot;* &quot;-&quot;??_);_(@_)">
                  <c:v>16.260333333333332</c:v>
                </c:pt>
                <c:pt idx="1140" formatCode="_(&quot;$&quot;* #,##0.00_);_(&quot;$&quot;* \(#,##0.00\);_(&quot;$&quot;* &quot;-&quot;??_);_(@_)">
                  <c:v>16.089000000000002</c:v>
                </c:pt>
                <c:pt idx="1141" formatCode="_(&quot;$&quot;* #,##0.00_);_(&quot;$&quot;* \(#,##0.00\);_(&quot;$&quot;* &quot;-&quot;??_);_(@_)">
                  <c:v>16.048666666666666</c:v>
                </c:pt>
                <c:pt idx="1142" formatCode="_(&quot;$&quot;* #,##0.00_);_(&quot;$&quot;* \(#,##0.00\);_(&quot;$&quot;* &quot;-&quot;??_);_(@_)">
                  <c:v>16.084666666666667</c:v>
                </c:pt>
                <c:pt idx="1143" formatCode="_(&quot;$&quot;* #,##0.00_);_(&quot;$&quot;* \(#,##0.00\);_(&quot;$&quot;* &quot;-&quot;??_);_(@_)">
                  <c:v>16.178000000000001</c:v>
                </c:pt>
                <c:pt idx="1144" formatCode="_(&quot;$&quot;* #,##0.00_);_(&quot;$&quot;* \(#,##0.00\);_(&quot;$&quot;* &quot;-&quot;??_);_(@_)">
                  <c:v>16.369333333333334</c:v>
                </c:pt>
                <c:pt idx="1145" formatCode="_(&quot;$&quot;* #,##0.00_);_(&quot;$&quot;* \(#,##0.00\);_(&quot;$&quot;* &quot;-&quot;??_);_(@_)">
                  <c:v>16.595000000000002</c:v>
                </c:pt>
                <c:pt idx="1146" formatCode="_(&quot;$&quot;* #,##0.00_);_(&quot;$&quot;* \(#,##0.00\);_(&quot;$&quot;* &quot;-&quot;??_);_(@_)">
                  <c:v>16.887666666666668</c:v>
                </c:pt>
                <c:pt idx="1147" formatCode="_(&quot;$&quot;* #,##0.00_);_(&quot;$&quot;* \(#,##0.00\);_(&quot;$&quot;* &quot;-&quot;??_);_(@_)">
                  <c:v>17.043000000000003</c:v>
                </c:pt>
                <c:pt idx="1148" formatCode="_(&quot;$&quot;* #,##0.00_);_(&quot;$&quot;* \(#,##0.00\);_(&quot;$&quot;* &quot;-&quot;??_);_(@_)">
                  <c:v>17.153000000000002</c:v>
                </c:pt>
                <c:pt idx="1149" formatCode="_(&quot;$&quot;* #,##0.00_);_(&quot;$&quot;* \(#,##0.00\);_(&quot;$&quot;* &quot;-&quot;??_);_(@_)">
                  <c:v>17.199666666666669</c:v>
                </c:pt>
                <c:pt idx="1150" formatCode="_(&quot;$&quot;* #,##0.00_);_(&quot;$&quot;* \(#,##0.00\);_(&quot;$&quot;* &quot;-&quot;??_);_(@_)">
                  <c:v>17.130666666666666</c:v>
                </c:pt>
                <c:pt idx="1151" formatCode="_(&quot;$&quot;* #,##0.00_);_(&quot;$&quot;* \(#,##0.00\);_(&quot;$&quot;* &quot;-&quot;??_);_(@_)">
                  <c:v>17.046000000000003</c:v>
                </c:pt>
                <c:pt idx="1152" formatCode="_(&quot;$&quot;* #,##0.00_);_(&quot;$&quot;* \(#,##0.00\);_(&quot;$&quot;* &quot;-&quot;??_);_(@_)">
                  <c:v>16.879000000000001</c:v>
                </c:pt>
                <c:pt idx="1153" formatCode="_(&quot;$&quot;* #,##0.00_);_(&quot;$&quot;* \(#,##0.00\);_(&quot;$&quot;* &quot;-&quot;??_);_(@_)">
                  <c:v>16.734666666666669</c:v>
                </c:pt>
                <c:pt idx="1154" formatCode="_(&quot;$&quot;* #,##0.00_);_(&quot;$&quot;* \(#,##0.00\);_(&quot;$&quot;* &quot;-&quot;??_);_(@_)">
                  <c:v>16.534333333333333</c:v>
                </c:pt>
                <c:pt idx="1155" formatCode="_(&quot;$&quot;* #,##0.00_);_(&quot;$&quot;* \(#,##0.00\);_(&quot;$&quot;* &quot;-&quot;??_);_(@_)">
                  <c:v>16.395333333333333</c:v>
                </c:pt>
                <c:pt idx="1156" formatCode="_(&quot;$&quot;* #,##0.00_);_(&quot;$&quot;* \(#,##0.00\);_(&quot;$&quot;* &quot;-&quot;??_);_(@_)">
                  <c:v>16.281000000000002</c:v>
                </c:pt>
                <c:pt idx="1157" formatCode="_(&quot;$&quot;* #,##0.00_);_(&quot;$&quot;* \(#,##0.00\);_(&quot;$&quot;* &quot;-&quot;??_);_(@_)">
                  <c:v>16.181666666666668</c:v>
                </c:pt>
                <c:pt idx="1158" formatCode="_(&quot;$&quot;* #,##0.00_);_(&quot;$&quot;* \(#,##0.00\);_(&quot;$&quot;* &quot;-&quot;??_);_(@_)">
                  <c:v>16.177</c:v>
                </c:pt>
                <c:pt idx="1159" formatCode="_(&quot;$&quot;* #,##0.00_);_(&quot;$&quot;* \(#,##0.00\);_(&quot;$&quot;* &quot;-&quot;??_);_(@_)">
                  <c:v>16.234999999999999</c:v>
                </c:pt>
                <c:pt idx="1160" formatCode="_(&quot;$&quot;* #,##0.00_);_(&quot;$&quot;* \(#,##0.00\);_(&quot;$&quot;* &quot;-&quot;??_);_(@_)">
                  <c:v>16.39</c:v>
                </c:pt>
                <c:pt idx="1161" formatCode="_(&quot;$&quot;* #,##0.00_);_(&quot;$&quot;* \(#,##0.00\);_(&quot;$&quot;* &quot;-&quot;??_);_(@_)">
                  <c:v>16.527333333333335</c:v>
                </c:pt>
                <c:pt idx="1162" formatCode="_(&quot;$&quot;* #,##0.00_);_(&quot;$&quot;* \(#,##0.00\);_(&quot;$&quot;* &quot;-&quot;??_);_(@_)">
                  <c:v>16.686666666666667</c:v>
                </c:pt>
                <c:pt idx="1163" formatCode="_(&quot;$&quot;* #,##0.00_);_(&quot;$&quot;* \(#,##0.00\);_(&quot;$&quot;* &quot;-&quot;??_);_(@_)">
                  <c:v>16.871333333333336</c:v>
                </c:pt>
                <c:pt idx="1164" formatCode="_(&quot;$&quot;* #,##0.00_);_(&quot;$&quot;* \(#,##0.00\);_(&quot;$&quot;* &quot;-&quot;??_);_(@_)">
                  <c:v>16.990333333333329</c:v>
                </c:pt>
                <c:pt idx="1165" formatCode="_(&quot;$&quot;* #,##0.00_);_(&quot;$&quot;* \(#,##0.00\);_(&quot;$&quot;* &quot;-&quot;??_);_(@_)">
                  <c:v>17.122333333333334</c:v>
                </c:pt>
                <c:pt idx="1166" formatCode="_(&quot;$&quot;* #,##0.00_);_(&quot;$&quot;* \(#,##0.00\);_(&quot;$&quot;* &quot;-&quot;??_);_(@_)">
                  <c:v>17.199666666666669</c:v>
                </c:pt>
                <c:pt idx="1167" formatCode="_(&quot;$&quot;* #,##0.00_);_(&quot;$&quot;* \(#,##0.00\);_(&quot;$&quot;* &quot;-&quot;??_);_(@_)">
                  <c:v>17.382666666666665</c:v>
                </c:pt>
                <c:pt idx="1168" formatCode="_(&quot;$&quot;* #,##0.00_);_(&quot;$&quot;* \(#,##0.00\);_(&quot;$&quot;* &quot;-&quot;??_);_(@_)">
                  <c:v>17.63</c:v>
                </c:pt>
                <c:pt idx="1169" formatCode="_(&quot;$&quot;* #,##0.00_);_(&quot;$&quot;* \(#,##0.00\);_(&quot;$&quot;* &quot;-&quot;??_);_(@_)">
                  <c:v>17.929000000000002</c:v>
                </c:pt>
                <c:pt idx="1170" formatCode="_(&quot;$&quot;* #,##0.00_);_(&quot;$&quot;* \(#,##0.00\);_(&quot;$&quot;* &quot;-&quot;??_);_(@_)">
                  <c:v>18.276333333333334</c:v>
                </c:pt>
                <c:pt idx="1171" formatCode="_(&quot;$&quot;* #,##0.00_);_(&quot;$&quot;* \(#,##0.00\);_(&quot;$&quot;* &quot;-&quot;??_);_(@_)">
                  <c:v>18.57</c:v>
                </c:pt>
                <c:pt idx="1172" formatCode="_(&quot;$&quot;* #,##0.00_);_(&quot;$&quot;* \(#,##0.00\);_(&quot;$&quot;* &quot;-&quot;??_);_(@_)">
                  <c:v>18.887666666666668</c:v>
                </c:pt>
                <c:pt idx="1173" formatCode="_(&quot;$&quot;* #,##0.00_);_(&quot;$&quot;* \(#,##0.00\);_(&quot;$&quot;* &quot;-&quot;??_);_(@_)">
                  <c:v>19.071666666666669</c:v>
                </c:pt>
                <c:pt idx="1174" formatCode="_(&quot;$&quot;* #,##0.00_);_(&quot;$&quot;* \(#,##0.00\);_(&quot;$&quot;* &quot;-&quot;??_);_(@_)">
                  <c:v>19.087333333333337</c:v>
                </c:pt>
                <c:pt idx="1175" formatCode="_(&quot;$&quot;* #,##0.00_);_(&quot;$&quot;* \(#,##0.00\);_(&quot;$&quot;* &quot;-&quot;??_);_(@_)">
                  <c:v>18.994000000000003</c:v>
                </c:pt>
                <c:pt idx="1176" formatCode="_(&quot;$&quot;* #,##0.00_);_(&quot;$&quot;* \(#,##0.00\);_(&quot;$&quot;* &quot;-&quot;??_);_(@_)">
                  <c:v>18.885333333333332</c:v>
                </c:pt>
                <c:pt idx="1177" formatCode="_(&quot;$&quot;* #,##0.00_);_(&quot;$&quot;* \(#,##0.00\);_(&quot;$&quot;* &quot;-&quot;??_);_(@_)">
                  <c:v>18.753333333333334</c:v>
                </c:pt>
                <c:pt idx="1178" formatCode="_(&quot;$&quot;* #,##0.00_);_(&quot;$&quot;* \(#,##0.00\);_(&quot;$&quot;* &quot;-&quot;??_);_(@_)">
                  <c:v>18.522000000000002</c:v>
                </c:pt>
                <c:pt idx="1179" formatCode="_(&quot;$&quot;* #,##0.00_);_(&quot;$&quot;* \(#,##0.00\);_(&quot;$&quot;* &quot;-&quot;??_);_(@_)">
                  <c:v>18.190999999999999</c:v>
                </c:pt>
                <c:pt idx="1180" formatCode="_(&quot;$&quot;* #,##0.00_);_(&quot;$&quot;* \(#,##0.00\);_(&quot;$&quot;* &quot;-&quot;??_);_(@_)">
                  <c:v>17.995000000000001</c:v>
                </c:pt>
                <c:pt idx="1181" formatCode="_(&quot;$&quot;* #,##0.00_);_(&quot;$&quot;* \(#,##0.00\);_(&quot;$&quot;* &quot;-&quot;??_);_(@_)">
                  <c:v>17.780666666666665</c:v>
                </c:pt>
                <c:pt idx="1182" formatCode="_(&quot;$&quot;* #,##0.00_);_(&quot;$&quot;* \(#,##0.00\);_(&quot;$&quot;* &quot;-&quot;??_);_(@_)">
                  <c:v>17.632999999999999</c:v>
                </c:pt>
                <c:pt idx="1183" formatCode="_(&quot;$&quot;* #,##0.00_);_(&quot;$&quot;* \(#,##0.00\);_(&quot;$&quot;* &quot;-&quot;??_);_(@_)">
                  <c:v>17.530333333333335</c:v>
                </c:pt>
                <c:pt idx="1184" formatCode="_(&quot;$&quot;* #,##0.00_);_(&quot;$&quot;* \(#,##0.00\);_(&quot;$&quot;* &quot;-&quot;??_);_(@_)">
                  <c:v>17.388333333333335</c:v>
                </c:pt>
                <c:pt idx="1185" formatCode="_(&quot;$&quot;* #,##0.00_);_(&quot;$&quot;* \(#,##0.00\);_(&quot;$&quot;* &quot;-&quot;??_);_(@_)">
                  <c:v>17.241000000000003</c:v>
                </c:pt>
                <c:pt idx="1186" formatCode="_(&quot;$&quot;* #,##0.00_);_(&quot;$&quot;* \(#,##0.00\);_(&quot;$&quot;* &quot;-&quot;??_);_(@_)">
                  <c:v>17.076333333333334</c:v>
                </c:pt>
                <c:pt idx="1187" formatCode="_(&quot;$&quot;* #,##0.00_);_(&quot;$&quot;* \(#,##0.00\);_(&quot;$&quot;* &quot;-&quot;??_);_(@_)">
                  <c:v>16.964666666666666</c:v>
                </c:pt>
                <c:pt idx="1188" formatCode="_(&quot;$&quot;* #,##0.00_);_(&quot;$&quot;* \(#,##0.00\);_(&quot;$&quot;* &quot;-&quot;??_);_(@_)">
                  <c:v>16.837333333333333</c:v>
                </c:pt>
                <c:pt idx="1189" formatCode="_(&quot;$&quot;* #,##0.00_);_(&quot;$&quot;* \(#,##0.00\);_(&quot;$&quot;* &quot;-&quot;??_);_(@_)">
                  <c:v>16.698666666666668</c:v>
                </c:pt>
                <c:pt idx="1190" formatCode="_(&quot;$&quot;* #,##0.00_);_(&quot;$&quot;* \(#,##0.00\);_(&quot;$&quot;* &quot;-&quot;??_);_(@_)">
                  <c:v>16.680999999999997</c:v>
                </c:pt>
                <c:pt idx="1191" formatCode="_(&quot;$&quot;* #,##0.00_);_(&quot;$&quot;* \(#,##0.00\);_(&quot;$&quot;* &quot;-&quot;??_);_(@_)">
                  <c:v>16.784666666666666</c:v>
                </c:pt>
                <c:pt idx="1192" formatCode="_(&quot;$&quot;* #,##0.00_);_(&quot;$&quot;* \(#,##0.00\);_(&quot;$&quot;* &quot;-&quot;??_);_(@_)">
                  <c:v>17.007333333333332</c:v>
                </c:pt>
                <c:pt idx="1193" formatCode="_(&quot;$&quot;* #,##0.00_);_(&quot;$&quot;* \(#,##0.00\);_(&quot;$&quot;* &quot;-&quot;??_);_(@_)">
                  <c:v>17.205333333333332</c:v>
                </c:pt>
                <c:pt idx="1194" formatCode="_(&quot;$&quot;* #,##0.00_);_(&quot;$&quot;* \(#,##0.00\);_(&quot;$&quot;* &quot;-&quot;??_);_(@_)">
                  <c:v>17.335333333333335</c:v>
                </c:pt>
                <c:pt idx="1195" formatCode="_(&quot;$&quot;* #,##0.00_);_(&quot;$&quot;* \(#,##0.00\);_(&quot;$&quot;* &quot;-&quot;??_);_(@_)">
                  <c:v>17.529</c:v>
                </c:pt>
                <c:pt idx="1196" formatCode="_(&quot;$&quot;* #,##0.00_);_(&quot;$&quot;* \(#,##0.00\);_(&quot;$&quot;* &quot;-&quot;??_);_(@_)">
                  <c:v>17.763999999999999</c:v>
                </c:pt>
                <c:pt idx="1197" formatCode="_(&quot;$&quot;* #,##0.00_);_(&quot;$&quot;* \(#,##0.00\);_(&quot;$&quot;* &quot;-&quot;??_);_(@_)">
                  <c:v>17.966333333333331</c:v>
                </c:pt>
                <c:pt idx="1198" formatCode="_(&quot;$&quot;* #,##0.00_);_(&quot;$&quot;* \(#,##0.00\);_(&quot;$&quot;* &quot;-&quot;??_);_(@_)">
                  <c:v>18.090666666666667</c:v>
                </c:pt>
                <c:pt idx="1199" formatCode="_(&quot;$&quot;* #,##0.00_);_(&quot;$&quot;* \(#,##0.00\);_(&quot;$&quot;* &quot;-&quot;??_);_(@_)">
                  <c:v>18.167333333333328</c:v>
                </c:pt>
                <c:pt idx="1200" formatCode="_(&quot;$&quot;* #,##0.00_);_(&quot;$&quot;* \(#,##0.00\);_(&quot;$&quot;* &quot;-&quot;??_);_(@_)">
                  <c:v>18.298333333333332</c:v>
                </c:pt>
                <c:pt idx="1201" formatCode="_(&quot;$&quot;* #,##0.00_);_(&quot;$&quot;* \(#,##0.00\);_(&quot;$&quot;* &quot;-&quot;??_);_(@_)">
                  <c:v>18.383999999999997</c:v>
                </c:pt>
                <c:pt idx="1202" formatCode="_(&quot;$&quot;* #,##0.00_);_(&quot;$&quot;* \(#,##0.00\);_(&quot;$&quot;* &quot;-&quot;??_);_(@_)">
                  <c:v>18.538</c:v>
                </c:pt>
                <c:pt idx="1203" formatCode="_(&quot;$&quot;* #,##0.00_);_(&quot;$&quot;* \(#,##0.00\);_(&quot;$&quot;* &quot;-&quot;??_);_(@_)">
                  <c:v>18.736666666666668</c:v>
                </c:pt>
                <c:pt idx="1204" formatCode="_(&quot;$&quot;* #,##0.00_);_(&quot;$&quot;* \(#,##0.00\);_(&quot;$&quot;* &quot;-&quot;??_);_(@_)">
                  <c:v>18.870666666666665</c:v>
                </c:pt>
                <c:pt idx="1205" formatCode="_(&quot;$&quot;* #,##0.00_);_(&quot;$&quot;* \(#,##0.00\);_(&quot;$&quot;* &quot;-&quot;??_);_(@_)">
                  <c:v>19.079666666666668</c:v>
                </c:pt>
                <c:pt idx="1206" formatCode="_(&quot;$&quot;* #,##0.00_);_(&quot;$&quot;* \(#,##0.00\);_(&quot;$&quot;* &quot;-&quot;??_);_(@_)">
                  <c:v>19.182666666666666</c:v>
                </c:pt>
                <c:pt idx="1207" formatCode="_(&quot;$&quot;* #,##0.00_);_(&quot;$&quot;* \(#,##0.00\);_(&quot;$&quot;* &quot;-&quot;??_);_(@_)">
                  <c:v>19.237666666666666</c:v>
                </c:pt>
                <c:pt idx="1208" formatCode="_(&quot;$&quot;* #,##0.00_);_(&quot;$&quot;* \(#,##0.00\);_(&quot;$&quot;* &quot;-&quot;??_);_(@_)">
                  <c:v>19.180666666666667</c:v>
                </c:pt>
                <c:pt idx="1209" formatCode="_(&quot;$&quot;* #,##0.00_);_(&quot;$&quot;* \(#,##0.00\);_(&quot;$&quot;* &quot;-&quot;??_);_(@_)">
                  <c:v>18.957333333333334</c:v>
                </c:pt>
                <c:pt idx="1210" formatCode="_(&quot;$&quot;* #,##0.00_);_(&quot;$&quot;* \(#,##0.00\);_(&quot;$&quot;* &quot;-&quot;??_);_(@_)">
                  <c:v>18.765333333333334</c:v>
                </c:pt>
                <c:pt idx="1211" formatCode="_(&quot;$&quot;* #,##0.00_);_(&quot;$&quot;* \(#,##0.00\);_(&quot;$&quot;* &quot;-&quot;??_);_(@_)">
                  <c:v>18.612666666666669</c:v>
                </c:pt>
                <c:pt idx="1212" formatCode="_(&quot;$&quot;* #,##0.00_);_(&quot;$&quot;* \(#,##0.00\);_(&quot;$&quot;* &quot;-&quot;??_);_(@_)">
                  <c:v>18.555666666666671</c:v>
                </c:pt>
                <c:pt idx="1213" formatCode="_(&quot;$&quot;* #,##0.00_);_(&quot;$&quot;* \(#,##0.00\);_(&quot;$&quot;* &quot;-&quot;??_);_(@_)">
                  <c:v>18.527666666666669</c:v>
                </c:pt>
                <c:pt idx="1214" formatCode="_(&quot;$&quot;* #,##0.00_);_(&quot;$&quot;* \(#,##0.00\);_(&quot;$&quot;* &quot;-&quot;??_);_(@_)">
                  <c:v>18.497000000000003</c:v>
                </c:pt>
                <c:pt idx="1215" formatCode="_(&quot;$&quot;* #,##0.00_);_(&quot;$&quot;* \(#,##0.00\);_(&quot;$&quot;* &quot;-&quot;??_);_(@_)">
                  <c:v>18.599</c:v>
                </c:pt>
                <c:pt idx="1216" formatCode="_(&quot;$&quot;* #,##0.00_);_(&quot;$&quot;* \(#,##0.00\);_(&quot;$&quot;* &quot;-&quot;??_);_(@_)">
                  <c:v>18.582333333333334</c:v>
                </c:pt>
                <c:pt idx="1217" formatCode="_(&quot;$&quot;* #,##0.00_);_(&quot;$&quot;* \(#,##0.00\);_(&quot;$&quot;* &quot;-&quot;??_);_(@_)">
                  <c:v>18.499333333333333</c:v>
                </c:pt>
                <c:pt idx="1218" formatCode="_(&quot;$&quot;* #,##0.00_);_(&quot;$&quot;* \(#,##0.00\);_(&quot;$&quot;* &quot;-&quot;??_);_(@_)">
                  <c:v>18.481333333333335</c:v>
                </c:pt>
                <c:pt idx="1219" formatCode="_(&quot;$&quot;* #,##0.00_);_(&quot;$&quot;* \(#,##0.00\);_(&quot;$&quot;* &quot;-&quot;??_);_(@_)">
                  <c:v>18.463666666666665</c:v>
                </c:pt>
                <c:pt idx="1220" formatCode="_(&quot;$&quot;* #,##0.00_);_(&quot;$&quot;* \(#,##0.00\);_(&quot;$&quot;* &quot;-&quot;??_);_(@_)">
                  <c:v>18.489333333333331</c:v>
                </c:pt>
                <c:pt idx="1221" formatCode="_(&quot;$&quot;* #,##0.00_);_(&quot;$&quot;* \(#,##0.00\);_(&quot;$&quot;* &quot;-&quot;??_);_(@_)">
                  <c:v>18.570999999999998</c:v>
                </c:pt>
                <c:pt idx="1222" formatCode="_(&quot;$&quot;* #,##0.00_);_(&quot;$&quot;* \(#,##0.00\);_(&quot;$&quot;* &quot;-&quot;??_);_(@_)">
                  <c:v>18.752999999999997</c:v>
                </c:pt>
                <c:pt idx="1223" formatCode="_(&quot;$&quot;* #,##0.00_);_(&quot;$&quot;* \(#,##0.00\);_(&quot;$&quot;* &quot;-&quot;??_);_(@_)">
                  <c:v>19.024999999999999</c:v>
                </c:pt>
                <c:pt idx="1224" formatCode="_(&quot;$&quot;* #,##0.00_);_(&quot;$&quot;* \(#,##0.00\);_(&quot;$&quot;* &quot;-&quot;??_);_(@_)">
                  <c:v>19.122666666666664</c:v>
                </c:pt>
                <c:pt idx="1225" formatCode="_(&quot;$&quot;* #,##0.00_);_(&quot;$&quot;* \(#,##0.00\);_(&quot;$&quot;* &quot;-&quot;??_);_(@_)">
                  <c:v>19.238666666666663</c:v>
                </c:pt>
                <c:pt idx="1226" formatCode="_(&quot;$&quot;* #,##0.00_);_(&quot;$&quot;* \(#,##0.00\);_(&quot;$&quot;* &quot;-&quot;??_);_(@_)">
                  <c:v>19.324999999999999</c:v>
                </c:pt>
                <c:pt idx="1227" formatCode="_(&quot;$&quot;* #,##0.00_);_(&quot;$&quot;* \(#,##0.00\);_(&quot;$&quot;* &quot;-&quot;??_);_(@_)">
                  <c:v>19.304666666666666</c:v>
                </c:pt>
                <c:pt idx="1228" formatCode="_(&quot;$&quot;* #,##0.00_);_(&quot;$&quot;* \(#,##0.00\);_(&quot;$&quot;* &quot;-&quot;??_);_(@_)">
                  <c:v>19.237666666666666</c:v>
                </c:pt>
                <c:pt idx="1229" formatCode="_(&quot;$&quot;* #,##0.00_);_(&quot;$&quot;* \(#,##0.00\);_(&quot;$&quot;* &quot;-&quot;??_);_(@_)">
                  <c:v>19.111000000000001</c:v>
                </c:pt>
                <c:pt idx="1230" formatCode="_(&quot;$&quot;* #,##0.00_);_(&quot;$&quot;* \(#,##0.00\);_(&quot;$&quot;* &quot;-&quot;??_);_(@_)">
                  <c:v>19.094333333333335</c:v>
                </c:pt>
                <c:pt idx="1231" formatCode="_(&quot;$&quot;* #,##0.00_);_(&quot;$&quot;* \(#,##0.00\);_(&quot;$&quot;* &quot;-&quot;??_);_(@_)">
                  <c:v>19.046666666666667</c:v>
                </c:pt>
                <c:pt idx="1232" formatCode="_(&quot;$&quot;* #,##0.00_);_(&quot;$&quot;* \(#,##0.00\);_(&quot;$&quot;* &quot;-&quot;??_);_(@_)">
                  <c:v>18.994999999999997</c:v>
                </c:pt>
                <c:pt idx="1233" formatCode="_(&quot;$&quot;* #,##0.00_);_(&quot;$&quot;* \(#,##0.00\);_(&quot;$&quot;* &quot;-&quot;??_);_(@_)">
                  <c:v>18.973333333333333</c:v>
                </c:pt>
                <c:pt idx="1234" formatCode="_(&quot;$&quot;* #,##0.00_);_(&quot;$&quot;* \(#,##0.00\);_(&quot;$&quot;* &quot;-&quot;??_);_(@_)">
                  <c:v>19.003333333333334</c:v>
                </c:pt>
                <c:pt idx="1235" formatCode="_(&quot;$&quot;* #,##0.00_);_(&quot;$&quot;* \(#,##0.00\);_(&quot;$&quot;* &quot;-&quot;??_);_(@_)">
                  <c:v>19.023333333333333</c:v>
                </c:pt>
                <c:pt idx="1236" formatCode="_(&quot;$&quot;* #,##0.00_);_(&quot;$&quot;* \(#,##0.00\);_(&quot;$&quot;* &quot;-&quot;??_);_(@_)">
                  <c:v>18.944666666666667</c:v>
                </c:pt>
                <c:pt idx="1237" formatCode="_(&quot;$&quot;* #,##0.00_);_(&quot;$&quot;* \(#,##0.00\);_(&quot;$&quot;* &quot;-&quot;??_);_(@_)">
                  <c:v>18.886666666666667</c:v>
                </c:pt>
                <c:pt idx="1238" formatCode="_(&quot;$&quot;* #,##0.00_);_(&quot;$&quot;* \(#,##0.00\);_(&quot;$&quot;* &quot;-&quot;??_);_(@_)">
                  <c:v>18.79666666666667</c:v>
                </c:pt>
                <c:pt idx="1239" formatCode="_(&quot;$&quot;* #,##0.00_);_(&quot;$&quot;* \(#,##0.00\);_(&quot;$&quot;* &quot;-&quot;??_);_(@_)">
                  <c:v>18.690000000000001</c:v>
                </c:pt>
                <c:pt idx="1240" formatCode="_(&quot;$&quot;* #,##0.00_);_(&quot;$&quot;* \(#,##0.00\);_(&quot;$&quot;* &quot;-&quot;??_);_(@_)">
                  <c:v>18.543333333333333</c:v>
                </c:pt>
                <c:pt idx="1241" formatCode="_(&quot;$&quot;* #,##0.00_);_(&quot;$&quot;* \(#,##0.00\);_(&quot;$&quot;* &quot;-&quot;??_);_(@_)">
                  <c:v>18.343333333333337</c:v>
                </c:pt>
                <c:pt idx="1242" formatCode="_(&quot;$&quot;* #,##0.00_);_(&quot;$&quot;* \(#,##0.00\);_(&quot;$&quot;* &quot;-&quot;??_);_(@_)">
                  <c:v>18.154999999999998</c:v>
                </c:pt>
                <c:pt idx="1243" formatCode="_(&quot;$&quot;* #,##0.00_);_(&quot;$&quot;* \(#,##0.00\);_(&quot;$&quot;* &quot;-&quot;??_);_(@_)">
                  <c:v>17.989999999999998</c:v>
                </c:pt>
                <c:pt idx="1244" formatCode="_(&quot;$&quot;* #,##0.00_);_(&quot;$&quot;* \(#,##0.00\);_(&quot;$&quot;* &quot;-&quot;??_);_(@_)">
                  <c:v>17.841666666666669</c:v>
                </c:pt>
                <c:pt idx="1245" formatCode="_(&quot;$&quot;* #,##0.00_);_(&quot;$&quot;* \(#,##0.00\);_(&quot;$&quot;* &quot;-&quot;??_);_(@_)">
                  <c:v>17.763333333333335</c:v>
                </c:pt>
                <c:pt idx="1246" formatCode="_(&quot;$&quot;* #,##0.00_);_(&quot;$&quot;* \(#,##0.00\);_(&quot;$&quot;* &quot;-&quot;??_);_(@_)">
                  <c:v>17.721666666666668</c:v>
                </c:pt>
                <c:pt idx="1247" formatCode="_(&quot;$&quot;* #,##0.00_);_(&quot;$&quot;* \(#,##0.00\);_(&quot;$&quot;* &quot;-&quot;??_);_(@_)">
                  <c:v>17.736666666666668</c:v>
                </c:pt>
                <c:pt idx="1248" formatCode="_(&quot;$&quot;* #,##0.00_);_(&quot;$&quot;* \(#,##0.00\);_(&quot;$&quot;* &quot;-&quot;??_);_(@_)">
                  <c:v>17.748333333333335</c:v>
                </c:pt>
                <c:pt idx="1249" formatCode="_(&quot;$&quot;* #,##0.00_);_(&quot;$&quot;* \(#,##0.00\);_(&quot;$&quot;* &quot;-&quot;??_);_(@_)">
                  <c:v>17.755000000000003</c:v>
                </c:pt>
                <c:pt idx="1250" formatCode="_(&quot;$&quot;* #,##0.00_);_(&quot;$&quot;* \(#,##0.00\);_(&quot;$&quot;* &quot;-&quot;??_);_(@_)">
                  <c:v>17.775000000000002</c:v>
                </c:pt>
                <c:pt idx="1251" formatCode="_(&quot;$&quot;* #,##0.00_);_(&quot;$&quot;* \(#,##0.00\);_(&quot;$&quot;* &quot;-&quot;??_);_(@_)">
                  <c:v>17.824999999999999</c:v>
                </c:pt>
                <c:pt idx="1252" formatCode="_(&quot;$&quot;* #,##0.00_);_(&quot;$&quot;* \(#,##0.00\);_(&quot;$&quot;* &quot;-&quot;??_);_(@_)">
                  <c:v>17.848333333333333</c:v>
                </c:pt>
                <c:pt idx="1253" formatCode="_(&quot;$&quot;* #,##0.00_);_(&quot;$&quot;* \(#,##0.00\);_(&quot;$&quot;* &quot;-&quot;??_);_(@_)">
                  <c:v>17.896666666666665</c:v>
                </c:pt>
                <c:pt idx="1254" formatCode="_(&quot;$&quot;* #,##0.00_);_(&quot;$&quot;* \(#,##0.00\);_(&quot;$&quot;* &quot;-&quot;??_);_(@_)">
                  <c:v>18.281666666666663</c:v>
                </c:pt>
                <c:pt idx="1255" formatCode="_(&quot;$&quot;* #,##0.00_);_(&quot;$&quot;* \(#,##0.00\);_(&quot;$&quot;* &quot;-&quot;??_);_(@_)">
                  <c:v>18.513333333333332</c:v>
                </c:pt>
                <c:pt idx="1256" formatCode="_(&quot;$&quot;* #,##0.00_);_(&quot;$&quot;* \(#,##0.00\);_(&quot;$&quot;* &quot;-&quot;??_);_(@_)">
                  <c:v>18.668333333333333</c:v>
                </c:pt>
                <c:pt idx="1257" formatCode="_(&quot;$&quot;* #,##0.00_);_(&quot;$&quot;* \(#,##0.00\);_(&quot;$&quot;* &quot;-&quot;??_);_(@_)">
                  <c:v>18.743333333333336</c:v>
                </c:pt>
                <c:pt idx="1258" formatCode="_(&quot;$&quot;* #,##0.00_);_(&quot;$&quot;* \(#,##0.00\);_(&quot;$&quot;* &quot;-&quot;??_);_(@_)">
                  <c:v>18.893999999999998</c:v>
                </c:pt>
                <c:pt idx="1259" formatCode="_(&quot;$&quot;* #,##0.00_);_(&quot;$&quot;* \(#,##0.00\);_(&quot;$&quot;* &quot;-&quot;??_);_(@_)">
                  <c:v>19.05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28320"/>
        <c:axId val="1246525920"/>
      </c:lineChart>
      <c:dateAx>
        <c:axId val="12465283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Offset val="100"/>
        <c:baseTimeUnit val="days"/>
      </c:date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</a:t>
            </a:r>
            <a:r>
              <a:rPr lang="vi-VN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Forecast</a:t>
            </a:r>
            <a:endParaRPr lang="en-US" sz="2400" b="1" i="0" u="none" strike="noStrike" kern="1200" baseline="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'3b.  Exponential Smoothing'!$C$2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Smoothing'!$C$3:$C$1260</c:f>
              <c:numCache>
                <c:formatCode>General</c:formatCode>
                <c:ptCount val="1258"/>
                <c:pt idx="0">
                  <c:v>11.747999999999999</c:v>
                </c:pt>
                <c:pt idx="1">
                  <c:v>11.787800000000001</c:v>
                </c:pt>
                <c:pt idx="2">
                  <c:v>11.86</c:v>
                </c:pt>
                <c:pt idx="3">
                  <c:v>11.757400000000001</c:v>
                </c:pt>
                <c:pt idx="4">
                  <c:v>11.6777</c:v>
                </c:pt>
                <c:pt idx="5">
                  <c:v>11.6853</c:v>
                </c:pt>
                <c:pt idx="6">
                  <c:v>11.624499999999999</c:v>
                </c:pt>
                <c:pt idx="7">
                  <c:v>11.7385</c:v>
                </c:pt>
                <c:pt idx="8">
                  <c:v>11.994899999999999</c:v>
                </c:pt>
                <c:pt idx="9">
                  <c:v>12.1031</c:v>
                </c:pt>
                <c:pt idx="10">
                  <c:v>12.057600000000001</c:v>
                </c:pt>
                <c:pt idx="11">
                  <c:v>12.019600000000001</c:v>
                </c:pt>
                <c:pt idx="12">
                  <c:v>12.2684</c:v>
                </c:pt>
                <c:pt idx="13">
                  <c:v>12.401400000000001</c:v>
                </c:pt>
                <c:pt idx="14">
                  <c:v>12.3843</c:v>
                </c:pt>
                <c:pt idx="15">
                  <c:v>12.401400000000001</c:v>
                </c:pt>
                <c:pt idx="16">
                  <c:v>12.5229</c:v>
                </c:pt>
                <c:pt idx="17">
                  <c:v>12.5951</c:v>
                </c:pt>
                <c:pt idx="18">
                  <c:v>12.6388</c:v>
                </c:pt>
                <c:pt idx="19">
                  <c:v>12.786899999999999</c:v>
                </c:pt>
                <c:pt idx="20">
                  <c:v>12.8344</c:v>
                </c:pt>
                <c:pt idx="21">
                  <c:v>12.9636</c:v>
                </c:pt>
                <c:pt idx="22">
                  <c:v>12.8667</c:v>
                </c:pt>
                <c:pt idx="23">
                  <c:v>12.8591</c:v>
                </c:pt>
                <c:pt idx="24">
                  <c:v>12.8933</c:v>
                </c:pt>
                <c:pt idx="25">
                  <c:v>12.8971</c:v>
                </c:pt>
                <c:pt idx="26">
                  <c:v>12.9313</c:v>
                </c:pt>
                <c:pt idx="27">
                  <c:v>12.8705</c:v>
                </c:pt>
                <c:pt idx="28">
                  <c:v>12.9199</c:v>
                </c:pt>
                <c:pt idx="29">
                  <c:v>12.8743</c:v>
                </c:pt>
                <c:pt idx="30">
                  <c:v>12.8629</c:v>
                </c:pt>
                <c:pt idx="31">
                  <c:v>12.9161</c:v>
                </c:pt>
                <c:pt idx="32">
                  <c:v>13.1174</c:v>
                </c:pt>
                <c:pt idx="33">
                  <c:v>12.9313</c:v>
                </c:pt>
                <c:pt idx="34">
                  <c:v>13.126899999999999</c:v>
                </c:pt>
                <c:pt idx="35">
                  <c:v>13.334</c:v>
                </c:pt>
                <c:pt idx="36">
                  <c:v>13.3834</c:v>
                </c:pt>
                <c:pt idx="37">
                  <c:v>13.4916</c:v>
                </c:pt>
                <c:pt idx="38">
                  <c:v>13.459300000000001</c:v>
                </c:pt>
                <c:pt idx="39">
                  <c:v>13.6075</c:v>
                </c:pt>
                <c:pt idx="40">
                  <c:v>13.7651</c:v>
                </c:pt>
                <c:pt idx="41">
                  <c:v>13.5999</c:v>
                </c:pt>
                <c:pt idx="42">
                  <c:v>13.7936</c:v>
                </c:pt>
                <c:pt idx="43">
                  <c:v>13.766999999999999</c:v>
                </c:pt>
                <c:pt idx="44">
                  <c:v>13.7006</c:v>
                </c:pt>
                <c:pt idx="45">
                  <c:v>13.747999999999999</c:v>
                </c:pt>
                <c:pt idx="46">
                  <c:v>13.7879</c:v>
                </c:pt>
                <c:pt idx="47">
                  <c:v>13.6531</c:v>
                </c:pt>
                <c:pt idx="48">
                  <c:v>13.5448</c:v>
                </c:pt>
                <c:pt idx="49">
                  <c:v>13.6797</c:v>
                </c:pt>
                <c:pt idx="50">
                  <c:v>13.6379</c:v>
                </c:pt>
                <c:pt idx="51">
                  <c:v>13.512499999999999</c:v>
                </c:pt>
                <c:pt idx="52">
                  <c:v>13.3302</c:v>
                </c:pt>
                <c:pt idx="53">
                  <c:v>13.3872</c:v>
                </c:pt>
                <c:pt idx="54">
                  <c:v>13.8658</c:v>
                </c:pt>
                <c:pt idx="55">
                  <c:v>13.392899999999999</c:v>
                </c:pt>
                <c:pt idx="56">
                  <c:v>13.590400000000001</c:v>
                </c:pt>
                <c:pt idx="57">
                  <c:v>13.3131</c:v>
                </c:pt>
                <c:pt idx="58">
                  <c:v>13.3283</c:v>
                </c:pt>
                <c:pt idx="59">
                  <c:v>13.3568</c:v>
                </c:pt>
                <c:pt idx="60">
                  <c:v>13.4422</c:v>
                </c:pt>
                <c:pt idx="61">
                  <c:v>13.22</c:v>
                </c:pt>
                <c:pt idx="62">
                  <c:v>13.073700000000001</c:v>
                </c:pt>
                <c:pt idx="63">
                  <c:v>12.6578</c:v>
                </c:pt>
                <c:pt idx="64">
                  <c:v>12.7395</c:v>
                </c:pt>
                <c:pt idx="65">
                  <c:v>12.6768</c:v>
                </c:pt>
                <c:pt idx="66">
                  <c:v>12.524800000000001</c:v>
                </c:pt>
                <c:pt idx="67">
                  <c:v>12.143000000000001</c:v>
                </c:pt>
                <c:pt idx="68">
                  <c:v>12.076599999999999</c:v>
                </c:pt>
                <c:pt idx="69">
                  <c:v>12.1449</c:v>
                </c:pt>
                <c:pt idx="70">
                  <c:v>11.5656</c:v>
                </c:pt>
                <c:pt idx="71">
                  <c:v>11.814399999999999</c:v>
                </c:pt>
                <c:pt idx="72">
                  <c:v>12.1867</c:v>
                </c:pt>
                <c:pt idx="73">
                  <c:v>12.0006</c:v>
                </c:pt>
                <c:pt idx="74">
                  <c:v>12.3064</c:v>
                </c:pt>
                <c:pt idx="75">
                  <c:v>12.05</c:v>
                </c:pt>
                <c:pt idx="76">
                  <c:v>11.9892</c:v>
                </c:pt>
                <c:pt idx="77">
                  <c:v>11.1173</c:v>
                </c:pt>
                <c:pt idx="78">
                  <c:v>11.459199999999999</c:v>
                </c:pt>
                <c:pt idx="79">
                  <c:v>10.976800000000001</c:v>
                </c:pt>
                <c:pt idx="80">
                  <c:v>9.9853000000000005</c:v>
                </c:pt>
                <c:pt idx="81">
                  <c:v>10.6976</c:v>
                </c:pt>
                <c:pt idx="82">
                  <c:v>9.8162000000000003</c:v>
                </c:pt>
                <c:pt idx="83">
                  <c:v>10.4848</c:v>
                </c:pt>
                <c:pt idx="84">
                  <c:v>10.407</c:v>
                </c:pt>
                <c:pt idx="85">
                  <c:v>10.5228</c:v>
                </c:pt>
                <c:pt idx="86">
                  <c:v>10.0784</c:v>
                </c:pt>
                <c:pt idx="87">
                  <c:v>10.048</c:v>
                </c:pt>
                <c:pt idx="88">
                  <c:v>10.826700000000001</c:v>
                </c:pt>
                <c:pt idx="89">
                  <c:v>10.9559</c:v>
                </c:pt>
                <c:pt idx="90">
                  <c:v>11.4915</c:v>
                </c:pt>
                <c:pt idx="91">
                  <c:v>11.31</c:v>
                </c:pt>
                <c:pt idx="92">
                  <c:v>11.472099999999999</c:v>
                </c:pt>
                <c:pt idx="93">
                  <c:v>11.283300000000001</c:v>
                </c:pt>
                <c:pt idx="94">
                  <c:v>10.8391</c:v>
                </c:pt>
                <c:pt idx="95">
                  <c:v>11.2318</c:v>
                </c:pt>
                <c:pt idx="96">
                  <c:v>10.959199999999999</c:v>
                </c:pt>
                <c:pt idx="97">
                  <c:v>11.605499999999999</c:v>
                </c:pt>
                <c:pt idx="98">
                  <c:v>11.5655</c:v>
                </c:pt>
                <c:pt idx="99">
                  <c:v>11.842000000000001</c:v>
                </c:pt>
                <c:pt idx="100">
                  <c:v>11.7409</c:v>
                </c:pt>
                <c:pt idx="101">
                  <c:v>11.456799999999999</c:v>
                </c:pt>
                <c:pt idx="102">
                  <c:v>11.712300000000001</c:v>
                </c:pt>
                <c:pt idx="103">
                  <c:v>11.834300000000001</c:v>
                </c:pt>
                <c:pt idx="104">
                  <c:v>11.8667</c:v>
                </c:pt>
                <c:pt idx="105">
                  <c:v>12.286199999999999</c:v>
                </c:pt>
                <c:pt idx="106">
                  <c:v>12.1165</c:v>
                </c:pt>
                <c:pt idx="107">
                  <c:v>11.830500000000001</c:v>
                </c:pt>
                <c:pt idx="108">
                  <c:v>11.9506</c:v>
                </c:pt>
                <c:pt idx="109">
                  <c:v>11.8324</c:v>
                </c:pt>
                <c:pt idx="110">
                  <c:v>12.004</c:v>
                </c:pt>
                <c:pt idx="111">
                  <c:v>12.0975</c:v>
                </c:pt>
                <c:pt idx="112">
                  <c:v>11.9964</c:v>
                </c:pt>
                <c:pt idx="113">
                  <c:v>12.312900000000001</c:v>
                </c:pt>
                <c:pt idx="114">
                  <c:v>12.25</c:v>
                </c:pt>
                <c:pt idx="115">
                  <c:v>11.9602</c:v>
                </c:pt>
                <c:pt idx="116">
                  <c:v>11.8096</c:v>
                </c:pt>
                <c:pt idx="117">
                  <c:v>12.086</c:v>
                </c:pt>
                <c:pt idx="118">
                  <c:v>12.1928</c:v>
                </c:pt>
                <c:pt idx="119">
                  <c:v>12.2729</c:v>
                </c:pt>
                <c:pt idx="120">
                  <c:v>12.4902</c:v>
                </c:pt>
                <c:pt idx="121">
                  <c:v>12.5779</c:v>
                </c:pt>
                <c:pt idx="122">
                  <c:v>12.5055</c:v>
                </c:pt>
                <c:pt idx="123">
                  <c:v>11.9697</c:v>
                </c:pt>
                <c:pt idx="124">
                  <c:v>12.137499999999999</c:v>
                </c:pt>
                <c:pt idx="125">
                  <c:v>12.2042</c:v>
                </c:pt>
                <c:pt idx="126">
                  <c:v>12.2157</c:v>
                </c:pt>
                <c:pt idx="127">
                  <c:v>12.0212</c:v>
                </c:pt>
                <c:pt idx="128">
                  <c:v>12.0441</c:v>
                </c:pt>
                <c:pt idx="129">
                  <c:v>11.9621</c:v>
                </c:pt>
                <c:pt idx="130">
                  <c:v>12.057399999999999</c:v>
                </c:pt>
                <c:pt idx="131">
                  <c:v>11.8553</c:v>
                </c:pt>
                <c:pt idx="132">
                  <c:v>12.0059</c:v>
                </c:pt>
                <c:pt idx="133">
                  <c:v>12.312900000000001</c:v>
                </c:pt>
                <c:pt idx="134">
                  <c:v>12.347200000000001</c:v>
                </c:pt>
                <c:pt idx="135">
                  <c:v>12.4864</c:v>
                </c:pt>
                <c:pt idx="136">
                  <c:v>12.726599999999999</c:v>
                </c:pt>
                <c:pt idx="137">
                  <c:v>12.734299999999999</c:v>
                </c:pt>
                <c:pt idx="138">
                  <c:v>12.618</c:v>
                </c:pt>
                <c:pt idx="139">
                  <c:v>12.833399999999999</c:v>
                </c:pt>
                <c:pt idx="140">
                  <c:v>13.0717</c:v>
                </c:pt>
                <c:pt idx="141">
                  <c:v>13.050800000000001</c:v>
                </c:pt>
                <c:pt idx="142">
                  <c:v>13.4435</c:v>
                </c:pt>
                <c:pt idx="143">
                  <c:v>12.844799999999999</c:v>
                </c:pt>
                <c:pt idx="144">
                  <c:v>13.020300000000001</c:v>
                </c:pt>
                <c:pt idx="145">
                  <c:v>13.2948</c:v>
                </c:pt>
                <c:pt idx="146">
                  <c:v>13.2224</c:v>
                </c:pt>
                <c:pt idx="147">
                  <c:v>13.647500000000001</c:v>
                </c:pt>
                <c:pt idx="148">
                  <c:v>13.6418</c:v>
                </c:pt>
                <c:pt idx="149">
                  <c:v>13.533099999999999</c:v>
                </c:pt>
                <c:pt idx="150">
                  <c:v>13.6723</c:v>
                </c:pt>
                <c:pt idx="151">
                  <c:v>13.659000000000001</c:v>
                </c:pt>
                <c:pt idx="152">
                  <c:v>13.4702</c:v>
                </c:pt>
                <c:pt idx="153">
                  <c:v>13.536899999999999</c:v>
                </c:pt>
                <c:pt idx="154">
                  <c:v>13.285299999999999</c:v>
                </c:pt>
                <c:pt idx="155">
                  <c:v>13.1022</c:v>
                </c:pt>
                <c:pt idx="156">
                  <c:v>13.180400000000001</c:v>
                </c:pt>
                <c:pt idx="157">
                  <c:v>13.4206</c:v>
                </c:pt>
                <c:pt idx="158">
                  <c:v>13.3901</c:v>
                </c:pt>
                <c:pt idx="159">
                  <c:v>13.4473</c:v>
                </c:pt>
                <c:pt idx="160">
                  <c:v>13.1861</c:v>
                </c:pt>
                <c:pt idx="161">
                  <c:v>13.3062</c:v>
                </c:pt>
                <c:pt idx="162">
                  <c:v>13.638</c:v>
                </c:pt>
                <c:pt idx="163">
                  <c:v>14.0975</c:v>
                </c:pt>
                <c:pt idx="164">
                  <c:v>14.1776</c:v>
                </c:pt>
                <c:pt idx="165">
                  <c:v>14.2081</c:v>
                </c:pt>
                <c:pt idx="166">
                  <c:v>14.6485</c:v>
                </c:pt>
                <c:pt idx="167">
                  <c:v>14.642799999999999</c:v>
                </c:pt>
                <c:pt idx="168">
                  <c:v>14.5055</c:v>
                </c:pt>
                <c:pt idx="169">
                  <c:v>14.905900000000001</c:v>
                </c:pt>
                <c:pt idx="170">
                  <c:v>14.74</c:v>
                </c:pt>
                <c:pt idx="171">
                  <c:v>14.7476</c:v>
                </c:pt>
                <c:pt idx="172">
                  <c:v>14.5703</c:v>
                </c:pt>
                <c:pt idx="173">
                  <c:v>14.577999999999999</c:v>
                </c:pt>
                <c:pt idx="174">
                  <c:v>14.9726</c:v>
                </c:pt>
                <c:pt idx="175">
                  <c:v>14.799099999999999</c:v>
                </c:pt>
                <c:pt idx="176">
                  <c:v>14.9383</c:v>
                </c:pt>
                <c:pt idx="177">
                  <c:v>14.970700000000001</c:v>
                </c:pt>
                <c:pt idx="178">
                  <c:v>14.863899999999999</c:v>
                </c:pt>
                <c:pt idx="179">
                  <c:v>15.494999999999999</c:v>
                </c:pt>
                <c:pt idx="180">
                  <c:v>15.8954</c:v>
                </c:pt>
                <c:pt idx="181">
                  <c:v>15.491199999999999</c:v>
                </c:pt>
                <c:pt idx="182">
                  <c:v>15.342499999999999</c:v>
                </c:pt>
                <c:pt idx="183">
                  <c:v>15.258599999999999</c:v>
                </c:pt>
                <c:pt idx="184">
                  <c:v>15.2624</c:v>
                </c:pt>
                <c:pt idx="185">
                  <c:v>15.1251</c:v>
                </c:pt>
                <c:pt idx="186">
                  <c:v>15.394</c:v>
                </c:pt>
                <c:pt idx="187">
                  <c:v>15.762</c:v>
                </c:pt>
                <c:pt idx="188">
                  <c:v>15.811500000000001</c:v>
                </c:pt>
                <c:pt idx="189">
                  <c:v>15.9107</c:v>
                </c:pt>
                <c:pt idx="190">
                  <c:v>15.821099999999999</c:v>
                </c:pt>
                <c:pt idx="191">
                  <c:v>15.4626</c:v>
                </c:pt>
                <c:pt idx="192">
                  <c:v>15.1404</c:v>
                </c:pt>
                <c:pt idx="193">
                  <c:v>15.0146</c:v>
                </c:pt>
                <c:pt idx="194">
                  <c:v>15.209</c:v>
                </c:pt>
                <c:pt idx="195">
                  <c:v>15.1328</c:v>
                </c:pt>
                <c:pt idx="196">
                  <c:v>15.4664</c:v>
                </c:pt>
                <c:pt idx="197">
                  <c:v>15.333</c:v>
                </c:pt>
                <c:pt idx="198">
                  <c:v>15.1366</c:v>
                </c:pt>
                <c:pt idx="199">
                  <c:v>14.993600000000001</c:v>
                </c:pt>
                <c:pt idx="200">
                  <c:v>15.1576</c:v>
                </c:pt>
                <c:pt idx="201">
                  <c:v>15.1557</c:v>
                </c:pt>
                <c:pt idx="202">
                  <c:v>14.753399999999999</c:v>
                </c:pt>
                <c:pt idx="203">
                  <c:v>14.806699999999999</c:v>
                </c:pt>
                <c:pt idx="204">
                  <c:v>14.4922</c:v>
                </c:pt>
                <c:pt idx="205">
                  <c:v>14.772399999999999</c:v>
                </c:pt>
                <c:pt idx="206">
                  <c:v>14.585599999999999</c:v>
                </c:pt>
                <c:pt idx="207">
                  <c:v>14.684699999999999</c:v>
                </c:pt>
                <c:pt idx="208">
                  <c:v>14.818199999999999</c:v>
                </c:pt>
                <c:pt idx="209">
                  <c:v>14.577999999999999</c:v>
                </c:pt>
                <c:pt idx="210">
                  <c:v>14.679</c:v>
                </c:pt>
                <c:pt idx="211">
                  <c:v>14.7972</c:v>
                </c:pt>
                <c:pt idx="212">
                  <c:v>15.054600000000001</c:v>
                </c:pt>
                <c:pt idx="213">
                  <c:v>14.923</c:v>
                </c:pt>
                <c:pt idx="214">
                  <c:v>15.005000000000001</c:v>
                </c:pt>
                <c:pt idx="215">
                  <c:v>14.7438</c:v>
                </c:pt>
                <c:pt idx="216">
                  <c:v>14.829599999999999</c:v>
                </c:pt>
                <c:pt idx="217">
                  <c:v>14.730499999999999</c:v>
                </c:pt>
                <c:pt idx="218">
                  <c:v>14.78</c:v>
                </c:pt>
                <c:pt idx="219">
                  <c:v>14.818300000000001</c:v>
                </c:pt>
                <c:pt idx="220">
                  <c:v>14.678599999999999</c:v>
                </c:pt>
                <c:pt idx="221">
                  <c:v>14.6213</c:v>
                </c:pt>
                <c:pt idx="222">
                  <c:v>14.152699999999999</c:v>
                </c:pt>
                <c:pt idx="223">
                  <c:v>14.3573</c:v>
                </c:pt>
                <c:pt idx="224">
                  <c:v>14.0647</c:v>
                </c:pt>
                <c:pt idx="225">
                  <c:v>14.0322</c:v>
                </c:pt>
                <c:pt idx="226">
                  <c:v>14.1776</c:v>
                </c:pt>
                <c:pt idx="227">
                  <c:v>14.257899999999999</c:v>
                </c:pt>
                <c:pt idx="228">
                  <c:v>14.265499999999999</c:v>
                </c:pt>
                <c:pt idx="229">
                  <c:v>14.284700000000001</c:v>
                </c:pt>
                <c:pt idx="230">
                  <c:v>14.2311</c:v>
                </c:pt>
                <c:pt idx="231">
                  <c:v>14.0131</c:v>
                </c:pt>
                <c:pt idx="232">
                  <c:v>13.898300000000001</c:v>
                </c:pt>
                <c:pt idx="233">
                  <c:v>13.9481</c:v>
                </c:pt>
                <c:pt idx="234">
                  <c:v>14.452999999999999</c:v>
                </c:pt>
                <c:pt idx="235">
                  <c:v>14.2751</c:v>
                </c:pt>
                <c:pt idx="236">
                  <c:v>14.2675</c:v>
                </c:pt>
                <c:pt idx="237">
                  <c:v>14.4262</c:v>
                </c:pt>
                <c:pt idx="238">
                  <c:v>14.573499999999999</c:v>
                </c:pt>
                <c:pt idx="239">
                  <c:v>14.8164</c:v>
                </c:pt>
                <c:pt idx="240">
                  <c:v>15.606199999999999</c:v>
                </c:pt>
                <c:pt idx="241">
                  <c:v>15.956200000000001</c:v>
                </c:pt>
                <c:pt idx="242">
                  <c:v>16.0002</c:v>
                </c:pt>
                <c:pt idx="243">
                  <c:v>16.3521</c:v>
                </c:pt>
                <c:pt idx="244">
                  <c:v>16.5261</c:v>
                </c:pt>
                <c:pt idx="245">
                  <c:v>16.5261</c:v>
                </c:pt>
                <c:pt idx="246">
                  <c:v>17.287299999999998</c:v>
                </c:pt>
                <c:pt idx="247">
                  <c:v>17.0961</c:v>
                </c:pt>
                <c:pt idx="248">
                  <c:v>16.564399999999999</c:v>
                </c:pt>
                <c:pt idx="249">
                  <c:v>16.430499999999999</c:v>
                </c:pt>
                <c:pt idx="250">
                  <c:v>16.8475</c:v>
                </c:pt>
                <c:pt idx="251">
                  <c:v>16.66</c:v>
                </c:pt>
                <c:pt idx="252">
                  <c:v>17.159199999999998</c:v>
                </c:pt>
                <c:pt idx="253">
                  <c:v>17.2988</c:v>
                </c:pt>
                <c:pt idx="254">
                  <c:v>17.157299999999999</c:v>
                </c:pt>
                <c:pt idx="255">
                  <c:v>16.8781</c:v>
                </c:pt>
                <c:pt idx="256">
                  <c:v>16.992799999999999</c:v>
                </c:pt>
                <c:pt idx="257">
                  <c:v>17.2089</c:v>
                </c:pt>
                <c:pt idx="258">
                  <c:v>17.172599999999999</c:v>
                </c:pt>
                <c:pt idx="259">
                  <c:v>17.3658</c:v>
                </c:pt>
                <c:pt idx="260">
                  <c:v>17.830500000000001</c:v>
                </c:pt>
                <c:pt idx="261">
                  <c:v>17.991099999999999</c:v>
                </c:pt>
                <c:pt idx="262">
                  <c:v>17.841999999999999</c:v>
                </c:pt>
                <c:pt idx="263">
                  <c:v>18.107800000000001</c:v>
                </c:pt>
                <c:pt idx="264">
                  <c:v>17.713799999999999</c:v>
                </c:pt>
                <c:pt idx="265">
                  <c:v>17.9452</c:v>
                </c:pt>
                <c:pt idx="266">
                  <c:v>18.054300000000001</c:v>
                </c:pt>
                <c:pt idx="267">
                  <c:v>17.855399999999999</c:v>
                </c:pt>
                <c:pt idx="268">
                  <c:v>17.857299999999999</c:v>
                </c:pt>
                <c:pt idx="269">
                  <c:v>18.002600000000001</c:v>
                </c:pt>
                <c:pt idx="270">
                  <c:v>17.995000000000001</c:v>
                </c:pt>
                <c:pt idx="271">
                  <c:v>18.107800000000001</c:v>
                </c:pt>
                <c:pt idx="272">
                  <c:v>17.857299999999999</c:v>
                </c:pt>
                <c:pt idx="273">
                  <c:v>18.006399999999999</c:v>
                </c:pt>
                <c:pt idx="274">
                  <c:v>18.190100000000001</c:v>
                </c:pt>
                <c:pt idx="275">
                  <c:v>18.555299999999999</c:v>
                </c:pt>
                <c:pt idx="276">
                  <c:v>18.878599999999999</c:v>
                </c:pt>
                <c:pt idx="277">
                  <c:v>19.0105</c:v>
                </c:pt>
                <c:pt idx="278">
                  <c:v>18.639500000000002</c:v>
                </c:pt>
                <c:pt idx="279">
                  <c:v>18.639500000000002</c:v>
                </c:pt>
                <c:pt idx="280">
                  <c:v>18.520900000000001</c:v>
                </c:pt>
                <c:pt idx="281">
                  <c:v>18.7332</c:v>
                </c:pt>
                <c:pt idx="282">
                  <c:v>19.2075</c:v>
                </c:pt>
                <c:pt idx="283">
                  <c:v>19.2745</c:v>
                </c:pt>
                <c:pt idx="284">
                  <c:v>19.335699999999999</c:v>
                </c:pt>
                <c:pt idx="285">
                  <c:v>19.1387</c:v>
                </c:pt>
                <c:pt idx="286">
                  <c:v>19.720099999999999</c:v>
                </c:pt>
                <c:pt idx="287">
                  <c:v>19.331800000000001</c:v>
                </c:pt>
                <c:pt idx="288">
                  <c:v>19.5078</c:v>
                </c:pt>
                <c:pt idx="289">
                  <c:v>19.888400000000001</c:v>
                </c:pt>
                <c:pt idx="290">
                  <c:v>19.8597</c:v>
                </c:pt>
                <c:pt idx="291">
                  <c:v>19.896000000000001</c:v>
                </c:pt>
                <c:pt idx="292">
                  <c:v>19.869199999999999</c:v>
                </c:pt>
                <c:pt idx="293">
                  <c:v>19.779399999999999</c:v>
                </c:pt>
                <c:pt idx="294">
                  <c:v>19.517299999999999</c:v>
                </c:pt>
                <c:pt idx="295">
                  <c:v>19.5518</c:v>
                </c:pt>
                <c:pt idx="296">
                  <c:v>19.678000000000001</c:v>
                </c:pt>
                <c:pt idx="297">
                  <c:v>19.613</c:v>
                </c:pt>
                <c:pt idx="298">
                  <c:v>19.337599999999998</c:v>
                </c:pt>
                <c:pt idx="299">
                  <c:v>18.9876</c:v>
                </c:pt>
                <c:pt idx="300">
                  <c:v>19.069800000000001</c:v>
                </c:pt>
                <c:pt idx="301">
                  <c:v>18.551500000000001</c:v>
                </c:pt>
                <c:pt idx="302">
                  <c:v>18.675799999999999</c:v>
                </c:pt>
                <c:pt idx="303">
                  <c:v>18.3048</c:v>
                </c:pt>
                <c:pt idx="304">
                  <c:v>18.844100000000001</c:v>
                </c:pt>
                <c:pt idx="305">
                  <c:v>18.979900000000001</c:v>
                </c:pt>
                <c:pt idx="306">
                  <c:v>21.2883</c:v>
                </c:pt>
                <c:pt idx="307">
                  <c:v>21.206099999999999</c:v>
                </c:pt>
                <c:pt idx="308">
                  <c:v>22.321100000000001</c:v>
                </c:pt>
                <c:pt idx="309">
                  <c:v>22.1126</c:v>
                </c:pt>
                <c:pt idx="310">
                  <c:v>21.5427</c:v>
                </c:pt>
                <c:pt idx="311">
                  <c:v>21.6709</c:v>
                </c:pt>
                <c:pt idx="312">
                  <c:v>21.7971</c:v>
                </c:pt>
                <c:pt idx="313">
                  <c:v>21.712900000000001</c:v>
                </c:pt>
                <c:pt idx="314">
                  <c:v>21.988299999999999</c:v>
                </c:pt>
                <c:pt idx="315">
                  <c:v>21.9788</c:v>
                </c:pt>
                <c:pt idx="316">
                  <c:v>21.710999999999999</c:v>
                </c:pt>
                <c:pt idx="317">
                  <c:v>22.097300000000001</c:v>
                </c:pt>
                <c:pt idx="318">
                  <c:v>21.665099999999999</c:v>
                </c:pt>
                <c:pt idx="319">
                  <c:v>21.502600000000001</c:v>
                </c:pt>
                <c:pt idx="320">
                  <c:v>20.961300000000001</c:v>
                </c:pt>
                <c:pt idx="321">
                  <c:v>20.479299999999999</c:v>
                </c:pt>
                <c:pt idx="322">
                  <c:v>20.236499999999999</c:v>
                </c:pt>
                <c:pt idx="323">
                  <c:v>20.6706</c:v>
                </c:pt>
                <c:pt idx="324">
                  <c:v>20.2288</c:v>
                </c:pt>
                <c:pt idx="325">
                  <c:v>19.989699999999999</c:v>
                </c:pt>
                <c:pt idx="326">
                  <c:v>19.4772</c:v>
                </c:pt>
                <c:pt idx="327">
                  <c:v>19.917100000000001</c:v>
                </c:pt>
                <c:pt idx="328">
                  <c:v>19.173100000000002</c:v>
                </c:pt>
                <c:pt idx="329">
                  <c:v>19.416</c:v>
                </c:pt>
                <c:pt idx="330">
                  <c:v>19.314599999999999</c:v>
                </c:pt>
                <c:pt idx="331">
                  <c:v>19.737300000000001</c:v>
                </c:pt>
                <c:pt idx="332">
                  <c:v>19.997399999999999</c:v>
                </c:pt>
                <c:pt idx="333">
                  <c:v>20.156099999999999</c:v>
                </c:pt>
                <c:pt idx="334">
                  <c:v>20.379899999999999</c:v>
                </c:pt>
                <c:pt idx="335">
                  <c:v>20.259399999999999</c:v>
                </c:pt>
                <c:pt idx="336">
                  <c:v>20.146599999999999</c:v>
                </c:pt>
                <c:pt idx="337">
                  <c:v>20.1313</c:v>
                </c:pt>
                <c:pt idx="338">
                  <c:v>20.443000000000001</c:v>
                </c:pt>
                <c:pt idx="339">
                  <c:v>20.102599999999999</c:v>
                </c:pt>
                <c:pt idx="340">
                  <c:v>19.5747</c:v>
                </c:pt>
                <c:pt idx="341">
                  <c:v>19.632100000000001</c:v>
                </c:pt>
                <c:pt idx="342">
                  <c:v>20.161899999999999</c:v>
                </c:pt>
                <c:pt idx="343">
                  <c:v>20.4405</c:v>
                </c:pt>
                <c:pt idx="344">
                  <c:v>20.0397</c:v>
                </c:pt>
                <c:pt idx="345">
                  <c:v>20.327300000000001</c:v>
                </c:pt>
                <c:pt idx="346">
                  <c:v>20.490300000000001</c:v>
                </c:pt>
                <c:pt idx="347">
                  <c:v>21.359000000000002</c:v>
                </c:pt>
                <c:pt idx="348">
                  <c:v>21.0733</c:v>
                </c:pt>
                <c:pt idx="349">
                  <c:v>21.257300000000001</c:v>
                </c:pt>
                <c:pt idx="350">
                  <c:v>21.0579</c:v>
                </c:pt>
                <c:pt idx="351">
                  <c:v>21.435700000000001</c:v>
                </c:pt>
                <c:pt idx="352">
                  <c:v>21.359000000000002</c:v>
                </c:pt>
                <c:pt idx="353">
                  <c:v>21.4529</c:v>
                </c:pt>
                <c:pt idx="354">
                  <c:v>21.433700000000002</c:v>
                </c:pt>
                <c:pt idx="355">
                  <c:v>21.6236</c:v>
                </c:pt>
                <c:pt idx="356">
                  <c:v>21.3033</c:v>
                </c:pt>
                <c:pt idx="357">
                  <c:v>21.0886</c:v>
                </c:pt>
                <c:pt idx="358">
                  <c:v>20.825900000000001</c:v>
                </c:pt>
                <c:pt idx="359">
                  <c:v>20.793299999999999</c:v>
                </c:pt>
                <c:pt idx="360">
                  <c:v>20.889199999999999</c:v>
                </c:pt>
                <c:pt idx="361">
                  <c:v>21.0809</c:v>
                </c:pt>
                <c:pt idx="362">
                  <c:v>20.885300000000001</c:v>
                </c:pt>
                <c:pt idx="363">
                  <c:v>20.453900000000001</c:v>
                </c:pt>
                <c:pt idx="364">
                  <c:v>20.035900000000002</c:v>
                </c:pt>
                <c:pt idx="365">
                  <c:v>20.104900000000001</c:v>
                </c:pt>
                <c:pt idx="366">
                  <c:v>19.2056</c:v>
                </c:pt>
                <c:pt idx="367">
                  <c:v>19.054099999999998</c:v>
                </c:pt>
                <c:pt idx="368">
                  <c:v>18.5594</c:v>
                </c:pt>
                <c:pt idx="369">
                  <c:v>18.720500000000001</c:v>
                </c:pt>
                <c:pt idx="370">
                  <c:v>18.743500000000001</c:v>
                </c:pt>
                <c:pt idx="371">
                  <c:v>18.607399999999998</c:v>
                </c:pt>
                <c:pt idx="372">
                  <c:v>18.676400000000001</c:v>
                </c:pt>
                <c:pt idx="373">
                  <c:v>18.4175</c:v>
                </c:pt>
                <c:pt idx="374">
                  <c:v>17.842300000000002</c:v>
                </c:pt>
                <c:pt idx="375">
                  <c:v>17.826899999999998</c:v>
                </c:pt>
                <c:pt idx="376">
                  <c:v>18.0532</c:v>
                </c:pt>
                <c:pt idx="377">
                  <c:v>18.0091</c:v>
                </c:pt>
                <c:pt idx="378">
                  <c:v>18.216200000000001</c:v>
                </c:pt>
                <c:pt idx="379">
                  <c:v>18.275600000000001</c:v>
                </c:pt>
                <c:pt idx="380">
                  <c:v>18.580500000000001</c:v>
                </c:pt>
                <c:pt idx="381">
                  <c:v>18.480799999999999</c:v>
                </c:pt>
                <c:pt idx="382">
                  <c:v>18.557500000000001</c:v>
                </c:pt>
                <c:pt idx="383">
                  <c:v>18.858499999999999</c:v>
                </c:pt>
                <c:pt idx="384">
                  <c:v>18.872</c:v>
                </c:pt>
                <c:pt idx="385">
                  <c:v>19.092500000000001</c:v>
                </c:pt>
                <c:pt idx="386">
                  <c:v>19.100200000000001</c:v>
                </c:pt>
                <c:pt idx="387">
                  <c:v>19.017700000000001</c:v>
                </c:pt>
                <c:pt idx="388">
                  <c:v>18.802900000000001</c:v>
                </c:pt>
                <c:pt idx="389">
                  <c:v>18.935199999999998</c:v>
                </c:pt>
                <c:pt idx="390">
                  <c:v>19.307200000000002</c:v>
                </c:pt>
                <c:pt idx="391">
                  <c:v>19.203700000000001</c:v>
                </c:pt>
                <c:pt idx="392">
                  <c:v>19.100200000000001</c:v>
                </c:pt>
                <c:pt idx="393">
                  <c:v>18.7377</c:v>
                </c:pt>
                <c:pt idx="394">
                  <c:v>18.906500000000001</c:v>
                </c:pt>
                <c:pt idx="395">
                  <c:v>19.098199999999999</c:v>
                </c:pt>
                <c:pt idx="396">
                  <c:v>19.0656</c:v>
                </c:pt>
                <c:pt idx="397">
                  <c:v>18.992799999999999</c:v>
                </c:pt>
                <c:pt idx="398">
                  <c:v>18.568999999999999</c:v>
                </c:pt>
                <c:pt idx="399">
                  <c:v>18.427099999999999</c:v>
                </c:pt>
                <c:pt idx="400">
                  <c:v>18.1721</c:v>
                </c:pt>
                <c:pt idx="401">
                  <c:v>18.5824</c:v>
                </c:pt>
                <c:pt idx="402">
                  <c:v>18.733899999999998</c:v>
                </c:pt>
                <c:pt idx="403">
                  <c:v>18.434799999999999</c:v>
                </c:pt>
                <c:pt idx="404">
                  <c:v>18.555599999999998</c:v>
                </c:pt>
                <c:pt idx="405">
                  <c:v>18.839400000000001</c:v>
                </c:pt>
                <c:pt idx="406">
                  <c:v>18.881599999999999</c:v>
                </c:pt>
                <c:pt idx="407">
                  <c:v>19.151900000000001</c:v>
                </c:pt>
                <c:pt idx="408">
                  <c:v>18.6419</c:v>
                </c:pt>
                <c:pt idx="409">
                  <c:v>18.839400000000001</c:v>
                </c:pt>
                <c:pt idx="410">
                  <c:v>19.491299999999999</c:v>
                </c:pt>
                <c:pt idx="411">
                  <c:v>19.382000000000001</c:v>
                </c:pt>
                <c:pt idx="412">
                  <c:v>19.316800000000001</c:v>
                </c:pt>
                <c:pt idx="413">
                  <c:v>19.048400000000001</c:v>
                </c:pt>
                <c:pt idx="414">
                  <c:v>19.566099999999999</c:v>
                </c:pt>
                <c:pt idx="415">
                  <c:v>19.999500000000001</c:v>
                </c:pt>
                <c:pt idx="416">
                  <c:v>19.9956</c:v>
                </c:pt>
                <c:pt idx="417">
                  <c:v>20.051200000000001</c:v>
                </c:pt>
                <c:pt idx="418">
                  <c:v>19.725300000000001</c:v>
                </c:pt>
                <c:pt idx="419">
                  <c:v>19.462599999999998</c:v>
                </c:pt>
                <c:pt idx="420">
                  <c:v>18.877700000000001</c:v>
                </c:pt>
                <c:pt idx="421">
                  <c:v>18.9985</c:v>
                </c:pt>
                <c:pt idx="422">
                  <c:v>19.263100000000001</c:v>
                </c:pt>
                <c:pt idx="423">
                  <c:v>19.084800000000001</c:v>
                </c:pt>
                <c:pt idx="424">
                  <c:v>19.301500000000001</c:v>
                </c:pt>
                <c:pt idx="425">
                  <c:v>19.038799999999998</c:v>
                </c:pt>
                <c:pt idx="426">
                  <c:v>19.103999999999999</c:v>
                </c:pt>
                <c:pt idx="427">
                  <c:v>19.775099999999998</c:v>
                </c:pt>
                <c:pt idx="428">
                  <c:v>20.2986</c:v>
                </c:pt>
                <c:pt idx="429">
                  <c:v>19.999500000000001</c:v>
                </c:pt>
                <c:pt idx="430">
                  <c:v>20.018599999999999</c:v>
                </c:pt>
                <c:pt idx="431">
                  <c:v>19.880600000000001</c:v>
                </c:pt>
                <c:pt idx="432">
                  <c:v>19.6083</c:v>
                </c:pt>
                <c:pt idx="433">
                  <c:v>19.7195</c:v>
                </c:pt>
                <c:pt idx="434">
                  <c:v>19.677299999999999</c:v>
                </c:pt>
                <c:pt idx="435">
                  <c:v>19.679200000000002</c:v>
                </c:pt>
                <c:pt idx="436">
                  <c:v>19.343699999999998</c:v>
                </c:pt>
                <c:pt idx="437">
                  <c:v>19.5124</c:v>
                </c:pt>
                <c:pt idx="438">
                  <c:v>19.2133</c:v>
                </c:pt>
                <c:pt idx="439">
                  <c:v>19.546900000000001</c:v>
                </c:pt>
                <c:pt idx="440">
                  <c:v>19.222899999999999</c:v>
                </c:pt>
                <c:pt idx="441">
                  <c:v>18.883500000000002</c:v>
                </c:pt>
                <c:pt idx="442">
                  <c:v>18.850899999999999</c:v>
                </c:pt>
                <c:pt idx="443">
                  <c:v>18.524899999999999</c:v>
                </c:pt>
                <c:pt idx="444">
                  <c:v>18.7224</c:v>
                </c:pt>
                <c:pt idx="445">
                  <c:v>19.428000000000001</c:v>
                </c:pt>
                <c:pt idx="446">
                  <c:v>19.963000000000001</c:v>
                </c:pt>
                <c:pt idx="447">
                  <c:v>20.200800000000001</c:v>
                </c:pt>
                <c:pt idx="448">
                  <c:v>19.491299999999999</c:v>
                </c:pt>
                <c:pt idx="449">
                  <c:v>19.798100000000002</c:v>
                </c:pt>
                <c:pt idx="450">
                  <c:v>19.646599999999999</c:v>
                </c:pt>
                <c:pt idx="451">
                  <c:v>19.8384</c:v>
                </c:pt>
                <c:pt idx="452">
                  <c:v>20.0915</c:v>
                </c:pt>
                <c:pt idx="453">
                  <c:v>20.214200000000002</c:v>
                </c:pt>
                <c:pt idx="454">
                  <c:v>20.756900000000002</c:v>
                </c:pt>
                <c:pt idx="455">
                  <c:v>20.777999999999999</c:v>
                </c:pt>
                <c:pt idx="456">
                  <c:v>20.6782</c:v>
                </c:pt>
                <c:pt idx="457">
                  <c:v>21.082799999999999</c:v>
                </c:pt>
                <c:pt idx="458">
                  <c:v>21.1538</c:v>
                </c:pt>
                <c:pt idx="459">
                  <c:v>21.305299999999999</c:v>
                </c:pt>
                <c:pt idx="460">
                  <c:v>21.337900000000001</c:v>
                </c:pt>
                <c:pt idx="461">
                  <c:v>21.416499999999999</c:v>
                </c:pt>
                <c:pt idx="462">
                  <c:v>21.531500000000001</c:v>
                </c:pt>
                <c:pt idx="463">
                  <c:v>21.226700000000001</c:v>
                </c:pt>
                <c:pt idx="464">
                  <c:v>20.816299999999998</c:v>
                </c:pt>
                <c:pt idx="465">
                  <c:v>21.554500000000001</c:v>
                </c:pt>
                <c:pt idx="466">
                  <c:v>21.976400000000002</c:v>
                </c:pt>
                <c:pt idx="467">
                  <c:v>22.146999999999998</c:v>
                </c:pt>
                <c:pt idx="468">
                  <c:v>22.551600000000001</c:v>
                </c:pt>
                <c:pt idx="469">
                  <c:v>22.294699999999999</c:v>
                </c:pt>
                <c:pt idx="470">
                  <c:v>21.811499999999999</c:v>
                </c:pt>
                <c:pt idx="471">
                  <c:v>21.4252</c:v>
                </c:pt>
                <c:pt idx="472">
                  <c:v>21.252300000000002</c:v>
                </c:pt>
                <c:pt idx="473">
                  <c:v>21.046600000000002</c:v>
                </c:pt>
                <c:pt idx="474">
                  <c:v>20.558499999999999</c:v>
                </c:pt>
                <c:pt idx="475">
                  <c:v>20.508500000000002</c:v>
                </c:pt>
                <c:pt idx="476">
                  <c:v>20.287500000000001</c:v>
                </c:pt>
                <c:pt idx="477">
                  <c:v>20.3874</c:v>
                </c:pt>
                <c:pt idx="478">
                  <c:v>20.6584</c:v>
                </c:pt>
                <c:pt idx="479">
                  <c:v>20.977399999999999</c:v>
                </c:pt>
                <c:pt idx="480">
                  <c:v>20.939</c:v>
                </c:pt>
                <c:pt idx="481">
                  <c:v>21.044699999999999</c:v>
                </c:pt>
                <c:pt idx="482">
                  <c:v>21.4541</c:v>
                </c:pt>
                <c:pt idx="483">
                  <c:v>21.621300000000002</c:v>
                </c:pt>
                <c:pt idx="484">
                  <c:v>21.553999999999998</c:v>
                </c:pt>
                <c:pt idx="485">
                  <c:v>21.619299999999999</c:v>
                </c:pt>
                <c:pt idx="486">
                  <c:v>21.613600000000002</c:v>
                </c:pt>
                <c:pt idx="487">
                  <c:v>21.577100000000002</c:v>
                </c:pt>
                <c:pt idx="488">
                  <c:v>21.711600000000001</c:v>
                </c:pt>
                <c:pt idx="489">
                  <c:v>22.159400000000002</c:v>
                </c:pt>
                <c:pt idx="490">
                  <c:v>22.395800000000001</c:v>
                </c:pt>
                <c:pt idx="491">
                  <c:v>21.761600000000001</c:v>
                </c:pt>
                <c:pt idx="492">
                  <c:v>22.734000000000002</c:v>
                </c:pt>
                <c:pt idx="493">
                  <c:v>22.253599999999999</c:v>
                </c:pt>
                <c:pt idx="494">
                  <c:v>23.300999999999998</c:v>
                </c:pt>
                <c:pt idx="495">
                  <c:v>23.700700000000001</c:v>
                </c:pt>
                <c:pt idx="496">
                  <c:v>23.6662</c:v>
                </c:pt>
                <c:pt idx="497">
                  <c:v>23.571999999999999</c:v>
                </c:pt>
                <c:pt idx="498">
                  <c:v>23.6815</c:v>
                </c:pt>
                <c:pt idx="499">
                  <c:v>23.706499999999998</c:v>
                </c:pt>
                <c:pt idx="500">
                  <c:v>23.537400000000002</c:v>
                </c:pt>
                <c:pt idx="501">
                  <c:v>23.3414</c:v>
                </c:pt>
                <c:pt idx="502">
                  <c:v>23.254899999999999</c:v>
                </c:pt>
                <c:pt idx="503">
                  <c:v>23.62</c:v>
                </c:pt>
                <c:pt idx="504">
                  <c:v>23.6296</c:v>
                </c:pt>
                <c:pt idx="505">
                  <c:v>24.039000000000001</c:v>
                </c:pt>
                <c:pt idx="506">
                  <c:v>23.875599999999999</c:v>
                </c:pt>
                <c:pt idx="507">
                  <c:v>24.054400000000001</c:v>
                </c:pt>
                <c:pt idx="508">
                  <c:v>24.069800000000001</c:v>
                </c:pt>
                <c:pt idx="509">
                  <c:v>23.523900000000001</c:v>
                </c:pt>
                <c:pt idx="510">
                  <c:v>23.404800000000002</c:v>
                </c:pt>
                <c:pt idx="511">
                  <c:v>23.4893</c:v>
                </c:pt>
                <c:pt idx="512">
                  <c:v>23.306799999999999</c:v>
                </c:pt>
                <c:pt idx="513">
                  <c:v>23.339400000000001</c:v>
                </c:pt>
                <c:pt idx="514">
                  <c:v>23.418199999999999</c:v>
                </c:pt>
                <c:pt idx="515">
                  <c:v>22.941600000000001</c:v>
                </c:pt>
                <c:pt idx="516">
                  <c:v>23.093399999999999</c:v>
                </c:pt>
                <c:pt idx="517">
                  <c:v>23.066500000000001</c:v>
                </c:pt>
                <c:pt idx="518">
                  <c:v>23.254899999999999</c:v>
                </c:pt>
                <c:pt idx="519">
                  <c:v>23.977499999999999</c:v>
                </c:pt>
                <c:pt idx="520">
                  <c:v>24.2043</c:v>
                </c:pt>
                <c:pt idx="521">
                  <c:v>23.610399999999998</c:v>
                </c:pt>
                <c:pt idx="522">
                  <c:v>23.6892</c:v>
                </c:pt>
                <c:pt idx="523">
                  <c:v>23.176100000000002</c:v>
                </c:pt>
                <c:pt idx="524">
                  <c:v>23.1799</c:v>
                </c:pt>
                <c:pt idx="525">
                  <c:v>23.802600000000002</c:v>
                </c:pt>
                <c:pt idx="526">
                  <c:v>23.487400000000001</c:v>
                </c:pt>
                <c:pt idx="527">
                  <c:v>23.279900000000001</c:v>
                </c:pt>
                <c:pt idx="528">
                  <c:v>22.860900000000001</c:v>
                </c:pt>
                <c:pt idx="529">
                  <c:v>23.168399999999998</c:v>
                </c:pt>
                <c:pt idx="530">
                  <c:v>23.6585</c:v>
                </c:pt>
                <c:pt idx="531">
                  <c:v>23.804500000000001</c:v>
                </c:pt>
                <c:pt idx="532">
                  <c:v>24.448399999999999</c:v>
                </c:pt>
                <c:pt idx="533">
                  <c:v>24.500299999999999</c:v>
                </c:pt>
                <c:pt idx="534">
                  <c:v>24.348400000000002</c:v>
                </c:pt>
                <c:pt idx="535">
                  <c:v>24.200399999999998</c:v>
                </c:pt>
                <c:pt idx="536">
                  <c:v>24.2927</c:v>
                </c:pt>
                <c:pt idx="537">
                  <c:v>24.267700000000001</c:v>
                </c:pt>
                <c:pt idx="538">
                  <c:v>24.707799999999999</c:v>
                </c:pt>
                <c:pt idx="539">
                  <c:v>24.7136</c:v>
                </c:pt>
                <c:pt idx="540">
                  <c:v>23.660399999999999</c:v>
                </c:pt>
                <c:pt idx="541">
                  <c:v>23.890999999999998</c:v>
                </c:pt>
                <c:pt idx="542">
                  <c:v>23.671900000000001</c:v>
                </c:pt>
                <c:pt idx="543">
                  <c:v>24.2773</c:v>
                </c:pt>
                <c:pt idx="544">
                  <c:v>24.436800000000002</c:v>
                </c:pt>
                <c:pt idx="545">
                  <c:v>23.985199999999999</c:v>
                </c:pt>
                <c:pt idx="546">
                  <c:v>23.9833</c:v>
                </c:pt>
                <c:pt idx="547">
                  <c:v>22.263200000000001</c:v>
                </c:pt>
                <c:pt idx="548">
                  <c:v>21.148499999999999</c:v>
                </c:pt>
                <c:pt idx="549">
                  <c:v>21.8384</c:v>
                </c:pt>
                <c:pt idx="550">
                  <c:v>21.4541</c:v>
                </c:pt>
                <c:pt idx="551">
                  <c:v>21.244599999999998</c:v>
                </c:pt>
                <c:pt idx="552">
                  <c:v>21.125399999999999</c:v>
                </c:pt>
                <c:pt idx="553">
                  <c:v>21.146599999999999</c:v>
                </c:pt>
                <c:pt idx="554">
                  <c:v>19.7897</c:v>
                </c:pt>
                <c:pt idx="555">
                  <c:v>20.5335</c:v>
                </c:pt>
                <c:pt idx="556">
                  <c:v>21.459800000000001</c:v>
                </c:pt>
                <c:pt idx="557">
                  <c:v>21.6328</c:v>
                </c:pt>
                <c:pt idx="558">
                  <c:v>21.5732</c:v>
                </c:pt>
                <c:pt idx="559">
                  <c:v>20.7622</c:v>
                </c:pt>
                <c:pt idx="560">
                  <c:v>20.971699999999998</c:v>
                </c:pt>
                <c:pt idx="561">
                  <c:v>21.092700000000001</c:v>
                </c:pt>
                <c:pt idx="562">
                  <c:v>21.096599999999999</c:v>
                </c:pt>
                <c:pt idx="563">
                  <c:v>21.421399999999998</c:v>
                </c:pt>
                <c:pt idx="564">
                  <c:v>21.1235</c:v>
                </c:pt>
                <c:pt idx="565">
                  <c:v>20.716100000000001</c:v>
                </c:pt>
                <c:pt idx="566">
                  <c:v>20.5854</c:v>
                </c:pt>
                <c:pt idx="567">
                  <c:v>20.844799999999999</c:v>
                </c:pt>
                <c:pt idx="568">
                  <c:v>20.472000000000001</c:v>
                </c:pt>
                <c:pt idx="569">
                  <c:v>20.1433</c:v>
                </c:pt>
                <c:pt idx="570">
                  <c:v>20.0319</c:v>
                </c:pt>
                <c:pt idx="571">
                  <c:v>19.734000000000002</c:v>
                </c:pt>
                <c:pt idx="572">
                  <c:v>19.470700000000001</c:v>
                </c:pt>
                <c:pt idx="573">
                  <c:v>19.601400000000002</c:v>
                </c:pt>
                <c:pt idx="574">
                  <c:v>20.004999999999999</c:v>
                </c:pt>
                <c:pt idx="575">
                  <c:v>19.705100000000002</c:v>
                </c:pt>
                <c:pt idx="576">
                  <c:v>19.3842</c:v>
                </c:pt>
                <c:pt idx="577">
                  <c:v>19.5533</c:v>
                </c:pt>
                <c:pt idx="578">
                  <c:v>19.263100000000001</c:v>
                </c:pt>
                <c:pt idx="579">
                  <c:v>18.924900000000001</c:v>
                </c:pt>
                <c:pt idx="580">
                  <c:v>18.415600000000001</c:v>
                </c:pt>
                <c:pt idx="581">
                  <c:v>18.723099999999999</c:v>
                </c:pt>
                <c:pt idx="582">
                  <c:v>18.899899999999999</c:v>
                </c:pt>
                <c:pt idx="583">
                  <c:v>19.253499999999999</c:v>
                </c:pt>
                <c:pt idx="584">
                  <c:v>18.701899999999998</c:v>
                </c:pt>
                <c:pt idx="585">
                  <c:v>18.217600000000001</c:v>
                </c:pt>
                <c:pt idx="586">
                  <c:v>18.8537</c:v>
                </c:pt>
                <c:pt idx="587">
                  <c:v>19.747399999999999</c:v>
                </c:pt>
                <c:pt idx="588">
                  <c:v>20.1068</c:v>
                </c:pt>
                <c:pt idx="589">
                  <c:v>20.395099999999999</c:v>
                </c:pt>
                <c:pt idx="590">
                  <c:v>20.074100000000001</c:v>
                </c:pt>
                <c:pt idx="591">
                  <c:v>20.3201</c:v>
                </c:pt>
                <c:pt idx="592">
                  <c:v>20.016500000000001</c:v>
                </c:pt>
                <c:pt idx="593">
                  <c:v>20.635300000000001</c:v>
                </c:pt>
                <c:pt idx="594">
                  <c:v>20.427800000000001</c:v>
                </c:pt>
                <c:pt idx="595">
                  <c:v>20.185600000000001</c:v>
                </c:pt>
                <c:pt idx="596">
                  <c:v>20.595400000000001</c:v>
                </c:pt>
                <c:pt idx="597">
                  <c:v>20.476600000000001</c:v>
                </c:pt>
                <c:pt idx="598">
                  <c:v>19.9939</c:v>
                </c:pt>
                <c:pt idx="599">
                  <c:v>20.034700000000001</c:v>
                </c:pt>
                <c:pt idx="600">
                  <c:v>20.447399999999998</c:v>
                </c:pt>
                <c:pt idx="601">
                  <c:v>19.680499999999999</c:v>
                </c:pt>
                <c:pt idx="602">
                  <c:v>19.343699999999998</c:v>
                </c:pt>
                <c:pt idx="603">
                  <c:v>19.1159</c:v>
                </c:pt>
                <c:pt idx="604">
                  <c:v>19.1296</c:v>
                </c:pt>
                <c:pt idx="605">
                  <c:v>18.070599999999999</c:v>
                </c:pt>
                <c:pt idx="606">
                  <c:v>17.6813</c:v>
                </c:pt>
                <c:pt idx="607">
                  <c:v>17.868099999999998</c:v>
                </c:pt>
                <c:pt idx="608">
                  <c:v>17.3523</c:v>
                </c:pt>
                <c:pt idx="609">
                  <c:v>17.223800000000001</c:v>
                </c:pt>
                <c:pt idx="610">
                  <c:v>17.3873</c:v>
                </c:pt>
                <c:pt idx="611">
                  <c:v>17.338699999999999</c:v>
                </c:pt>
                <c:pt idx="612">
                  <c:v>17.159600000000001</c:v>
                </c:pt>
                <c:pt idx="613">
                  <c:v>16.6632</c:v>
                </c:pt>
                <c:pt idx="614">
                  <c:v>17.0486</c:v>
                </c:pt>
                <c:pt idx="615">
                  <c:v>16.398399999999999</c:v>
                </c:pt>
                <c:pt idx="616">
                  <c:v>16.634</c:v>
                </c:pt>
                <c:pt idx="617">
                  <c:v>16.9941</c:v>
                </c:pt>
                <c:pt idx="618">
                  <c:v>16.750800000000002</c:v>
                </c:pt>
                <c:pt idx="619">
                  <c:v>16.7605</c:v>
                </c:pt>
                <c:pt idx="620">
                  <c:v>16.805299999999999</c:v>
                </c:pt>
                <c:pt idx="621">
                  <c:v>17.2316</c:v>
                </c:pt>
                <c:pt idx="622">
                  <c:v>16.532800000000002</c:v>
                </c:pt>
                <c:pt idx="623">
                  <c:v>16.285499999999999</c:v>
                </c:pt>
                <c:pt idx="624">
                  <c:v>15.736599999999999</c:v>
                </c:pt>
                <c:pt idx="625">
                  <c:v>15.962400000000001</c:v>
                </c:pt>
                <c:pt idx="626">
                  <c:v>15.5847</c:v>
                </c:pt>
                <c:pt idx="627">
                  <c:v>16.3323</c:v>
                </c:pt>
                <c:pt idx="628">
                  <c:v>16.9377</c:v>
                </c:pt>
                <c:pt idx="629">
                  <c:v>16.8111</c:v>
                </c:pt>
                <c:pt idx="630">
                  <c:v>17.07</c:v>
                </c:pt>
                <c:pt idx="631">
                  <c:v>16.949300000000001</c:v>
                </c:pt>
                <c:pt idx="632">
                  <c:v>17.268599999999999</c:v>
                </c:pt>
                <c:pt idx="633">
                  <c:v>17.507999999999999</c:v>
                </c:pt>
                <c:pt idx="634">
                  <c:v>17.474900000000002</c:v>
                </c:pt>
                <c:pt idx="635">
                  <c:v>17.3309</c:v>
                </c:pt>
                <c:pt idx="636">
                  <c:v>17.186800000000002</c:v>
                </c:pt>
                <c:pt idx="637">
                  <c:v>17.6248</c:v>
                </c:pt>
                <c:pt idx="638">
                  <c:v>17.959599999999998</c:v>
                </c:pt>
                <c:pt idx="639">
                  <c:v>18.312000000000001</c:v>
                </c:pt>
                <c:pt idx="640">
                  <c:v>18.309999999999999</c:v>
                </c:pt>
                <c:pt idx="641">
                  <c:v>18.267199999999999</c:v>
                </c:pt>
                <c:pt idx="642">
                  <c:v>18.0336</c:v>
                </c:pt>
                <c:pt idx="643">
                  <c:v>17.967400000000001</c:v>
                </c:pt>
                <c:pt idx="644">
                  <c:v>18.0336</c:v>
                </c:pt>
                <c:pt idx="645">
                  <c:v>17.959599999999998</c:v>
                </c:pt>
                <c:pt idx="646">
                  <c:v>17.4282</c:v>
                </c:pt>
                <c:pt idx="647">
                  <c:v>17.142099999999999</c:v>
                </c:pt>
                <c:pt idx="648">
                  <c:v>16.338100000000001</c:v>
                </c:pt>
                <c:pt idx="649">
                  <c:v>16.1571</c:v>
                </c:pt>
                <c:pt idx="650">
                  <c:v>16.417899999999999</c:v>
                </c:pt>
                <c:pt idx="651">
                  <c:v>15.8962</c:v>
                </c:pt>
                <c:pt idx="652">
                  <c:v>16.351700000000001</c:v>
                </c:pt>
                <c:pt idx="653">
                  <c:v>16.517199999999999</c:v>
                </c:pt>
                <c:pt idx="654">
                  <c:v>16.303100000000001</c:v>
                </c:pt>
                <c:pt idx="655">
                  <c:v>16.303100000000001</c:v>
                </c:pt>
                <c:pt idx="656">
                  <c:v>16.670999999999999</c:v>
                </c:pt>
                <c:pt idx="657">
                  <c:v>16.439299999999999</c:v>
                </c:pt>
                <c:pt idx="658">
                  <c:v>16.193999999999999</c:v>
                </c:pt>
                <c:pt idx="659">
                  <c:v>16.236899999999999</c:v>
                </c:pt>
                <c:pt idx="660">
                  <c:v>15.9176</c:v>
                </c:pt>
                <c:pt idx="661">
                  <c:v>15.9001</c:v>
                </c:pt>
                <c:pt idx="662">
                  <c:v>15.757999999999999</c:v>
                </c:pt>
                <c:pt idx="663">
                  <c:v>15.6373</c:v>
                </c:pt>
                <c:pt idx="664">
                  <c:v>16.2563</c:v>
                </c:pt>
                <c:pt idx="665">
                  <c:v>16.075299999999999</c:v>
                </c:pt>
                <c:pt idx="666">
                  <c:v>15.9604</c:v>
                </c:pt>
                <c:pt idx="667">
                  <c:v>15.972099999999999</c:v>
                </c:pt>
                <c:pt idx="668">
                  <c:v>15.869</c:v>
                </c:pt>
                <c:pt idx="669">
                  <c:v>15.7872</c:v>
                </c:pt>
                <c:pt idx="670">
                  <c:v>15.9916</c:v>
                </c:pt>
                <c:pt idx="671">
                  <c:v>16.003299999999999</c:v>
                </c:pt>
                <c:pt idx="672">
                  <c:v>16.5503</c:v>
                </c:pt>
                <c:pt idx="673">
                  <c:v>16.748799999999999</c:v>
                </c:pt>
                <c:pt idx="674">
                  <c:v>16.9863</c:v>
                </c:pt>
                <c:pt idx="675">
                  <c:v>16.927900000000001</c:v>
                </c:pt>
                <c:pt idx="676">
                  <c:v>16.6418</c:v>
                </c:pt>
                <c:pt idx="677">
                  <c:v>16.5989</c:v>
                </c:pt>
                <c:pt idx="678">
                  <c:v>16.869499999999999</c:v>
                </c:pt>
                <c:pt idx="679">
                  <c:v>17.044699999999999</c:v>
                </c:pt>
                <c:pt idx="680">
                  <c:v>16.622299999999999</c:v>
                </c:pt>
                <c:pt idx="681">
                  <c:v>16.756599999999999</c:v>
                </c:pt>
                <c:pt idx="682">
                  <c:v>16.602799999999998</c:v>
                </c:pt>
                <c:pt idx="683">
                  <c:v>16.963000000000001</c:v>
                </c:pt>
                <c:pt idx="684">
                  <c:v>16.731300000000001</c:v>
                </c:pt>
                <c:pt idx="685">
                  <c:v>16.8033</c:v>
                </c:pt>
                <c:pt idx="686">
                  <c:v>16.513300000000001</c:v>
                </c:pt>
                <c:pt idx="687">
                  <c:v>16.258299999999998</c:v>
                </c:pt>
                <c:pt idx="688">
                  <c:v>16.610600000000002</c:v>
                </c:pt>
                <c:pt idx="689">
                  <c:v>16.706</c:v>
                </c:pt>
                <c:pt idx="690">
                  <c:v>16.896799999999999</c:v>
                </c:pt>
                <c:pt idx="691">
                  <c:v>16.920100000000001</c:v>
                </c:pt>
                <c:pt idx="692">
                  <c:v>16.762499999999999</c:v>
                </c:pt>
                <c:pt idx="693">
                  <c:v>16.966899999999999</c:v>
                </c:pt>
                <c:pt idx="694">
                  <c:v>16.912299999999998</c:v>
                </c:pt>
                <c:pt idx="695">
                  <c:v>16.883199999999999</c:v>
                </c:pt>
                <c:pt idx="696">
                  <c:v>16.591200000000001</c:v>
                </c:pt>
                <c:pt idx="697">
                  <c:v>16.355599999999999</c:v>
                </c:pt>
                <c:pt idx="698">
                  <c:v>16.382899999999999</c:v>
                </c:pt>
                <c:pt idx="699">
                  <c:v>16.597000000000001</c:v>
                </c:pt>
                <c:pt idx="700">
                  <c:v>15.905900000000001</c:v>
                </c:pt>
                <c:pt idx="701">
                  <c:v>15.8339</c:v>
                </c:pt>
                <c:pt idx="702">
                  <c:v>15.7171</c:v>
                </c:pt>
                <c:pt idx="703">
                  <c:v>15.4465</c:v>
                </c:pt>
                <c:pt idx="704">
                  <c:v>15.355</c:v>
                </c:pt>
                <c:pt idx="705">
                  <c:v>15.033799999999999</c:v>
                </c:pt>
                <c:pt idx="706">
                  <c:v>14.671799999999999</c:v>
                </c:pt>
                <c:pt idx="707">
                  <c:v>14.5024</c:v>
                </c:pt>
                <c:pt idx="708">
                  <c:v>14.4421</c:v>
                </c:pt>
                <c:pt idx="709">
                  <c:v>14.6737</c:v>
                </c:pt>
                <c:pt idx="710">
                  <c:v>14.7204</c:v>
                </c:pt>
                <c:pt idx="711">
                  <c:v>14.0177</c:v>
                </c:pt>
                <c:pt idx="712">
                  <c:v>14.0235</c:v>
                </c:pt>
                <c:pt idx="713">
                  <c:v>13.9885</c:v>
                </c:pt>
                <c:pt idx="714">
                  <c:v>13.9924</c:v>
                </c:pt>
                <c:pt idx="715">
                  <c:v>14.1092</c:v>
                </c:pt>
                <c:pt idx="716">
                  <c:v>13.854200000000001</c:v>
                </c:pt>
                <c:pt idx="717">
                  <c:v>13.6089</c:v>
                </c:pt>
                <c:pt idx="718">
                  <c:v>13.505699999999999</c:v>
                </c:pt>
                <c:pt idx="719">
                  <c:v>13.3208</c:v>
                </c:pt>
                <c:pt idx="720">
                  <c:v>12.984</c:v>
                </c:pt>
                <c:pt idx="721">
                  <c:v>12.8264</c:v>
                </c:pt>
                <c:pt idx="722">
                  <c:v>13.0405</c:v>
                </c:pt>
                <c:pt idx="723">
                  <c:v>12.7157</c:v>
                </c:pt>
                <c:pt idx="724">
                  <c:v>12.516400000000001</c:v>
                </c:pt>
                <c:pt idx="725">
                  <c:v>12.928699999999999</c:v>
                </c:pt>
                <c:pt idx="726">
                  <c:v>13.3352</c:v>
                </c:pt>
                <c:pt idx="727">
                  <c:v>13.2121</c:v>
                </c:pt>
                <c:pt idx="728">
                  <c:v>13.173</c:v>
                </c:pt>
                <c:pt idx="729">
                  <c:v>12.977600000000001</c:v>
                </c:pt>
                <c:pt idx="730">
                  <c:v>12.8232</c:v>
                </c:pt>
                <c:pt idx="731">
                  <c:v>12.5398</c:v>
                </c:pt>
                <c:pt idx="732">
                  <c:v>12.3444</c:v>
                </c:pt>
                <c:pt idx="733">
                  <c:v>12.735300000000001</c:v>
                </c:pt>
                <c:pt idx="734">
                  <c:v>12.551600000000001</c:v>
                </c:pt>
                <c:pt idx="735">
                  <c:v>12.914999999999999</c:v>
                </c:pt>
                <c:pt idx="736">
                  <c:v>12.754799999999999</c:v>
                </c:pt>
                <c:pt idx="737">
                  <c:v>12.6297</c:v>
                </c:pt>
                <c:pt idx="738">
                  <c:v>12.6493</c:v>
                </c:pt>
                <c:pt idx="739">
                  <c:v>12.709899999999999</c:v>
                </c:pt>
                <c:pt idx="740">
                  <c:v>12.7294</c:v>
                </c:pt>
                <c:pt idx="741">
                  <c:v>13.139799999999999</c:v>
                </c:pt>
                <c:pt idx="742">
                  <c:v>13.1554</c:v>
                </c:pt>
                <c:pt idx="743">
                  <c:v>13.0655</c:v>
                </c:pt>
                <c:pt idx="744">
                  <c:v>13.259</c:v>
                </c:pt>
                <c:pt idx="745">
                  <c:v>13.184699999999999</c:v>
                </c:pt>
                <c:pt idx="746">
                  <c:v>14.4627</c:v>
                </c:pt>
                <c:pt idx="747">
                  <c:v>13.9468</c:v>
                </c:pt>
                <c:pt idx="748">
                  <c:v>14.0953</c:v>
                </c:pt>
                <c:pt idx="749">
                  <c:v>14.5761</c:v>
                </c:pt>
                <c:pt idx="750">
                  <c:v>14.7539</c:v>
                </c:pt>
                <c:pt idx="751">
                  <c:v>15.0099</c:v>
                </c:pt>
                <c:pt idx="752">
                  <c:v>14.75</c:v>
                </c:pt>
                <c:pt idx="753">
                  <c:v>15.731</c:v>
                </c:pt>
                <c:pt idx="754">
                  <c:v>16.237100000000002</c:v>
                </c:pt>
                <c:pt idx="755">
                  <c:v>16.106200000000001</c:v>
                </c:pt>
                <c:pt idx="756">
                  <c:v>16.157</c:v>
                </c:pt>
                <c:pt idx="757">
                  <c:v>15.856</c:v>
                </c:pt>
                <c:pt idx="758">
                  <c:v>15.795500000000001</c:v>
                </c:pt>
                <c:pt idx="759">
                  <c:v>15.7095</c:v>
                </c:pt>
                <c:pt idx="760">
                  <c:v>15.455399999999999</c:v>
                </c:pt>
                <c:pt idx="761">
                  <c:v>15.8756</c:v>
                </c:pt>
                <c:pt idx="762">
                  <c:v>16.063199999999998</c:v>
                </c:pt>
                <c:pt idx="763">
                  <c:v>16.198</c:v>
                </c:pt>
                <c:pt idx="764">
                  <c:v>16.057300000000001</c:v>
                </c:pt>
                <c:pt idx="765">
                  <c:v>16.068999999999999</c:v>
                </c:pt>
                <c:pt idx="766">
                  <c:v>16.2332</c:v>
                </c:pt>
                <c:pt idx="767">
                  <c:v>16.403199999999998</c:v>
                </c:pt>
                <c:pt idx="768">
                  <c:v>16.1785</c:v>
                </c:pt>
                <c:pt idx="769">
                  <c:v>15.947900000000001</c:v>
                </c:pt>
                <c:pt idx="770">
                  <c:v>15.5297</c:v>
                </c:pt>
                <c:pt idx="771">
                  <c:v>15.4457</c:v>
                </c:pt>
                <c:pt idx="772">
                  <c:v>15.475</c:v>
                </c:pt>
                <c:pt idx="773">
                  <c:v>15.7075</c:v>
                </c:pt>
                <c:pt idx="774">
                  <c:v>15.6684</c:v>
                </c:pt>
                <c:pt idx="775">
                  <c:v>15.826700000000001</c:v>
                </c:pt>
                <c:pt idx="776">
                  <c:v>15.8736</c:v>
                </c:pt>
                <c:pt idx="777">
                  <c:v>15.3734</c:v>
                </c:pt>
                <c:pt idx="778">
                  <c:v>15.3147</c:v>
                </c:pt>
                <c:pt idx="779">
                  <c:v>15.181900000000001</c:v>
                </c:pt>
                <c:pt idx="780">
                  <c:v>15.1447</c:v>
                </c:pt>
                <c:pt idx="781">
                  <c:v>15.129099999999999</c:v>
                </c:pt>
                <c:pt idx="782">
                  <c:v>15.0021</c:v>
                </c:pt>
                <c:pt idx="783">
                  <c:v>15.035299999999999</c:v>
                </c:pt>
                <c:pt idx="784">
                  <c:v>14.761699999999999</c:v>
                </c:pt>
                <c:pt idx="785">
                  <c:v>14.626899999999999</c:v>
                </c:pt>
                <c:pt idx="786">
                  <c:v>14.9864</c:v>
                </c:pt>
                <c:pt idx="787">
                  <c:v>14.9063</c:v>
                </c:pt>
                <c:pt idx="788">
                  <c:v>14.9786</c:v>
                </c:pt>
                <c:pt idx="789">
                  <c:v>15.2034</c:v>
                </c:pt>
                <c:pt idx="790">
                  <c:v>15.1447</c:v>
                </c:pt>
                <c:pt idx="791">
                  <c:v>15.9049</c:v>
                </c:pt>
                <c:pt idx="792">
                  <c:v>16.145299999999999</c:v>
                </c:pt>
                <c:pt idx="793">
                  <c:v>16.0397</c:v>
                </c:pt>
                <c:pt idx="794">
                  <c:v>16.471599999999999</c:v>
                </c:pt>
                <c:pt idx="795">
                  <c:v>16.819400000000002</c:v>
                </c:pt>
                <c:pt idx="796">
                  <c:v>16.756900000000002</c:v>
                </c:pt>
                <c:pt idx="797">
                  <c:v>16.9543</c:v>
                </c:pt>
                <c:pt idx="798">
                  <c:v>16.938700000000001</c:v>
                </c:pt>
                <c:pt idx="799">
                  <c:v>17.1907</c:v>
                </c:pt>
                <c:pt idx="800">
                  <c:v>17.448699999999999</c:v>
                </c:pt>
                <c:pt idx="801">
                  <c:v>17.374400000000001</c:v>
                </c:pt>
                <c:pt idx="802">
                  <c:v>17.4526</c:v>
                </c:pt>
                <c:pt idx="803">
                  <c:v>17.499500000000001</c:v>
                </c:pt>
                <c:pt idx="804">
                  <c:v>17.417400000000001</c:v>
                </c:pt>
                <c:pt idx="805">
                  <c:v>17.706600000000002</c:v>
                </c:pt>
                <c:pt idx="806">
                  <c:v>17.456499999999998</c:v>
                </c:pt>
                <c:pt idx="807">
                  <c:v>17.4819</c:v>
                </c:pt>
                <c:pt idx="808">
                  <c:v>17.499500000000001</c:v>
                </c:pt>
                <c:pt idx="809">
                  <c:v>18.329999999999998</c:v>
                </c:pt>
                <c:pt idx="810">
                  <c:v>18.199100000000001</c:v>
                </c:pt>
                <c:pt idx="811">
                  <c:v>17.610900000000001</c:v>
                </c:pt>
                <c:pt idx="812">
                  <c:v>17.8552</c:v>
                </c:pt>
                <c:pt idx="813">
                  <c:v>17.669499999999999</c:v>
                </c:pt>
                <c:pt idx="814">
                  <c:v>17.610900000000001</c:v>
                </c:pt>
                <c:pt idx="815">
                  <c:v>17.610900000000001</c:v>
                </c:pt>
                <c:pt idx="816">
                  <c:v>17.517099999999999</c:v>
                </c:pt>
                <c:pt idx="817">
                  <c:v>17.458500000000001</c:v>
                </c:pt>
                <c:pt idx="818">
                  <c:v>17.278700000000001</c:v>
                </c:pt>
                <c:pt idx="819">
                  <c:v>17.1067</c:v>
                </c:pt>
                <c:pt idx="820">
                  <c:v>16.6221</c:v>
                </c:pt>
                <c:pt idx="821">
                  <c:v>16.266400000000001</c:v>
                </c:pt>
                <c:pt idx="822">
                  <c:v>16.117899999999999</c:v>
                </c:pt>
                <c:pt idx="823">
                  <c:v>16.157</c:v>
                </c:pt>
                <c:pt idx="824">
                  <c:v>16.1629</c:v>
                </c:pt>
                <c:pt idx="825">
                  <c:v>16.2879</c:v>
                </c:pt>
                <c:pt idx="826">
                  <c:v>16.332899999999999</c:v>
                </c:pt>
                <c:pt idx="827">
                  <c:v>16.342600000000001</c:v>
                </c:pt>
                <c:pt idx="828">
                  <c:v>16.286000000000001</c:v>
                </c:pt>
                <c:pt idx="829">
                  <c:v>16.754999999999999</c:v>
                </c:pt>
                <c:pt idx="830">
                  <c:v>16.909300000000002</c:v>
                </c:pt>
                <c:pt idx="831">
                  <c:v>17.052</c:v>
                </c:pt>
                <c:pt idx="832">
                  <c:v>17.208300000000001</c:v>
                </c:pt>
                <c:pt idx="833">
                  <c:v>16.915199999999999</c:v>
                </c:pt>
                <c:pt idx="834">
                  <c:v>16.563500000000001</c:v>
                </c:pt>
                <c:pt idx="835">
                  <c:v>16.719799999999999</c:v>
                </c:pt>
                <c:pt idx="836">
                  <c:v>16.696300000000001</c:v>
                </c:pt>
                <c:pt idx="837">
                  <c:v>16.364100000000001</c:v>
                </c:pt>
                <c:pt idx="838">
                  <c:v>16.882000000000001</c:v>
                </c:pt>
                <c:pt idx="839">
                  <c:v>16.907399999999999</c:v>
                </c:pt>
                <c:pt idx="840">
                  <c:v>17.278700000000001</c:v>
                </c:pt>
                <c:pt idx="841">
                  <c:v>17.464300000000001</c:v>
                </c:pt>
                <c:pt idx="842">
                  <c:v>17.087199999999999</c:v>
                </c:pt>
                <c:pt idx="843">
                  <c:v>17.249400000000001</c:v>
                </c:pt>
                <c:pt idx="844">
                  <c:v>17.104800000000001</c:v>
                </c:pt>
                <c:pt idx="845">
                  <c:v>16.930800000000001</c:v>
                </c:pt>
                <c:pt idx="846">
                  <c:v>16.770600000000002</c:v>
                </c:pt>
                <c:pt idx="847">
                  <c:v>17.171199999999999</c:v>
                </c:pt>
                <c:pt idx="848">
                  <c:v>17.509599999999999</c:v>
                </c:pt>
                <c:pt idx="849">
                  <c:v>17.772300000000001</c:v>
                </c:pt>
                <c:pt idx="850">
                  <c:v>17.9056</c:v>
                </c:pt>
                <c:pt idx="851">
                  <c:v>17.8429</c:v>
                </c:pt>
                <c:pt idx="852">
                  <c:v>17.5762</c:v>
                </c:pt>
                <c:pt idx="853">
                  <c:v>17.286100000000001</c:v>
                </c:pt>
                <c:pt idx="854">
                  <c:v>17.352699999999999</c:v>
                </c:pt>
                <c:pt idx="855">
                  <c:v>17.4312</c:v>
                </c:pt>
                <c:pt idx="856">
                  <c:v>17.5351</c:v>
                </c:pt>
                <c:pt idx="857">
                  <c:v>17.7409</c:v>
                </c:pt>
                <c:pt idx="858">
                  <c:v>17.813500000000001</c:v>
                </c:pt>
                <c:pt idx="859">
                  <c:v>17.8703</c:v>
                </c:pt>
                <c:pt idx="860">
                  <c:v>17.901700000000002</c:v>
                </c:pt>
                <c:pt idx="861">
                  <c:v>17.835000000000001</c:v>
                </c:pt>
                <c:pt idx="862">
                  <c:v>17.915400000000002</c:v>
                </c:pt>
                <c:pt idx="863">
                  <c:v>18.046800000000001</c:v>
                </c:pt>
                <c:pt idx="864">
                  <c:v>17.950700000000001</c:v>
                </c:pt>
                <c:pt idx="865">
                  <c:v>17.793900000000001</c:v>
                </c:pt>
                <c:pt idx="866">
                  <c:v>18.3918</c:v>
                </c:pt>
                <c:pt idx="867">
                  <c:v>18.642800000000001</c:v>
                </c:pt>
                <c:pt idx="868">
                  <c:v>17.580200000000001</c:v>
                </c:pt>
                <c:pt idx="869">
                  <c:v>18.074200000000001</c:v>
                </c:pt>
                <c:pt idx="870">
                  <c:v>17.9115</c:v>
                </c:pt>
                <c:pt idx="871">
                  <c:v>18.195799999999998</c:v>
                </c:pt>
                <c:pt idx="872">
                  <c:v>18.168299999999999</c:v>
                </c:pt>
                <c:pt idx="873">
                  <c:v>18.401599999999998</c:v>
                </c:pt>
                <c:pt idx="874">
                  <c:v>18.123200000000001</c:v>
                </c:pt>
                <c:pt idx="875">
                  <c:v>18.409500000000001</c:v>
                </c:pt>
                <c:pt idx="876">
                  <c:v>18.317299999999999</c:v>
                </c:pt>
                <c:pt idx="877">
                  <c:v>18.2742</c:v>
                </c:pt>
                <c:pt idx="878">
                  <c:v>18.5624</c:v>
                </c:pt>
                <c:pt idx="879">
                  <c:v>18.560400000000001</c:v>
                </c:pt>
                <c:pt idx="880">
                  <c:v>18.3918</c:v>
                </c:pt>
                <c:pt idx="881">
                  <c:v>18.687899999999999</c:v>
                </c:pt>
                <c:pt idx="882">
                  <c:v>19.387799999999999</c:v>
                </c:pt>
                <c:pt idx="883">
                  <c:v>19.215299999999999</c:v>
                </c:pt>
                <c:pt idx="884">
                  <c:v>19.134899999999998</c:v>
                </c:pt>
                <c:pt idx="885">
                  <c:v>18.619299999999999</c:v>
                </c:pt>
                <c:pt idx="886">
                  <c:v>18.4742</c:v>
                </c:pt>
                <c:pt idx="887">
                  <c:v>18.632999999999999</c:v>
                </c:pt>
                <c:pt idx="888">
                  <c:v>18.817299999999999</c:v>
                </c:pt>
                <c:pt idx="889">
                  <c:v>18.578099999999999</c:v>
                </c:pt>
                <c:pt idx="890">
                  <c:v>18.3703</c:v>
                </c:pt>
                <c:pt idx="891">
                  <c:v>18.950600000000001</c:v>
                </c:pt>
                <c:pt idx="892">
                  <c:v>19.215299999999999</c:v>
                </c:pt>
                <c:pt idx="893">
                  <c:v>19.311299999999999</c:v>
                </c:pt>
                <c:pt idx="894">
                  <c:v>19.615200000000002</c:v>
                </c:pt>
                <c:pt idx="895">
                  <c:v>19.150600000000001</c:v>
                </c:pt>
                <c:pt idx="896">
                  <c:v>19.0976</c:v>
                </c:pt>
                <c:pt idx="897">
                  <c:v>19.299600000000002</c:v>
                </c:pt>
                <c:pt idx="898">
                  <c:v>19.458400000000001</c:v>
                </c:pt>
                <c:pt idx="899">
                  <c:v>19.642700000000001</c:v>
                </c:pt>
                <c:pt idx="900">
                  <c:v>19.579899999999999</c:v>
                </c:pt>
                <c:pt idx="901">
                  <c:v>19.540700000000001</c:v>
                </c:pt>
                <c:pt idx="902">
                  <c:v>19.129000000000001</c:v>
                </c:pt>
                <c:pt idx="903">
                  <c:v>18.882000000000001</c:v>
                </c:pt>
                <c:pt idx="904">
                  <c:v>18.5624</c:v>
                </c:pt>
                <c:pt idx="905">
                  <c:v>18.393799999999999</c:v>
                </c:pt>
                <c:pt idx="906">
                  <c:v>17.868400000000001</c:v>
                </c:pt>
                <c:pt idx="907">
                  <c:v>17.717400000000001</c:v>
                </c:pt>
                <c:pt idx="908">
                  <c:v>17.6586</c:v>
                </c:pt>
                <c:pt idx="909">
                  <c:v>17.8978</c:v>
                </c:pt>
                <c:pt idx="910">
                  <c:v>17.637</c:v>
                </c:pt>
                <c:pt idx="911">
                  <c:v>17.652699999999999</c:v>
                </c:pt>
                <c:pt idx="912">
                  <c:v>17.948699999999999</c:v>
                </c:pt>
                <c:pt idx="913">
                  <c:v>17.9252</c:v>
                </c:pt>
                <c:pt idx="914">
                  <c:v>17.7409</c:v>
                </c:pt>
                <c:pt idx="915">
                  <c:v>17.848800000000001</c:v>
                </c:pt>
                <c:pt idx="916">
                  <c:v>17.788</c:v>
                </c:pt>
                <c:pt idx="917">
                  <c:v>17.574300000000001</c:v>
                </c:pt>
                <c:pt idx="918">
                  <c:v>17.888000000000002</c:v>
                </c:pt>
                <c:pt idx="919">
                  <c:v>18.3918</c:v>
                </c:pt>
                <c:pt idx="920">
                  <c:v>18.113399999999999</c:v>
                </c:pt>
                <c:pt idx="921">
                  <c:v>18.344799999999999</c:v>
                </c:pt>
                <c:pt idx="922">
                  <c:v>18.6447</c:v>
                </c:pt>
                <c:pt idx="923">
                  <c:v>18.540800000000001</c:v>
                </c:pt>
                <c:pt idx="924">
                  <c:v>18.282</c:v>
                </c:pt>
                <c:pt idx="925">
                  <c:v>18.3095</c:v>
                </c:pt>
                <c:pt idx="926">
                  <c:v>18.362400000000001</c:v>
                </c:pt>
                <c:pt idx="927">
                  <c:v>18.368300000000001</c:v>
                </c:pt>
                <c:pt idx="928">
                  <c:v>18.3781</c:v>
                </c:pt>
                <c:pt idx="929">
                  <c:v>18.382000000000001</c:v>
                </c:pt>
                <c:pt idx="930">
                  <c:v>18.325199999999999</c:v>
                </c:pt>
                <c:pt idx="931">
                  <c:v>18.3507</c:v>
                </c:pt>
                <c:pt idx="932">
                  <c:v>18.3291</c:v>
                </c:pt>
                <c:pt idx="933">
                  <c:v>17.854600000000001</c:v>
                </c:pt>
                <c:pt idx="934">
                  <c:v>17.650700000000001</c:v>
                </c:pt>
                <c:pt idx="935">
                  <c:v>17.682099999999998</c:v>
                </c:pt>
                <c:pt idx="936">
                  <c:v>17.731100000000001</c:v>
                </c:pt>
                <c:pt idx="937">
                  <c:v>17.6096</c:v>
                </c:pt>
                <c:pt idx="938">
                  <c:v>16.4391</c:v>
                </c:pt>
                <c:pt idx="939">
                  <c:v>16.750900000000001</c:v>
                </c:pt>
                <c:pt idx="940">
                  <c:v>16.778300000000002</c:v>
                </c:pt>
                <c:pt idx="941">
                  <c:v>16.462700000000002</c:v>
                </c:pt>
                <c:pt idx="942">
                  <c:v>16.3764</c:v>
                </c:pt>
                <c:pt idx="943">
                  <c:v>16.1235</c:v>
                </c:pt>
                <c:pt idx="944">
                  <c:v>16.154900000000001</c:v>
                </c:pt>
                <c:pt idx="945">
                  <c:v>16.2058</c:v>
                </c:pt>
                <c:pt idx="946">
                  <c:v>16.190100000000001</c:v>
                </c:pt>
                <c:pt idx="947">
                  <c:v>16.056799999999999</c:v>
                </c:pt>
                <c:pt idx="948">
                  <c:v>16.196000000000002</c:v>
                </c:pt>
                <c:pt idx="949">
                  <c:v>15.8902</c:v>
                </c:pt>
                <c:pt idx="950">
                  <c:v>15.9</c:v>
                </c:pt>
                <c:pt idx="951">
                  <c:v>16.090199999999999</c:v>
                </c:pt>
                <c:pt idx="952">
                  <c:v>16.196000000000002</c:v>
                </c:pt>
                <c:pt idx="953">
                  <c:v>16.145</c:v>
                </c:pt>
                <c:pt idx="954">
                  <c:v>16.309699999999999</c:v>
                </c:pt>
                <c:pt idx="955">
                  <c:v>16.715599999999998</c:v>
                </c:pt>
                <c:pt idx="956">
                  <c:v>16.574400000000001</c:v>
                </c:pt>
                <c:pt idx="957">
                  <c:v>16.762599999999999</c:v>
                </c:pt>
                <c:pt idx="958">
                  <c:v>16.709700000000002</c:v>
                </c:pt>
                <c:pt idx="959">
                  <c:v>16.511700000000001</c:v>
                </c:pt>
                <c:pt idx="960">
                  <c:v>16.703800000000001</c:v>
                </c:pt>
                <c:pt idx="961">
                  <c:v>16.745000000000001</c:v>
                </c:pt>
                <c:pt idx="962">
                  <c:v>16.552800000000001</c:v>
                </c:pt>
                <c:pt idx="963">
                  <c:v>16.9587</c:v>
                </c:pt>
                <c:pt idx="964">
                  <c:v>17.009599999999999</c:v>
                </c:pt>
                <c:pt idx="965">
                  <c:v>17.009599999999999</c:v>
                </c:pt>
                <c:pt idx="966">
                  <c:v>16.9665</c:v>
                </c:pt>
                <c:pt idx="967">
                  <c:v>16.635200000000001</c:v>
                </c:pt>
                <c:pt idx="968">
                  <c:v>16.201899999999998</c:v>
                </c:pt>
                <c:pt idx="969">
                  <c:v>16.1509</c:v>
                </c:pt>
                <c:pt idx="970">
                  <c:v>16.325399999999998</c:v>
                </c:pt>
                <c:pt idx="971">
                  <c:v>15.9392</c:v>
                </c:pt>
                <c:pt idx="972">
                  <c:v>16.1843</c:v>
                </c:pt>
                <c:pt idx="973">
                  <c:v>16.501200000000001</c:v>
                </c:pt>
                <c:pt idx="974">
                  <c:v>16.427499999999998</c:v>
                </c:pt>
                <c:pt idx="975">
                  <c:v>16.276</c:v>
                </c:pt>
                <c:pt idx="976">
                  <c:v>16.188199999999998</c:v>
                </c:pt>
                <c:pt idx="977">
                  <c:v>16.309799999999999</c:v>
                </c:pt>
                <c:pt idx="978">
                  <c:v>16.517199999999999</c:v>
                </c:pt>
                <c:pt idx="979">
                  <c:v>16.539100000000001</c:v>
                </c:pt>
                <c:pt idx="980">
                  <c:v>16.6447</c:v>
                </c:pt>
                <c:pt idx="981">
                  <c:v>16.866</c:v>
                </c:pt>
                <c:pt idx="982">
                  <c:v>17.035399999999999</c:v>
                </c:pt>
                <c:pt idx="983">
                  <c:v>17.258700000000001</c:v>
                </c:pt>
                <c:pt idx="984">
                  <c:v>16.973600000000001</c:v>
                </c:pt>
                <c:pt idx="985">
                  <c:v>17.023499999999999</c:v>
                </c:pt>
                <c:pt idx="986">
                  <c:v>17.0853</c:v>
                </c:pt>
                <c:pt idx="987">
                  <c:v>16.764299999999999</c:v>
                </c:pt>
                <c:pt idx="988">
                  <c:v>16.712499999999999</c:v>
                </c:pt>
                <c:pt idx="989">
                  <c:v>16.582899999999999</c:v>
                </c:pt>
                <c:pt idx="990">
                  <c:v>16.567</c:v>
                </c:pt>
                <c:pt idx="991">
                  <c:v>16.7883</c:v>
                </c:pt>
                <c:pt idx="992">
                  <c:v>16.485299999999999</c:v>
                </c:pt>
                <c:pt idx="993">
                  <c:v>16.1404</c:v>
                </c:pt>
                <c:pt idx="994">
                  <c:v>15.955</c:v>
                </c:pt>
                <c:pt idx="995">
                  <c:v>16.293900000000001</c:v>
                </c:pt>
                <c:pt idx="996">
                  <c:v>16.555</c:v>
                </c:pt>
                <c:pt idx="997">
                  <c:v>16.9497</c:v>
                </c:pt>
                <c:pt idx="998">
                  <c:v>17.2547</c:v>
                </c:pt>
                <c:pt idx="999">
                  <c:v>17.426100000000002</c:v>
                </c:pt>
                <c:pt idx="1000">
                  <c:v>17.2806</c:v>
                </c:pt>
                <c:pt idx="1001">
                  <c:v>17.4939</c:v>
                </c:pt>
                <c:pt idx="1002">
                  <c:v>17.450099999999999</c:v>
                </c:pt>
                <c:pt idx="1003">
                  <c:v>16.291899999999998</c:v>
                </c:pt>
                <c:pt idx="1004">
                  <c:v>17.1311</c:v>
                </c:pt>
                <c:pt idx="1005">
                  <c:v>16.610800000000001</c:v>
                </c:pt>
                <c:pt idx="1006">
                  <c:v>16.957699999999999</c:v>
                </c:pt>
                <c:pt idx="1007">
                  <c:v>17.366299999999999</c:v>
                </c:pt>
                <c:pt idx="1008">
                  <c:v>17.462</c:v>
                </c:pt>
                <c:pt idx="1009">
                  <c:v>17.472000000000001</c:v>
                </c:pt>
                <c:pt idx="1010">
                  <c:v>17.450099999999999</c:v>
                </c:pt>
                <c:pt idx="1011">
                  <c:v>17.300599999999999</c:v>
                </c:pt>
                <c:pt idx="1012">
                  <c:v>17.46</c:v>
                </c:pt>
                <c:pt idx="1013">
                  <c:v>17.270700000000001</c:v>
                </c:pt>
                <c:pt idx="1014">
                  <c:v>17.3324</c:v>
                </c:pt>
                <c:pt idx="1015">
                  <c:v>17.388300000000001</c:v>
                </c:pt>
                <c:pt idx="1016">
                  <c:v>17.163</c:v>
                </c:pt>
                <c:pt idx="1017">
                  <c:v>17.133099999999999</c:v>
                </c:pt>
                <c:pt idx="1018">
                  <c:v>17.170999999999999</c:v>
                </c:pt>
                <c:pt idx="1019">
                  <c:v>17.0075</c:v>
                </c:pt>
                <c:pt idx="1020">
                  <c:v>17.222799999999999</c:v>
                </c:pt>
                <c:pt idx="1021">
                  <c:v>17.621500000000001</c:v>
                </c:pt>
                <c:pt idx="1022">
                  <c:v>17.6434</c:v>
                </c:pt>
                <c:pt idx="1023">
                  <c:v>17.800899999999999</c:v>
                </c:pt>
                <c:pt idx="1024">
                  <c:v>17.806899999999999</c:v>
                </c:pt>
                <c:pt idx="1025">
                  <c:v>18.0182</c:v>
                </c:pt>
                <c:pt idx="1026">
                  <c:v>18.2972</c:v>
                </c:pt>
                <c:pt idx="1027">
                  <c:v>18.422799999999999</c:v>
                </c:pt>
                <c:pt idx="1028">
                  <c:v>18.476600000000001</c:v>
                </c:pt>
                <c:pt idx="1029">
                  <c:v>18.381</c:v>
                </c:pt>
                <c:pt idx="1030">
                  <c:v>18.263400000000001</c:v>
                </c:pt>
                <c:pt idx="1031">
                  <c:v>17.956399999999999</c:v>
                </c:pt>
                <c:pt idx="1032">
                  <c:v>18.490600000000001</c:v>
                </c:pt>
                <c:pt idx="1033">
                  <c:v>18.367000000000001</c:v>
                </c:pt>
                <c:pt idx="1034">
                  <c:v>18.632100000000001</c:v>
                </c:pt>
                <c:pt idx="1035">
                  <c:v>18.739799999999999</c:v>
                </c:pt>
                <c:pt idx="1036">
                  <c:v>18.8674</c:v>
                </c:pt>
                <c:pt idx="1037">
                  <c:v>18.875299999999999</c:v>
                </c:pt>
                <c:pt idx="1038">
                  <c:v>18.598199999999999</c:v>
                </c:pt>
                <c:pt idx="1039">
                  <c:v>18.414899999999999</c:v>
                </c:pt>
                <c:pt idx="1040">
                  <c:v>18.149699999999999</c:v>
                </c:pt>
                <c:pt idx="1041">
                  <c:v>18.183599999999998</c:v>
                </c:pt>
                <c:pt idx="1042">
                  <c:v>18.418800000000001</c:v>
                </c:pt>
                <c:pt idx="1043">
                  <c:v>18.361000000000001</c:v>
                </c:pt>
                <c:pt idx="1044">
                  <c:v>19.166399999999999</c:v>
                </c:pt>
                <c:pt idx="1045">
                  <c:v>19.397600000000001</c:v>
                </c:pt>
                <c:pt idx="1046">
                  <c:v>19.884</c:v>
                </c:pt>
                <c:pt idx="1047">
                  <c:v>19.567</c:v>
                </c:pt>
                <c:pt idx="1048">
                  <c:v>19.4175</c:v>
                </c:pt>
                <c:pt idx="1049">
                  <c:v>19.505199999999999</c:v>
                </c:pt>
                <c:pt idx="1050">
                  <c:v>19.738499999999998</c:v>
                </c:pt>
                <c:pt idx="1051">
                  <c:v>19.8521</c:v>
                </c:pt>
                <c:pt idx="1052">
                  <c:v>19.6846</c:v>
                </c:pt>
                <c:pt idx="1053">
                  <c:v>19.525200000000002</c:v>
                </c:pt>
                <c:pt idx="1054">
                  <c:v>19.3398</c:v>
                </c:pt>
                <c:pt idx="1055">
                  <c:v>19.014900000000001</c:v>
                </c:pt>
                <c:pt idx="1056">
                  <c:v>19.3797</c:v>
                </c:pt>
                <c:pt idx="1057">
                  <c:v>19.415500000000002</c:v>
                </c:pt>
                <c:pt idx="1058">
                  <c:v>19.485299999999999</c:v>
                </c:pt>
                <c:pt idx="1059">
                  <c:v>19.712499999999999</c:v>
                </c:pt>
                <c:pt idx="1060">
                  <c:v>19.646799999999999</c:v>
                </c:pt>
                <c:pt idx="1061">
                  <c:v>19.453399999999998</c:v>
                </c:pt>
                <c:pt idx="1062">
                  <c:v>19.3278</c:v>
                </c:pt>
                <c:pt idx="1063">
                  <c:v>19.387599999999999</c:v>
                </c:pt>
                <c:pt idx="1064">
                  <c:v>19.216200000000001</c:v>
                </c:pt>
                <c:pt idx="1065">
                  <c:v>19.136500000000002</c:v>
                </c:pt>
                <c:pt idx="1066">
                  <c:v>19.168399999999998</c:v>
                </c:pt>
                <c:pt idx="1067">
                  <c:v>19.108599999999999</c:v>
                </c:pt>
                <c:pt idx="1068">
                  <c:v>18.289300000000001</c:v>
                </c:pt>
                <c:pt idx="1069">
                  <c:v>18.3371</c:v>
                </c:pt>
                <c:pt idx="1070">
                  <c:v>17.709199999999999</c:v>
                </c:pt>
                <c:pt idx="1071">
                  <c:v>17.511900000000001</c:v>
                </c:pt>
                <c:pt idx="1072">
                  <c:v>17.320499999999999</c:v>
                </c:pt>
                <c:pt idx="1073">
                  <c:v>17.605499999999999</c:v>
                </c:pt>
                <c:pt idx="1074">
                  <c:v>17.523800000000001</c:v>
                </c:pt>
                <c:pt idx="1075">
                  <c:v>17.157</c:v>
                </c:pt>
                <c:pt idx="1076">
                  <c:v>17.101199999999999</c:v>
                </c:pt>
                <c:pt idx="1077">
                  <c:v>16.9756</c:v>
                </c:pt>
                <c:pt idx="1078">
                  <c:v>17.1052</c:v>
                </c:pt>
                <c:pt idx="1079">
                  <c:v>17.5457</c:v>
                </c:pt>
                <c:pt idx="1080">
                  <c:v>17.238800000000001</c:v>
                </c:pt>
                <c:pt idx="1081">
                  <c:v>17.075299999999999</c:v>
                </c:pt>
                <c:pt idx="1082">
                  <c:v>17.296600000000002</c:v>
                </c:pt>
                <c:pt idx="1083">
                  <c:v>17.322500000000002</c:v>
                </c:pt>
                <c:pt idx="1084">
                  <c:v>17.3843</c:v>
                </c:pt>
                <c:pt idx="1085">
                  <c:v>17.294599999999999</c:v>
                </c:pt>
                <c:pt idx="1086">
                  <c:v>17.491900000000001</c:v>
                </c:pt>
                <c:pt idx="1087">
                  <c:v>17.509899999999998</c:v>
                </c:pt>
                <c:pt idx="1088">
                  <c:v>17.362300000000001</c:v>
                </c:pt>
                <c:pt idx="1089">
                  <c:v>17.418199999999999</c:v>
                </c:pt>
                <c:pt idx="1090">
                  <c:v>17.7471</c:v>
                </c:pt>
                <c:pt idx="1091">
                  <c:v>17.741099999999999</c:v>
                </c:pt>
                <c:pt idx="1092">
                  <c:v>17.864699999999999</c:v>
                </c:pt>
                <c:pt idx="1093">
                  <c:v>17.685300000000002</c:v>
                </c:pt>
                <c:pt idx="1094">
                  <c:v>17.665299999999998</c:v>
                </c:pt>
                <c:pt idx="1095">
                  <c:v>17.135100000000001</c:v>
                </c:pt>
                <c:pt idx="1096">
                  <c:v>17.2866</c:v>
                </c:pt>
                <c:pt idx="1097">
                  <c:v>17.308</c:v>
                </c:pt>
                <c:pt idx="1098">
                  <c:v>17.148</c:v>
                </c:pt>
                <c:pt idx="1099">
                  <c:v>17.234000000000002</c:v>
                </c:pt>
                <c:pt idx="1100">
                  <c:v>17.065999999999999</c:v>
                </c:pt>
                <c:pt idx="1101">
                  <c:v>17.154</c:v>
                </c:pt>
                <c:pt idx="1102">
                  <c:v>16.91</c:v>
                </c:pt>
                <c:pt idx="1103">
                  <c:v>16.963999999999999</c:v>
                </c:pt>
                <c:pt idx="1104">
                  <c:v>16.864000000000001</c:v>
                </c:pt>
                <c:pt idx="1105">
                  <c:v>16.928000000000001</c:v>
                </c:pt>
                <c:pt idx="1106">
                  <c:v>16.826000000000001</c:v>
                </c:pt>
                <c:pt idx="1107">
                  <c:v>16.812000000000001</c:v>
                </c:pt>
                <c:pt idx="1108">
                  <c:v>16.797999999999998</c:v>
                </c:pt>
                <c:pt idx="1109">
                  <c:v>16.46</c:v>
                </c:pt>
                <c:pt idx="1110">
                  <c:v>16.594000000000001</c:v>
                </c:pt>
                <c:pt idx="1111">
                  <c:v>16.315999999999999</c:v>
                </c:pt>
                <c:pt idx="1112">
                  <c:v>16.376000000000001</c:v>
                </c:pt>
                <c:pt idx="1113">
                  <c:v>16.260000000000002</c:v>
                </c:pt>
                <c:pt idx="1114">
                  <c:v>16.312000000000001</c:v>
                </c:pt>
                <c:pt idx="1115">
                  <c:v>16.361999999999998</c:v>
                </c:pt>
                <c:pt idx="1116">
                  <c:v>16.542000000000002</c:v>
                </c:pt>
                <c:pt idx="1117">
                  <c:v>16.488</c:v>
                </c:pt>
                <c:pt idx="1118">
                  <c:v>16.466000000000001</c:v>
                </c:pt>
                <c:pt idx="1119">
                  <c:v>16.597999999999999</c:v>
                </c:pt>
                <c:pt idx="1120">
                  <c:v>16.513999999999999</c:v>
                </c:pt>
                <c:pt idx="1121">
                  <c:v>16.577999999999999</c:v>
                </c:pt>
                <c:pt idx="1122">
                  <c:v>16.815999999999999</c:v>
                </c:pt>
                <c:pt idx="1123">
                  <c:v>16.908000000000001</c:v>
                </c:pt>
                <c:pt idx="1124">
                  <c:v>16.968</c:v>
                </c:pt>
                <c:pt idx="1125">
                  <c:v>16.329999999999998</c:v>
                </c:pt>
                <c:pt idx="1126">
                  <c:v>15.67</c:v>
                </c:pt>
                <c:pt idx="1127">
                  <c:v>15.494</c:v>
                </c:pt>
                <c:pt idx="1128">
                  <c:v>15.074</c:v>
                </c:pt>
                <c:pt idx="1129">
                  <c:v>15.23</c:v>
                </c:pt>
                <c:pt idx="1130">
                  <c:v>16.245999999999999</c:v>
                </c:pt>
                <c:pt idx="1131">
                  <c:v>16.696000000000002</c:v>
                </c:pt>
                <c:pt idx="1132">
                  <c:v>16.678000000000001</c:v>
                </c:pt>
                <c:pt idx="1133">
                  <c:v>16.75</c:v>
                </c:pt>
                <c:pt idx="1134">
                  <c:v>16.718</c:v>
                </c:pt>
                <c:pt idx="1135">
                  <c:v>16.399999999999999</c:v>
                </c:pt>
                <c:pt idx="1136">
                  <c:v>16.251999999999999</c:v>
                </c:pt>
                <c:pt idx="1137">
                  <c:v>16.16</c:v>
                </c:pt>
                <c:pt idx="1138">
                  <c:v>16.058</c:v>
                </c:pt>
                <c:pt idx="1139">
                  <c:v>15.974</c:v>
                </c:pt>
                <c:pt idx="1140">
                  <c:v>15.69</c:v>
                </c:pt>
                <c:pt idx="1141">
                  <c:v>16.158000000000001</c:v>
                </c:pt>
                <c:pt idx="1142">
                  <c:v>16.468</c:v>
                </c:pt>
                <c:pt idx="1143">
                  <c:v>16.72</c:v>
                </c:pt>
                <c:pt idx="1144">
                  <c:v>17.206</c:v>
                </c:pt>
                <c:pt idx="1145">
                  <c:v>17.327999999999999</c:v>
                </c:pt>
                <c:pt idx="1146">
                  <c:v>17.446000000000002</c:v>
                </c:pt>
                <c:pt idx="1147">
                  <c:v>17.09</c:v>
                </c:pt>
                <c:pt idx="1148">
                  <c:v>17.128</c:v>
                </c:pt>
                <c:pt idx="1149">
                  <c:v>17</c:v>
                </c:pt>
                <c:pt idx="1150">
                  <c:v>16.792000000000002</c:v>
                </c:pt>
                <c:pt idx="1151">
                  <c:v>16.82</c:v>
                </c:pt>
                <c:pt idx="1152">
                  <c:v>16.443999999999999</c:v>
                </c:pt>
                <c:pt idx="1153">
                  <c:v>16.224</c:v>
                </c:pt>
                <c:pt idx="1154">
                  <c:v>15.926</c:v>
                </c:pt>
                <c:pt idx="1155">
                  <c:v>16.166</c:v>
                </c:pt>
                <c:pt idx="1156">
                  <c:v>16.106000000000002</c:v>
                </c:pt>
                <c:pt idx="1157">
                  <c:v>16.224</c:v>
                </c:pt>
                <c:pt idx="1158">
                  <c:v>16.416</c:v>
                </c:pt>
                <c:pt idx="1159">
                  <c:v>16.571999999999999</c:v>
                </c:pt>
                <c:pt idx="1160">
                  <c:v>16.856000000000002</c:v>
                </c:pt>
                <c:pt idx="1161">
                  <c:v>16.989999999999998</c:v>
                </c:pt>
                <c:pt idx="1162">
                  <c:v>17.062000000000001</c:v>
                </c:pt>
                <c:pt idx="1163">
                  <c:v>17.332000000000001</c:v>
                </c:pt>
                <c:pt idx="1164">
                  <c:v>17.13</c:v>
                </c:pt>
                <c:pt idx="1165">
                  <c:v>17.364000000000001</c:v>
                </c:pt>
                <c:pt idx="1166">
                  <c:v>17.32</c:v>
                </c:pt>
                <c:pt idx="1167">
                  <c:v>18.088000000000001</c:v>
                </c:pt>
                <c:pt idx="1168">
                  <c:v>18.545999999999999</c:v>
                </c:pt>
                <c:pt idx="1169">
                  <c:v>19.126000000000001</c:v>
                </c:pt>
                <c:pt idx="1170">
                  <c:v>19.213999999999999</c:v>
                </c:pt>
                <c:pt idx="1171">
                  <c:v>19.126000000000001</c:v>
                </c:pt>
                <c:pt idx="1172">
                  <c:v>19.225999999999999</c:v>
                </c:pt>
                <c:pt idx="1173">
                  <c:v>19.192</c:v>
                </c:pt>
                <c:pt idx="1174">
                  <c:v>18.64</c:v>
                </c:pt>
                <c:pt idx="1175">
                  <c:v>18.565999999999999</c:v>
                </c:pt>
                <c:pt idx="1176">
                  <c:v>18.562000000000001</c:v>
                </c:pt>
                <c:pt idx="1177">
                  <c:v>18.334</c:v>
                </c:pt>
                <c:pt idx="1178">
                  <c:v>17.838000000000001</c:v>
                </c:pt>
                <c:pt idx="1179">
                  <c:v>17.206</c:v>
                </c:pt>
                <c:pt idx="1180">
                  <c:v>17.463999999999999</c:v>
                </c:pt>
                <c:pt idx="1181">
                  <c:v>17.28</c:v>
                </c:pt>
                <c:pt idx="1182">
                  <c:v>17.675999999999998</c:v>
                </c:pt>
                <c:pt idx="1183">
                  <c:v>17.718</c:v>
                </c:pt>
                <c:pt idx="1184">
                  <c:v>16.986000000000001</c:v>
                </c:pt>
                <c:pt idx="1185">
                  <c:v>16.321999999999999</c:v>
                </c:pt>
                <c:pt idx="1186">
                  <c:v>16.475999999999999</c:v>
                </c:pt>
                <c:pt idx="1187">
                  <c:v>16.61</c:v>
                </c:pt>
                <c:pt idx="1188">
                  <c:v>16.911999999999999</c:v>
                </c:pt>
                <c:pt idx="1189">
                  <c:v>16.885999999999999</c:v>
                </c:pt>
                <c:pt idx="1190">
                  <c:v>16.88</c:v>
                </c:pt>
                <c:pt idx="1191">
                  <c:v>16.943999999999999</c:v>
                </c:pt>
                <c:pt idx="1192">
                  <c:v>17.812000000000001</c:v>
                </c:pt>
                <c:pt idx="1193">
                  <c:v>17.797999999999998</c:v>
                </c:pt>
                <c:pt idx="1194">
                  <c:v>17.692</c:v>
                </c:pt>
                <c:pt idx="1195">
                  <c:v>18.047999999999998</c:v>
                </c:pt>
                <c:pt idx="1196">
                  <c:v>18.29</c:v>
                </c:pt>
                <c:pt idx="1197">
                  <c:v>18.158000000000001</c:v>
                </c:pt>
                <c:pt idx="1198">
                  <c:v>18.558</c:v>
                </c:pt>
                <c:pt idx="1199">
                  <c:v>18.257999999999999</c:v>
                </c:pt>
                <c:pt idx="1200">
                  <c:v>18.478000000000002</c:v>
                </c:pt>
                <c:pt idx="1201">
                  <c:v>18.562000000000001</c:v>
                </c:pt>
                <c:pt idx="1202">
                  <c:v>19.213999999999999</c:v>
                </c:pt>
                <c:pt idx="1203">
                  <c:v>19.350000000000001</c:v>
                </c:pt>
                <c:pt idx="1204">
                  <c:v>19.361999999999998</c:v>
                </c:pt>
                <c:pt idx="1205">
                  <c:v>19.512</c:v>
                </c:pt>
                <c:pt idx="1206">
                  <c:v>19.096</c:v>
                </c:pt>
                <c:pt idx="1207">
                  <c:v>18.891999999999999</c:v>
                </c:pt>
                <c:pt idx="1208">
                  <c:v>18.872</c:v>
                </c:pt>
                <c:pt idx="1209">
                  <c:v>18.010000000000002</c:v>
                </c:pt>
                <c:pt idx="1210">
                  <c:v>18.21</c:v>
                </c:pt>
                <c:pt idx="1211">
                  <c:v>18.596</c:v>
                </c:pt>
                <c:pt idx="1212">
                  <c:v>18.754000000000001</c:v>
                </c:pt>
                <c:pt idx="1213">
                  <c:v>18.724</c:v>
                </c:pt>
                <c:pt idx="1214">
                  <c:v>18.687999999999999</c:v>
                </c:pt>
                <c:pt idx="1215">
                  <c:v>18.622</c:v>
                </c:pt>
                <c:pt idx="1216">
                  <c:v>18.11</c:v>
                </c:pt>
                <c:pt idx="1217">
                  <c:v>18.097999999999999</c:v>
                </c:pt>
                <c:pt idx="1218">
                  <c:v>18.646000000000001</c:v>
                </c:pt>
                <c:pt idx="1219">
                  <c:v>18.617999999999999</c:v>
                </c:pt>
                <c:pt idx="1220">
                  <c:v>18.841999999999999</c:v>
                </c:pt>
                <c:pt idx="1221">
                  <c:v>19.111999999999998</c:v>
                </c:pt>
                <c:pt idx="1222">
                  <c:v>19.202000000000002</c:v>
                </c:pt>
                <c:pt idx="1223">
                  <c:v>19.73</c:v>
                </c:pt>
                <c:pt idx="1224">
                  <c:v>19.231999999999999</c:v>
                </c:pt>
                <c:pt idx="1225">
                  <c:v>19.314</c:v>
                </c:pt>
                <c:pt idx="1226">
                  <c:v>19.36</c:v>
                </c:pt>
                <c:pt idx="1227">
                  <c:v>18.989999999999998</c:v>
                </c:pt>
                <c:pt idx="1228">
                  <c:v>18.8</c:v>
                </c:pt>
                <c:pt idx="1229">
                  <c:v>18.97</c:v>
                </c:pt>
                <c:pt idx="1230">
                  <c:v>19.132000000000001</c:v>
                </c:pt>
                <c:pt idx="1231">
                  <c:v>19.027999999999999</c:v>
                </c:pt>
                <c:pt idx="1232">
                  <c:v>19.05</c:v>
                </c:pt>
                <c:pt idx="1233">
                  <c:v>18.86</c:v>
                </c:pt>
                <c:pt idx="1234">
                  <c:v>18.98</c:v>
                </c:pt>
                <c:pt idx="1235">
                  <c:v>19.09</c:v>
                </c:pt>
                <c:pt idx="1236">
                  <c:v>18.66</c:v>
                </c:pt>
                <c:pt idx="1237">
                  <c:v>18.68</c:v>
                </c:pt>
                <c:pt idx="1238">
                  <c:v>18.510000000000002</c:v>
                </c:pt>
                <c:pt idx="1239">
                  <c:v>18.22</c:v>
                </c:pt>
                <c:pt idx="1240">
                  <c:v>18.100000000000001</c:v>
                </c:pt>
                <c:pt idx="1241">
                  <c:v>17.89</c:v>
                </c:pt>
                <c:pt idx="1242">
                  <c:v>17.53</c:v>
                </c:pt>
                <c:pt idx="1243">
                  <c:v>17.690000000000001</c:v>
                </c:pt>
                <c:pt idx="1244">
                  <c:v>17.62</c:v>
                </c:pt>
                <c:pt idx="1245">
                  <c:v>17.75</c:v>
                </c:pt>
                <c:pt idx="1246">
                  <c:v>17.850000000000001</c:v>
                </c:pt>
                <c:pt idx="1247">
                  <c:v>17.98</c:v>
                </c:pt>
                <c:pt idx="1248">
                  <c:v>17.600000000000001</c:v>
                </c:pt>
                <c:pt idx="1249">
                  <c:v>17.73</c:v>
                </c:pt>
                <c:pt idx="1250">
                  <c:v>17.739999999999998</c:v>
                </c:pt>
                <c:pt idx="1251">
                  <c:v>18.05</c:v>
                </c:pt>
                <c:pt idx="1252">
                  <c:v>17.989999999999998</c:v>
                </c:pt>
                <c:pt idx="1253">
                  <c:v>18.27</c:v>
                </c:pt>
                <c:pt idx="1254">
                  <c:v>19.91</c:v>
                </c:pt>
                <c:pt idx="1255">
                  <c:v>19.12</c:v>
                </c:pt>
                <c:pt idx="1256">
                  <c:v>18.670000000000002</c:v>
                </c:pt>
                <c:pt idx="1257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'3b.  Exponential Smoothing'!$D$2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Smoothing'!$D$3:$D$1260</c:f>
              <c:numCache>
                <c:formatCode>_(* #,##0.00_);_(* \(#,##0.00\);_(* "-"??_);_(@_)</c:formatCode>
                <c:ptCount val="1258"/>
                <c:pt idx="0" formatCode="General">
                  <c:v>11.747999999999999</c:v>
                </c:pt>
                <c:pt idx="1">
                  <c:v>11.747999999999999</c:v>
                </c:pt>
                <c:pt idx="2">
                  <c:v>11.787402000000002</c:v>
                </c:pt>
                <c:pt idx="3">
                  <c:v>11.859274019999999</c:v>
                </c:pt>
                <c:pt idx="4">
                  <c:v>11.758418740200002</c:v>
                </c:pt>
                <c:pt idx="5">
                  <c:v>11.678507187401999</c:v>
                </c:pt>
                <c:pt idx="6">
                  <c:v>11.685232071874019</c:v>
                </c:pt>
                <c:pt idx="7">
                  <c:v>11.62510732071874</c:v>
                </c:pt>
                <c:pt idx="8">
                  <c:v>11.737366073207188</c:v>
                </c:pt>
                <c:pt idx="9">
                  <c:v>11.992324660732072</c:v>
                </c:pt>
                <c:pt idx="10">
                  <c:v>12.10199224660732</c:v>
                </c:pt>
                <c:pt idx="11">
                  <c:v>12.058043922466075</c:v>
                </c:pt>
                <c:pt idx="12">
                  <c:v>12.019984439224661</c:v>
                </c:pt>
                <c:pt idx="13">
                  <c:v>12.265915844392246</c:v>
                </c:pt>
                <c:pt idx="14">
                  <c:v>12.400045158443923</c:v>
                </c:pt>
                <c:pt idx="15">
                  <c:v>12.384457451584439</c:v>
                </c:pt>
                <c:pt idx="16">
                  <c:v>12.401230574515845</c:v>
                </c:pt>
                <c:pt idx="17">
                  <c:v>12.521683305745158</c:v>
                </c:pt>
                <c:pt idx="18">
                  <c:v>12.594365833057452</c:v>
                </c:pt>
                <c:pt idx="19">
                  <c:v>12.638355658330575</c:v>
                </c:pt>
                <c:pt idx="20">
                  <c:v>12.785414556583305</c:v>
                </c:pt>
                <c:pt idx="21">
                  <c:v>12.833910145565833</c:v>
                </c:pt>
                <c:pt idx="22">
                  <c:v>12.962303101455658</c:v>
                </c:pt>
                <c:pt idx="23">
                  <c:v>12.867656031014556</c:v>
                </c:pt>
                <c:pt idx="24">
                  <c:v>12.859185560310145</c:v>
                </c:pt>
                <c:pt idx="25">
                  <c:v>12.892958855603101</c:v>
                </c:pt>
                <c:pt idx="26">
                  <c:v>12.897058588556032</c:v>
                </c:pt>
                <c:pt idx="27">
                  <c:v>12.930957585885562</c:v>
                </c:pt>
                <c:pt idx="28">
                  <c:v>12.871104575858855</c:v>
                </c:pt>
                <c:pt idx="29">
                  <c:v>12.919412045758589</c:v>
                </c:pt>
                <c:pt idx="30">
                  <c:v>12.874751120457585</c:v>
                </c:pt>
                <c:pt idx="31">
                  <c:v>12.863018511204576</c:v>
                </c:pt>
                <c:pt idx="32">
                  <c:v>12.915569185112046</c:v>
                </c:pt>
                <c:pt idx="33">
                  <c:v>13.115381691851121</c:v>
                </c:pt>
                <c:pt idx="34">
                  <c:v>12.933140816918511</c:v>
                </c:pt>
                <c:pt idx="35">
                  <c:v>13.124962408169186</c:v>
                </c:pt>
                <c:pt idx="36">
                  <c:v>13.331909624081691</c:v>
                </c:pt>
                <c:pt idx="37">
                  <c:v>13.382885096240816</c:v>
                </c:pt>
                <c:pt idx="38">
                  <c:v>13.490512850962407</c:v>
                </c:pt>
                <c:pt idx="39">
                  <c:v>13.459612128509624</c:v>
                </c:pt>
                <c:pt idx="40">
                  <c:v>13.606021121285096</c:v>
                </c:pt>
                <c:pt idx="41">
                  <c:v>13.763509211212851</c:v>
                </c:pt>
                <c:pt idx="42">
                  <c:v>13.601536092112129</c:v>
                </c:pt>
                <c:pt idx="43">
                  <c:v>13.791679360921121</c:v>
                </c:pt>
                <c:pt idx="44">
                  <c:v>13.76724679360921</c:v>
                </c:pt>
                <c:pt idx="45">
                  <c:v>13.701266467936092</c:v>
                </c:pt>
                <c:pt idx="46">
                  <c:v>13.74753266467936</c:v>
                </c:pt>
                <c:pt idx="47">
                  <c:v>13.787496326646794</c:v>
                </c:pt>
                <c:pt idx="48">
                  <c:v>13.654443963266468</c:v>
                </c:pt>
                <c:pt idx="49">
                  <c:v>13.545896439632665</c:v>
                </c:pt>
                <c:pt idx="50">
                  <c:v>13.678361964396327</c:v>
                </c:pt>
                <c:pt idx="51">
                  <c:v>13.638304619643964</c:v>
                </c:pt>
                <c:pt idx="52">
                  <c:v>13.513758046196438</c:v>
                </c:pt>
                <c:pt idx="53">
                  <c:v>13.332035580461964</c:v>
                </c:pt>
                <c:pt idx="54">
                  <c:v>13.386648355804619</c:v>
                </c:pt>
                <c:pt idx="55">
                  <c:v>13.861008483558047</c:v>
                </c:pt>
                <c:pt idx="56">
                  <c:v>13.397581084835579</c:v>
                </c:pt>
                <c:pt idx="57">
                  <c:v>13.588471810848356</c:v>
                </c:pt>
                <c:pt idx="58">
                  <c:v>13.315853718108484</c:v>
                </c:pt>
                <c:pt idx="59">
                  <c:v>13.328175537181085</c:v>
                </c:pt>
                <c:pt idx="60">
                  <c:v>13.356513755371811</c:v>
                </c:pt>
                <c:pt idx="61">
                  <c:v>13.441343137553718</c:v>
                </c:pt>
                <c:pt idx="62">
                  <c:v>13.222213431375536</c:v>
                </c:pt>
                <c:pt idx="63">
                  <c:v>13.075185134313756</c:v>
                </c:pt>
                <c:pt idx="64">
                  <c:v>12.661973851343138</c:v>
                </c:pt>
                <c:pt idx="65">
                  <c:v>12.738724738513431</c:v>
                </c:pt>
                <c:pt idx="66">
                  <c:v>12.677419247385135</c:v>
                </c:pt>
                <c:pt idx="67">
                  <c:v>12.526326192473851</c:v>
                </c:pt>
                <c:pt idx="68">
                  <c:v>12.146833261924739</c:v>
                </c:pt>
                <c:pt idx="69">
                  <c:v>12.077302332619247</c:v>
                </c:pt>
                <c:pt idx="70">
                  <c:v>12.144224023326192</c:v>
                </c:pt>
                <c:pt idx="71">
                  <c:v>11.571386240233263</c:v>
                </c:pt>
                <c:pt idx="72">
                  <c:v>11.81196986240233</c:v>
                </c:pt>
                <c:pt idx="73">
                  <c:v>12.182952698624023</c:v>
                </c:pt>
                <c:pt idx="74">
                  <c:v>12.00242352698624</c:v>
                </c:pt>
                <c:pt idx="75">
                  <c:v>12.303360235269864</c:v>
                </c:pt>
                <c:pt idx="76">
                  <c:v>12.0525336023527</c:v>
                </c:pt>
                <c:pt idx="77">
                  <c:v>11.989833336023528</c:v>
                </c:pt>
                <c:pt idx="78">
                  <c:v>11.126025333360234</c:v>
                </c:pt>
                <c:pt idx="79">
                  <c:v>11.455868253333602</c:v>
                </c:pt>
                <c:pt idx="80">
                  <c:v>10.981590682533335</c:v>
                </c:pt>
                <c:pt idx="81">
                  <c:v>9.9952629068253351</c:v>
                </c:pt>
                <c:pt idx="82">
                  <c:v>10.690576629068254</c:v>
                </c:pt>
                <c:pt idx="83">
                  <c:v>9.8249437662906818</c:v>
                </c:pt>
                <c:pt idx="84">
                  <c:v>10.478201437662907</c:v>
                </c:pt>
                <c:pt idx="85">
                  <c:v>10.40771201437663</c:v>
                </c:pt>
                <c:pt idx="86">
                  <c:v>10.521649120143767</c:v>
                </c:pt>
                <c:pt idx="87">
                  <c:v>10.082832491201437</c:v>
                </c:pt>
                <c:pt idx="88">
                  <c:v>10.048348324912014</c:v>
                </c:pt>
                <c:pt idx="89">
                  <c:v>10.81891648324912</c:v>
                </c:pt>
                <c:pt idx="90">
                  <c:v>10.954530164832491</c:v>
                </c:pt>
                <c:pt idx="91">
                  <c:v>11.486130301648325</c:v>
                </c:pt>
                <c:pt idx="92">
                  <c:v>11.311761303016485</c:v>
                </c:pt>
                <c:pt idx="93">
                  <c:v>11.470496613030164</c:v>
                </c:pt>
                <c:pt idx="94">
                  <c:v>11.285171966130303</c:v>
                </c:pt>
                <c:pt idx="95">
                  <c:v>10.843560719661305</c:v>
                </c:pt>
                <c:pt idx="96">
                  <c:v>11.227917607196613</c:v>
                </c:pt>
                <c:pt idx="97">
                  <c:v>10.961887176071967</c:v>
                </c:pt>
                <c:pt idx="98">
                  <c:v>11.59906387176072</c:v>
                </c:pt>
                <c:pt idx="99">
                  <c:v>11.565835638717607</c:v>
                </c:pt>
                <c:pt idx="100">
                  <c:v>11.839238356387176</c:v>
                </c:pt>
                <c:pt idx="101">
                  <c:v>11.741883383563872</c:v>
                </c:pt>
                <c:pt idx="102">
                  <c:v>11.459650833835639</c:v>
                </c:pt>
                <c:pt idx="103">
                  <c:v>11.709773508338358</c:v>
                </c:pt>
                <c:pt idx="104">
                  <c:v>11.833054735083385</c:v>
                </c:pt>
                <c:pt idx="105">
                  <c:v>11.866363547350833</c:v>
                </c:pt>
                <c:pt idx="106">
                  <c:v>12.282001635473508</c:v>
                </c:pt>
                <c:pt idx="107">
                  <c:v>12.118155016354736</c:v>
                </c:pt>
                <c:pt idx="108">
                  <c:v>11.833376550163548</c:v>
                </c:pt>
                <c:pt idx="109">
                  <c:v>11.949427765501635</c:v>
                </c:pt>
                <c:pt idx="110">
                  <c:v>11.833570277655017</c:v>
                </c:pt>
                <c:pt idx="111">
                  <c:v>12.00229570277655</c:v>
                </c:pt>
                <c:pt idx="112">
                  <c:v>12.096547957027767</c:v>
                </c:pt>
                <c:pt idx="113">
                  <c:v>11.997401479570279</c:v>
                </c:pt>
                <c:pt idx="114">
                  <c:v>12.309745014795704</c:v>
                </c:pt>
                <c:pt idx="115">
                  <c:v>12.250597450147957</c:v>
                </c:pt>
                <c:pt idx="116">
                  <c:v>11.963103974501479</c:v>
                </c:pt>
                <c:pt idx="117">
                  <c:v>11.811135039745015</c:v>
                </c:pt>
                <c:pt idx="118">
                  <c:v>12.08325135039745</c:v>
                </c:pt>
                <c:pt idx="119">
                  <c:v>12.191704513503975</c:v>
                </c:pt>
                <c:pt idx="120">
                  <c:v>12.272088045135041</c:v>
                </c:pt>
                <c:pt idx="121">
                  <c:v>12.488018880451349</c:v>
                </c:pt>
                <c:pt idx="122">
                  <c:v>12.577001188804514</c:v>
                </c:pt>
                <c:pt idx="123">
                  <c:v>12.506215011888045</c:v>
                </c:pt>
                <c:pt idx="124">
                  <c:v>11.97506515011888</c:v>
                </c:pt>
                <c:pt idx="125">
                  <c:v>12.135875651501188</c:v>
                </c:pt>
                <c:pt idx="126">
                  <c:v>12.203516756515011</c:v>
                </c:pt>
                <c:pt idx="127">
                  <c:v>12.21557816756515</c:v>
                </c:pt>
                <c:pt idx="128">
                  <c:v>12.023143781675651</c:v>
                </c:pt>
                <c:pt idx="129">
                  <c:v>12.043890437816758</c:v>
                </c:pt>
                <c:pt idx="130">
                  <c:v>11.962917904378166</c:v>
                </c:pt>
                <c:pt idx="131">
                  <c:v>12.056455179043782</c:v>
                </c:pt>
                <c:pt idx="132">
                  <c:v>11.857311551790437</c:v>
                </c:pt>
                <c:pt idx="133">
                  <c:v>12.004414115517905</c:v>
                </c:pt>
                <c:pt idx="134">
                  <c:v>12.30981514115518</c:v>
                </c:pt>
                <c:pt idx="135">
                  <c:v>12.346826151411554</c:v>
                </c:pt>
                <c:pt idx="136">
                  <c:v>12.485004261514115</c:v>
                </c:pt>
                <c:pt idx="137">
                  <c:v>12.724184042615141</c:v>
                </c:pt>
                <c:pt idx="138">
                  <c:v>12.734198840426151</c:v>
                </c:pt>
                <c:pt idx="139">
                  <c:v>12.619161988404262</c:v>
                </c:pt>
                <c:pt idx="140">
                  <c:v>12.831257619884042</c:v>
                </c:pt>
                <c:pt idx="141">
                  <c:v>13.06929557619884</c:v>
                </c:pt>
                <c:pt idx="142">
                  <c:v>13.050984955761988</c:v>
                </c:pt>
                <c:pt idx="143">
                  <c:v>13.439574849557621</c:v>
                </c:pt>
                <c:pt idx="144">
                  <c:v>12.850747748495575</c:v>
                </c:pt>
                <c:pt idx="145">
                  <c:v>13.018604477484956</c:v>
                </c:pt>
                <c:pt idx="146">
                  <c:v>13.292038044774849</c:v>
                </c:pt>
                <c:pt idx="147">
                  <c:v>13.223096380447748</c:v>
                </c:pt>
                <c:pt idx="148">
                  <c:v>13.643255963804478</c:v>
                </c:pt>
                <c:pt idx="149">
                  <c:v>13.641814559638044</c:v>
                </c:pt>
                <c:pt idx="150">
                  <c:v>13.534187145596379</c:v>
                </c:pt>
                <c:pt idx="151">
                  <c:v>13.670918871455964</c:v>
                </c:pt>
                <c:pt idx="152">
                  <c:v>13.659119188714561</c:v>
                </c:pt>
                <c:pt idx="153">
                  <c:v>13.472089191887145</c:v>
                </c:pt>
                <c:pt idx="154">
                  <c:v>13.536251891918869</c:v>
                </c:pt>
                <c:pt idx="155">
                  <c:v>13.287809518919188</c:v>
                </c:pt>
                <c:pt idx="156">
                  <c:v>13.104056095189192</c:v>
                </c:pt>
                <c:pt idx="157">
                  <c:v>13.179636560951892</c:v>
                </c:pt>
                <c:pt idx="158">
                  <c:v>13.418190365609519</c:v>
                </c:pt>
                <c:pt idx="159">
                  <c:v>13.390380903656096</c:v>
                </c:pt>
                <c:pt idx="160">
                  <c:v>13.446730809036561</c:v>
                </c:pt>
                <c:pt idx="161">
                  <c:v>13.188706308090365</c:v>
                </c:pt>
                <c:pt idx="162">
                  <c:v>13.305025063080903</c:v>
                </c:pt>
                <c:pt idx="163">
                  <c:v>13.634670250630808</c:v>
                </c:pt>
                <c:pt idx="164">
                  <c:v>14.092871702506308</c:v>
                </c:pt>
                <c:pt idx="165">
                  <c:v>14.176752717025064</c:v>
                </c:pt>
                <c:pt idx="166">
                  <c:v>14.207786527170249</c:v>
                </c:pt>
                <c:pt idx="167">
                  <c:v>14.644092865271702</c:v>
                </c:pt>
                <c:pt idx="168">
                  <c:v>14.642812928652717</c:v>
                </c:pt>
                <c:pt idx="169">
                  <c:v>14.506873129286527</c:v>
                </c:pt>
                <c:pt idx="170">
                  <c:v>14.901909731292866</c:v>
                </c:pt>
                <c:pt idx="171">
                  <c:v>14.741619097312929</c:v>
                </c:pt>
                <c:pt idx="172">
                  <c:v>14.74754019097313</c:v>
                </c:pt>
                <c:pt idx="173">
                  <c:v>14.572072401909733</c:v>
                </c:pt>
                <c:pt idx="174">
                  <c:v>14.577940724019097</c:v>
                </c:pt>
                <c:pt idx="175">
                  <c:v>14.968653407240192</c:v>
                </c:pt>
                <c:pt idx="176">
                  <c:v>14.800795534072401</c:v>
                </c:pt>
                <c:pt idx="177">
                  <c:v>14.936924955340723</c:v>
                </c:pt>
                <c:pt idx="178">
                  <c:v>14.970362249553409</c:v>
                </c:pt>
                <c:pt idx="179">
                  <c:v>14.864964622495535</c:v>
                </c:pt>
                <c:pt idx="180">
                  <c:v>15.488699646224955</c:v>
                </c:pt>
                <c:pt idx="181">
                  <c:v>15.89133299646225</c:v>
                </c:pt>
                <c:pt idx="182">
                  <c:v>15.495201329964623</c:v>
                </c:pt>
                <c:pt idx="183">
                  <c:v>15.344027013299645</c:v>
                </c:pt>
                <c:pt idx="184">
                  <c:v>15.259454270132997</c:v>
                </c:pt>
                <c:pt idx="185">
                  <c:v>15.26237054270133</c:v>
                </c:pt>
                <c:pt idx="186">
                  <c:v>15.126472705427012</c:v>
                </c:pt>
                <c:pt idx="187">
                  <c:v>15.39132472705427</c:v>
                </c:pt>
                <c:pt idx="188">
                  <c:v>15.758293247270544</c:v>
                </c:pt>
                <c:pt idx="189">
                  <c:v>15.810967932472705</c:v>
                </c:pt>
                <c:pt idx="190">
                  <c:v>15.909702679324727</c:v>
                </c:pt>
                <c:pt idx="191">
                  <c:v>15.821986026793248</c:v>
                </c:pt>
                <c:pt idx="192">
                  <c:v>15.466193860267932</c:v>
                </c:pt>
                <c:pt idx="193">
                  <c:v>15.143657938602679</c:v>
                </c:pt>
                <c:pt idx="194">
                  <c:v>15.015890579386028</c:v>
                </c:pt>
                <c:pt idx="195">
                  <c:v>15.207068905793861</c:v>
                </c:pt>
                <c:pt idx="196">
                  <c:v>15.133542689057938</c:v>
                </c:pt>
                <c:pt idx="197">
                  <c:v>15.463071426890579</c:v>
                </c:pt>
                <c:pt idx="198">
                  <c:v>15.334300714268906</c:v>
                </c:pt>
                <c:pt idx="199">
                  <c:v>15.13857700714269</c:v>
                </c:pt>
                <c:pt idx="200">
                  <c:v>14.995049770071427</c:v>
                </c:pt>
                <c:pt idx="201">
                  <c:v>15.155974497700715</c:v>
                </c:pt>
                <c:pt idx="202">
                  <c:v>15.155702744977006</c:v>
                </c:pt>
                <c:pt idx="203">
                  <c:v>14.75742302744977</c:v>
                </c:pt>
                <c:pt idx="204">
                  <c:v>14.806207230274499</c:v>
                </c:pt>
                <c:pt idx="205">
                  <c:v>14.495340072302746</c:v>
                </c:pt>
                <c:pt idx="206">
                  <c:v>14.769629400723026</c:v>
                </c:pt>
                <c:pt idx="207">
                  <c:v>14.58744029400723</c:v>
                </c:pt>
                <c:pt idx="208">
                  <c:v>14.683727402940072</c:v>
                </c:pt>
                <c:pt idx="209">
                  <c:v>14.8168552740294</c:v>
                </c:pt>
                <c:pt idx="210">
                  <c:v>14.580388552740294</c:v>
                </c:pt>
                <c:pt idx="211">
                  <c:v>14.678013885527404</c:v>
                </c:pt>
                <c:pt idx="212">
                  <c:v>14.796008138855274</c:v>
                </c:pt>
                <c:pt idx="213">
                  <c:v>15.052014081388553</c:v>
                </c:pt>
                <c:pt idx="214">
                  <c:v>14.924290140813886</c:v>
                </c:pt>
                <c:pt idx="215">
                  <c:v>15.004192901408139</c:v>
                </c:pt>
                <c:pt idx="216">
                  <c:v>14.746403929014082</c:v>
                </c:pt>
                <c:pt idx="217">
                  <c:v>14.828768039290139</c:v>
                </c:pt>
                <c:pt idx="218">
                  <c:v>14.731482680392901</c:v>
                </c:pt>
                <c:pt idx="219">
                  <c:v>14.779514826803929</c:v>
                </c:pt>
                <c:pt idx="220">
                  <c:v>14.817912148268041</c:v>
                </c:pt>
                <c:pt idx="221">
                  <c:v>14.67999312148268</c:v>
                </c:pt>
                <c:pt idx="222">
                  <c:v>14.621886931214828</c:v>
                </c:pt>
                <c:pt idx="223">
                  <c:v>14.157391869312148</c:v>
                </c:pt>
                <c:pt idx="224">
                  <c:v>14.355300918693121</c:v>
                </c:pt>
                <c:pt idx="225">
                  <c:v>14.067606009186932</c:v>
                </c:pt>
                <c:pt idx="226">
                  <c:v>14.03255406009187</c:v>
                </c:pt>
                <c:pt idx="227">
                  <c:v>14.176149540600919</c:v>
                </c:pt>
                <c:pt idx="228">
                  <c:v>14.257082495406008</c:v>
                </c:pt>
                <c:pt idx="229">
                  <c:v>14.26541582495406</c:v>
                </c:pt>
                <c:pt idx="230">
                  <c:v>14.284507158249541</c:v>
                </c:pt>
                <c:pt idx="231">
                  <c:v>14.231634071582496</c:v>
                </c:pt>
                <c:pt idx="232">
                  <c:v>14.015285340715824</c:v>
                </c:pt>
                <c:pt idx="233">
                  <c:v>13.89946985340716</c:v>
                </c:pt>
                <c:pt idx="234">
                  <c:v>13.947613698534072</c:v>
                </c:pt>
                <c:pt idx="235">
                  <c:v>14.44794613698534</c:v>
                </c:pt>
                <c:pt idx="236">
                  <c:v>14.276828461369853</c:v>
                </c:pt>
                <c:pt idx="237">
                  <c:v>14.267593284613698</c:v>
                </c:pt>
                <c:pt idx="238">
                  <c:v>14.424613932846137</c:v>
                </c:pt>
                <c:pt idx="239">
                  <c:v>14.57201113932846</c:v>
                </c:pt>
                <c:pt idx="240">
                  <c:v>14.813956111393285</c:v>
                </c:pt>
                <c:pt idx="241">
                  <c:v>15.598277561113932</c:v>
                </c:pt>
                <c:pt idx="242">
                  <c:v>15.952620775611141</c:v>
                </c:pt>
                <c:pt idx="243">
                  <c:v>15.999724207756111</c:v>
                </c:pt>
                <c:pt idx="244">
                  <c:v>16.348576242077563</c:v>
                </c:pt>
                <c:pt idx="245">
                  <c:v>16.524324762420775</c:v>
                </c:pt>
                <c:pt idx="246">
                  <c:v>16.526082247624206</c:v>
                </c:pt>
                <c:pt idx="247">
                  <c:v>17.279687822476241</c:v>
                </c:pt>
                <c:pt idx="248">
                  <c:v>17.09793587822476</c:v>
                </c:pt>
                <c:pt idx="249">
                  <c:v>16.569735358782246</c:v>
                </c:pt>
                <c:pt idx="250">
                  <c:v>16.431892353587823</c:v>
                </c:pt>
                <c:pt idx="251">
                  <c:v>16.843343923535876</c:v>
                </c:pt>
                <c:pt idx="252">
                  <c:v>16.661833439235359</c:v>
                </c:pt>
                <c:pt idx="253">
                  <c:v>17.154226334392352</c:v>
                </c:pt>
                <c:pt idx="254">
                  <c:v>17.297354263343923</c:v>
                </c:pt>
                <c:pt idx="255">
                  <c:v>17.15870054263344</c:v>
                </c:pt>
                <c:pt idx="256">
                  <c:v>16.880906005426336</c:v>
                </c:pt>
                <c:pt idx="257">
                  <c:v>16.991681060054265</c:v>
                </c:pt>
                <c:pt idx="258">
                  <c:v>17.206727810600544</c:v>
                </c:pt>
                <c:pt idx="259">
                  <c:v>17.172941278106006</c:v>
                </c:pt>
                <c:pt idx="260">
                  <c:v>17.363871412781062</c:v>
                </c:pt>
                <c:pt idx="261">
                  <c:v>17.82583371412781</c:v>
                </c:pt>
                <c:pt idx="262">
                  <c:v>17.989447337141279</c:v>
                </c:pt>
                <c:pt idx="263">
                  <c:v>17.843474473371412</c:v>
                </c:pt>
                <c:pt idx="264">
                  <c:v>18.105156744733716</c:v>
                </c:pt>
                <c:pt idx="265">
                  <c:v>17.717713567447337</c:v>
                </c:pt>
                <c:pt idx="266">
                  <c:v>17.942925135674471</c:v>
                </c:pt>
                <c:pt idx="267">
                  <c:v>18.053186251356745</c:v>
                </c:pt>
                <c:pt idx="268">
                  <c:v>17.857377862513566</c:v>
                </c:pt>
                <c:pt idx="269">
                  <c:v>17.857300778625135</c:v>
                </c:pt>
                <c:pt idx="270">
                  <c:v>18.001147007786251</c:v>
                </c:pt>
                <c:pt idx="271">
                  <c:v>17.995061470077861</c:v>
                </c:pt>
                <c:pt idx="272">
                  <c:v>18.106672614700781</c:v>
                </c:pt>
                <c:pt idx="273">
                  <c:v>17.859793726147007</c:v>
                </c:pt>
                <c:pt idx="274">
                  <c:v>18.00493393726147</c:v>
                </c:pt>
                <c:pt idx="275">
                  <c:v>18.188248339372617</c:v>
                </c:pt>
                <c:pt idx="276">
                  <c:v>18.551629483393725</c:v>
                </c:pt>
                <c:pt idx="277">
                  <c:v>18.875330294833937</c:v>
                </c:pt>
                <c:pt idx="278">
                  <c:v>19.00914830294834</c:v>
                </c:pt>
                <c:pt idx="279">
                  <c:v>18.643196483029485</c:v>
                </c:pt>
                <c:pt idx="280">
                  <c:v>18.639536964830295</c:v>
                </c:pt>
                <c:pt idx="281">
                  <c:v>18.522086369648303</c:v>
                </c:pt>
                <c:pt idx="282">
                  <c:v>18.731088863696481</c:v>
                </c:pt>
                <c:pt idx="283">
                  <c:v>19.202735888636965</c:v>
                </c:pt>
                <c:pt idx="284">
                  <c:v>19.273782358886372</c:v>
                </c:pt>
                <c:pt idx="285">
                  <c:v>19.335080823588864</c:v>
                </c:pt>
                <c:pt idx="286">
                  <c:v>19.140663808235889</c:v>
                </c:pt>
                <c:pt idx="287">
                  <c:v>19.714305638082358</c:v>
                </c:pt>
                <c:pt idx="288">
                  <c:v>19.335625056380824</c:v>
                </c:pt>
                <c:pt idx="289">
                  <c:v>19.50607825056381</c:v>
                </c:pt>
                <c:pt idx="290">
                  <c:v>19.88457678250564</c:v>
                </c:pt>
                <c:pt idx="291">
                  <c:v>19.859948767825056</c:v>
                </c:pt>
                <c:pt idx="292">
                  <c:v>19.895639487678253</c:v>
                </c:pt>
                <c:pt idx="293">
                  <c:v>19.869464394876779</c:v>
                </c:pt>
                <c:pt idx="294">
                  <c:v>19.780300643948767</c:v>
                </c:pt>
                <c:pt idx="295">
                  <c:v>19.519930006439488</c:v>
                </c:pt>
                <c:pt idx="296">
                  <c:v>19.551481300064395</c:v>
                </c:pt>
                <c:pt idx="297">
                  <c:v>19.676734813000646</c:v>
                </c:pt>
                <c:pt idx="298">
                  <c:v>19.613637348130005</c:v>
                </c:pt>
                <c:pt idx="299">
                  <c:v>19.3403603734813</c:v>
                </c:pt>
                <c:pt idx="300">
                  <c:v>18.99112760373481</c:v>
                </c:pt>
                <c:pt idx="301">
                  <c:v>19.069013276037349</c:v>
                </c:pt>
                <c:pt idx="302">
                  <c:v>18.556675132760375</c:v>
                </c:pt>
                <c:pt idx="303">
                  <c:v>18.6746087513276</c:v>
                </c:pt>
                <c:pt idx="304">
                  <c:v>18.308498087513279</c:v>
                </c:pt>
                <c:pt idx="305">
                  <c:v>18.838743980875133</c:v>
                </c:pt>
                <c:pt idx="306">
                  <c:v>18.97848843980875</c:v>
                </c:pt>
                <c:pt idx="307">
                  <c:v>21.265201884398085</c:v>
                </c:pt>
                <c:pt idx="308">
                  <c:v>21.206691018843983</c:v>
                </c:pt>
                <c:pt idx="309">
                  <c:v>22.309955910188442</c:v>
                </c:pt>
                <c:pt idx="310">
                  <c:v>22.114573559101885</c:v>
                </c:pt>
                <c:pt idx="311">
                  <c:v>21.548418735591017</c:v>
                </c:pt>
                <c:pt idx="312">
                  <c:v>21.669675187355907</c:v>
                </c:pt>
                <c:pt idx="313">
                  <c:v>21.795825751873561</c:v>
                </c:pt>
                <c:pt idx="314">
                  <c:v>21.713729257518736</c:v>
                </c:pt>
                <c:pt idx="315">
                  <c:v>21.985554292575188</c:v>
                </c:pt>
                <c:pt idx="316">
                  <c:v>21.978867542925752</c:v>
                </c:pt>
                <c:pt idx="317">
                  <c:v>21.713678675429254</c:v>
                </c:pt>
                <c:pt idx="318">
                  <c:v>22.093463786754292</c:v>
                </c:pt>
                <c:pt idx="319">
                  <c:v>21.669383637867544</c:v>
                </c:pt>
                <c:pt idx="320">
                  <c:v>21.504267836378673</c:v>
                </c:pt>
                <c:pt idx="321">
                  <c:v>20.966729678363787</c:v>
                </c:pt>
                <c:pt idx="322">
                  <c:v>20.484174296783639</c:v>
                </c:pt>
                <c:pt idx="323">
                  <c:v>20.238976742967836</c:v>
                </c:pt>
                <c:pt idx="324">
                  <c:v>20.666283767429679</c:v>
                </c:pt>
                <c:pt idx="325">
                  <c:v>20.233174837674298</c:v>
                </c:pt>
                <c:pt idx="326">
                  <c:v>19.992134748376742</c:v>
                </c:pt>
                <c:pt idx="327">
                  <c:v>19.482349347483765</c:v>
                </c:pt>
                <c:pt idx="328">
                  <c:v>19.912752493474841</c:v>
                </c:pt>
                <c:pt idx="329">
                  <c:v>19.18049652493475</c:v>
                </c:pt>
                <c:pt idx="330">
                  <c:v>19.413644965249347</c:v>
                </c:pt>
                <c:pt idx="331">
                  <c:v>19.315590449652493</c:v>
                </c:pt>
                <c:pt idx="332">
                  <c:v>19.733082904496527</c:v>
                </c:pt>
                <c:pt idx="333">
                  <c:v>19.994756829044963</c:v>
                </c:pt>
                <c:pt idx="334">
                  <c:v>20.154486568290448</c:v>
                </c:pt>
                <c:pt idx="335">
                  <c:v>20.377645865682904</c:v>
                </c:pt>
                <c:pt idx="336">
                  <c:v>20.260582458656827</c:v>
                </c:pt>
                <c:pt idx="337">
                  <c:v>20.147739824586569</c:v>
                </c:pt>
                <c:pt idx="338">
                  <c:v>20.131464398245868</c:v>
                </c:pt>
                <c:pt idx="339">
                  <c:v>20.439884643982463</c:v>
                </c:pt>
                <c:pt idx="340">
                  <c:v>20.105972846439826</c:v>
                </c:pt>
                <c:pt idx="341">
                  <c:v>19.580012728464396</c:v>
                </c:pt>
                <c:pt idx="342">
                  <c:v>19.631579127284645</c:v>
                </c:pt>
                <c:pt idx="343">
                  <c:v>20.156596791272847</c:v>
                </c:pt>
                <c:pt idx="344">
                  <c:v>20.437660967912727</c:v>
                </c:pt>
                <c:pt idx="345">
                  <c:v>20.043679609679128</c:v>
                </c:pt>
                <c:pt idx="346">
                  <c:v>20.324463796096794</c:v>
                </c:pt>
                <c:pt idx="347">
                  <c:v>20.488641637960967</c:v>
                </c:pt>
                <c:pt idx="348">
                  <c:v>21.35029641637961</c:v>
                </c:pt>
                <c:pt idx="349">
                  <c:v>21.076069964163796</c:v>
                </c:pt>
                <c:pt idx="350">
                  <c:v>21.255487699641641</c:v>
                </c:pt>
                <c:pt idx="351">
                  <c:v>21.059875876996418</c:v>
                </c:pt>
                <c:pt idx="352">
                  <c:v>21.431941758769966</c:v>
                </c:pt>
                <c:pt idx="353">
                  <c:v>21.359729417587701</c:v>
                </c:pt>
                <c:pt idx="354">
                  <c:v>21.451968294175877</c:v>
                </c:pt>
                <c:pt idx="355">
                  <c:v>21.433882682941761</c:v>
                </c:pt>
                <c:pt idx="356">
                  <c:v>21.62170282682942</c:v>
                </c:pt>
                <c:pt idx="357">
                  <c:v>21.306484028268294</c:v>
                </c:pt>
                <c:pt idx="358">
                  <c:v>21.090778840282685</c:v>
                </c:pt>
                <c:pt idx="359">
                  <c:v>20.828548788402827</c:v>
                </c:pt>
                <c:pt idx="360">
                  <c:v>20.793652487884028</c:v>
                </c:pt>
                <c:pt idx="361">
                  <c:v>20.888244524878839</c:v>
                </c:pt>
                <c:pt idx="362">
                  <c:v>21.078973445248788</c:v>
                </c:pt>
                <c:pt idx="363">
                  <c:v>20.887236734452486</c:v>
                </c:pt>
                <c:pt idx="364">
                  <c:v>20.458233367344526</c:v>
                </c:pt>
                <c:pt idx="365">
                  <c:v>20.040123333673449</c:v>
                </c:pt>
                <c:pt idx="366">
                  <c:v>20.104252233336734</c:v>
                </c:pt>
                <c:pt idx="367">
                  <c:v>19.214586522333367</c:v>
                </c:pt>
                <c:pt idx="368">
                  <c:v>19.055704865223333</c:v>
                </c:pt>
                <c:pt idx="369">
                  <c:v>18.564363048652233</c:v>
                </c:pt>
                <c:pt idx="370">
                  <c:v>18.718938630486527</c:v>
                </c:pt>
                <c:pt idx="371">
                  <c:v>18.743254386304866</c:v>
                </c:pt>
                <c:pt idx="372">
                  <c:v>18.608758543863047</c:v>
                </c:pt>
                <c:pt idx="373">
                  <c:v>18.675723585438632</c:v>
                </c:pt>
                <c:pt idx="374">
                  <c:v>18.420082235854387</c:v>
                </c:pt>
                <c:pt idx="375">
                  <c:v>17.848077822358547</c:v>
                </c:pt>
                <c:pt idx="376">
                  <c:v>17.827111778223586</c:v>
                </c:pt>
                <c:pt idx="377">
                  <c:v>18.050939117782235</c:v>
                </c:pt>
                <c:pt idx="378">
                  <c:v>18.009518391177821</c:v>
                </c:pt>
                <c:pt idx="379">
                  <c:v>18.214133183911777</c:v>
                </c:pt>
                <c:pt idx="380">
                  <c:v>18.274985331839119</c:v>
                </c:pt>
                <c:pt idx="381">
                  <c:v>18.577444853318394</c:v>
                </c:pt>
                <c:pt idx="382">
                  <c:v>18.481766448533183</c:v>
                </c:pt>
                <c:pt idx="383">
                  <c:v>18.556742664485334</c:v>
                </c:pt>
                <c:pt idx="384">
                  <c:v>18.855482426644855</c:v>
                </c:pt>
                <c:pt idx="385">
                  <c:v>18.871834824266447</c:v>
                </c:pt>
                <c:pt idx="386">
                  <c:v>19.090293348242668</c:v>
                </c:pt>
                <c:pt idx="387">
                  <c:v>19.100100933482427</c:v>
                </c:pt>
                <c:pt idx="388">
                  <c:v>19.018524009334826</c:v>
                </c:pt>
                <c:pt idx="389">
                  <c:v>18.80505624009335</c:v>
                </c:pt>
                <c:pt idx="390">
                  <c:v>18.933898562400934</c:v>
                </c:pt>
                <c:pt idx="391">
                  <c:v>19.303466985624009</c:v>
                </c:pt>
                <c:pt idx="392">
                  <c:v>19.204697669856241</c:v>
                </c:pt>
                <c:pt idx="393">
                  <c:v>19.101244976698563</c:v>
                </c:pt>
                <c:pt idx="394">
                  <c:v>18.741335449766986</c:v>
                </c:pt>
                <c:pt idx="395">
                  <c:v>18.904848354497673</c:v>
                </c:pt>
                <c:pt idx="396">
                  <c:v>19.096266483544973</c:v>
                </c:pt>
                <c:pt idx="397">
                  <c:v>19.065906664835449</c:v>
                </c:pt>
                <c:pt idx="398">
                  <c:v>18.993531066648352</c:v>
                </c:pt>
                <c:pt idx="399">
                  <c:v>18.573245310666483</c:v>
                </c:pt>
                <c:pt idx="400">
                  <c:v>18.428561453106667</c:v>
                </c:pt>
                <c:pt idx="401">
                  <c:v>18.174664614531068</c:v>
                </c:pt>
                <c:pt idx="402">
                  <c:v>18.57832264614531</c:v>
                </c:pt>
                <c:pt idx="403">
                  <c:v>18.73234422646145</c:v>
                </c:pt>
                <c:pt idx="404">
                  <c:v>18.437775442264613</c:v>
                </c:pt>
                <c:pt idx="405">
                  <c:v>18.554421754422641</c:v>
                </c:pt>
                <c:pt idx="406">
                  <c:v>18.836550217544229</c:v>
                </c:pt>
                <c:pt idx="407">
                  <c:v>18.881149502175443</c:v>
                </c:pt>
                <c:pt idx="408">
                  <c:v>19.149192495021758</c:v>
                </c:pt>
                <c:pt idx="409">
                  <c:v>18.646972924950216</c:v>
                </c:pt>
                <c:pt idx="410">
                  <c:v>18.837475729249505</c:v>
                </c:pt>
                <c:pt idx="411">
                  <c:v>19.484761757292496</c:v>
                </c:pt>
                <c:pt idx="412">
                  <c:v>19.383027617572928</c:v>
                </c:pt>
                <c:pt idx="413">
                  <c:v>19.317462276175728</c:v>
                </c:pt>
                <c:pt idx="414">
                  <c:v>19.051090622761755</c:v>
                </c:pt>
                <c:pt idx="415">
                  <c:v>19.560949906227616</c:v>
                </c:pt>
                <c:pt idx="416">
                  <c:v>19.995114499062275</c:v>
                </c:pt>
                <c:pt idx="417">
                  <c:v>19.995595144990624</c:v>
                </c:pt>
                <c:pt idx="418">
                  <c:v>20.050643951449906</c:v>
                </c:pt>
                <c:pt idx="419">
                  <c:v>19.728553439514499</c:v>
                </c:pt>
                <c:pt idx="420">
                  <c:v>19.465259534395145</c:v>
                </c:pt>
                <c:pt idx="421">
                  <c:v>18.883575595343952</c:v>
                </c:pt>
                <c:pt idx="422">
                  <c:v>18.997350755953441</c:v>
                </c:pt>
                <c:pt idx="423">
                  <c:v>19.260442507559539</c:v>
                </c:pt>
                <c:pt idx="424">
                  <c:v>19.086556425075599</c:v>
                </c:pt>
                <c:pt idx="425">
                  <c:v>19.299350564250759</c:v>
                </c:pt>
                <c:pt idx="426">
                  <c:v>19.041405505642508</c:v>
                </c:pt>
                <c:pt idx="427">
                  <c:v>19.103374055056424</c:v>
                </c:pt>
                <c:pt idx="428">
                  <c:v>19.768382740550564</c:v>
                </c:pt>
                <c:pt idx="429">
                  <c:v>20.293297827405507</c:v>
                </c:pt>
                <c:pt idx="430">
                  <c:v>20.002437978274056</c:v>
                </c:pt>
                <c:pt idx="431">
                  <c:v>20.01843837978274</c:v>
                </c:pt>
                <c:pt idx="432">
                  <c:v>19.881978383797829</c:v>
                </c:pt>
                <c:pt idx="433">
                  <c:v>19.611036783837978</c:v>
                </c:pt>
                <c:pt idx="434">
                  <c:v>19.718415367838379</c:v>
                </c:pt>
                <c:pt idx="435">
                  <c:v>19.677711153678384</c:v>
                </c:pt>
                <c:pt idx="436">
                  <c:v>19.679185111536786</c:v>
                </c:pt>
                <c:pt idx="437">
                  <c:v>19.347054851115367</c:v>
                </c:pt>
                <c:pt idx="438">
                  <c:v>19.510746548511154</c:v>
                </c:pt>
                <c:pt idx="439">
                  <c:v>19.21627446548511</c:v>
                </c:pt>
                <c:pt idx="440">
                  <c:v>19.543593744654853</c:v>
                </c:pt>
                <c:pt idx="441">
                  <c:v>19.226106937446549</c:v>
                </c:pt>
                <c:pt idx="442">
                  <c:v>18.886926069374468</c:v>
                </c:pt>
                <c:pt idx="443">
                  <c:v>18.851260260693746</c:v>
                </c:pt>
                <c:pt idx="444">
                  <c:v>18.528163602606938</c:v>
                </c:pt>
                <c:pt idx="445">
                  <c:v>18.720457636026069</c:v>
                </c:pt>
                <c:pt idx="446">
                  <c:v>19.420924576360264</c:v>
                </c:pt>
                <c:pt idx="447">
                  <c:v>19.957579245763604</c:v>
                </c:pt>
                <c:pt idx="448">
                  <c:v>20.198367792457638</c:v>
                </c:pt>
                <c:pt idx="449">
                  <c:v>19.498370677924576</c:v>
                </c:pt>
                <c:pt idx="450">
                  <c:v>19.79510270677925</c:v>
                </c:pt>
                <c:pt idx="451">
                  <c:v>19.64808502706779</c:v>
                </c:pt>
                <c:pt idx="452">
                  <c:v>19.836496850270677</c:v>
                </c:pt>
                <c:pt idx="453">
                  <c:v>20.088949968502707</c:v>
                </c:pt>
                <c:pt idx="454">
                  <c:v>20.212947499685029</c:v>
                </c:pt>
                <c:pt idx="455">
                  <c:v>20.751460474996854</c:v>
                </c:pt>
                <c:pt idx="456">
                  <c:v>20.777734604749966</c:v>
                </c:pt>
                <c:pt idx="457">
                  <c:v>20.6791953460475</c:v>
                </c:pt>
                <c:pt idx="458">
                  <c:v>21.078763953460474</c:v>
                </c:pt>
                <c:pt idx="459">
                  <c:v>21.153049639534604</c:v>
                </c:pt>
                <c:pt idx="460">
                  <c:v>21.303777496395348</c:v>
                </c:pt>
                <c:pt idx="461">
                  <c:v>21.337558774963956</c:v>
                </c:pt>
                <c:pt idx="462">
                  <c:v>21.415710587749636</c:v>
                </c:pt>
                <c:pt idx="463">
                  <c:v>21.530342105877498</c:v>
                </c:pt>
                <c:pt idx="464">
                  <c:v>21.229736421058774</c:v>
                </c:pt>
                <c:pt idx="465">
                  <c:v>20.820434364210588</c:v>
                </c:pt>
                <c:pt idx="466">
                  <c:v>21.547159343642107</c:v>
                </c:pt>
                <c:pt idx="467">
                  <c:v>21.972107593436423</c:v>
                </c:pt>
                <c:pt idx="468">
                  <c:v>22.145251075934365</c:v>
                </c:pt>
                <c:pt idx="469">
                  <c:v>22.547536510759347</c:v>
                </c:pt>
                <c:pt idx="470">
                  <c:v>22.297228365107593</c:v>
                </c:pt>
                <c:pt idx="471">
                  <c:v>21.816357283651072</c:v>
                </c:pt>
                <c:pt idx="472">
                  <c:v>21.429111572836508</c:v>
                </c:pt>
                <c:pt idx="473">
                  <c:v>21.254068115728366</c:v>
                </c:pt>
                <c:pt idx="474">
                  <c:v>21.048674681157284</c:v>
                </c:pt>
                <c:pt idx="475">
                  <c:v>20.563401746811572</c:v>
                </c:pt>
                <c:pt idx="476">
                  <c:v>20.509049017468119</c:v>
                </c:pt>
                <c:pt idx="477">
                  <c:v>20.289715490174682</c:v>
                </c:pt>
                <c:pt idx="478">
                  <c:v>20.386423154901749</c:v>
                </c:pt>
                <c:pt idx="479">
                  <c:v>20.65568023154902</c:v>
                </c:pt>
                <c:pt idx="480">
                  <c:v>20.974182802315489</c:v>
                </c:pt>
                <c:pt idx="481">
                  <c:v>20.939351828023156</c:v>
                </c:pt>
                <c:pt idx="482">
                  <c:v>21.043646518280234</c:v>
                </c:pt>
                <c:pt idx="483">
                  <c:v>21.449995465182802</c:v>
                </c:pt>
                <c:pt idx="484">
                  <c:v>21.61958695465183</c:v>
                </c:pt>
                <c:pt idx="485">
                  <c:v>21.554655869546515</c:v>
                </c:pt>
                <c:pt idx="486">
                  <c:v>21.618653558695463</c:v>
                </c:pt>
                <c:pt idx="487">
                  <c:v>21.613650535586959</c:v>
                </c:pt>
                <c:pt idx="488">
                  <c:v>21.577465505355871</c:v>
                </c:pt>
                <c:pt idx="489">
                  <c:v>21.710258655053558</c:v>
                </c:pt>
                <c:pt idx="490">
                  <c:v>22.154908586550537</c:v>
                </c:pt>
                <c:pt idx="491">
                  <c:v>22.393391085865506</c:v>
                </c:pt>
                <c:pt idx="492">
                  <c:v>21.767917910858657</c:v>
                </c:pt>
                <c:pt idx="493">
                  <c:v>22.724339179108586</c:v>
                </c:pt>
                <c:pt idx="494">
                  <c:v>22.258307391791082</c:v>
                </c:pt>
                <c:pt idx="495">
                  <c:v>23.290573073917908</c:v>
                </c:pt>
                <c:pt idx="496">
                  <c:v>23.696598730739179</c:v>
                </c:pt>
                <c:pt idx="497">
                  <c:v>23.666503987307394</c:v>
                </c:pt>
                <c:pt idx="498">
                  <c:v>23.572945039873073</c:v>
                </c:pt>
                <c:pt idx="499">
                  <c:v>23.680414450398732</c:v>
                </c:pt>
                <c:pt idx="500">
                  <c:v>23.706239144503986</c:v>
                </c:pt>
                <c:pt idx="501">
                  <c:v>23.539088391445041</c:v>
                </c:pt>
                <c:pt idx="502">
                  <c:v>23.343376883914452</c:v>
                </c:pt>
                <c:pt idx="503">
                  <c:v>23.255784768839145</c:v>
                </c:pt>
                <c:pt idx="504">
                  <c:v>23.616357847688391</c:v>
                </c:pt>
                <c:pt idx="505">
                  <c:v>23.629467578476884</c:v>
                </c:pt>
                <c:pt idx="506">
                  <c:v>24.03490467578477</c:v>
                </c:pt>
                <c:pt idx="507">
                  <c:v>23.877193046757849</c:v>
                </c:pt>
                <c:pt idx="508">
                  <c:v>24.05262793046758</c:v>
                </c:pt>
                <c:pt idx="509">
                  <c:v>24.069628279304673</c:v>
                </c:pt>
                <c:pt idx="510">
                  <c:v>23.529357282793047</c:v>
                </c:pt>
                <c:pt idx="511">
                  <c:v>23.406045572827932</c:v>
                </c:pt>
                <c:pt idx="512">
                  <c:v>23.48846745572828</c:v>
                </c:pt>
                <c:pt idx="513">
                  <c:v>23.308616674557282</c:v>
                </c:pt>
                <c:pt idx="514">
                  <c:v>23.339092166745573</c:v>
                </c:pt>
                <c:pt idx="515">
                  <c:v>23.417408921667455</c:v>
                </c:pt>
                <c:pt idx="516">
                  <c:v>22.946358089216677</c:v>
                </c:pt>
                <c:pt idx="517">
                  <c:v>23.091929580892163</c:v>
                </c:pt>
                <c:pt idx="518">
                  <c:v>23.06675429580892</c:v>
                </c:pt>
                <c:pt idx="519">
                  <c:v>23.253018542958088</c:v>
                </c:pt>
                <c:pt idx="520">
                  <c:v>23.970255185429579</c:v>
                </c:pt>
                <c:pt idx="521">
                  <c:v>24.201959551854298</c:v>
                </c:pt>
                <c:pt idx="522">
                  <c:v>23.61631559551854</c:v>
                </c:pt>
                <c:pt idx="523">
                  <c:v>23.688471155955185</c:v>
                </c:pt>
                <c:pt idx="524">
                  <c:v>23.181223711559554</c:v>
                </c:pt>
                <c:pt idx="525">
                  <c:v>23.179913237115596</c:v>
                </c:pt>
                <c:pt idx="526">
                  <c:v>23.796373132371155</c:v>
                </c:pt>
                <c:pt idx="527">
                  <c:v>23.490489731323713</c:v>
                </c:pt>
                <c:pt idx="528">
                  <c:v>23.28200589731324</c:v>
                </c:pt>
                <c:pt idx="529">
                  <c:v>22.865111058973135</c:v>
                </c:pt>
                <c:pt idx="530">
                  <c:v>23.165367110589727</c:v>
                </c:pt>
                <c:pt idx="531">
                  <c:v>23.653568671105894</c:v>
                </c:pt>
                <c:pt idx="532">
                  <c:v>23.802990686711059</c:v>
                </c:pt>
                <c:pt idx="533">
                  <c:v>24.441945906867112</c:v>
                </c:pt>
                <c:pt idx="534">
                  <c:v>24.499716459068669</c:v>
                </c:pt>
                <c:pt idx="535">
                  <c:v>24.349913164590689</c:v>
                </c:pt>
                <c:pt idx="536">
                  <c:v>24.201895131645905</c:v>
                </c:pt>
                <c:pt idx="537">
                  <c:v>24.291791951316458</c:v>
                </c:pt>
                <c:pt idx="538">
                  <c:v>24.267940919513165</c:v>
                </c:pt>
                <c:pt idx="539">
                  <c:v>24.703401409195131</c:v>
                </c:pt>
                <c:pt idx="540">
                  <c:v>24.71349801409195</c:v>
                </c:pt>
                <c:pt idx="541">
                  <c:v>23.67093098014092</c:v>
                </c:pt>
                <c:pt idx="542">
                  <c:v>23.888799309801406</c:v>
                </c:pt>
                <c:pt idx="543">
                  <c:v>23.674068993098015</c:v>
                </c:pt>
                <c:pt idx="544">
                  <c:v>24.27126768993098</c:v>
                </c:pt>
                <c:pt idx="545">
                  <c:v>24.435144676899309</c:v>
                </c:pt>
                <c:pt idx="546">
                  <c:v>23.989699446768991</c:v>
                </c:pt>
                <c:pt idx="547">
                  <c:v>23.983363994467688</c:v>
                </c:pt>
                <c:pt idx="548">
                  <c:v>22.280401639944678</c:v>
                </c:pt>
                <c:pt idx="549">
                  <c:v>21.159819016399446</c:v>
                </c:pt>
                <c:pt idx="550">
                  <c:v>21.831614190163993</c:v>
                </c:pt>
                <c:pt idx="551">
                  <c:v>21.457875141901638</c:v>
                </c:pt>
                <c:pt idx="552">
                  <c:v>21.246732751419014</c:v>
                </c:pt>
                <c:pt idx="553">
                  <c:v>21.126613327514189</c:v>
                </c:pt>
                <c:pt idx="554">
                  <c:v>21.14640013327514</c:v>
                </c:pt>
                <c:pt idx="555">
                  <c:v>19.803267001332749</c:v>
                </c:pt>
                <c:pt idx="556">
                  <c:v>20.526197670013325</c:v>
                </c:pt>
                <c:pt idx="557">
                  <c:v>21.450463976700135</c:v>
                </c:pt>
                <c:pt idx="558">
                  <c:v>21.630976639766999</c:v>
                </c:pt>
                <c:pt idx="559">
                  <c:v>21.573777766397672</c:v>
                </c:pt>
                <c:pt idx="560">
                  <c:v>20.770315777663978</c:v>
                </c:pt>
                <c:pt idx="561">
                  <c:v>20.969686157776636</c:v>
                </c:pt>
                <c:pt idx="562">
                  <c:v>21.091469861577764</c:v>
                </c:pt>
                <c:pt idx="563">
                  <c:v>21.096548698615777</c:v>
                </c:pt>
                <c:pt idx="564">
                  <c:v>21.418151486986154</c:v>
                </c:pt>
                <c:pt idx="565">
                  <c:v>21.126446514869862</c:v>
                </c:pt>
                <c:pt idx="566">
                  <c:v>20.7202034651487</c:v>
                </c:pt>
                <c:pt idx="567">
                  <c:v>20.586748034651489</c:v>
                </c:pt>
                <c:pt idx="568">
                  <c:v>20.842219480346515</c:v>
                </c:pt>
                <c:pt idx="569">
                  <c:v>20.475702194803464</c:v>
                </c:pt>
                <c:pt idx="570">
                  <c:v>20.146624021948032</c:v>
                </c:pt>
                <c:pt idx="571">
                  <c:v>20.033047240219481</c:v>
                </c:pt>
                <c:pt idx="572">
                  <c:v>19.736990472402198</c:v>
                </c:pt>
                <c:pt idx="573">
                  <c:v>19.473362904724024</c:v>
                </c:pt>
                <c:pt idx="574">
                  <c:v>19.600119629047242</c:v>
                </c:pt>
                <c:pt idx="575">
                  <c:v>20.000951196290469</c:v>
                </c:pt>
                <c:pt idx="576">
                  <c:v>19.708058511962903</c:v>
                </c:pt>
                <c:pt idx="577">
                  <c:v>19.387438585119629</c:v>
                </c:pt>
                <c:pt idx="578">
                  <c:v>19.551641385851195</c:v>
                </c:pt>
                <c:pt idx="579">
                  <c:v>19.265985413858516</c:v>
                </c:pt>
                <c:pt idx="580">
                  <c:v>18.928310854138587</c:v>
                </c:pt>
                <c:pt idx="581">
                  <c:v>18.420727108541385</c:v>
                </c:pt>
                <c:pt idx="582">
                  <c:v>18.720076271085411</c:v>
                </c:pt>
                <c:pt idx="583">
                  <c:v>18.898101762710855</c:v>
                </c:pt>
                <c:pt idx="584">
                  <c:v>19.24994601762711</c:v>
                </c:pt>
                <c:pt idx="585">
                  <c:v>18.707380460176271</c:v>
                </c:pt>
                <c:pt idx="586">
                  <c:v>18.222497804601762</c:v>
                </c:pt>
                <c:pt idx="587">
                  <c:v>18.847387978046019</c:v>
                </c:pt>
                <c:pt idx="588">
                  <c:v>19.738399879780459</c:v>
                </c:pt>
                <c:pt idx="589">
                  <c:v>20.103115998797804</c:v>
                </c:pt>
                <c:pt idx="590">
                  <c:v>20.392180159987976</c:v>
                </c:pt>
                <c:pt idx="591">
                  <c:v>20.07728080159988</c:v>
                </c:pt>
                <c:pt idx="592">
                  <c:v>20.317671808015998</c:v>
                </c:pt>
                <c:pt idx="593">
                  <c:v>20.01951171808016</c:v>
                </c:pt>
                <c:pt idx="594">
                  <c:v>20.629142117180802</c:v>
                </c:pt>
                <c:pt idx="595">
                  <c:v>20.429813421171811</c:v>
                </c:pt>
                <c:pt idx="596">
                  <c:v>20.18804213421172</c:v>
                </c:pt>
                <c:pt idx="597">
                  <c:v>20.591326421342117</c:v>
                </c:pt>
                <c:pt idx="598">
                  <c:v>20.477747264213424</c:v>
                </c:pt>
                <c:pt idx="599">
                  <c:v>19.998738472642135</c:v>
                </c:pt>
                <c:pt idx="600">
                  <c:v>20.03434038472642</c:v>
                </c:pt>
                <c:pt idx="601">
                  <c:v>20.44326940384726</c:v>
                </c:pt>
                <c:pt idx="602">
                  <c:v>19.688127694038471</c:v>
                </c:pt>
                <c:pt idx="603">
                  <c:v>19.347144276940384</c:v>
                </c:pt>
                <c:pt idx="604">
                  <c:v>19.118212442769405</c:v>
                </c:pt>
                <c:pt idx="605">
                  <c:v>19.129486124427693</c:v>
                </c:pt>
                <c:pt idx="606">
                  <c:v>18.081188861244275</c:v>
                </c:pt>
                <c:pt idx="607">
                  <c:v>17.685298888612444</c:v>
                </c:pt>
                <c:pt idx="608">
                  <c:v>17.866271988886123</c:v>
                </c:pt>
                <c:pt idx="609">
                  <c:v>17.357439719888863</c:v>
                </c:pt>
                <c:pt idx="610">
                  <c:v>17.225136397198888</c:v>
                </c:pt>
                <c:pt idx="611">
                  <c:v>17.385678363971987</c:v>
                </c:pt>
                <c:pt idx="612">
                  <c:v>17.339169783639719</c:v>
                </c:pt>
                <c:pt idx="613">
                  <c:v>17.161395697836397</c:v>
                </c:pt>
                <c:pt idx="614">
                  <c:v>16.668181956978366</c:v>
                </c:pt>
                <c:pt idx="615">
                  <c:v>17.044795819569785</c:v>
                </c:pt>
                <c:pt idx="616">
                  <c:v>16.404863958195698</c:v>
                </c:pt>
                <c:pt idx="617">
                  <c:v>16.631708639581955</c:v>
                </c:pt>
                <c:pt idx="618">
                  <c:v>16.99047608639582</c:v>
                </c:pt>
                <c:pt idx="619">
                  <c:v>16.753196760863958</c:v>
                </c:pt>
                <c:pt idx="620">
                  <c:v>16.760426967608637</c:v>
                </c:pt>
                <c:pt idx="621">
                  <c:v>16.804851269676085</c:v>
                </c:pt>
                <c:pt idx="622">
                  <c:v>17.227332512696762</c:v>
                </c:pt>
                <c:pt idx="623">
                  <c:v>16.539745325126972</c:v>
                </c:pt>
                <c:pt idx="624">
                  <c:v>16.288042453251268</c:v>
                </c:pt>
                <c:pt idx="625">
                  <c:v>15.742114424532513</c:v>
                </c:pt>
                <c:pt idx="626">
                  <c:v>15.960197144245324</c:v>
                </c:pt>
                <c:pt idx="627">
                  <c:v>15.588454971442454</c:v>
                </c:pt>
                <c:pt idx="628">
                  <c:v>16.324861549714424</c:v>
                </c:pt>
                <c:pt idx="629">
                  <c:v>16.931571615497145</c:v>
                </c:pt>
                <c:pt idx="630">
                  <c:v>16.812304716154973</c:v>
                </c:pt>
                <c:pt idx="631">
                  <c:v>17.067423047161551</c:v>
                </c:pt>
                <c:pt idx="632">
                  <c:v>16.950481230471617</c:v>
                </c:pt>
                <c:pt idx="633">
                  <c:v>17.265418812304716</c:v>
                </c:pt>
                <c:pt idx="634">
                  <c:v>17.505574188123045</c:v>
                </c:pt>
                <c:pt idx="635">
                  <c:v>17.475206741881234</c:v>
                </c:pt>
                <c:pt idx="636">
                  <c:v>17.332343067418812</c:v>
                </c:pt>
                <c:pt idx="637">
                  <c:v>17.188255430674189</c:v>
                </c:pt>
                <c:pt idx="638">
                  <c:v>17.62043455430674</c:v>
                </c:pt>
                <c:pt idx="639">
                  <c:v>17.956208345543065</c:v>
                </c:pt>
                <c:pt idx="640">
                  <c:v>18.308442083455432</c:v>
                </c:pt>
                <c:pt idx="641">
                  <c:v>18.309984420834553</c:v>
                </c:pt>
                <c:pt idx="642">
                  <c:v>18.267627844208345</c:v>
                </c:pt>
                <c:pt idx="643">
                  <c:v>18.035940278442084</c:v>
                </c:pt>
                <c:pt idx="644">
                  <c:v>17.968085402784425</c:v>
                </c:pt>
                <c:pt idx="645">
                  <c:v>18.032944854027843</c:v>
                </c:pt>
                <c:pt idx="646">
                  <c:v>17.960333448540275</c:v>
                </c:pt>
                <c:pt idx="647">
                  <c:v>17.433521334485402</c:v>
                </c:pt>
                <c:pt idx="648">
                  <c:v>17.145014213344854</c:v>
                </c:pt>
                <c:pt idx="649">
                  <c:v>16.346169142133448</c:v>
                </c:pt>
                <c:pt idx="650">
                  <c:v>16.158990691421334</c:v>
                </c:pt>
                <c:pt idx="651">
                  <c:v>16.415310906914211</c:v>
                </c:pt>
                <c:pt idx="652">
                  <c:v>15.901391109069142</c:v>
                </c:pt>
                <c:pt idx="653">
                  <c:v>16.347196911090695</c:v>
                </c:pt>
                <c:pt idx="654">
                  <c:v>16.515499969110905</c:v>
                </c:pt>
                <c:pt idx="655">
                  <c:v>16.305223999691108</c:v>
                </c:pt>
                <c:pt idx="656">
                  <c:v>16.303121239996912</c:v>
                </c:pt>
                <c:pt idx="657">
                  <c:v>16.667321212399965</c:v>
                </c:pt>
                <c:pt idx="658">
                  <c:v>16.441580212123998</c:v>
                </c:pt>
                <c:pt idx="659">
                  <c:v>16.196475802121238</c:v>
                </c:pt>
                <c:pt idx="660">
                  <c:v>16.23649575802121</c:v>
                </c:pt>
                <c:pt idx="661">
                  <c:v>15.920788957580212</c:v>
                </c:pt>
                <c:pt idx="662">
                  <c:v>15.900306889575802</c:v>
                </c:pt>
                <c:pt idx="663">
                  <c:v>15.759423068895758</c:v>
                </c:pt>
                <c:pt idx="664">
                  <c:v>15.638521230688957</c:v>
                </c:pt>
                <c:pt idx="665">
                  <c:v>16.250122212306891</c:v>
                </c:pt>
                <c:pt idx="666">
                  <c:v>16.077048222123068</c:v>
                </c:pt>
                <c:pt idx="667">
                  <c:v>15.961566482221231</c:v>
                </c:pt>
                <c:pt idx="668">
                  <c:v>15.971994664822212</c:v>
                </c:pt>
                <c:pt idx="669">
                  <c:v>15.870029946648222</c:v>
                </c:pt>
                <c:pt idx="670">
                  <c:v>15.788028299466484</c:v>
                </c:pt>
                <c:pt idx="671">
                  <c:v>15.989564282994664</c:v>
                </c:pt>
                <c:pt idx="672">
                  <c:v>16.003162642829945</c:v>
                </c:pt>
                <c:pt idx="673">
                  <c:v>16.544828626428298</c:v>
                </c:pt>
                <c:pt idx="674">
                  <c:v>16.746760286264283</c:v>
                </c:pt>
                <c:pt idx="675">
                  <c:v>16.983904602862644</c:v>
                </c:pt>
                <c:pt idx="676">
                  <c:v>16.928460046028629</c:v>
                </c:pt>
                <c:pt idx="677">
                  <c:v>16.644666600460287</c:v>
                </c:pt>
                <c:pt idx="678">
                  <c:v>16.599357666004604</c:v>
                </c:pt>
                <c:pt idx="679">
                  <c:v>16.866798576660045</c:v>
                </c:pt>
                <c:pt idx="680">
                  <c:v>17.0429209857666</c:v>
                </c:pt>
                <c:pt idx="681">
                  <c:v>16.626506209857666</c:v>
                </c:pt>
                <c:pt idx="682">
                  <c:v>16.755299062098576</c:v>
                </c:pt>
                <c:pt idx="683">
                  <c:v>16.604324990620984</c:v>
                </c:pt>
                <c:pt idx="684">
                  <c:v>16.959413249906209</c:v>
                </c:pt>
                <c:pt idx="685">
                  <c:v>16.733581132499062</c:v>
                </c:pt>
                <c:pt idx="686">
                  <c:v>16.802602811324988</c:v>
                </c:pt>
                <c:pt idx="687">
                  <c:v>16.51619302811325</c:v>
                </c:pt>
                <c:pt idx="688">
                  <c:v>16.26087893028113</c:v>
                </c:pt>
                <c:pt idx="689">
                  <c:v>16.607102789302814</c:v>
                </c:pt>
                <c:pt idx="690">
                  <c:v>16.705011027893029</c:v>
                </c:pt>
                <c:pt idx="691">
                  <c:v>16.894882110278928</c:v>
                </c:pt>
                <c:pt idx="692">
                  <c:v>16.919847821102788</c:v>
                </c:pt>
                <c:pt idx="693">
                  <c:v>16.764073478211028</c:v>
                </c:pt>
                <c:pt idx="694">
                  <c:v>16.964871734782111</c:v>
                </c:pt>
                <c:pt idx="695">
                  <c:v>16.912825717347822</c:v>
                </c:pt>
                <c:pt idx="696">
                  <c:v>16.883496257173476</c:v>
                </c:pt>
                <c:pt idx="697">
                  <c:v>16.594122962571738</c:v>
                </c:pt>
                <c:pt idx="698">
                  <c:v>16.357985229625715</c:v>
                </c:pt>
                <c:pt idx="699">
                  <c:v>16.382650852296258</c:v>
                </c:pt>
                <c:pt idx="700">
                  <c:v>16.594856508522962</c:v>
                </c:pt>
                <c:pt idx="701">
                  <c:v>15.91278956508523</c:v>
                </c:pt>
                <c:pt idx="702">
                  <c:v>15.834688895650853</c:v>
                </c:pt>
                <c:pt idx="703">
                  <c:v>15.718275888956509</c:v>
                </c:pt>
                <c:pt idx="704">
                  <c:v>15.449217758889565</c:v>
                </c:pt>
                <c:pt idx="705">
                  <c:v>15.355942177588895</c:v>
                </c:pt>
                <c:pt idx="706">
                  <c:v>15.037021421775888</c:v>
                </c:pt>
                <c:pt idx="707">
                  <c:v>14.675452214217758</c:v>
                </c:pt>
                <c:pt idx="708">
                  <c:v>14.504130522142178</c:v>
                </c:pt>
                <c:pt idx="709">
                  <c:v>14.442720305221423</c:v>
                </c:pt>
                <c:pt idx="710">
                  <c:v>14.671390203052214</c:v>
                </c:pt>
                <c:pt idx="711">
                  <c:v>14.719909902030521</c:v>
                </c:pt>
                <c:pt idx="712">
                  <c:v>14.024722099020305</c:v>
                </c:pt>
                <c:pt idx="713">
                  <c:v>14.023512220990202</c:v>
                </c:pt>
                <c:pt idx="714">
                  <c:v>13.988850122209902</c:v>
                </c:pt>
                <c:pt idx="715">
                  <c:v>13.992364501222099</c:v>
                </c:pt>
                <c:pt idx="716">
                  <c:v>14.10803164501222</c:v>
                </c:pt>
                <c:pt idx="717">
                  <c:v>13.856738316450123</c:v>
                </c:pt>
                <c:pt idx="718">
                  <c:v>13.611378383164501</c:v>
                </c:pt>
                <c:pt idx="719">
                  <c:v>13.506756783831644</c:v>
                </c:pt>
                <c:pt idx="720">
                  <c:v>13.322659567838317</c:v>
                </c:pt>
                <c:pt idx="721">
                  <c:v>12.987386595678384</c:v>
                </c:pt>
                <c:pt idx="722">
                  <c:v>12.828009865956783</c:v>
                </c:pt>
                <c:pt idx="723">
                  <c:v>13.038375098659568</c:v>
                </c:pt>
                <c:pt idx="724">
                  <c:v>12.718926750986595</c:v>
                </c:pt>
                <c:pt idx="725">
                  <c:v>12.518425267509867</c:v>
                </c:pt>
                <c:pt idx="726">
                  <c:v>12.924597252675099</c:v>
                </c:pt>
                <c:pt idx="727">
                  <c:v>13.331093972526752</c:v>
                </c:pt>
                <c:pt idx="728">
                  <c:v>13.213289939725268</c:v>
                </c:pt>
                <c:pt idx="729">
                  <c:v>13.173402899397253</c:v>
                </c:pt>
                <c:pt idx="730">
                  <c:v>12.979558028993974</c:v>
                </c:pt>
                <c:pt idx="731">
                  <c:v>12.82476358028994</c:v>
                </c:pt>
                <c:pt idx="732">
                  <c:v>12.542649635802899</c:v>
                </c:pt>
                <c:pt idx="733">
                  <c:v>12.346382496358029</c:v>
                </c:pt>
                <c:pt idx="734">
                  <c:v>12.731410824963582</c:v>
                </c:pt>
                <c:pt idx="735">
                  <c:v>12.553398108249636</c:v>
                </c:pt>
                <c:pt idx="736">
                  <c:v>12.911383981082494</c:v>
                </c:pt>
                <c:pt idx="737">
                  <c:v>12.756365839810824</c:v>
                </c:pt>
                <c:pt idx="738">
                  <c:v>12.630966658398107</c:v>
                </c:pt>
                <c:pt idx="739">
                  <c:v>12.649116666583982</c:v>
                </c:pt>
                <c:pt idx="740">
                  <c:v>12.70929216666584</c:v>
                </c:pt>
                <c:pt idx="741">
                  <c:v>12.729198921666658</c:v>
                </c:pt>
                <c:pt idx="742">
                  <c:v>13.135693989216666</c:v>
                </c:pt>
                <c:pt idx="743">
                  <c:v>13.155202939892167</c:v>
                </c:pt>
                <c:pt idx="744">
                  <c:v>13.066397029398921</c:v>
                </c:pt>
                <c:pt idx="745">
                  <c:v>13.257073970293989</c:v>
                </c:pt>
                <c:pt idx="746">
                  <c:v>13.185423739702939</c:v>
                </c:pt>
                <c:pt idx="747">
                  <c:v>14.449927237397029</c:v>
                </c:pt>
                <c:pt idx="748">
                  <c:v>13.951831272373969</c:v>
                </c:pt>
                <c:pt idx="749">
                  <c:v>14.093865312723739</c:v>
                </c:pt>
                <c:pt idx="750">
                  <c:v>14.571277653127238</c:v>
                </c:pt>
                <c:pt idx="751">
                  <c:v>14.752073776531272</c:v>
                </c:pt>
                <c:pt idx="752">
                  <c:v>15.007321737765311</c:v>
                </c:pt>
                <c:pt idx="753">
                  <c:v>14.752573217377652</c:v>
                </c:pt>
                <c:pt idx="754">
                  <c:v>15.721215732173777</c:v>
                </c:pt>
                <c:pt idx="755">
                  <c:v>16.231941157321739</c:v>
                </c:pt>
                <c:pt idx="756">
                  <c:v>16.107457411573218</c:v>
                </c:pt>
                <c:pt idx="757">
                  <c:v>16.156504574115733</c:v>
                </c:pt>
                <c:pt idx="758">
                  <c:v>15.859005045741158</c:v>
                </c:pt>
                <c:pt idx="759">
                  <c:v>15.796135050457412</c:v>
                </c:pt>
                <c:pt idx="760">
                  <c:v>15.710366350504575</c:v>
                </c:pt>
                <c:pt idx="761">
                  <c:v>15.457949663505044</c:v>
                </c:pt>
                <c:pt idx="762">
                  <c:v>15.871423496635051</c:v>
                </c:pt>
                <c:pt idx="763">
                  <c:v>16.061282234966349</c:v>
                </c:pt>
                <c:pt idx="764">
                  <c:v>16.196632822349663</c:v>
                </c:pt>
                <c:pt idx="765">
                  <c:v>16.058693328223498</c:v>
                </c:pt>
                <c:pt idx="766">
                  <c:v>16.068896933282232</c:v>
                </c:pt>
                <c:pt idx="767">
                  <c:v>16.231556969332825</c:v>
                </c:pt>
                <c:pt idx="768">
                  <c:v>16.401483569693326</c:v>
                </c:pt>
                <c:pt idx="769">
                  <c:v>16.18072983569693</c:v>
                </c:pt>
                <c:pt idx="770">
                  <c:v>15.95022829835697</c:v>
                </c:pt>
                <c:pt idx="771">
                  <c:v>15.53390528298357</c:v>
                </c:pt>
                <c:pt idx="772">
                  <c:v>15.446582052829836</c:v>
                </c:pt>
                <c:pt idx="773">
                  <c:v>15.474715820528298</c:v>
                </c:pt>
                <c:pt idx="774">
                  <c:v>15.705172158205283</c:v>
                </c:pt>
                <c:pt idx="775">
                  <c:v>15.668767721582054</c:v>
                </c:pt>
                <c:pt idx="776">
                  <c:v>15.825120677215821</c:v>
                </c:pt>
                <c:pt idx="777">
                  <c:v>15.873115206772159</c:v>
                </c:pt>
                <c:pt idx="778">
                  <c:v>15.378397152067722</c:v>
                </c:pt>
                <c:pt idx="779">
                  <c:v>15.315336971520678</c:v>
                </c:pt>
                <c:pt idx="780">
                  <c:v>15.183234369715208</c:v>
                </c:pt>
                <c:pt idx="781">
                  <c:v>15.145085343697151</c:v>
                </c:pt>
                <c:pt idx="782">
                  <c:v>15.12925985343697</c:v>
                </c:pt>
                <c:pt idx="783">
                  <c:v>15.00337159853437</c:v>
                </c:pt>
                <c:pt idx="784">
                  <c:v>15.034980715985343</c:v>
                </c:pt>
                <c:pt idx="785">
                  <c:v>14.764432807159853</c:v>
                </c:pt>
                <c:pt idx="786">
                  <c:v>14.628275328071597</c:v>
                </c:pt>
                <c:pt idx="787">
                  <c:v>14.982818753280714</c:v>
                </c:pt>
                <c:pt idx="788">
                  <c:v>14.907065187532806</c:v>
                </c:pt>
                <c:pt idx="789">
                  <c:v>14.977884651875328</c:v>
                </c:pt>
                <c:pt idx="790">
                  <c:v>15.201144846518753</c:v>
                </c:pt>
                <c:pt idx="791">
                  <c:v>15.145264448465188</c:v>
                </c:pt>
                <c:pt idx="792">
                  <c:v>15.897303644484651</c:v>
                </c:pt>
                <c:pt idx="793">
                  <c:v>16.142820036444846</c:v>
                </c:pt>
                <c:pt idx="794">
                  <c:v>16.040731200364448</c:v>
                </c:pt>
                <c:pt idx="795">
                  <c:v>16.467291312003645</c:v>
                </c:pt>
                <c:pt idx="796">
                  <c:v>16.815878913120038</c:v>
                </c:pt>
                <c:pt idx="797">
                  <c:v>16.757489789131203</c:v>
                </c:pt>
                <c:pt idx="798">
                  <c:v>16.952331897891312</c:v>
                </c:pt>
                <c:pt idx="799">
                  <c:v>16.938836318978915</c:v>
                </c:pt>
                <c:pt idx="800">
                  <c:v>17.188181363189788</c:v>
                </c:pt>
                <c:pt idx="801">
                  <c:v>17.446094813631898</c:v>
                </c:pt>
                <c:pt idx="802">
                  <c:v>17.37511694813632</c:v>
                </c:pt>
                <c:pt idx="803">
                  <c:v>17.451825169481364</c:v>
                </c:pt>
                <c:pt idx="804">
                  <c:v>17.499023251694815</c:v>
                </c:pt>
                <c:pt idx="805">
                  <c:v>17.418216232516947</c:v>
                </c:pt>
                <c:pt idx="806">
                  <c:v>17.703716162325172</c:v>
                </c:pt>
                <c:pt idx="807">
                  <c:v>17.458972161623247</c:v>
                </c:pt>
                <c:pt idx="808">
                  <c:v>17.481670721616233</c:v>
                </c:pt>
                <c:pt idx="809">
                  <c:v>17.499321707216165</c:v>
                </c:pt>
                <c:pt idx="810">
                  <c:v>18.321693217072163</c:v>
                </c:pt>
                <c:pt idx="811">
                  <c:v>18.200325932170724</c:v>
                </c:pt>
                <c:pt idx="812">
                  <c:v>17.616794259321708</c:v>
                </c:pt>
                <c:pt idx="813">
                  <c:v>17.852815942593217</c:v>
                </c:pt>
                <c:pt idx="814">
                  <c:v>17.671333159425934</c:v>
                </c:pt>
                <c:pt idx="815">
                  <c:v>17.611504331594261</c:v>
                </c:pt>
                <c:pt idx="816">
                  <c:v>17.610906043315943</c:v>
                </c:pt>
                <c:pt idx="817">
                  <c:v>17.51803806043316</c:v>
                </c:pt>
                <c:pt idx="818">
                  <c:v>17.459095380604332</c:v>
                </c:pt>
                <c:pt idx="819">
                  <c:v>17.280503953806043</c:v>
                </c:pt>
                <c:pt idx="820">
                  <c:v>17.108438039538061</c:v>
                </c:pt>
                <c:pt idx="821">
                  <c:v>16.626963380395381</c:v>
                </c:pt>
                <c:pt idx="822">
                  <c:v>16.270005633803954</c:v>
                </c:pt>
                <c:pt idx="823">
                  <c:v>16.119421056338037</c:v>
                </c:pt>
                <c:pt idx="824">
                  <c:v>16.156624210563383</c:v>
                </c:pt>
                <c:pt idx="825">
                  <c:v>16.162837242105635</c:v>
                </c:pt>
                <c:pt idx="826">
                  <c:v>16.286649372421056</c:v>
                </c:pt>
                <c:pt idx="827">
                  <c:v>16.332437493724207</c:v>
                </c:pt>
                <c:pt idx="828">
                  <c:v>16.342498374937243</c:v>
                </c:pt>
                <c:pt idx="829">
                  <c:v>16.286564983749376</c:v>
                </c:pt>
                <c:pt idx="830">
                  <c:v>16.750315649837493</c:v>
                </c:pt>
                <c:pt idx="831">
                  <c:v>16.907710156498375</c:v>
                </c:pt>
                <c:pt idx="832">
                  <c:v>17.050557101564983</c:v>
                </c:pt>
                <c:pt idx="833">
                  <c:v>17.20672257101565</c:v>
                </c:pt>
                <c:pt idx="834">
                  <c:v>16.918115225710157</c:v>
                </c:pt>
                <c:pt idx="835">
                  <c:v>16.567046152257102</c:v>
                </c:pt>
                <c:pt idx="836">
                  <c:v>16.71827246152257</c:v>
                </c:pt>
                <c:pt idx="837">
                  <c:v>16.696519724615229</c:v>
                </c:pt>
                <c:pt idx="838">
                  <c:v>16.367424197246152</c:v>
                </c:pt>
                <c:pt idx="839">
                  <c:v>16.876854241972463</c:v>
                </c:pt>
                <c:pt idx="840">
                  <c:v>16.907094542419724</c:v>
                </c:pt>
                <c:pt idx="841">
                  <c:v>17.2749839454242</c:v>
                </c:pt>
                <c:pt idx="842">
                  <c:v>17.462406839454243</c:v>
                </c:pt>
                <c:pt idx="843">
                  <c:v>17.090952068394543</c:v>
                </c:pt>
                <c:pt idx="844">
                  <c:v>17.247815520683947</c:v>
                </c:pt>
                <c:pt idx="845">
                  <c:v>17.106230155206841</c:v>
                </c:pt>
                <c:pt idx="846">
                  <c:v>16.93255430155207</c:v>
                </c:pt>
                <c:pt idx="847">
                  <c:v>16.772219543015524</c:v>
                </c:pt>
                <c:pt idx="848">
                  <c:v>17.167210195430155</c:v>
                </c:pt>
                <c:pt idx="849">
                  <c:v>17.506176101954299</c:v>
                </c:pt>
                <c:pt idx="850">
                  <c:v>17.769638761019543</c:v>
                </c:pt>
                <c:pt idx="851">
                  <c:v>17.904240387610198</c:v>
                </c:pt>
                <c:pt idx="852">
                  <c:v>17.843513403876102</c:v>
                </c:pt>
                <c:pt idx="853">
                  <c:v>17.578873134038762</c:v>
                </c:pt>
                <c:pt idx="854">
                  <c:v>17.289027731340386</c:v>
                </c:pt>
                <c:pt idx="855">
                  <c:v>17.352063277313402</c:v>
                </c:pt>
                <c:pt idx="856">
                  <c:v>17.430408632773133</c:v>
                </c:pt>
                <c:pt idx="857">
                  <c:v>17.534053086327731</c:v>
                </c:pt>
                <c:pt idx="858">
                  <c:v>17.738831530863276</c:v>
                </c:pt>
                <c:pt idx="859">
                  <c:v>17.812753315308633</c:v>
                </c:pt>
                <c:pt idx="860">
                  <c:v>17.869724533153089</c:v>
                </c:pt>
                <c:pt idx="861">
                  <c:v>17.901380245331531</c:v>
                </c:pt>
                <c:pt idx="862">
                  <c:v>17.835663802453315</c:v>
                </c:pt>
                <c:pt idx="863">
                  <c:v>17.914602638024533</c:v>
                </c:pt>
                <c:pt idx="864">
                  <c:v>18.045478026380245</c:v>
                </c:pt>
                <c:pt idx="865">
                  <c:v>17.951647780263801</c:v>
                </c:pt>
                <c:pt idx="866">
                  <c:v>17.795477477802642</c:v>
                </c:pt>
                <c:pt idx="867">
                  <c:v>18.385836774778028</c:v>
                </c:pt>
                <c:pt idx="868">
                  <c:v>18.640230367747783</c:v>
                </c:pt>
                <c:pt idx="869">
                  <c:v>17.590800303677479</c:v>
                </c:pt>
                <c:pt idx="870">
                  <c:v>18.069366003036777</c:v>
                </c:pt>
                <c:pt idx="871">
                  <c:v>17.913078660030369</c:v>
                </c:pt>
                <c:pt idx="872">
                  <c:v>18.192972786600301</c:v>
                </c:pt>
                <c:pt idx="873">
                  <c:v>18.168546727866001</c:v>
                </c:pt>
                <c:pt idx="874">
                  <c:v>18.399269467278661</c:v>
                </c:pt>
                <c:pt idx="875">
                  <c:v>18.125960694672784</c:v>
                </c:pt>
                <c:pt idx="876">
                  <c:v>18.40666460694673</c:v>
                </c:pt>
                <c:pt idx="877">
                  <c:v>18.318193646069467</c:v>
                </c:pt>
                <c:pt idx="878">
                  <c:v>18.274639936460694</c:v>
                </c:pt>
                <c:pt idx="879">
                  <c:v>18.559522399364607</c:v>
                </c:pt>
                <c:pt idx="880">
                  <c:v>18.560391223993648</c:v>
                </c:pt>
                <c:pt idx="881">
                  <c:v>18.393485912239939</c:v>
                </c:pt>
                <c:pt idx="882">
                  <c:v>18.684955859122397</c:v>
                </c:pt>
                <c:pt idx="883">
                  <c:v>19.380771558591221</c:v>
                </c:pt>
                <c:pt idx="884">
                  <c:v>19.21695471558591</c:v>
                </c:pt>
                <c:pt idx="885">
                  <c:v>19.135720547155859</c:v>
                </c:pt>
                <c:pt idx="886">
                  <c:v>18.624464205471558</c:v>
                </c:pt>
                <c:pt idx="887">
                  <c:v>18.475702642054717</c:v>
                </c:pt>
                <c:pt idx="888">
                  <c:v>18.631427026420546</c:v>
                </c:pt>
                <c:pt idx="889">
                  <c:v>18.815441270264206</c:v>
                </c:pt>
                <c:pt idx="890">
                  <c:v>18.580473412702641</c:v>
                </c:pt>
                <c:pt idx="891">
                  <c:v>18.372401734127024</c:v>
                </c:pt>
                <c:pt idx="892">
                  <c:v>18.944818017341269</c:v>
                </c:pt>
                <c:pt idx="893">
                  <c:v>19.212595180173413</c:v>
                </c:pt>
                <c:pt idx="894">
                  <c:v>19.310312951801734</c:v>
                </c:pt>
                <c:pt idx="895">
                  <c:v>19.612151129518018</c:v>
                </c:pt>
                <c:pt idx="896">
                  <c:v>19.155215511295182</c:v>
                </c:pt>
                <c:pt idx="897">
                  <c:v>19.098176155112952</c:v>
                </c:pt>
                <c:pt idx="898">
                  <c:v>19.297585761551129</c:v>
                </c:pt>
                <c:pt idx="899">
                  <c:v>19.456791857615514</c:v>
                </c:pt>
                <c:pt idx="900">
                  <c:v>19.640840918576156</c:v>
                </c:pt>
                <c:pt idx="901">
                  <c:v>19.580509409185758</c:v>
                </c:pt>
                <c:pt idx="902">
                  <c:v>19.541098094091858</c:v>
                </c:pt>
                <c:pt idx="903">
                  <c:v>19.133120980940923</c:v>
                </c:pt>
                <c:pt idx="904">
                  <c:v>18.884511209809411</c:v>
                </c:pt>
                <c:pt idx="905">
                  <c:v>18.565621112098093</c:v>
                </c:pt>
                <c:pt idx="906">
                  <c:v>18.395518211120979</c:v>
                </c:pt>
                <c:pt idx="907">
                  <c:v>17.87367118211121</c:v>
                </c:pt>
                <c:pt idx="908">
                  <c:v>17.718962711821113</c:v>
                </c:pt>
                <c:pt idx="909">
                  <c:v>17.65920362711821</c:v>
                </c:pt>
                <c:pt idx="910">
                  <c:v>17.89541403627118</c:v>
                </c:pt>
                <c:pt idx="911">
                  <c:v>17.639584140362714</c:v>
                </c:pt>
                <c:pt idx="912">
                  <c:v>17.652568841403628</c:v>
                </c:pt>
                <c:pt idx="913">
                  <c:v>17.945738688414032</c:v>
                </c:pt>
                <c:pt idx="914">
                  <c:v>17.92540538688414</c:v>
                </c:pt>
                <c:pt idx="915">
                  <c:v>17.742745053868841</c:v>
                </c:pt>
                <c:pt idx="916">
                  <c:v>17.847739450538686</c:v>
                </c:pt>
                <c:pt idx="917">
                  <c:v>17.788597394505384</c:v>
                </c:pt>
                <c:pt idx="918">
                  <c:v>17.576442973945053</c:v>
                </c:pt>
                <c:pt idx="919">
                  <c:v>17.884884429739454</c:v>
                </c:pt>
                <c:pt idx="920">
                  <c:v>18.386730844297396</c:v>
                </c:pt>
                <c:pt idx="921">
                  <c:v>18.116133308442972</c:v>
                </c:pt>
                <c:pt idx="922">
                  <c:v>18.34251333308443</c:v>
                </c:pt>
                <c:pt idx="923">
                  <c:v>18.641678133330842</c:v>
                </c:pt>
                <c:pt idx="924">
                  <c:v>18.541808781333309</c:v>
                </c:pt>
                <c:pt idx="925">
                  <c:v>18.284598087813333</c:v>
                </c:pt>
                <c:pt idx="926">
                  <c:v>18.309250980878133</c:v>
                </c:pt>
                <c:pt idx="927">
                  <c:v>18.361868509808779</c:v>
                </c:pt>
                <c:pt idx="928">
                  <c:v>18.368235685098092</c:v>
                </c:pt>
                <c:pt idx="929">
                  <c:v>18.37800135685098</c:v>
                </c:pt>
                <c:pt idx="930">
                  <c:v>18.381960013568509</c:v>
                </c:pt>
                <c:pt idx="931">
                  <c:v>18.325767600135684</c:v>
                </c:pt>
                <c:pt idx="932">
                  <c:v>18.350450676001358</c:v>
                </c:pt>
                <c:pt idx="933">
                  <c:v>18.329313506760013</c:v>
                </c:pt>
                <c:pt idx="934">
                  <c:v>17.859347135067601</c:v>
                </c:pt>
                <c:pt idx="935">
                  <c:v>17.652786471350677</c:v>
                </c:pt>
                <c:pt idx="936">
                  <c:v>17.681806864713504</c:v>
                </c:pt>
                <c:pt idx="937">
                  <c:v>17.730607068647139</c:v>
                </c:pt>
                <c:pt idx="938">
                  <c:v>17.610810070686473</c:v>
                </c:pt>
                <c:pt idx="939">
                  <c:v>16.450817100706868</c:v>
                </c:pt>
                <c:pt idx="940">
                  <c:v>16.74789917100707</c:v>
                </c:pt>
                <c:pt idx="941">
                  <c:v>16.777995991710071</c:v>
                </c:pt>
                <c:pt idx="942">
                  <c:v>16.465852959917104</c:v>
                </c:pt>
                <c:pt idx="943">
                  <c:v>16.377294529599173</c:v>
                </c:pt>
                <c:pt idx="944">
                  <c:v>16.126037945295991</c:v>
                </c:pt>
                <c:pt idx="945">
                  <c:v>16.154611379452959</c:v>
                </c:pt>
                <c:pt idx="946">
                  <c:v>16.205288113794527</c:v>
                </c:pt>
                <c:pt idx="947">
                  <c:v>16.190251881137947</c:v>
                </c:pt>
                <c:pt idx="948">
                  <c:v>16.058134518811379</c:v>
                </c:pt>
                <c:pt idx="949">
                  <c:v>16.194621345188114</c:v>
                </c:pt>
                <c:pt idx="950">
                  <c:v>15.893244213451881</c:v>
                </c:pt>
                <c:pt idx="951">
                  <c:v>15.899932442134519</c:v>
                </c:pt>
                <c:pt idx="952">
                  <c:v>16.088297324421344</c:v>
                </c:pt>
                <c:pt idx="953">
                  <c:v>16.194922973244214</c:v>
                </c:pt>
                <c:pt idx="954">
                  <c:v>16.14549922973244</c:v>
                </c:pt>
                <c:pt idx="955">
                  <c:v>16.308057992297325</c:v>
                </c:pt>
                <c:pt idx="956">
                  <c:v>16.711524579922973</c:v>
                </c:pt>
                <c:pt idx="957">
                  <c:v>16.575771245799231</c:v>
                </c:pt>
                <c:pt idx="958">
                  <c:v>16.760731712457993</c:v>
                </c:pt>
                <c:pt idx="959">
                  <c:v>16.710210317124581</c:v>
                </c:pt>
                <c:pt idx="960">
                  <c:v>16.513685103171248</c:v>
                </c:pt>
                <c:pt idx="961">
                  <c:v>16.701898851031711</c:v>
                </c:pt>
                <c:pt idx="962">
                  <c:v>16.74456898851032</c:v>
                </c:pt>
                <c:pt idx="963">
                  <c:v>16.554717689885102</c:v>
                </c:pt>
                <c:pt idx="964">
                  <c:v>16.954660176898852</c:v>
                </c:pt>
                <c:pt idx="965">
                  <c:v>17.009050601768987</c:v>
                </c:pt>
                <c:pt idx="966">
                  <c:v>17.009594506017688</c:v>
                </c:pt>
                <c:pt idx="967">
                  <c:v>16.966930945060177</c:v>
                </c:pt>
                <c:pt idx="968">
                  <c:v>16.638517309450602</c:v>
                </c:pt>
                <c:pt idx="969">
                  <c:v>16.206266173094505</c:v>
                </c:pt>
                <c:pt idx="970">
                  <c:v>16.151453661730944</c:v>
                </c:pt>
                <c:pt idx="971">
                  <c:v>16.323660536617311</c:v>
                </c:pt>
                <c:pt idx="972">
                  <c:v>15.943044605366172</c:v>
                </c:pt>
                <c:pt idx="973">
                  <c:v>16.181887446053661</c:v>
                </c:pt>
                <c:pt idx="974">
                  <c:v>16.498006874460536</c:v>
                </c:pt>
                <c:pt idx="975">
                  <c:v>16.428205068744603</c:v>
                </c:pt>
                <c:pt idx="976">
                  <c:v>16.277522050687448</c:v>
                </c:pt>
                <c:pt idx="977">
                  <c:v>16.189093220506873</c:v>
                </c:pt>
                <c:pt idx="978">
                  <c:v>16.308592932205066</c:v>
                </c:pt>
                <c:pt idx="979">
                  <c:v>16.515113929322048</c:v>
                </c:pt>
                <c:pt idx="980">
                  <c:v>16.538860139293224</c:v>
                </c:pt>
                <c:pt idx="981">
                  <c:v>16.643641601392932</c:v>
                </c:pt>
                <c:pt idx="982">
                  <c:v>16.863776416013931</c:v>
                </c:pt>
                <c:pt idx="983">
                  <c:v>17.033683764160138</c:v>
                </c:pt>
                <c:pt idx="984">
                  <c:v>17.256449837641604</c:v>
                </c:pt>
                <c:pt idx="985">
                  <c:v>16.976428498376418</c:v>
                </c:pt>
                <c:pt idx="986">
                  <c:v>17.02302928498376</c:v>
                </c:pt>
                <c:pt idx="987">
                  <c:v>17.084677292849836</c:v>
                </c:pt>
                <c:pt idx="988">
                  <c:v>16.767503772928496</c:v>
                </c:pt>
                <c:pt idx="989">
                  <c:v>16.713050037729285</c:v>
                </c:pt>
                <c:pt idx="990">
                  <c:v>16.584201500377294</c:v>
                </c:pt>
                <c:pt idx="991">
                  <c:v>16.567172015003774</c:v>
                </c:pt>
                <c:pt idx="992">
                  <c:v>16.786088720150037</c:v>
                </c:pt>
                <c:pt idx="993">
                  <c:v>16.488307887201497</c:v>
                </c:pt>
                <c:pt idx="994">
                  <c:v>16.143879078872015</c:v>
                </c:pt>
                <c:pt idx="995">
                  <c:v>15.956888790788721</c:v>
                </c:pt>
                <c:pt idx="996">
                  <c:v>16.290529887907887</c:v>
                </c:pt>
                <c:pt idx="997">
                  <c:v>16.552355298879078</c:v>
                </c:pt>
                <c:pt idx="998">
                  <c:v>16.945726552988791</c:v>
                </c:pt>
                <c:pt idx="999">
                  <c:v>17.251610265529887</c:v>
                </c:pt>
                <c:pt idx="1000">
                  <c:v>17.424355102655298</c:v>
                </c:pt>
                <c:pt idx="1001">
                  <c:v>17.282037551026551</c:v>
                </c:pt>
                <c:pt idx="1002">
                  <c:v>17.491781375510268</c:v>
                </c:pt>
                <c:pt idx="1003">
                  <c:v>17.450516813755101</c:v>
                </c:pt>
                <c:pt idx="1004">
                  <c:v>16.30348616813755</c:v>
                </c:pt>
                <c:pt idx="1005">
                  <c:v>17.122823861681375</c:v>
                </c:pt>
                <c:pt idx="1006">
                  <c:v>16.615920238616813</c:v>
                </c:pt>
                <c:pt idx="1007">
                  <c:v>16.954282202386167</c:v>
                </c:pt>
                <c:pt idx="1008">
                  <c:v>17.362179822023858</c:v>
                </c:pt>
                <c:pt idx="1009">
                  <c:v>17.461001798220238</c:v>
                </c:pt>
                <c:pt idx="1010">
                  <c:v>17.471890017982204</c:v>
                </c:pt>
                <c:pt idx="1011">
                  <c:v>17.450317900179822</c:v>
                </c:pt>
                <c:pt idx="1012">
                  <c:v>17.302097179001798</c:v>
                </c:pt>
                <c:pt idx="1013">
                  <c:v>17.458420971790016</c:v>
                </c:pt>
                <c:pt idx="1014">
                  <c:v>17.272577209717902</c:v>
                </c:pt>
                <c:pt idx="1015">
                  <c:v>17.33180177209718</c:v>
                </c:pt>
                <c:pt idx="1016">
                  <c:v>17.387735017720974</c:v>
                </c:pt>
                <c:pt idx="1017">
                  <c:v>17.165247350177211</c:v>
                </c:pt>
                <c:pt idx="1018">
                  <c:v>17.133421473501773</c:v>
                </c:pt>
                <c:pt idx="1019">
                  <c:v>17.170624214735017</c:v>
                </c:pt>
                <c:pt idx="1020">
                  <c:v>17.009131242147351</c:v>
                </c:pt>
                <c:pt idx="1021">
                  <c:v>17.220663312421472</c:v>
                </c:pt>
                <c:pt idx="1022">
                  <c:v>17.617491633124217</c:v>
                </c:pt>
                <c:pt idx="1023">
                  <c:v>17.643140916331241</c:v>
                </c:pt>
                <c:pt idx="1024">
                  <c:v>17.799322409163313</c:v>
                </c:pt>
                <c:pt idx="1025">
                  <c:v>17.806824224091631</c:v>
                </c:pt>
                <c:pt idx="1026">
                  <c:v>18.016086242240917</c:v>
                </c:pt>
                <c:pt idx="1027">
                  <c:v>18.294388862422409</c:v>
                </c:pt>
                <c:pt idx="1028">
                  <c:v>18.421515888624221</c:v>
                </c:pt>
                <c:pt idx="1029">
                  <c:v>18.476049158886244</c:v>
                </c:pt>
                <c:pt idx="1030">
                  <c:v>18.38195049158886</c:v>
                </c:pt>
                <c:pt idx="1031">
                  <c:v>18.264585504915889</c:v>
                </c:pt>
                <c:pt idx="1032">
                  <c:v>17.959481855049159</c:v>
                </c:pt>
                <c:pt idx="1033">
                  <c:v>18.48528881855049</c:v>
                </c:pt>
                <c:pt idx="1034">
                  <c:v>18.368182888185508</c:v>
                </c:pt>
                <c:pt idx="1035">
                  <c:v>18.629460828881857</c:v>
                </c:pt>
                <c:pt idx="1036">
                  <c:v>18.738696608288816</c:v>
                </c:pt>
                <c:pt idx="1037">
                  <c:v>18.866112966082888</c:v>
                </c:pt>
                <c:pt idx="1038">
                  <c:v>18.87520812966083</c:v>
                </c:pt>
                <c:pt idx="1039">
                  <c:v>18.600970081296609</c:v>
                </c:pt>
                <c:pt idx="1040">
                  <c:v>18.416760700812965</c:v>
                </c:pt>
                <c:pt idx="1041">
                  <c:v>18.15237060700813</c:v>
                </c:pt>
                <c:pt idx="1042">
                  <c:v>18.183287706070079</c:v>
                </c:pt>
                <c:pt idx="1043">
                  <c:v>18.416444877060702</c:v>
                </c:pt>
                <c:pt idx="1044">
                  <c:v>18.361554448770605</c:v>
                </c:pt>
                <c:pt idx="1045">
                  <c:v>19.158351544487708</c:v>
                </c:pt>
                <c:pt idx="1046">
                  <c:v>19.395207515444877</c:v>
                </c:pt>
                <c:pt idx="1047">
                  <c:v>19.879112075154449</c:v>
                </c:pt>
                <c:pt idx="1048">
                  <c:v>19.570121120751544</c:v>
                </c:pt>
                <c:pt idx="1049">
                  <c:v>19.419026211207516</c:v>
                </c:pt>
                <c:pt idx="1050">
                  <c:v>19.504338262112075</c:v>
                </c:pt>
                <c:pt idx="1051">
                  <c:v>19.73615838262112</c:v>
                </c:pt>
                <c:pt idx="1052">
                  <c:v>19.850940583826212</c:v>
                </c:pt>
                <c:pt idx="1053">
                  <c:v>19.686263405838261</c:v>
                </c:pt>
                <c:pt idx="1054">
                  <c:v>19.526810634058386</c:v>
                </c:pt>
                <c:pt idx="1055">
                  <c:v>19.341670106340587</c:v>
                </c:pt>
                <c:pt idx="1056">
                  <c:v>19.018167701063405</c:v>
                </c:pt>
                <c:pt idx="1057">
                  <c:v>19.376084677010635</c:v>
                </c:pt>
                <c:pt idx="1058">
                  <c:v>19.415105846770111</c:v>
                </c:pt>
                <c:pt idx="1059">
                  <c:v>19.4845980584677</c:v>
                </c:pt>
                <c:pt idx="1060">
                  <c:v>19.710220980584676</c:v>
                </c:pt>
                <c:pt idx="1061">
                  <c:v>19.647434209805848</c:v>
                </c:pt>
                <c:pt idx="1062">
                  <c:v>19.455340342098058</c:v>
                </c:pt>
                <c:pt idx="1063">
                  <c:v>19.32907540342098</c:v>
                </c:pt>
                <c:pt idx="1064">
                  <c:v>19.387014754034208</c:v>
                </c:pt>
                <c:pt idx="1065">
                  <c:v>19.217908147540342</c:v>
                </c:pt>
                <c:pt idx="1066">
                  <c:v>19.137314081475402</c:v>
                </c:pt>
                <c:pt idx="1067">
                  <c:v>19.168089140814754</c:v>
                </c:pt>
                <c:pt idx="1068">
                  <c:v>19.109194891408148</c:v>
                </c:pt>
                <c:pt idx="1069">
                  <c:v>18.297498948914082</c:v>
                </c:pt>
                <c:pt idx="1070">
                  <c:v>18.336703989489138</c:v>
                </c:pt>
                <c:pt idx="1071">
                  <c:v>17.715475039894891</c:v>
                </c:pt>
                <c:pt idx="1072">
                  <c:v>17.51393575039895</c:v>
                </c:pt>
                <c:pt idx="1073">
                  <c:v>17.32243435750399</c:v>
                </c:pt>
                <c:pt idx="1074">
                  <c:v>17.602669343575037</c:v>
                </c:pt>
                <c:pt idx="1075">
                  <c:v>17.524588693435753</c:v>
                </c:pt>
                <c:pt idx="1076">
                  <c:v>17.16067588693436</c:v>
                </c:pt>
                <c:pt idx="1077">
                  <c:v>17.101794758869342</c:v>
                </c:pt>
                <c:pt idx="1078">
                  <c:v>16.976861947588695</c:v>
                </c:pt>
                <c:pt idx="1079">
                  <c:v>17.103916619475889</c:v>
                </c:pt>
                <c:pt idx="1080">
                  <c:v>17.541282166194758</c:v>
                </c:pt>
                <c:pt idx="1081">
                  <c:v>17.241824821661947</c:v>
                </c:pt>
                <c:pt idx="1082">
                  <c:v>17.076965248216617</c:v>
                </c:pt>
                <c:pt idx="1083">
                  <c:v>17.29440365248217</c:v>
                </c:pt>
                <c:pt idx="1084">
                  <c:v>17.322219036524825</c:v>
                </c:pt>
                <c:pt idx="1085">
                  <c:v>17.383679190365246</c:v>
                </c:pt>
                <c:pt idx="1086">
                  <c:v>17.295490791903653</c:v>
                </c:pt>
                <c:pt idx="1087">
                  <c:v>17.48993590791904</c:v>
                </c:pt>
                <c:pt idx="1088">
                  <c:v>17.50970035907919</c:v>
                </c:pt>
                <c:pt idx="1089">
                  <c:v>17.363774003590795</c:v>
                </c:pt>
                <c:pt idx="1090">
                  <c:v>17.417655740035904</c:v>
                </c:pt>
                <c:pt idx="1091">
                  <c:v>17.743805557400357</c:v>
                </c:pt>
                <c:pt idx="1092">
                  <c:v>17.741127055574005</c:v>
                </c:pt>
                <c:pt idx="1093">
                  <c:v>17.863464270555738</c:v>
                </c:pt>
                <c:pt idx="1094">
                  <c:v>17.687081642705557</c:v>
                </c:pt>
                <c:pt idx="1095">
                  <c:v>17.665517816427052</c:v>
                </c:pt>
                <c:pt idx="1096">
                  <c:v>17.140404178164271</c:v>
                </c:pt>
                <c:pt idx="1097">
                  <c:v>17.285138041781643</c:v>
                </c:pt>
                <c:pt idx="1098">
                  <c:v>17.307771380417819</c:v>
                </c:pt>
                <c:pt idx="1099">
                  <c:v>17.14959771380418</c:v>
                </c:pt>
                <c:pt idx="1100">
                  <c:v>17.233155977138043</c:v>
                </c:pt>
                <c:pt idx="1101">
                  <c:v>17.067671559771377</c:v>
                </c:pt>
                <c:pt idx="1102">
                  <c:v>17.153136715597714</c:v>
                </c:pt>
                <c:pt idx="1103">
                  <c:v>16.912431367155978</c:v>
                </c:pt>
                <c:pt idx="1104">
                  <c:v>16.963484313671557</c:v>
                </c:pt>
                <c:pt idx="1105">
                  <c:v>16.864994843136717</c:v>
                </c:pt>
                <c:pt idx="1106">
                  <c:v>16.927369948431366</c:v>
                </c:pt>
                <c:pt idx="1107">
                  <c:v>16.827013699484315</c:v>
                </c:pt>
                <c:pt idx="1108">
                  <c:v>16.812150136994841</c:v>
                </c:pt>
                <c:pt idx="1109">
                  <c:v>16.798141501369948</c:v>
                </c:pt>
                <c:pt idx="1110">
                  <c:v>16.4633814150137</c:v>
                </c:pt>
                <c:pt idx="1111">
                  <c:v>16.592693814150138</c:v>
                </c:pt>
                <c:pt idx="1112">
                  <c:v>16.318766938141501</c:v>
                </c:pt>
                <c:pt idx="1113">
                  <c:v>16.375427669381416</c:v>
                </c:pt>
                <c:pt idx="1114">
                  <c:v>16.261154276693816</c:v>
                </c:pt>
                <c:pt idx="1115">
                  <c:v>16.311491542766941</c:v>
                </c:pt>
                <c:pt idx="1116">
                  <c:v>16.361494915427667</c:v>
                </c:pt>
                <c:pt idx="1117">
                  <c:v>16.540194949154277</c:v>
                </c:pt>
                <c:pt idx="1118">
                  <c:v>16.488521949491542</c:v>
                </c:pt>
                <c:pt idx="1119">
                  <c:v>16.466225219494916</c:v>
                </c:pt>
                <c:pt idx="1120">
                  <c:v>16.596682252194949</c:v>
                </c:pt>
                <c:pt idx="1121">
                  <c:v>16.514826822521947</c:v>
                </c:pt>
                <c:pt idx="1122">
                  <c:v>16.577368268225218</c:v>
                </c:pt>
                <c:pt idx="1123">
                  <c:v>16.813613682682252</c:v>
                </c:pt>
                <c:pt idx="1124">
                  <c:v>16.907056136826824</c:v>
                </c:pt>
                <c:pt idx="1125">
                  <c:v>16.967390561368269</c:v>
                </c:pt>
                <c:pt idx="1126">
                  <c:v>16.33637390561368</c:v>
                </c:pt>
                <c:pt idx="1127">
                  <c:v>15.676663739056137</c:v>
                </c:pt>
                <c:pt idx="1128">
                  <c:v>15.495826637390561</c:v>
                </c:pt>
                <c:pt idx="1129">
                  <c:v>15.078218266373906</c:v>
                </c:pt>
                <c:pt idx="1130">
                  <c:v>15.22848218266374</c:v>
                </c:pt>
                <c:pt idx="1131">
                  <c:v>16.235824821826636</c:v>
                </c:pt>
                <c:pt idx="1132">
                  <c:v>16.691398248218267</c:v>
                </c:pt>
                <c:pt idx="1133">
                  <c:v>16.678133982482183</c:v>
                </c:pt>
                <c:pt idx="1134">
                  <c:v>16.749281339824822</c:v>
                </c:pt>
                <c:pt idx="1135">
                  <c:v>16.718312813398246</c:v>
                </c:pt>
                <c:pt idx="1136">
                  <c:v>16.403183128133978</c:v>
                </c:pt>
                <c:pt idx="1137">
                  <c:v>16.253511831281337</c:v>
                </c:pt>
                <c:pt idx="1138">
                  <c:v>16.160935118312814</c:v>
                </c:pt>
                <c:pt idx="1139">
                  <c:v>16.059029351183128</c:v>
                </c:pt>
                <c:pt idx="1140">
                  <c:v>15.974850293511832</c:v>
                </c:pt>
                <c:pt idx="1141">
                  <c:v>15.692848502935117</c:v>
                </c:pt>
                <c:pt idx="1142">
                  <c:v>16.153348485029351</c:v>
                </c:pt>
                <c:pt idx="1143">
                  <c:v>16.464853484850295</c:v>
                </c:pt>
                <c:pt idx="1144">
                  <c:v>16.717448534848501</c:v>
                </c:pt>
                <c:pt idx="1145">
                  <c:v>17.201114485348484</c:v>
                </c:pt>
                <c:pt idx="1146">
                  <c:v>17.326731144853483</c:v>
                </c:pt>
                <c:pt idx="1147">
                  <c:v>17.444807311448535</c:v>
                </c:pt>
                <c:pt idx="1148">
                  <c:v>17.093548073114487</c:v>
                </c:pt>
                <c:pt idx="1149">
                  <c:v>17.127655480731146</c:v>
                </c:pt>
                <c:pt idx="1150">
                  <c:v>17.001276554807308</c:v>
                </c:pt>
                <c:pt idx="1151">
                  <c:v>16.794092765548076</c:v>
                </c:pt>
                <c:pt idx="1152">
                  <c:v>16.819740927655481</c:v>
                </c:pt>
                <c:pt idx="1153">
                  <c:v>16.447757409276555</c:v>
                </c:pt>
                <c:pt idx="1154">
                  <c:v>16.226237574092764</c:v>
                </c:pt>
                <c:pt idx="1155">
                  <c:v>15.929002375740929</c:v>
                </c:pt>
                <c:pt idx="1156">
                  <c:v>16.16363002375741</c:v>
                </c:pt>
                <c:pt idx="1157">
                  <c:v>16.106576300237574</c:v>
                </c:pt>
                <c:pt idx="1158">
                  <c:v>16.222825763002376</c:v>
                </c:pt>
                <c:pt idx="1159">
                  <c:v>16.414068257630024</c:v>
                </c:pt>
                <c:pt idx="1160">
                  <c:v>16.570420682576298</c:v>
                </c:pt>
                <c:pt idx="1161">
                  <c:v>16.853144206825764</c:v>
                </c:pt>
                <c:pt idx="1162">
                  <c:v>16.988631442068257</c:v>
                </c:pt>
                <c:pt idx="1163">
                  <c:v>17.061266314420685</c:v>
                </c:pt>
                <c:pt idx="1164">
                  <c:v>17.329292663144209</c:v>
                </c:pt>
                <c:pt idx="1165">
                  <c:v>17.131992926631444</c:v>
                </c:pt>
                <c:pt idx="1166">
                  <c:v>17.361679929266316</c:v>
                </c:pt>
                <c:pt idx="1167">
                  <c:v>17.320416799292662</c:v>
                </c:pt>
                <c:pt idx="1168">
                  <c:v>18.080324167992927</c:v>
                </c:pt>
                <c:pt idx="1169">
                  <c:v>18.541343241679929</c:v>
                </c:pt>
                <c:pt idx="1170">
                  <c:v>19.120153432416799</c:v>
                </c:pt>
                <c:pt idx="1171">
                  <c:v>19.213061534324169</c:v>
                </c:pt>
                <c:pt idx="1172">
                  <c:v>19.126870615343243</c:v>
                </c:pt>
                <c:pt idx="1173">
                  <c:v>19.225008706153432</c:v>
                </c:pt>
                <c:pt idx="1174">
                  <c:v>19.192330087061535</c:v>
                </c:pt>
                <c:pt idx="1175">
                  <c:v>18.645523300870618</c:v>
                </c:pt>
                <c:pt idx="1176">
                  <c:v>18.566795233008708</c:v>
                </c:pt>
                <c:pt idx="1177">
                  <c:v>18.56204795233009</c:v>
                </c:pt>
                <c:pt idx="1178">
                  <c:v>18.3362804795233</c:v>
                </c:pt>
                <c:pt idx="1179">
                  <c:v>17.842982804795234</c:v>
                </c:pt>
                <c:pt idx="1180">
                  <c:v>17.212369828047951</c:v>
                </c:pt>
                <c:pt idx="1181">
                  <c:v>17.461483698280478</c:v>
                </c:pt>
                <c:pt idx="1182">
                  <c:v>17.281814836982807</c:v>
                </c:pt>
                <c:pt idx="1183">
                  <c:v>17.672058148369825</c:v>
                </c:pt>
                <c:pt idx="1184">
                  <c:v>17.7175405814837</c:v>
                </c:pt>
                <c:pt idx="1185">
                  <c:v>16.993315405814837</c:v>
                </c:pt>
                <c:pt idx="1186">
                  <c:v>16.32871315405815</c:v>
                </c:pt>
                <c:pt idx="1187">
                  <c:v>16.474527131540579</c:v>
                </c:pt>
                <c:pt idx="1188">
                  <c:v>16.608645271315407</c:v>
                </c:pt>
                <c:pt idx="1189">
                  <c:v>16.908966452713155</c:v>
                </c:pt>
                <c:pt idx="1190">
                  <c:v>16.886229664527132</c:v>
                </c:pt>
                <c:pt idx="1191">
                  <c:v>16.880062296645271</c:v>
                </c:pt>
                <c:pt idx="1192">
                  <c:v>16.943360622966452</c:v>
                </c:pt>
                <c:pt idx="1193">
                  <c:v>17.803313606229665</c:v>
                </c:pt>
                <c:pt idx="1194">
                  <c:v>17.798053136062293</c:v>
                </c:pt>
                <c:pt idx="1195">
                  <c:v>17.693060531360626</c:v>
                </c:pt>
                <c:pt idx="1196">
                  <c:v>18.044450605313607</c:v>
                </c:pt>
                <c:pt idx="1197">
                  <c:v>18.287544506053134</c:v>
                </c:pt>
                <c:pt idx="1198">
                  <c:v>18.159295445060533</c:v>
                </c:pt>
                <c:pt idx="1199">
                  <c:v>18.554012954450602</c:v>
                </c:pt>
                <c:pt idx="1200">
                  <c:v>18.260960129544504</c:v>
                </c:pt>
                <c:pt idx="1201">
                  <c:v>18.475829601295448</c:v>
                </c:pt>
                <c:pt idx="1202">
                  <c:v>18.561138296012956</c:v>
                </c:pt>
                <c:pt idx="1203">
                  <c:v>19.207471382960129</c:v>
                </c:pt>
                <c:pt idx="1204">
                  <c:v>19.348574713829603</c:v>
                </c:pt>
                <c:pt idx="1205">
                  <c:v>19.361865747138296</c:v>
                </c:pt>
                <c:pt idx="1206">
                  <c:v>19.510498657471384</c:v>
                </c:pt>
                <c:pt idx="1207">
                  <c:v>19.100144986574712</c:v>
                </c:pt>
                <c:pt idx="1208">
                  <c:v>18.894081449865748</c:v>
                </c:pt>
                <c:pt idx="1209">
                  <c:v>18.872220814498657</c:v>
                </c:pt>
                <c:pt idx="1210">
                  <c:v>18.01862220814499</c:v>
                </c:pt>
                <c:pt idx="1211">
                  <c:v>18.208086222081448</c:v>
                </c:pt>
                <c:pt idx="1212">
                  <c:v>18.592120862220813</c:v>
                </c:pt>
                <c:pt idx="1213">
                  <c:v>18.752381208622211</c:v>
                </c:pt>
                <c:pt idx="1214">
                  <c:v>18.724283812086224</c:v>
                </c:pt>
                <c:pt idx="1215">
                  <c:v>18.688362838120863</c:v>
                </c:pt>
                <c:pt idx="1216">
                  <c:v>18.622663628381211</c:v>
                </c:pt>
                <c:pt idx="1217">
                  <c:v>18.115126636283811</c:v>
                </c:pt>
                <c:pt idx="1218">
                  <c:v>18.098171266362836</c:v>
                </c:pt>
                <c:pt idx="1219">
                  <c:v>18.640521712663627</c:v>
                </c:pt>
                <c:pt idx="1220">
                  <c:v>18.618225217126636</c:v>
                </c:pt>
                <c:pt idx="1221">
                  <c:v>18.839762252171266</c:v>
                </c:pt>
                <c:pt idx="1222">
                  <c:v>19.109277622521709</c:v>
                </c:pt>
                <c:pt idx="1223">
                  <c:v>19.201072776225221</c:v>
                </c:pt>
                <c:pt idx="1224">
                  <c:v>19.724710727762254</c:v>
                </c:pt>
                <c:pt idx="1225">
                  <c:v>19.236927107277623</c:v>
                </c:pt>
                <c:pt idx="1226">
                  <c:v>19.313229271072778</c:v>
                </c:pt>
                <c:pt idx="1227">
                  <c:v>19.359532292710728</c:v>
                </c:pt>
                <c:pt idx="1228">
                  <c:v>18.993695322927103</c:v>
                </c:pt>
                <c:pt idx="1229">
                  <c:v>18.801936953229273</c:v>
                </c:pt>
                <c:pt idx="1230">
                  <c:v>18.968319369532292</c:v>
                </c:pt>
                <c:pt idx="1231">
                  <c:v>19.130363193695324</c:v>
                </c:pt>
                <c:pt idx="1232">
                  <c:v>19.029023631936951</c:v>
                </c:pt>
                <c:pt idx="1233">
                  <c:v>19.049790236319371</c:v>
                </c:pt>
                <c:pt idx="1234">
                  <c:v>18.861897902363193</c:v>
                </c:pt>
                <c:pt idx="1235">
                  <c:v>18.978818979023632</c:v>
                </c:pt>
                <c:pt idx="1236">
                  <c:v>19.088888189790236</c:v>
                </c:pt>
                <c:pt idx="1237">
                  <c:v>18.664288881897903</c:v>
                </c:pt>
                <c:pt idx="1238">
                  <c:v>18.679842888818978</c:v>
                </c:pt>
                <c:pt idx="1239">
                  <c:v>18.511698428888192</c:v>
                </c:pt>
                <c:pt idx="1240">
                  <c:v>18.222916984288879</c:v>
                </c:pt>
                <c:pt idx="1241">
                  <c:v>18.101229169842888</c:v>
                </c:pt>
                <c:pt idx="1242">
                  <c:v>17.892112291698432</c:v>
                </c:pt>
                <c:pt idx="1243">
                  <c:v>17.533621122916987</c:v>
                </c:pt>
                <c:pt idx="1244">
                  <c:v>17.68843621122917</c:v>
                </c:pt>
                <c:pt idx="1245">
                  <c:v>17.620684362112293</c:v>
                </c:pt>
                <c:pt idx="1246">
                  <c:v>17.748706843621125</c:v>
                </c:pt>
                <c:pt idx="1247">
                  <c:v>17.848987068436212</c:v>
                </c:pt>
                <c:pt idx="1248">
                  <c:v>17.978689870684363</c:v>
                </c:pt>
                <c:pt idx="1249">
                  <c:v>17.603786898706844</c:v>
                </c:pt>
                <c:pt idx="1250">
                  <c:v>17.728737868987071</c:v>
                </c:pt>
                <c:pt idx="1251">
                  <c:v>17.739887378689872</c:v>
                </c:pt>
                <c:pt idx="1252">
                  <c:v>18.046898873786901</c:v>
                </c:pt>
                <c:pt idx="1253">
                  <c:v>17.990568988737866</c:v>
                </c:pt>
                <c:pt idx="1254">
                  <c:v>18.267205689887376</c:v>
                </c:pt>
                <c:pt idx="1255">
                  <c:v>19.893572056898872</c:v>
                </c:pt>
                <c:pt idx="1256">
                  <c:v>19.127735720568992</c:v>
                </c:pt>
                <c:pt idx="1257">
                  <c:v>18.674577357205688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layout>
        <c:manualLayout>
          <c:xMode val="edge"/>
          <c:yMode val="edge"/>
          <c:x val="0.38242091226317459"/>
          <c:y val="2.4120371415734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'3b.  Exponential Smoothing'!$E$2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Smoothing'!$E$4:$E$1260</c:f>
              <c:numCache>
                <c:formatCode>General</c:formatCode>
                <c:ptCount val="1257"/>
                <c:pt idx="0">
                  <c:v>3.980000000000139E-2</c:v>
                </c:pt>
                <c:pt idx="1">
                  <c:v>7.2597999999997498E-2</c:v>
                </c:pt>
                <c:pt idx="2">
                  <c:v>-0.10187401999999857</c:v>
                </c:pt>
                <c:pt idx="3">
                  <c:v>-8.0718740200001804E-2</c:v>
                </c:pt>
                <c:pt idx="4">
                  <c:v>6.7928125980003529E-3</c:v>
                </c:pt>
                <c:pt idx="5">
                  <c:v>-6.0732071874019411E-2</c:v>
                </c:pt>
                <c:pt idx="6">
                  <c:v>0.11339267928125984</c:v>
                </c:pt>
                <c:pt idx="7">
                  <c:v>0.25753392679281184</c:v>
                </c:pt>
                <c:pt idx="8">
                  <c:v>0.11077533926792782</c:v>
                </c:pt>
                <c:pt idx="9">
                  <c:v>-4.4392246607319663E-2</c:v>
                </c:pt>
                <c:pt idx="10">
                  <c:v>-3.8443922466074198E-2</c:v>
                </c:pt>
                <c:pt idx="11">
                  <c:v>0.24841556077533866</c:v>
                </c:pt>
                <c:pt idx="12">
                  <c:v>0.13548415560775418</c:v>
                </c:pt>
                <c:pt idx="13">
                  <c:v>-1.5745158443923657E-2</c:v>
                </c:pt>
                <c:pt idx="14">
                  <c:v>1.6942548415562086E-2</c:v>
                </c:pt>
                <c:pt idx="15">
                  <c:v>0.12166942548415527</c:v>
                </c:pt>
                <c:pt idx="16">
                  <c:v>7.3416694254841985E-2</c:v>
                </c:pt>
                <c:pt idx="17">
                  <c:v>4.4434166942547648E-2</c:v>
                </c:pt>
                <c:pt idx="18">
                  <c:v>0.14854434166942454</c:v>
                </c:pt>
                <c:pt idx="19">
                  <c:v>4.8985443416695418E-2</c:v>
                </c:pt>
                <c:pt idx="20">
                  <c:v>0.12968985443416692</c:v>
                </c:pt>
                <c:pt idx="21">
                  <c:v>-9.5603101455658646E-2</c:v>
                </c:pt>
                <c:pt idx="22">
                  <c:v>-8.5560310145567087E-3</c:v>
                </c:pt>
                <c:pt idx="23">
                  <c:v>3.4114439689854947E-2</c:v>
                </c:pt>
                <c:pt idx="24">
                  <c:v>4.1411443968986106E-3</c:v>
                </c:pt>
                <c:pt idx="25">
                  <c:v>3.4241411443968417E-2</c:v>
                </c:pt>
                <c:pt idx="26">
                  <c:v>-6.0457585885561826E-2</c:v>
                </c:pt>
                <c:pt idx="27">
                  <c:v>4.879542414114546E-2</c:v>
                </c:pt>
                <c:pt idx="28">
                  <c:v>-4.5112045758589403E-2</c:v>
                </c:pt>
                <c:pt idx="29">
                  <c:v>-1.1851120457585296E-2</c:v>
                </c:pt>
                <c:pt idx="30">
                  <c:v>5.3081488795424292E-2</c:v>
                </c:pt>
                <c:pt idx="31">
                  <c:v>0.20183081488795374</c:v>
                </c:pt>
                <c:pt idx="32">
                  <c:v>-0.18408169185112122</c:v>
                </c:pt>
                <c:pt idx="33">
                  <c:v>0.19375918308148776</c:v>
                </c:pt>
                <c:pt idx="34">
                  <c:v>0.20903759183081405</c:v>
                </c:pt>
                <c:pt idx="35">
                  <c:v>5.1490375918309184E-2</c:v>
                </c:pt>
                <c:pt idx="36">
                  <c:v>0.10871490375918391</c:v>
                </c:pt>
                <c:pt idx="37">
                  <c:v>-3.1212850962406335E-2</c:v>
                </c:pt>
                <c:pt idx="38">
                  <c:v>0.14788787149037574</c:v>
                </c:pt>
                <c:pt idx="39">
                  <c:v>0.15907887871490445</c:v>
                </c:pt>
                <c:pt idx="40">
                  <c:v>-0.16360921121285088</c:v>
                </c:pt>
                <c:pt idx="41">
                  <c:v>0.19206390788787076</c:v>
                </c:pt>
                <c:pt idx="42">
                  <c:v>-2.4679360921121329E-2</c:v>
                </c:pt>
                <c:pt idx="43">
                  <c:v>-6.6646793609210775E-2</c:v>
                </c:pt>
                <c:pt idx="44">
                  <c:v>4.673353206390729E-2</c:v>
                </c:pt>
                <c:pt idx="45">
                  <c:v>4.0367335320640407E-2</c:v>
                </c:pt>
                <c:pt idx="46">
                  <c:v>-0.1343963266467938</c:v>
                </c:pt>
                <c:pt idx="47">
                  <c:v>-0.10964396326646764</c:v>
                </c:pt>
                <c:pt idx="48">
                  <c:v>0.13380356036733509</c:v>
                </c:pt>
                <c:pt idx="49">
                  <c:v>-4.0461964396326877E-2</c:v>
                </c:pt>
                <c:pt idx="50">
                  <c:v>-0.12580461964396505</c:v>
                </c:pt>
                <c:pt idx="51">
                  <c:v>-0.18355804619643834</c:v>
                </c:pt>
                <c:pt idx="52">
                  <c:v>5.5164419538035858E-2</c:v>
                </c:pt>
                <c:pt idx="53">
                  <c:v>0.47915164419538137</c:v>
                </c:pt>
                <c:pt idx="54">
                  <c:v>-0.46810848355804779</c:v>
                </c:pt>
                <c:pt idx="55">
                  <c:v>0.19281891516442151</c:v>
                </c:pt>
                <c:pt idx="56">
                  <c:v>-0.27537181084835538</c:v>
                </c:pt>
                <c:pt idx="57">
                  <c:v>1.2446281891516975E-2</c:v>
                </c:pt>
                <c:pt idx="58">
                  <c:v>2.8624462818914509E-2</c:v>
                </c:pt>
                <c:pt idx="59">
                  <c:v>8.5686244628188746E-2</c:v>
                </c:pt>
                <c:pt idx="60">
                  <c:v>-0.22134313755371693</c:v>
                </c:pt>
                <c:pt idx="61">
                  <c:v>-0.14851343137553563</c:v>
                </c:pt>
                <c:pt idx="62">
                  <c:v>-0.41738513431375601</c:v>
                </c:pt>
                <c:pt idx="63">
                  <c:v>7.7526148656861693E-2</c:v>
                </c:pt>
                <c:pt idx="64">
                  <c:v>-6.1924738513431166E-2</c:v>
                </c:pt>
                <c:pt idx="65">
                  <c:v>-0.15261924738513422</c:v>
                </c:pt>
                <c:pt idx="66">
                  <c:v>-0.38332619247385047</c:v>
                </c:pt>
                <c:pt idx="67">
                  <c:v>-7.0233261924739665E-2</c:v>
                </c:pt>
                <c:pt idx="68">
                  <c:v>6.7597667380752569E-2</c:v>
                </c:pt>
                <c:pt idx="69">
                  <c:v>-0.57862402332619212</c:v>
                </c:pt>
                <c:pt idx="70">
                  <c:v>0.24301375976673611</c:v>
                </c:pt>
                <c:pt idx="71">
                  <c:v>0.37473013759766971</c:v>
                </c:pt>
                <c:pt idx="72">
                  <c:v>-0.18235269862402248</c:v>
                </c:pt>
                <c:pt idx="73">
                  <c:v>0.30397647301376018</c:v>
                </c:pt>
                <c:pt idx="74">
                  <c:v>-0.25336023526986295</c:v>
                </c:pt>
                <c:pt idx="75">
                  <c:v>-6.3333602352699359E-2</c:v>
                </c:pt>
                <c:pt idx="76">
                  <c:v>-0.87253333602352789</c:v>
                </c:pt>
                <c:pt idx="77">
                  <c:v>0.33317466663976525</c:v>
                </c:pt>
                <c:pt idx="78">
                  <c:v>-0.47906825333360104</c:v>
                </c:pt>
                <c:pt idx="79">
                  <c:v>-0.99629068253333486</c:v>
                </c:pt>
                <c:pt idx="80">
                  <c:v>0.70233709317466442</c:v>
                </c:pt>
                <c:pt idx="81">
                  <c:v>-0.87437662906825331</c:v>
                </c:pt>
                <c:pt idx="82">
                  <c:v>0.65985623370931812</c:v>
                </c:pt>
                <c:pt idx="83">
                  <c:v>-7.1201437662907097E-2</c:v>
                </c:pt>
                <c:pt idx="84">
                  <c:v>0.11508798562337041</c:v>
                </c:pt>
                <c:pt idx="85">
                  <c:v>-0.44324912014376672</c:v>
                </c:pt>
                <c:pt idx="86">
                  <c:v>-3.4832491201436611E-2</c:v>
                </c:pt>
                <c:pt idx="87">
                  <c:v>0.77835167508798619</c:v>
                </c:pt>
                <c:pt idx="88">
                  <c:v>0.13698351675087928</c:v>
                </c:pt>
                <c:pt idx="89">
                  <c:v>0.5369698351675094</c:v>
                </c:pt>
                <c:pt idx="90">
                  <c:v>-0.17613030164832466</c:v>
                </c:pt>
                <c:pt idx="91">
                  <c:v>0.16033869698351388</c:v>
                </c:pt>
                <c:pt idx="92">
                  <c:v>-0.18719661303016366</c:v>
                </c:pt>
                <c:pt idx="93">
                  <c:v>-0.44607196613030276</c:v>
                </c:pt>
                <c:pt idx="94">
                  <c:v>0.38823928033869493</c:v>
                </c:pt>
                <c:pt idx="95">
                  <c:v>-0.26871760719661353</c:v>
                </c:pt>
                <c:pt idx="96">
                  <c:v>0.64361282392803254</c:v>
                </c:pt>
                <c:pt idx="97">
                  <c:v>-3.3563871760719621E-2</c:v>
                </c:pt>
                <c:pt idx="98">
                  <c:v>0.27616436128239386</c:v>
                </c:pt>
                <c:pt idx="99">
                  <c:v>-9.8338356387175807E-2</c:v>
                </c:pt>
                <c:pt idx="100">
                  <c:v>-0.28508338356387242</c:v>
                </c:pt>
                <c:pt idx="101">
                  <c:v>0.25264916616436217</c:v>
                </c:pt>
                <c:pt idx="102">
                  <c:v>0.12452649166164242</c:v>
                </c:pt>
                <c:pt idx="103">
                  <c:v>3.3645264916614792E-2</c:v>
                </c:pt>
                <c:pt idx="104">
                  <c:v>0.41983645264916625</c:v>
                </c:pt>
                <c:pt idx="105">
                  <c:v>-0.16550163547350749</c:v>
                </c:pt>
                <c:pt idx="106">
                  <c:v>-0.28765501635473534</c:v>
                </c:pt>
                <c:pt idx="107">
                  <c:v>0.11722344983645172</c:v>
                </c:pt>
                <c:pt idx="108">
                  <c:v>-0.11702776550163563</c:v>
                </c:pt>
                <c:pt idx="109">
                  <c:v>0.17042972234498244</c:v>
                </c:pt>
                <c:pt idx="110">
                  <c:v>9.5204297223450141E-2</c:v>
                </c:pt>
                <c:pt idx="111">
                  <c:v>-0.10014795702776702</c:v>
                </c:pt>
                <c:pt idx="112">
                  <c:v>0.31549852042972226</c:v>
                </c:pt>
                <c:pt idx="113">
                  <c:v>-5.974501479570371E-2</c:v>
                </c:pt>
                <c:pt idx="114">
                  <c:v>-0.2903974501479567</c:v>
                </c:pt>
                <c:pt idx="115">
                  <c:v>-0.15350397450147923</c:v>
                </c:pt>
                <c:pt idx="116">
                  <c:v>0.27486496025498575</c:v>
                </c:pt>
                <c:pt idx="117">
                  <c:v>0.10954864960254973</c:v>
                </c:pt>
                <c:pt idx="118">
                  <c:v>8.1195486496024927E-2</c:v>
                </c:pt>
                <c:pt idx="119">
                  <c:v>0.21811195486495905</c:v>
                </c:pt>
                <c:pt idx="120">
                  <c:v>8.988111954865019E-2</c:v>
                </c:pt>
                <c:pt idx="121">
                  <c:v>-7.1501188804514726E-2</c:v>
                </c:pt>
                <c:pt idx="122">
                  <c:v>-0.53651501188804573</c:v>
                </c:pt>
                <c:pt idx="123">
                  <c:v>0.16243484988111945</c:v>
                </c:pt>
                <c:pt idx="124">
                  <c:v>6.8324348498812526E-2</c:v>
                </c:pt>
                <c:pt idx="125">
                  <c:v>1.2183243484988893E-2</c:v>
                </c:pt>
                <c:pt idx="126">
                  <c:v>-0.1943781675651497</c:v>
                </c:pt>
                <c:pt idx="127">
                  <c:v>2.0956218324348797E-2</c:v>
                </c:pt>
                <c:pt idx="128">
                  <c:v>-8.1790437816758654E-2</c:v>
                </c:pt>
                <c:pt idx="129">
                  <c:v>9.4482095621833295E-2</c:v>
                </c:pt>
                <c:pt idx="130">
                  <c:v>-0.20115517904378244</c:v>
                </c:pt>
                <c:pt idx="131">
                  <c:v>0.14858844820956385</c:v>
                </c:pt>
                <c:pt idx="132">
                  <c:v>0.30848588448209568</c:v>
                </c:pt>
                <c:pt idx="133">
                  <c:v>3.7384858844820457E-2</c:v>
                </c:pt>
                <c:pt idx="134">
                  <c:v>0.13957384858844613</c:v>
                </c:pt>
                <c:pt idx="135">
                  <c:v>0.24159573848588423</c:v>
                </c:pt>
                <c:pt idx="136">
                  <c:v>1.0115957384858376E-2</c:v>
                </c:pt>
                <c:pt idx="137">
                  <c:v>-0.1161988404261507</c:v>
                </c:pt>
                <c:pt idx="138">
                  <c:v>0.21423801159573763</c:v>
                </c:pt>
                <c:pt idx="139">
                  <c:v>0.24044238011595809</c:v>
                </c:pt>
                <c:pt idx="140">
                  <c:v>-1.8495576198839458E-2</c:v>
                </c:pt>
                <c:pt idx="141">
                  <c:v>0.39251504423801187</c:v>
                </c:pt>
                <c:pt idx="142">
                  <c:v>-0.59477484955762172</c:v>
                </c:pt>
                <c:pt idx="143">
                  <c:v>0.16955225150442566</c:v>
                </c:pt>
                <c:pt idx="144">
                  <c:v>0.27619552251504409</c:v>
                </c:pt>
                <c:pt idx="145">
                  <c:v>-6.963804477484814E-2</c:v>
                </c:pt>
                <c:pt idx="146">
                  <c:v>0.42440361955225292</c:v>
                </c:pt>
                <c:pt idx="147">
                  <c:v>-1.4559638044779888E-3</c:v>
                </c:pt>
                <c:pt idx="148">
                  <c:v>-0.10871455963804522</c:v>
                </c:pt>
                <c:pt idx="149">
                  <c:v>0.1381128544036212</c:v>
                </c:pt>
                <c:pt idx="150">
                  <c:v>-1.1918871455963043E-2</c:v>
                </c:pt>
                <c:pt idx="151">
                  <c:v>-0.1889191887145607</c:v>
                </c:pt>
                <c:pt idx="152">
                  <c:v>6.4810808112854446E-2</c:v>
                </c:pt>
                <c:pt idx="153">
                  <c:v>-0.25095189191887002</c:v>
                </c:pt>
                <c:pt idx="154">
                  <c:v>-0.18560951891918798</c:v>
                </c:pt>
                <c:pt idx="155">
                  <c:v>7.6343904810808993E-2</c:v>
                </c:pt>
                <c:pt idx="156">
                  <c:v>0.2409634390481088</c:v>
                </c:pt>
                <c:pt idx="157">
                  <c:v>-2.8090365609518386E-2</c:v>
                </c:pt>
                <c:pt idx="158">
                  <c:v>5.691909634390413E-2</c:v>
                </c:pt>
                <c:pt idx="159">
                  <c:v>-0.26063080903656122</c:v>
                </c:pt>
                <c:pt idx="160">
                  <c:v>0.11749369190963499</c:v>
                </c:pt>
                <c:pt idx="161">
                  <c:v>0.33297493691909708</c:v>
                </c:pt>
                <c:pt idx="162">
                  <c:v>0.46282974936919175</c:v>
                </c:pt>
                <c:pt idx="163">
                  <c:v>8.472829749369204E-2</c:v>
                </c:pt>
                <c:pt idx="164">
                  <c:v>3.1347282974936164E-2</c:v>
                </c:pt>
                <c:pt idx="165">
                  <c:v>0.44071347282975104</c:v>
                </c:pt>
                <c:pt idx="166">
                  <c:v>-1.2928652717025813E-3</c:v>
                </c:pt>
                <c:pt idx="167">
                  <c:v>-0.13731292865271705</c:v>
                </c:pt>
                <c:pt idx="168">
                  <c:v>0.39902687071347387</c:v>
                </c:pt>
                <c:pt idx="169">
                  <c:v>-0.1619097312928659</c:v>
                </c:pt>
                <c:pt idx="170">
                  <c:v>5.9809026870709658E-3</c:v>
                </c:pt>
                <c:pt idx="171">
                  <c:v>-0.17724019097313004</c:v>
                </c:pt>
                <c:pt idx="172">
                  <c:v>5.9275980902668834E-3</c:v>
                </c:pt>
                <c:pt idx="173">
                  <c:v>0.39465927598090289</c:v>
                </c:pt>
                <c:pt idx="174">
                  <c:v>-0.1695534072401923</c:v>
                </c:pt>
                <c:pt idx="175">
                  <c:v>0.13750446592759857</c:v>
                </c:pt>
                <c:pt idx="176">
                  <c:v>3.3775044659277498E-2</c:v>
                </c:pt>
                <c:pt idx="177">
                  <c:v>-0.10646224955340955</c:v>
                </c:pt>
                <c:pt idx="178">
                  <c:v>0.63003537750446448</c:v>
                </c:pt>
                <c:pt idx="179">
                  <c:v>0.40670035377504554</c:v>
                </c:pt>
                <c:pt idx="180">
                  <c:v>-0.40013299646225065</c:v>
                </c:pt>
                <c:pt idx="181">
                  <c:v>-0.15270132996462316</c:v>
                </c:pt>
                <c:pt idx="182">
                  <c:v>-8.5427013299645083E-2</c:v>
                </c:pt>
                <c:pt idx="183">
                  <c:v>2.9457298670028109E-3</c:v>
                </c:pt>
                <c:pt idx="184">
                  <c:v>-0.1372705427013301</c:v>
                </c:pt>
                <c:pt idx="185">
                  <c:v>0.26752729457298763</c:v>
                </c:pt>
                <c:pt idx="186">
                  <c:v>0.37067527294573033</c:v>
                </c:pt>
                <c:pt idx="187">
                  <c:v>5.3206752729456852E-2</c:v>
                </c:pt>
                <c:pt idx="188">
                  <c:v>9.9732067527295243E-2</c:v>
                </c:pt>
                <c:pt idx="189">
                  <c:v>-8.8602679324727873E-2</c:v>
                </c:pt>
                <c:pt idx="190">
                  <c:v>-0.35938602679324738</c:v>
                </c:pt>
                <c:pt idx="191">
                  <c:v>-0.32579386026793244</c:v>
                </c:pt>
                <c:pt idx="192">
                  <c:v>-0.12905793860267956</c:v>
                </c:pt>
                <c:pt idx="193">
                  <c:v>0.19310942061397185</c:v>
                </c:pt>
                <c:pt idx="194">
                  <c:v>-7.4268905793861251E-2</c:v>
                </c:pt>
                <c:pt idx="195">
                  <c:v>0.33285731094206206</c:v>
                </c:pt>
                <c:pt idx="196">
                  <c:v>-0.13007142689057893</c:v>
                </c:pt>
                <c:pt idx="197">
                  <c:v>-0.19770071426890645</c:v>
                </c:pt>
                <c:pt idx="198">
                  <c:v>-0.14497700714268902</c:v>
                </c:pt>
                <c:pt idx="199">
                  <c:v>0.16255022992857349</c:v>
                </c:pt>
                <c:pt idx="200">
                  <c:v>-2.7449770071541479E-4</c:v>
                </c:pt>
                <c:pt idx="201">
                  <c:v>-0.40230274497700691</c:v>
                </c:pt>
                <c:pt idx="202">
                  <c:v>4.9276972550229559E-2</c:v>
                </c:pt>
                <c:pt idx="203">
                  <c:v>-0.31400723027449828</c:v>
                </c:pt>
                <c:pt idx="204">
                  <c:v>0.27705992769725363</c:v>
                </c:pt>
                <c:pt idx="205">
                  <c:v>-0.18402940072302698</c:v>
                </c:pt>
                <c:pt idx="206">
                  <c:v>9.7259705992769341E-2</c:v>
                </c:pt>
                <c:pt idx="207">
                  <c:v>0.13447259705992742</c:v>
                </c:pt>
                <c:pt idx="208">
                  <c:v>-0.23885527402940099</c:v>
                </c:pt>
                <c:pt idx="209">
                  <c:v>9.8611447259706608E-2</c:v>
                </c:pt>
                <c:pt idx="210">
                  <c:v>0.11918611447259586</c:v>
                </c:pt>
                <c:pt idx="211">
                  <c:v>0.25859186114472621</c:v>
                </c:pt>
                <c:pt idx="212">
                  <c:v>-0.12901408138855253</c:v>
                </c:pt>
                <c:pt idx="213">
                  <c:v>8.0709859186114841E-2</c:v>
                </c:pt>
                <c:pt idx="214">
                  <c:v>-0.26039290140813875</c:v>
                </c:pt>
                <c:pt idx="215">
                  <c:v>8.3196070985916748E-2</c:v>
                </c:pt>
                <c:pt idx="216">
                  <c:v>-9.8268039290140052E-2</c:v>
                </c:pt>
                <c:pt idx="217">
                  <c:v>4.8517319607098486E-2</c:v>
                </c:pt>
                <c:pt idx="218">
                  <c:v>3.8785173196071554E-2</c:v>
                </c:pt>
                <c:pt idx="219">
                  <c:v>-0.13931214826804172</c:v>
                </c:pt>
                <c:pt idx="220">
                  <c:v>-5.86931214826798E-2</c:v>
                </c:pt>
                <c:pt idx="221">
                  <c:v>-0.46918693121482846</c:v>
                </c:pt>
                <c:pt idx="222">
                  <c:v>0.19990813068785229</c:v>
                </c:pt>
                <c:pt idx="223">
                  <c:v>-0.2906009186931211</c:v>
                </c:pt>
                <c:pt idx="224">
                  <c:v>-3.5406009186932152E-2</c:v>
                </c:pt>
                <c:pt idx="225">
                  <c:v>0.14504593990812964</c:v>
                </c:pt>
                <c:pt idx="226">
                  <c:v>8.17504593990801E-2</c:v>
                </c:pt>
                <c:pt idx="227">
                  <c:v>8.4175045939911541E-3</c:v>
                </c:pt>
                <c:pt idx="228">
                  <c:v>1.9284175045941154E-2</c:v>
                </c:pt>
                <c:pt idx="229">
                  <c:v>-5.3407158249541453E-2</c:v>
                </c:pt>
                <c:pt idx="230">
                  <c:v>-0.21853407158249638</c:v>
                </c:pt>
                <c:pt idx="231">
                  <c:v>-0.11698534071582323</c:v>
                </c:pt>
                <c:pt idx="232">
                  <c:v>4.8630146592840262E-2</c:v>
                </c:pt>
                <c:pt idx="233">
                  <c:v>0.50538630146592745</c:v>
                </c:pt>
                <c:pt idx="234">
                  <c:v>-0.17284613698534024</c:v>
                </c:pt>
                <c:pt idx="235">
                  <c:v>-9.3284613698525476E-3</c:v>
                </c:pt>
                <c:pt idx="236">
                  <c:v>0.158606715386302</c:v>
                </c:pt>
                <c:pt idx="237">
                  <c:v>0.1488860671538621</c:v>
                </c:pt>
                <c:pt idx="238">
                  <c:v>0.24438886067154009</c:v>
                </c:pt>
                <c:pt idx="239">
                  <c:v>0.79224388860671446</c:v>
                </c:pt>
                <c:pt idx="240">
                  <c:v>0.35792243888606912</c:v>
                </c:pt>
                <c:pt idx="241">
                  <c:v>4.7579224388858421E-2</c:v>
                </c:pt>
                <c:pt idx="242">
                  <c:v>0.3523757922438886</c:v>
                </c:pt>
                <c:pt idx="243">
                  <c:v>0.17752375792243669</c:v>
                </c:pt>
                <c:pt idx="244">
                  <c:v>1.7752375792241537E-3</c:v>
                </c:pt>
                <c:pt idx="245">
                  <c:v>0.76121775237579214</c:v>
                </c:pt>
                <c:pt idx="246">
                  <c:v>-0.18358782247624106</c:v>
                </c:pt>
                <c:pt idx="247">
                  <c:v>-0.53353587822476101</c:v>
                </c:pt>
                <c:pt idx="248">
                  <c:v>-0.13923535878224769</c:v>
                </c:pt>
                <c:pt idx="249">
                  <c:v>0.41560764641217673</c:v>
                </c:pt>
                <c:pt idx="250">
                  <c:v>-0.18334392353587603</c:v>
                </c:pt>
                <c:pt idx="251">
                  <c:v>0.49736656076463959</c:v>
                </c:pt>
                <c:pt idx="252">
                  <c:v>0.14457366560764839</c:v>
                </c:pt>
                <c:pt idx="253">
                  <c:v>-0.14005426334392368</c:v>
                </c:pt>
                <c:pt idx="254">
                  <c:v>-0.28060054263344014</c:v>
                </c:pt>
                <c:pt idx="255">
                  <c:v>0.11189399457366278</c:v>
                </c:pt>
                <c:pt idx="256">
                  <c:v>0.21721893994573449</c:v>
                </c:pt>
                <c:pt idx="257">
                  <c:v>-3.4127810600544706E-2</c:v>
                </c:pt>
                <c:pt idx="258">
                  <c:v>0.19285872189399456</c:v>
                </c:pt>
                <c:pt idx="259">
                  <c:v>0.46662858721893841</c:v>
                </c:pt>
                <c:pt idx="260">
                  <c:v>0.16526628587218894</c:v>
                </c:pt>
                <c:pt idx="261">
                  <c:v>-0.14744733714127989</c:v>
                </c:pt>
                <c:pt idx="262">
                  <c:v>0.2643255266285891</c:v>
                </c:pt>
                <c:pt idx="263">
                  <c:v>-0.39135674473371651</c:v>
                </c:pt>
                <c:pt idx="264">
                  <c:v>0.22748643255266288</c:v>
                </c:pt>
                <c:pt idx="265">
                  <c:v>0.1113748643255299</c:v>
                </c:pt>
                <c:pt idx="266">
                  <c:v>-0.19778625135674588</c:v>
                </c:pt>
                <c:pt idx="267">
                  <c:v>-7.786251356733942E-5</c:v>
                </c:pt>
                <c:pt idx="268">
                  <c:v>0.14529922137486651</c:v>
                </c:pt>
                <c:pt idx="269">
                  <c:v>-6.1470077862502137E-3</c:v>
                </c:pt>
                <c:pt idx="270">
                  <c:v>0.11273852992214017</c:v>
                </c:pt>
                <c:pt idx="271">
                  <c:v>-0.24937261470078198</c:v>
                </c:pt>
                <c:pt idx="272">
                  <c:v>0.14660627385299208</c:v>
                </c:pt>
                <c:pt idx="273">
                  <c:v>0.18516606273853142</c:v>
                </c:pt>
                <c:pt idx="274">
                  <c:v>0.36705166062738215</c:v>
                </c:pt>
                <c:pt idx="275">
                  <c:v>0.32697051660627352</c:v>
                </c:pt>
                <c:pt idx="276">
                  <c:v>0.13516970516606364</c:v>
                </c:pt>
                <c:pt idx="277">
                  <c:v>-0.36964830294833817</c:v>
                </c:pt>
                <c:pt idx="278">
                  <c:v>-3.6964830294827777E-3</c:v>
                </c:pt>
                <c:pt idx="279">
                  <c:v>-0.11863696483029429</c:v>
                </c:pt>
                <c:pt idx="280">
                  <c:v>0.21111363035169717</c:v>
                </c:pt>
                <c:pt idx="281">
                  <c:v>0.47641113630351839</c:v>
                </c:pt>
                <c:pt idx="282">
                  <c:v>7.1764111363034289E-2</c:v>
                </c:pt>
                <c:pt idx="283">
                  <c:v>6.1917641113627297E-2</c:v>
                </c:pt>
                <c:pt idx="284">
                  <c:v>-0.19638082358886422</c:v>
                </c:pt>
                <c:pt idx="285">
                  <c:v>0.57943619176410976</c:v>
                </c:pt>
                <c:pt idx="286">
                  <c:v>-0.38250563808235682</c:v>
                </c:pt>
                <c:pt idx="287">
                  <c:v>0.17217494361917574</c:v>
                </c:pt>
                <c:pt idx="288">
                  <c:v>0.38232174943619057</c:v>
                </c:pt>
                <c:pt idx="289">
                  <c:v>-2.4876782505639738E-2</c:v>
                </c:pt>
                <c:pt idx="290">
                  <c:v>3.6051232174944658E-2</c:v>
                </c:pt>
                <c:pt idx="291">
                  <c:v>-2.6439487678253215E-2</c:v>
                </c:pt>
                <c:pt idx="292">
                  <c:v>-9.0064394876780085E-2</c:v>
                </c:pt>
                <c:pt idx="293">
                  <c:v>-0.26300064394876799</c:v>
                </c:pt>
                <c:pt idx="294">
                  <c:v>3.1869993560512455E-2</c:v>
                </c:pt>
                <c:pt idx="295">
                  <c:v>0.12651869993560538</c:v>
                </c:pt>
                <c:pt idx="296">
                  <c:v>-6.373481300064654E-2</c:v>
                </c:pt>
                <c:pt idx="297">
                  <c:v>-0.27603734813000713</c:v>
                </c:pt>
                <c:pt idx="298">
                  <c:v>-0.35276037348129918</c:v>
                </c:pt>
                <c:pt idx="299">
                  <c:v>7.8672396265190514E-2</c:v>
                </c:pt>
                <c:pt idx="300">
                  <c:v>-0.51751327603734865</c:v>
                </c:pt>
                <c:pt idx="301">
                  <c:v>0.11912486723962346</c:v>
                </c:pt>
                <c:pt idx="302">
                  <c:v>-0.36980875132760005</c:v>
                </c:pt>
                <c:pt idx="303">
                  <c:v>0.5356019124867224</c:v>
                </c:pt>
                <c:pt idx="304">
                  <c:v>0.14115601912486753</c:v>
                </c:pt>
                <c:pt idx="305">
                  <c:v>2.3098115601912497</c:v>
                </c:pt>
                <c:pt idx="306">
                  <c:v>-5.9101884398085502E-2</c:v>
                </c:pt>
                <c:pt idx="307">
                  <c:v>1.1144089811560178</c:v>
                </c:pt>
                <c:pt idx="308">
                  <c:v>-0.1973559101884419</c:v>
                </c:pt>
                <c:pt idx="309">
                  <c:v>-0.57187355910188487</c:v>
                </c:pt>
                <c:pt idx="310">
                  <c:v>0.12248126440898233</c:v>
                </c:pt>
                <c:pt idx="311">
                  <c:v>0.12742481264409378</c:v>
                </c:pt>
                <c:pt idx="312">
                  <c:v>-8.2925751873560216E-2</c:v>
                </c:pt>
                <c:pt idx="313">
                  <c:v>0.2745707424812629</c:v>
                </c:pt>
                <c:pt idx="314">
                  <c:v>-6.7542925751880034E-3</c:v>
                </c:pt>
                <c:pt idx="315">
                  <c:v>-0.2678675429257531</c:v>
                </c:pt>
                <c:pt idx="316">
                  <c:v>0.38362132457074694</c:v>
                </c:pt>
                <c:pt idx="317">
                  <c:v>-0.42836378675429287</c:v>
                </c:pt>
                <c:pt idx="318">
                  <c:v>-0.16678363786754247</c:v>
                </c:pt>
                <c:pt idx="319">
                  <c:v>-0.54296783637867208</c:v>
                </c:pt>
                <c:pt idx="320">
                  <c:v>-0.48742967836378881</c:v>
                </c:pt>
                <c:pt idx="321">
                  <c:v>-0.24767429678363939</c:v>
                </c:pt>
                <c:pt idx="322">
                  <c:v>0.43162325703216453</c:v>
                </c:pt>
                <c:pt idx="323">
                  <c:v>-0.4374837674296792</c:v>
                </c:pt>
                <c:pt idx="324">
                  <c:v>-0.24347483767429878</c:v>
                </c:pt>
                <c:pt idx="325">
                  <c:v>-0.51493474837674214</c:v>
                </c:pt>
                <c:pt idx="326">
                  <c:v>0.4347506525162359</c:v>
                </c:pt>
                <c:pt idx="327">
                  <c:v>-0.73965249347483919</c:v>
                </c:pt>
                <c:pt idx="328">
                  <c:v>0.23550347506525071</c:v>
                </c:pt>
                <c:pt idx="329">
                  <c:v>-9.9044965249348138E-2</c:v>
                </c:pt>
                <c:pt idx="330">
                  <c:v>0.4217095503475079</c:v>
                </c:pt>
                <c:pt idx="331">
                  <c:v>0.26431709550347193</c:v>
                </c:pt>
                <c:pt idx="332">
                  <c:v>0.16134317095503548</c:v>
                </c:pt>
                <c:pt idx="333">
                  <c:v>0.2254134317095513</c:v>
                </c:pt>
                <c:pt idx="334">
                  <c:v>-0.11824586568290485</c:v>
                </c:pt>
                <c:pt idx="335">
                  <c:v>-0.1139824586568281</c:v>
                </c:pt>
                <c:pt idx="336">
                  <c:v>-1.6439824586569785E-2</c:v>
                </c:pt>
                <c:pt idx="337">
                  <c:v>0.31153560175413375</c:v>
                </c:pt>
                <c:pt idx="338">
                  <c:v>-0.33728464398246416</c:v>
                </c:pt>
                <c:pt idx="339">
                  <c:v>-0.5312728464398262</c:v>
                </c:pt>
                <c:pt idx="340">
                  <c:v>5.2087271535604884E-2</c:v>
                </c:pt>
                <c:pt idx="341">
                  <c:v>0.53032087271535389</c:v>
                </c:pt>
                <c:pt idx="342">
                  <c:v>0.28390320872715336</c:v>
                </c:pt>
                <c:pt idx="343">
                  <c:v>-0.39796096791272717</c:v>
                </c:pt>
                <c:pt idx="344">
                  <c:v>0.28362039032087338</c:v>
                </c:pt>
                <c:pt idx="345">
                  <c:v>0.16583620390320775</c:v>
                </c:pt>
                <c:pt idx="346">
                  <c:v>0.87035836203903472</c:v>
                </c:pt>
                <c:pt idx="347">
                  <c:v>-0.27699641637961037</c:v>
                </c:pt>
                <c:pt idx="348">
                  <c:v>0.18123003583620445</c:v>
                </c:pt>
                <c:pt idx="349">
                  <c:v>-0.19758769964164102</c:v>
                </c:pt>
                <c:pt idx="350">
                  <c:v>0.37582412300358214</c:v>
                </c:pt>
                <c:pt idx="351">
                  <c:v>-7.2941758769964338E-2</c:v>
                </c:pt>
                <c:pt idx="352">
                  <c:v>9.3170582412298586E-2</c:v>
                </c:pt>
                <c:pt idx="353">
                  <c:v>-1.826829417587561E-2</c:v>
                </c:pt>
                <c:pt idx="354">
                  <c:v>0.18971731705823913</c:v>
                </c:pt>
                <c:pt idx="355">
                  <c:v>-0.31840282682941989</c:v>
                </c:pt>
                <c:pt idx="356">
                  <c:v>-0.21788402826829412</c:v>
                </c:pt>
                <c:pt idx="357">
                  <c:v>-0.26487884028268383</c:v>
                </c:pt>
                <c:pt idx="358">
                  <c:v>-3.5248788402828524E-2</c:v>
                </c:pt>
                <c:pt idx="359">
                  <c:v>9.554751211597079E-2</c:v>
                </c:pt>
                <c:pt idx="360">
                  <c:v>0.19265547512116044</c:v>
                </c:pt>
                <c:pt idx="361">
                  <c:v>-0.1936734452487876</c:v>
                </c:pt>
                <c:pt idx="362">
                  <c:v>-0.43333673445248522</c:v>
                </c:pt>
                <c:pt idx="363">
                  <c:v>-0.42233336734452465</c:v>
                </c:pt>
                <c:pt idx="364">
                  <c:v>6.4776666326551435E-2</c:v>
                </c:pt>
                <c:pt idx="365">
                  <c:v>-0.89865223333673327</c:v>
                </c:pt>
                <c:pt idx="366">
                  <c:v>-0.16048652233336824</c:v>
                </c:pt>
                <c:pt idx="367">
                  <c:v>-0.49630486522333328</c:v>
                </c:pt>
                <c:pt idx="368">
                  <c:v>0.15613695134776862</c:v>
                </c:pt>
                <c:pt idx="369">
                  <c:v>2.4561369513474318E-2</c:v>
                </c:pt>
                <c:pt idx="370">
                  <c:v>-0.13585438630486735</c:v>
                </c:pt>
                <c:pt idx="371">
                  <c:v>6.7641456136954048E-2</c:v>
                </c:pt>
                <c:pt idx="372">
                  <c:v>-0.25822358543863189</c:v>
                </c:pt>
                <c:pt idx="373">
                  <c:v>-0.57778223585438582</c:v>
                </c:pt>
                <c:pt idx="374">
                  <c:v>-2.1177822358549037E-2</c:v>
                </c:pt>
                <c:pt idx="375">
                  <c:v>0.22608822177641485</c:v>
                </c:pt>
                <c:pt idx="376">
                  <c:v>-4.1839117782235036E-2</c:v>
                </c:pt>
                <c:pt idx="377">
                  <c:v>0.2066816088221799</c:v>
                </c:pt>
                <c:pt idx="378">
                  <c:v>6.1466816088223908E-2</c:v>
                </c:pt>
                <c:pt idx="379">
                  <c:v>0.3055146681608818</c:v>
                </c:pt>
                <c:pt idx="380">
                  <c:v>-9.6644853318395008E-2</c:v>
                </c:pt>
                <c:pt idx="381">
                  <c:v>7.5733551466818483E-2</c:v>
                </c:pt>
                <c:pt idx="382">
                  <c:v>0.30175733551466521</c:v>
                </c:pt>
                <c:pt idx="383">
                  <c:v>1.6517573355145032E-2</c:v>
                </c:pt>
                <c:pt idx="384">
                  <c:v>0.22066517573355426</c:v>
                </c:pt>
                <c:pt idx="385">
                  <c:v>9.9066517573334067E-3</c:v>
                </c:pt>
                <c:pt idx="386">
                  <c:v>-8.2400933482425387E-2</c:v>
                </c:pt>
                <c:pt idx="387">
                  <c:v>-0.21562400933482451</c:v>
                </c:pt>
                <c:pt idx="388">
                  <c:v>0.13014375990664817</c:v>
                </c:pt>
                <c:pt idx="389">
                  <c:v>0.37330143759906775</c:v>
                </c:pt>
                <c:pt idx="390">
                  <c:v>-9.9766985624007987E-2</c:v>
                </c:pt>
                <c:pt idx="391">
                  <c:v>-0.10449766985624009</c:v>
                </c:pt>
                <c:pt idx="392">
                  <c:v>-0.363544976698563</c:v>
                </c:pt>
                <c:pt idx="393">
                  <c:v>0.16516455023301546</c:v>
                </c:pt>
                <c:pt idx="394">
                  <c:v>0.1933516455023252</c:v>
                </c:pt>
                <c:pt idx="395">
                  <c:v>-3.0666483544973033E-2</c:v>
                </c:pt>
                <c:pt idx="396">
                  <c:v>-7.3106664835449919E-2</c:v>
                </c:pt>
                <c:pt idx="397">
                  <c:v>-0.42453106664835261</c:v>
                </c:pt>
                <c:pt idx="398">
                  <c:v>-0.1461453106664834</c:v>
                </c:pt>
                <c:pt idx="399">
                  <c:v>-0.25646145310666668</c:v>
                </c:pt>
                <c:pt idx="400">
                  <c:v>0.40773538546893207</c:v>
                </c:pt>
                <c:pt idx="401">
                  <c:v>0.15557735385468874</c:v>
                </c:pt>
                <c:pt idx="402">
                  <c:v>-0.29754422646145073</c:v>
                </c:pt>
                <c:pt idx="403">
                  <c:v>0.11782455773538558</c:v>
                </c:pt>
                <c:pt idx="404">
                  <c:v>0.28497824557735996</c:v>
                </c:pt>
                <c:pt idx="405">
                  <c:v>4.5049782455770071E-2</c:v>
                </c:pt>
                <c:pt idx="406">
                  <c:v>0.27075049782455807</c:v>
                </c:pt>
                <c:pt idx="407">
                  <c:v>-0.50729249502175833</c:v>
                </c:pt>
                <c:pt idx="408">
                  <c:v>0.1924270750497854</c:v>
                </c:pt>
                <c:pt idx="409">
                  <c:v>0.65382427075049421</c:v>
                </c:pt>
                <c:pt idx="410">
                  <c:v>-0.10276175729249459</c:v>
                </c:pt>
                <c:pt idx="411">
                  <c:v>-6.62276175729275E-2</c:v>
                </c:pt>
                <c:pt idx="412">
                  <c:v>-0.26906227617572753</c:v>
                </c:pt>
                <c:pt idx="413">
                  <c:v>0.51500937723824336</c:v>
                </c:pt>
                <c:pt idx="414">
                  <c:v>0.43855009377238474</c:v>
                </c:pt>
                <c:pt idx="415">
                  <c:v>4.8550093772448122E-4</c:v>
                </c:pt>
                <c:pt idx="416">
                  <c:v>5.5604855009377729E-2</c:v>
                </c:pt>
                <c:pt idx="417">
                  <c:v>-0.32534395144990569</c:v>
                </c:pt>
                <c:pt idx="418">
                  <c:v>-0.2659534395145009</c:v>
                </c:pt>
                <c:pt idx="419">
                  <c:v>-0.58755953439514386</c:v>
                </c:pt>
                <c:pt idx="420">
                  <c:v>0.11492440465604759</c:v>
                </c:pt>
                <c:pt idx="421">
                  <c:v>0.26574924404656031</c:v>
                </c:pt>
                <c:pt idx="422">
                  <c:v>-0.17564250755953736</c:v>
                </c:pt>
                <c:pt idx="423">
                  <c:v>0.2149435749244013</c:v>
                </c:pt>
                <c:pt idx="424">
                  <c:v>-0.26055056425076017</c:v>
                </c:pt>
                <c:pt idx="425">
                  <c:v>6.259449435749076E-2</c:v>
                </c:pt>
                <c:pt idx="426">
                  <c:v>0.6717259449435744</c:v>
                </c:pt>
                <c:pt idx="427">
                  <c:v>0.53021725944943654</c:v>
                </c:pt>
                <c:pt idx="428">
                  <c:v>-0.29379782740550553</c:v>
                </c:pt>
                <c:pt idx="429">
                  <c:v>1.6162021725943276E-2</c:v>
                </c:pt>
                <c:pt idx="430">
                  <c:v>-0.13783837978273894</c:v>
                </c:pt>
                <c:pt idx="431">
                  <c:v>-0.27367838379782938</c:v>
                </c:pt>
                <c:pt idx="432">
                  <c:v>0.10846321616202204</c:v>
                </c:pt>
                <c:pt idx="433">
                  <c:v>-4.1115367838379768E-2</c:v>
                </c:pt>
                <c:pt idx="434">
                  <c:v>1.4888463216173875E-3</c:v>
                </c:pt>
                <c:pt idx="435">
                  <c:v>-0.33548511153678717</c:v>
                </c:pt>
                <c:pt idx="436">
                  <c:v>0.16534514888463292</c:v>
                </c:pt>
                <c:pt idx="437">
                  <c:v>-0.29744654851115371</c:v>
                </c:pt>
                <c:pt idx="438">
                  <c:v>0.33062553451489052</c:v>
                </c:pt>
                <c:pt idx="439">
                  <c:v>-0.32069374465485367</c:v>
                </c:pt>
                <c:pt idx="440">
                  <c:v>-0.34260693744654702</c:v>
                </c:pt>
                <c:pt idx="441">
                  <c:v>-3.6026069374468506E-2</c:v>
                </c:pt>
                <c:pt idx="442">
                  <c:v>-0.3263602606937468</c:v>
                </c:pt>
                <c:pt idx="443">
                  <c:v>0.19423639739306253</c:v>
                </c:pt>
                <c:pt idx="444">
                  <c:v>0.707542363973932</c:v>
                </c:pt>
                <c:pt idx="445">
                  <c:v>0.54207542363973715</c:v>
                </c:pt>
                <c:pt idx="446">
                  <c:v>0.24322075423639689</c:v>
                </c:pt>
                <c:pt idx="447">
                  <c:v>-0.7070677924576394</c:v>
                </c:pt>
                <c:pt idx="448">
                  <c:v>0.29972932207542513</c:v>
                </c:pt>
                <c:pt idx="449">
                  <c:v>-0.14850270677925081</c:v>
                </c:pt>
                <c:pt idx="450">
                  <c:v>0.19031497293221022</c:v>
                </c:pt>
                <c:pt idx="451">
                  <c:v>0.25500314972932259</c:v>
                </c:pt>
                <c:pt idx="452">
                  <c:v>0.12525003149729486</c:v>
                </c:pt>
                <c:pt idx="453">
                  <c:v>0.54395250031497255</c:v>
                </c:pt>
                <c:pt idx="454">
                  <c:v>2.6539525003144604E-2</c:v>
                </c:pt>
                <c:pt idx="455">
                  <c:v>-9.9534604749965894E-2</c:v>
                </c:pt>
                <c:pt idx="456">
                  <c:v>0.40360465395249889</c:v>
                </c:pt>
                <c:pt idx="457">
                  <c:v>7.5036046539526779E-2</c:v>
                </c:pt>
                <c:pt idx="458">
                  <c:v>0.15225036046539486</c:v>
                </c:pt>
                <c:pt idx="459">
                  <c:v>3.4122503604653076E-2</c:v>
                </c:pt>
                <c:pt idx="460">
                  <c:v>7.8941225036043505E-2</c:v>
                </c:pt>
                <c:pt idx="461">
                  <c:v>0.11578941225036488</c:v>
                </c:pt>
                <c:pt idx="462">
                  <c:v>-0.30364210587749696</c:v>
                </c:pt>
                <c:pt idx="463">
                  <c:v>-0.4134364210587762</c:v>
                </c:pt>
                <c:pt idx="464">
                  <c:v>0.73406563578941331</c:v>
                </c:pt>
                <c:pt idx="465">
                  <c:v>0.42924065635789432</c:v>
                </c:pt>
                <c:pt idx="466">
                  <c:v>0.17489240656357552</c:v>
                </c:pt>
                <c:pt idx="467">
                  <c:v>0.40634892406563594</c:v>
                </c:pt>
                <c:pt idx="468">
                  <c:v>-0.25283651075934799</c:v>
                </c:pt>
                <c:pt idx="469">
                  <c:v>-0.48572836510759387</c:v>
                </c:pt>
                <c:pt idx="470">
                  <c:v>-0.39115728365107216</c:v>
                </c:pt>
                <c:pt idx="471">
                  <c:v>-0.17681157283650606</c:v>
                </c:pt>
                <c:pt idx="472">
                  <c:v>-0.20746811572836421</c:v>
                </c:pt>
                <c:pt idx="473">
                  <c:v>-0.49017468115728491</c:v>
                </c:pt>
                <c:pt idx="474">
                  <c:v>-5.4901746811570007E-2</c:v>
                </c:pt>
                <c:pt idx="475">
                  <c:v>-0.22154901746811717</c:v>
                </c:pt>
                <c:pt idx="476">
                  <c:v>9.7684509825317178E-2</c:v>
                </c:pt>
                <c:pt idx="477">
                  <c:v>0.27197684509825137</c:v>
                </c:pt>
                <c:pt idx="478">
                  <c:v>0.32171976845097916</c:v>
                </c:pt>
                <c:pt idx="479">
                  <c:v>-3.5182802315489425E-2</c:v>
                </c:pt>
                <c:pt idx="480">
                  <c:v>0.10534817197684276</c:v>
                </c:pt>
                <c:pt idx="481">
                  <c:v>0.4104534817197667</c:v>
                </c:pt>
                <c:pt idx="482">
                  <c:v>0.17130453481719954</c:v>
                </c:pt>
                <c:pt idx="483">
                  <c:v>-6.5586954651831064E-2</c:v>
                </c:pt>
                <c:pt idx="484">
                  <c:v>6.4644130453483939E-2</c:v>
                </c:pt>
                <c:pt idx="485">
                  <c:v>-5.0535586954616463E-3</c:v>
                </c:pt>
                <c:pt idx="486">
                  <c:v>-3.6550535586957977E-2</c:v>
                </c:pt>
                <c:pt idx="487">
                  <c:v>0.13413449464412963</c:v>
                </c:pt>
                <c:pt idx="488">
                  <c:v>0.44914134494644387</c:v>
                </c:pt>
                <c:pt idx="489">
                  <c:v>0.24089141344946441</c:v>
                </c:pt>
                <c:pt idx="490">
                  <c:v>-0.6317910858655047</c:v>
                </c:pt>
                <c:pt idx="491">
                  <c:v>0.96608208914134508</c:v>
                </c:pt>
                <c:pt idx="492">
                  <c:v>-0.47073917910858754</c:v>
                </c:pt>
                <c:pt idx="493">
                  <c:v>1.0426926082089167</c:v>
                </c:pt>
                <c:pt idx="494">
                  <c:v>0.41012692608209278</c:v>
                </c:pt>
                <c:pt idx="495">
                  <c:v>-3.0398730739179314E-2</c:v>
                </c:pt>
                <c:pt idx="496">
                  <c:v>-9.450398730739451E-2</c:v>
                </c:pt>
                <c:pt idx="497">
                  <c:v>0.10855496012692711</c:v>
                </c:pt>
                <c:pt idx="498">
                  <c:v>2.6085549601265967E-2</c:v>
                </c:pt>
                <c:pt idx="499">
                  <c:v>-0.16883914450398407</c:v>
                </c:pt>
                <c:pt idx="500">
                  <c:v>-0.19768839144504113</c:v>
                </c:pt>
                <c:pt idx="501">
                  <c:v>-8.8476883914452742E-2</c:v>
                </c:pt>
                <c:pt idx="502">
                  <c:v>0.36421523116085552</c:v>
                </c:pt>
                <c:pt idx="503">
                  <c:v>1.3242152311608635E-2</c:v>
                </c:pt>
                <c:pt idx="504">
                  <c:v>0.40953242152311731</c:v>
                </c:pt>
                <c:pt idx="505">
                  <c:v>-0.15930467578477092</c:v>
                </c:pt>
                <c:pt idx="506">
                  <c:v>0.17720695324215185</c:v>
                </c:pt>
                <c:pt idx="507">
                  <c:v>1.7172069532421119E-2</c:v>
                </c:pt>
                <c:pt idx="508">
                  <c:v>-0.54572827930467227</c:v>
                </c:pt>
                <c:pt idx="509">
                  <c:v>-0.12455728279304523</c:v>
                </c:pt>
                <c:pt idx="510">
                  <c:v>8.3254427172068546E-2</c:v>
                </c:pt>
                <c:pt idx="511">
                  <c:v>-0.18166745572828091</c:v>
                </c:pt>
                <c:pt idx="512">
                  <c:v>3.0783325442719445E-2</c:v>
                </c:pt>
                <c:pt idx="513">
                  <c:v>7.9107833254425941E-2</c:v>
                </c:pt>
                <c:pt idx="514">
                  <c:v>-0.47580892166745414</c:v>
                </c:pt>
                <c:pt idx="515">
                  <c:v>0.14704191078332229</c:v>
                </c:pt>
                <c:pt idx="516">
                  <c:v>-2.5429580892161852E-2</c:v>
                </c:pt>
                <c:pt idx="517">
                  <c:v>0.18814570419107923</c:v>
                </c:pt>
                <c:pt idx="518">
                  <c:v>0.72448145704191091</c:v>
                </c:pt>
                <c:pt idx="519">
                  <c:v>0.23404481457042081</c:v>
                </c:pt>
                <c:pt idx="520">
                  <c:v>-0.59155955185429931</c:v>
                </c:pt>
                <c:pt idx="521">
                  <c:v>7.2884404481460052E-2</c:v>
                </c:pt>
                <c:pt idx="522">
                  <c:v>-0.5123711559551829</c:v>
                </c:pt>
                <c:pt idx="523">
                  <c:v>-1.3237115595536864E-3</c:v>
                </c:pt>
                <c:pt idx="524">
                  <c:v>0.62268676288440616</c:v>
                </c:pt>
                <c:pt idx="525">
                  <c:v>-0.30897313237115398</c:v>
                </c:pt>
                <c:pt idx="526">
                  <c:v>-0.2105897313237115</c:v>
                </c:pt>
                <c:pt idx="527">
                  <c:v>-0.42110589731323955</c:v>
                </c:pt>
                <c:pt idx="528">
                  <c:v>0.30328894102686377</c:v>
                </c:pt>
                <c:pt idx="529">
                  <c:v>0.49313288941027267</c:v>
                </c:pt>
                <c:pt idx="530">
                  <c:v>0.15093132889410654</c:v>
                </c:pt>
                <c:pt idx="531">
                  <c:v>0.64540931328894047</c:v>
                </c:pt>
                <c:pt idx="532">
                  <c:v>5.8354093132887641E-2</c:v>
                </c:pt>
                <c:pt idx="533">
                  <c:v>-0.15131645906866709</c:v>
                </c:pt>
                <c:pt idx="534">
                  <c:v>-0.1495131645906902</c:v>
                </c:pt>
                <c:pt idx="535">
                  <c:v>9.0804868354094737E-2</c:v>
                </c:pt>
                <c:pt idx="536">
                  <c:v>-2.4091951316457028E-2</c:v>
                </c:pt>
                <c:pt idx="537">
                  <c:v>0.43985908048683342</c:v>
                </c:pt>
                <c:pt idx="538">
                  <c:v>1.0198590804868957E-2</c:v>
                </c:pt>
                <c:pt idx="539">
                  <c:v>-1.053098014091951</c:v>
                </c:pt>
                <c:pt idx="540">
                  <c:v>0.22006901985907845</c:v>
                </c:pt>
                <c:pt idx="541">
                  <c:v>-0.21689930980140559</c:v>
                </c:pt>
                <c:pt idx="542">
                  <c:v>0.60323100690198572</c:v>
                </c:pt>
                <c:pt idx="543">
                  <c:v>0.1655323100690218</c:v>
                </c:pt>
                <c:pt idx="544">
                  <c:v>-0.44994467689931028</c:v>
                </c:pt>
                <c:pt idx="545">
                  <c:v>-6.3994467689916235E-3</c:v>
                </c:pt>
                <c:pt idx="546">
                  <c:v>-1.7201639944676863</c:v>
                </c:pt>
                <c:pt idx="547">
                  <c:v>-1.1319016399446795</c:v>
                </c:pt>
                <c:pt idx="548">
                  <c:v>0.67858098360055408</c:v>
                </c:pt>
                <c:pt idx="549">
                  <c:v>-0.37751419016399268</c:v>
                </c:pt>
                <c:pt idx="550">
                  <c:v>-0.2132751419016401</c:v>
                </c:pt>
                <c:pt idx="551">
                  <c:v>-0.12133275141901478</c:v>
                </c:pt>
                <c:pt idx="552">
                  <c:v>1.9986672485810431E-2</c:v>
                </c:pt>
                <c:pt idx="553">
                  <c:v>-1.3567001332751403</c:v>
                </c:pt>
                <c:pt idx="554">
                  <c:v>0.73023299866725111</c:v>
                </c:pt>
                <c:pt idx="555">
                  <c:v>0.93360232998667669</c:v>
                </c:pt>
                <c:pt idx="556">
                  <c:v>0.18233602329986454</c:v>
                </c:pt>
                <c:pt idx="557">
                  <c:v>-5.7776639766998983E-2</c:v>
                </c:pt>
                <c:pt idx="558">
                  <c:v>-0.81157776639767221</c:v>
                </c:pt>
                <c:pt idx="559">
                  <c:v>0.20138422233602071</c:v>
                </c:pt>
                <c:pt idx="560">
                  <c:v>0.12301384222336509</c:v>
                </c:pt>
                <c:pt idx="561">
                  <c:v>5.1301384222348645E-3</c:v>
                </c:pt>
                <c:pt idx="562">
                  <c:v>0.32485130138422136</c:v>
                </c:pt>
                <c:pt idx="563">
                  <c:v>-0.29465148698615451</c:v>
                </c:pt>
                <c:pt idx="564">
                  <c:v>-0.41034651486986107</c:v>
                </c:pt>
                <c:pt idx="565">
                  <c:v>-0.13480346514869979</c:v>
                </c:pt>
                <c:pt idx="566">
                  <c:v>0.25805196534851049</c:v>
                </c:pt>
                <c:pt idx="567">
                  <c:v>-0.37021948034651331</c:v>
                </c:pt>
                <c:pt idx="568">
                  <c:v>-0.33240219480346411</c:v>
                </c:pt>
                <c:pt idx="569">
                  <c:v>-0.11472402194803166</c:v>
                </c:pt>
                <c:pt idx="570">
                  <c:v>-0.2990472402194797</c:v>
                </c:pt>
                <c:pt idx="571">
                  <c:v>-0.26629047240219705</c:v>
                </c:pt>
                <c:pt idx="572">
                  <c:v>0.12803709527597817</c:v>
                </c:pt>
                <c:pt idx="573">
                  <c:v>0.40488037095275686</c:v>
                </c:pt>
                <c:pt idx="574">
                  <c:v>-0.2958511962904673</c:v>
                </c:pt>
                <c:pt idx="575">
                  <c:v>-0.32385851196290361</c:v>
                </c:pt>
                <c:pt idx="576">
                  <c:v>0.16586141488037143</c:v>
                </c:pt>
                <c:pt idx="577">
                  <c:v>-0.28854138585119316</c:v>
                </c:pt>
                <c:pt idx="578">
                  <c:v>-0.3410854138585151</c:v>
                </c:pt>
                <c:pt idx="579">
                  <c:v>-0.51271085413858586</c:v>
                </c:pt>
                <c:pt idx="580">
                  <c:v>0.30237289145861368</c:v>
                </c:pt>
                <c:pt idx="581">
                  <c:v>0.17982372891458809</c:v>
                </c:pt>
                <c:pt idx="582">
                  <c:v>0.35539823728914399</c:v>
                </c:pt>
                <c:pt idx="583">
                  <c:v>-0.54804601762711158</c:v>
                </c:pt>
                <c:pt idx="584">
                  <c:v>-0.48978046017627008</c:v>
                </c:pt>
                <c:pt idx="585">
                  <c:v>0.63120219539823808</c:v>
                </c:pt>
                <c:pt idx="586">
                  <c:v>0.90001202195398022</c:v>
                </c:pt>
                <c:pt idx="587">
                  <c:v>0.36840012021954038</c:v>
                </c:pt>
                <c:pt idx="588">
                  <c:v>0.29198400120219503</c:v>
                </c:pt>
                <c:pt idx="589">
                  <c:v>-0.31808015998797501</c:v>
                </c:pt>
                <c:pt idx="590">
                  <c:v>0.24281919840012023</c:v>
                </c:pt>
                <c:pt idx="591">
                  <c:v>-0.3011718080159973</c:v>
                </c:pt>
                <c:pt idx="592">
                  <c:v>0.61578828191984059</c:v>
                </c:pt>
                <c:pt idx="593">
                  <c:v>-0.20134211718080053</c:v>
                </c:pt>
                <c:pt idx="594">
                  <c:v>-0.24421342117181055</c:v>
                </c:pt>
                <c:pt idx="595">
                  <c:v>0.40735786578828126</c:v>
                </c:pt>
                <c:pt idx="596">
                  <c:v>-0.11472642134211597</c:v>
                </c:pt>
                <c:pt idx="597">
                  <c:v>-0.4838472642134235</c:v>
                </c:pt>
                <c:pt idx="598">
                  <c:v>3.5961527357866174E-2</c:v>
                </c:pt>
                <c:pt idx="599">
                  <c:v>0.41305961527357837</c:v>
                </c:pt>
                <c:pt idx="600">
                  <c:v>-0.76276940384726188</c:v>
                </c:pt>
                <c:pt idx="601">
                  <c:v>-0.34442769403847251</c:v>
                </c:pt>
                <c:pt idx="602">
                  <c:v>-0.23124427694038374</c:v>
                </c:pt>
                <c:pt idx="603">
                  <c:v>1.1387557230595036E-2</c:v>
                </c:pt>
                <c:pt idx="604">
                  <c:v>-1.0588861244276941</c:v>
                </c:pt>
                <c:pt idx="605">
                  <c:v>-0.39988886124427481</c:v>
                </c:pt>
                <c:pt idx="606">
                  <c:v>0.18280111138755473</c:v>
                </c:pt>
                <c:pt idx="607">
                  <c:v>-0.51397198888612294</c:v>
                </c:pt>
                <c:pt idx="608">
                  <c:v>-0.13363971988886192</c:v>
                </c:pt>
                <c:pt idx="609">
                  <c:v>0.16216360280111175</c:v>
                </c:pt>
                <c:pt idx="610">
                  <c:v>-4.6978363971987847E-2</c:v>
                </c:pt>
                <c:pt idx="611">
                  <c:v>-0.17956978363971743</c:v>
                </c:pt>
                <c:pt idx="612">
                  <c:v>-0.4981956978363975</c:v>
                </c:pt>
                <c:pt idx="613">
                  <c:v>0.38041804302163484</c:v>
                </c:pt>
                <c:pt idx="614">
                  <c:v>-0.64639581956978631</c:v>
                </c:pt>
                <c:pt idx="615">
                  <c:v>0.22913604180430269</c:v>
                </c:pt>
                <c:pt idx="616">
                  <c:v>0.36239136041804443</c:v>
                </c:pt>
                <c:pt idx="617">
                  <c:v>-0.23967608639581783</c:v>
                </c:pt>
                <c:pt idx="618">
                  <c:v>7.3032391360428051E-3</c:v>
                </c:pt>
                <c:pt idx="619">
                  <c:v>4.4873032391361534E-2</c:v>
                </c:pt>
                <c:pt idx="620">
                  <c:v>0.42674873032391503</c:v>
                </c:pt>
                <c:pt idx="621">
                  <c:v>-0.69453251269676031</c:v>
                </c:pt>
                <c:pt idx="622">
                  <c:v>-0.2542453251269734</c:v>
                </c:pt>
                <c:pt idx="623">
                  <c:v>-0.55144245325126917</c:v>
                </c:pt>
                <c:pt idx="624">
                  <c:v>0.2202855754674875</c:v>
                </c:pt>
                <c:pt idx="625">
                  <c:v>-0.37549714424532432</c:v>
                </c:pt>
                <c:pt idx="626">
                  <c:v>0.74384502855754597</c:v>
                </c:pt>
                <c:pt idx="627">
                  <c:v>0.61283845028557593</c:v>
                </c:pt>
                <c:pt idx="628">
                  <c:v>-0.12047161549714502</c:v>
                </c:pt>
                <c:pt idx="629">
                  <c:v>0.25769528384502749</c:v>
                </c:pt>
                <c:pt idx="630">
                  <c:v>-0.11812304716154998</c:v>
                </c:pt>
                <c:pt idx="631">
                  <c:v>0.31811876952838247</c:v>
                </c:pt>
                <c:pt idx="632">
                  <c:v>0.24258118769528281</c:v>
                </c:pt>
                <c:pt idx="633">
                  <c:v>-3.0674188123043677E-2</c:v>
                </c:pt>
                <c:pt idx="634">
                  <c:v>-0.14430674188123405</c:v>
                </c:pt>
                <c:pt idx="635">
                  <c:v>-0.14554306741881007</c:v>
                </c:pt>
                <c:pt idx="636">
                  <c:v>0.43654456932581098</c:v>
                </c:pt>
                <c:pt idx="637">
                  <c:v>0.33916544569325779</c:v>
                </c:pt>
                <c:pt idx="638">
                  <c:v>0.35579165445693661</c:v>
                </c:pt>
                <c:pt idx="639">
                  <c:v>1.5579165445664955E-3</c:v>
                </c:pt>
                <c:pt idx="640">
                  <c:v>-4.2784420834554027E-2</c:v>
                </c:pt>
                <c:pt idx="641">
                  <c:v>-0.23402784420834521</c:v>
                </c:pt>
                <c:pt idx="642">
                  <c:v>-6.8540278442082325E-2</c:v>
                </c:pt>
                <c:pt idx="643">
                  <c:v>6.5514597215575066E-2</c:v>
                </c:pt>
                <c:pt idx="644">
                  <c:v>-7.3344854027844519E-2</c:v>
                </c:pt>
                <c:pt idx="645">
                  <c:v>-0.53213344854027511</c:v>
                </c:pt>
                <c:pt idx="646">
                  <c:v>-0.29142133448540264</c:v>
                </c:pt>
                <c:pt idx="647">
                  <c:v>-0.80691421334485369</c:v>
                </c:pt>
                <c:pt idx="648">
                  <c:v>-0.18906914213344805</c:v>
                </c:pt>
                <c:pt idx="649">
                  <c:v>0.25890930857866579</c:v>
                </c:pt>
                <c:pt idx="650">
                  <c:v>-0.5191109069142108</c:v>
                </c:pt>
                <c:pt idx="651">
                  <c:v>0.45030889093085946</c:v>
                </c:pt>
                <c:pt idx="652">
                  <c:v>0.17000308890930427</c:v>
                </c:pt>
                <c:pt idx="653">
                  <c:v>-0.21239996911090486</c:v>
                </c:pt>
                <c:pt idx="654">
                  <c:v>-2.1239996911077696E-3</c:v>
                </c:pt>
                <c:pt idx="655">
                  <c:v>0.36787876000308728</c:v>
                </c:pt>
                <c:pt idx="656">
                  <c:v>-0.22802121239996609</c:v>
                </c:pt>
                <c:pt idx="657">
                  <c:v>-0.24758021212399939</c:v>
                </c:pt>
                <c:pt idx="658">
                  <c:v>4.0424197878760282E-2</c:v>
                </c:pt>
                <c:pt idx="659">
                  <c:v>-0.31889575802120973</c:v>
                </c:pt>
                <c:pt idx="660">
                  <c:v>-2.0688957580212275E-2</c:v>
                </c:pt>
                <c:pt idx="661">
                  <c:v>-0.14230688957580284</c:v>
                </c:pt>
                <c:pt idx="662">
                  <c:v>-0.12212306889575864</c:v>
                </c:pt>
                <c:pt idx="663">
                  <c:v>0.61777876931104281</c:v>
                </c:pt>
                <c:pt idx="664">
                  <c:v>-0.17482221230689277</c:v>
                </c:pt>
                <c:pt idx="665">
                  <c:v>-0.11664822212306802</c:v>
                </c:pt>
                <c:pt idx="666">
                  <c:v>1.0533517778767987E-2</c:v>
                </c:pt>
                <c:pt idx="667">
                  <c:v>-0.1029946648222122</c:v>
                </c:pt>
                <c:pt idx="668">
                  <c:v>-8.2829946648221409E-2</c:v>
                </c:pt>
                <c:pt idx="669">
                  <c:v>0.20357170053351581</c:v>
                </c:pt>
                <c:pt idx="670">
                  <c:v>1.3735717005335601E-2</c:v>
                </c:pt>
                <c:pt idx="671">
                  <c:v>0.54713735717005463</c:v>
                </c:pt>
                <c:pt idx="672">
                  <c:v>0.20397137357170081</c:v>
                </c:pt>
                <c:pt idx="673">
                  <c:v>0.23953971373571648</c:v>
                </c:pt>
                <c:pt idx="674">
                  <c:v>-5.6004602862643083E-2</c:v>
                </c:pt>
                <c:pt idx="675">
                  <c:v>-0.28666004602862927</c:v>
                </c:pt>
                <c:pt idx="676">
                  <c:v>-4.5766600460286355E-2</c:v>
                </c:pt>
                <c:pt idx="677">
                  <c:v>0.27014233399539478</c:v>
                </c:pt>
                <c:pt idx="678">
                  <c:v>0.17790142333995362</c:v>
                </c:pt>
                <c:pt idx="679">
                  <c:v>-0.42062098576660034</c:v>
                </c:pt>
                <c:pt idx="680">
                  <c:v>0.13009379014233247</c:v>
                </c:pt>
                <c:pt idx="681">
                  <c:v>-0.15249906209857755</c:v>
                </c:pt>
                <c:pt idx="682">
                  <c:v>0.35867500937901653</c:v>
                </c:pt>
                <c:pt idx="683">
                  <c:v>-0.22811324990620818</c:v>
                </c:pt>
                <c:pt idx="684">
                  <c:v>6.9718867500938586E-2</c:v>
                </c:pt>
                <c:pt idx="685">
                  <c:v>-0.28930281132498692</c:v>
                </c:pt>
                <c:pt idx="686">
                  <c:v>-0.25789302811325143</c:v>
                </c:pt>
                <c:pt idx="687">
                  <c:v>0.34972106971887129</c:v>
                </c:pt>
                <c:pt idx="688">
                  <c:v>9.8897210697185045E-2</c:v>
                </c:pt>
                <c:pt idx="689">
                  <c:v>0.19178897210696988</c:v>
                </c:pt>
                <c:pt idx="690">
                  <c:v>2.5217889721073306E-2</c:v>
                </c:pt>
                <c:pt idx="691">
                  <c:v>-0.157347821102789</c:v>
                </c:pt>
                <c:pt idx="692">
                  <c:v>0.20282652178897109</c:v>
                </c:pt>
                <c:pt idx="693">
                  <c:v>-5.2571734782112856E-2</c:v>
                </c:pt>
                <c:pt idx="694">
                  <c:v>-2.9625717347823155E-2</c:v>
                </c:pt>
                <c:pt idx="695">
                  <c:v>-0.29229625717347574</c:v>
                </c:pt>
                <c:pt idx="696">
                  <c:v>-0.23852296257173933</c:v>
                </c:pt>
                <c:pt idx="697">
                  <c:v>2.4914770374284245E-2</c:v>
                </c:pt>
                <c:pt idx="698">
                  <c:v>0.21434914770374291</c:v>
                </c:pt>
                <c:pt idx="699">
                  <c:v>-0.68895650852296164</c:v>
                </c:pt>
                <c:pt idx="700">
                  <c:v>-7.8889565085230373E-2</c:v>
                </c:pt>
                <c:pt idx="701">
                  <c:v>-0.11758889565085262</c:v>
                </c:pt>
                <c:pt idx="702">
                  <c:v>-0.27177588895650828</c:v>
                </c:pt>
                <c:pt idx="703">
                  <c:v>-9.4217758889564962E-2</c:v>
                </c:pt>
                <c:pt idx="704">
                  <c:v>-0.32214217758889596</c:v>
                </c:pt>
                <c:pt idx="705">
                  <c:v>-0.3652214217758889</c:v>
                </c:pt>
                <c:pt idx="706">
                  <c:v>-0.1730522142177584</c:v>
                </c:pt>
                <c:pt idx="707">
                  <c:v>-6.2030522142178413E-2</c:v>
                </c:pt>
                <c:pt idx="708">
                  <c:v>0.23097969477857738</c:v>
                </c:pt>
                <c:pt idx="709">
                  <c:v>4.9009796947785844E-2</c:v>
                </c:pt>
                <c:pt idx="710">
                  <c:v>-0.70220990203052125</c:v>
                </c:pt>
                <c:pt idx="711">
                  <c:v>-1.222099020305123E-3</c:v>
                </c:pt>
                <c:pt idx="712">
                  <c:v>-3.5012220990202181E-2</c:v>
                </c:pt>
                <c:pt idx="713">
                  <c:v>3.5498777900979661E-3</c:v>
                </c:pt>
                <c:pt idx="714">
                  <c:v>0.11683549877790078</c:v>
                </c:pt>
                <c:pt idx="715">
                  <c:v>-0.25383164501221955</c:v>
                </c:pt>
                <c:pt idx="716">
                  <c:v>-0.24783831645012278</c:v>
                </c:pt>
                <c:pt idx="717">
                  <c:v>-0.10567838316450207</c:v>
                </c:pt>
                <c:pt idx="718">
                  <c:v>-0.18595678383164405</c:v>
                </c:pt>
                <c:pt idx="719">
                  <c:v>-0.33865956783831663</c:v>
                </c:pt>
                <c:pt idx="720">
                  <c:v>-0.16098659567838425</c:v>
                </c:pt>
                <c:pt idx="721">
                  <c:v>0.21249013404321637</c:v>
                </c:pt>
                <c:pt idx="722">
                  <c:v>-0.32267509865956789</c:v>
                </c:pt>
                <c:pt idx="723">
                  <c:v>-0.20252675098659445</c:v>
                </c:pt>
                <c:pt idx="724">
                  <c:v>0.41027473249013191</c:v>
                </c:pt>
                <c:pt idx="725">
                  <c:v>0.41060274732490143</c:v>
                </c:pt>
                <c:pt idx="726">
                  <c:v>-0.11899397252675215</c:v>
                </c:pt>
                <c:pt idx="727">
                  <c:v>-4.0289939725267843E-2</c:v>
                </c:pt>
                <c:pt idx="728">
                  <c:v>-0.19580289939725226</c:v>
                </c:pt>
                <c:pt idx="729">
                  <c:v>-0.15635802899397433</c:v>
                </c:pt>
                <c:pt idx="730">
                  <c:v>-0.28496358028993996</c:v>
                </c:pt>
                <c:pt idx="731">
                  <c:v>-0.19824963580289889</c:v>
                </c:pt>
                <c:pt idx="732">
                  <c:v>0.38891750364197186</c:v>
                </c:pt>
                <c:pt idx="733">
                  <c:v>-0.17981082496358169</c:v>
                </c:pt>
                <c:pt idx="734">
                  <c:v>0.36160189175036273</c:v>
                </c:pt>
                <c:pt idx="735">
                  <c:v>-0.15658398108249472</c:v>
                </c:pt>
                <c:pt idx="736">
                  <c:v>-0.12666583981082447</c:v>
                </c:pt>
                <c:pt idx="737">
                  <c:v>1.8333341601893594E-2</c:v>
                </c:pt>
                <c:pt idx="738">
                  <c:v>6.0783333416017271E-2</c:v>
                </c:pt>
                <c:pt idx="739">
                  <c:v>2.0107833334160219E-2</c:v>
                </c:pt>
                <c:pt idx="740">
                  <c:v>0.41060107833334136</c:v>
                </c:pt>
                <c:pt idx="741">
                  <c:v>1.9706010783334449E-2</c:v>
                </c:pt>
                <c:pt idx="742">
                  <c:v>-8.9702939892166711E-2</c:v>
                </c:pt>
                <c:pt idx="743">
                  <c:v>0.19260297060107945</c:v>
                </c:pt>
                <c:pt idx="744">
                  <c:v>-7.2373970293989842E-2</c:v>
                </c:pt>
                <c:pt idx="745">
                  <c:v>1.2772762602970609</c:v>
                </c:pt>
                <c:pt idx="746">
                  <c:v>-0.50312723739702925</c:v>
                </c:pt>
                <c:pt idx="747">
                  <c:v>0.14346872762603091</c:v>
                </c:pt>
                <c:pt idx="748">
                  <c:v>0.48223468727626084</c:v>
                </c:pt>
                <c:pt idx="749">
                  <c:v>0.18262234687276191</c:v>
                </c:pt>
                <c:pt idx="750">
                  <c:v>0.25782622346872763</c:v>
                </c:pt>
                <c:pt idx="751">
                  <c:v>-0.2573217377653112</c:v>
                </c:pt>
                <c:pt idx="752">
                  <c:v>0.97842678262234806</c:v>
                </c:pt>
                <c:pt idx="753">
                  <c:v>0.51588426782622498</c:v>
                </c:pt>
                <c:pt idx="754">
                  <c:v>-0.12574115732173752</c:v>
                </c:pt>
                <c:pt idx="755">
                  <c:v>4.954258842678172E-2</c:v>
                </c:pt>
                <c:pt idx="756">
                  <c:v>-0.30050457411573284</c:v>
                </c:pt>
                <c:pt idx="757">
                  <c:v>-6.3505045741157673E-2</c:v>
                </c:pt>
                <c:pt idx="758">
                  <c:v>-8.6635050457411822E-2</c:v>
                </c:pt>
                <c:pt idx="759">
                  <c:v>-0.25496635050457606</c:v>
                </c:pt>
                <c:pt idx="760">
                  <c:v>0.41765033649495642</c:v>
                </c:pt>
                <c:pt idx="761">
                  <c:v>0.191776503364947</c:v>
                </c:pt>
                <c:pt idx="762">
                  <c:v>0.13671776503365152</c:v>
                </c:pt>
                <c:pt idx="763">
                  <c:v>-0.13933282234966171</c:v>
                </c:pt>
                <c:pt idx="764">
                  <c:v>1.030667177650102E-2</c:v>
                </c:pt>
                <c:pt idx="765">
                  <c:v>0.16430306671776762</c:v>
                </c:pt>
                <c:pt idx="766">
                  <c:v>0.17164303066717324</c:v>
                </c:pt>
                <c:pt idx="767">
                  <c:v>-0.22298356969332644</c:v>
                </c:pt>
                <c:pt idx="768">
                  <c:v>-0.23282983569692917</c:v>
                </c:pt>
                <c:pt idx="769">
                  <c:v>-0.42052829835697025</c:v>
                </c:pt>
                <c:pt idx="770">
                  <c:v>-8.8205282983569333E-2</c:v>
                </c:pt>
                <c:pt idx="771">
                  <c:v>2.8417947170163771E-2</c:v>
                </c:pt>
                <c:pt idx="772">
                  <c:v>0.23278417947170205</c:v>
                </c:pt>
                <c:pt idx="773">
                  <c:v>-3.6772158205282679E-2</c:v>
                </c:pt>
                <c:pt idx="774">
                  <c:v>0.1579322784179471</c:v>
                </c:pt>
                <c:pt idx="775">
                  <c:v>4.8479322784178436E-2</c:v>
                </c:pt>
                <c:pt idx="776">
                  <c:v>-0.49971520677215864</c:v>
                </c:pt>
                <c:pt idx="777">
                  <c:v>-6.3697152067721419E-2</c:v>
                </c:pt>
                <c:pt idx="778">
                  <c:v>-0.13343697152067691</c:v>
                </c:pt>
                <c:pt idx="779">
                  <c:v>-3.8534369715208072E-2</c:v>
                </c:pt>
                <c:pt idx="780">
                  <c:v>-1.5985343697151322E-2</c:v>
                </c:pt>
                <c:pt idx="781">
                  <c:v>-0.12715985343696978</c:v>
                </c:pt>
                <c:pt idx="782">
                  <c:v>3.1928401465629364E-2</c:v>
                </c:pt>
                <c:pt idx="783">
                  <c:v>-0.27328071598534365</c:v>
                </c:pt>
                <c:pt idx="784">
                  <c:v>-0.13753280715985383</c:v>
                </c:pt>
                <c:pt idx="785">
                  <c:v>0.3581246719284028</c:v>
                </c:pt>
                <c:pt idx="786">
                  <c:v>-7.6518753280714336E-2</c:v>
                </c:pt>
                <c:pt idx="787">
                  <c:v>7.1534812467193731E-2</c:v>
                </c:pt>
                <c:pt idx="788">
                  <c:v>0.22551534812467189</c:v>
                </c:pt>
                <c:pt idx="789">
                  <c:v>-5.6444846518752811E-2</c:v>
                </c:pt>
                <c:pt idx="790">
                  <c:v>0.75963555153481188</c:v>
                </c:pt>
                <c:pt idx="791">
                  <c:v>0.24799635551534749</c:v>
                </c:pt>
                <c:pt idx="792">
                  <c:v>-0.10312003644484591</c:v>
                </c:pt>
                <c:pt idx="793">
                  <c:v>0.43086879963555091</c:v>
                </c:pt>
                <c:pt idx="794">
                  <c:v>0.3521086879963562</c:v>
                </c:pt>
                <c:pt idx="795">
                  <c:v>-5.8978913120036225E-2</c:v>
                </c:pt>
                <c:pt idx="796">
                  <c:v>0.19681021086879724</c:v>
                </c:pt>
                <c:pt idx="797">
                  <c:v>-1.3631897891311695E-2</c:v>
                </c:pt>
                <c:pt idx="798">
                  <c:v>0.25186368102108503</c:v>
                </c:pt>
                <c:pt idx="799">
                  <c:v>0.26051863681021104</c:v>
                </c:pt>
                <c:pt idx="800">
                  <c:v>-7.1694813631896892E-2</c:v>
                </c:pt>
                <c:pt idx="801">
                  <c:v>7.748305186368043E-2</c:v>
                </c:pt>
                <c:pt idx="802">
                  <c:v>4.7674830518637634E-2</c:v>
                </c:pt>
                <c:pt idx="803">
                  <c:v>-8.1623251694814769E-2</c:v>
                </c:pt>
                <c:pt idx="804">
                  <c:v>0.2883837674830545</c:v>
                </c:pt>
                <c:pt idx="805">
                  <c:v>-0.24721616232517363</c:v>
                </c:pt>
                <c:pt idx="806">
                  <c:v>2.2927838376752163E-2</c:v>
                </c:pt>
                <c:pt idx="807">
                  <c:v>1.7829278383768354E-2</c:v>
                </c:pt>
                <c:pt idx="808">
                  <c:v>0.83067829278383343</c:v>
                </c:pt>
                <c:pt idx="809">
                  <c:v>-0.12259321707216131</c:v>
                </c:pt>
                <c:pt idx="810">
                  <c:v>-0.58942593217072314</c:v>
                </c:pt>
                <c:pt idx="811">
                  <c:v>0.23840574067829223</c:v>
                </c:pt>
                <c:pt idx="812">
                  <c:v>-0.18331594259321804</c:v>
                </c:pt>
                <c:pt idx="813">
                  <c:v>-6.0433159425933525E-2</c:v>
                </c:pt>
                <c:pt idx="814">
                  <c:v>-6.0433159426054317E-4</c:v>
                </c:pt>
                <c:pt idx="815">
                  <c:v>-9.3806043315943555E-2</c:v>
                </c:pt>
                <c:pt idx="816">
                  <c:v>-5.953806043315879E-2</c:v>
                </c:pt>
                <c:pt idx="817">
                  <c:v>-0.18039538060433102</c:v>
                </c:pt>
                <c:pt idx="818">
                  <c:v>-0.17380395380604341</c:v>
                </c:pt>
                <c:pt idx="819">
                  <c:v>-0.48633803953806165</c:v>
                </c:pt>
                <c:pt idx="820">
                  <c:v>-0.36056338039538005</c:v>
                </c:pt>
                <c:pt idx="821">
                  <c:v>-0.1521056338039557</c:v>
                </c:pt>
                <c:pt idx="822">
                  <c:v>3.7578943661962683E-2</c:v>
                </c:pt>
                <c:pt idx="823">
                  <c:v>6.2757894366178846E-3</c:v>
                </c:pt>
                <c:pt idx="824">
                  <c:v>0.12506275789436572</c:v>
                </c:pt>
                <c:pt idx="825">
                  <c:v>4.6250627578942272E-2</c:v>
                </c:pt>
                <c:pt idx="826">
                  <c:v>1.0162506275793959E-2</c:v>
                </c:pt>
                <c:pt idx="827">
                  <c:v>-5.6498374937241636E-2</c:v>
                </c:pt>
                <c:pt idx="828">
                  <c:v>0.46843501625062345</c:v>
                </c:pt>
                <c:pt idx="829">
                  <c:v>0.158984350162509</c:v>
                </c:pt>
                <c:pt idx="830">
                  <c:v>0.14428984350162466</c:v>
                </c:pt>
                <c:pt idx="831">
                  <c:v>0.15774289843501776</c:v>
                </c:pt>
                <c:pt idx="832">
                  <c:v>-0.29152257101565127</c:v>
                </c:pt>
                <c:pt idx="833">
                  <c:v>-0.35461522571015536</c:v>
                </c:pt>
                <c:pt idx="834">
                  <c:v>0.15275384774289691</c:v>
                </c:pt>
                <c:pt idx="835">
                  <c:v>-2.1972461522569375E-2</c:v>
                </c:pt>
                <c:pt idx="836">
                  <c:v>-0.33241972461522806</c:v>
                </c:pt>
                <c:pt idx="837">
                  <c:v>0.51457580275384984</c:v>
                </c:pt>
                <c:pt idx="838">
                  <c:v>3.0545758027535896E-2</c:v>
                </c:pt>
                <c:pt idx="839">
                  <c:v>0.37160545758027652</c:v>
                </c:pt>
                <c:pt idx="840">
                  <c:v>0.18931605457580147</c:v>
                </c:pt>
                <c:pt idx="841">
                  <c:v>-0.37520683945424338</c:v>
                </c:pt>
                <c:pt idx="842">
                  <c:v>0.15844793160545834</c:v>
                </c:pt>
                <c:pt idx="843">
                  <c:v>-0.14301552068394585</c:v>
                </c:pt>
                <c:pt idx="844">
                  <c:v>-0.1754301552068398</c:v>
                </c:pt>
                <c:pt idx="845">
                  <c:v>-0.16195430155206836</c:v>
                </c:pt>
                <c:pt idx="846">
                  <c:v>0.39898045698447504</c:v>
                </c:pt>
                <c:pt idx="847">
                  <c:v>0.34238980456984436</c:v>
                </c:pt>
                <c:pt idx="848">
                  <c:v>0.26612389804570213</c:v>
                </c:pt>
                <c:pt idx="849">
                  <c:v>0.13596123898045676</c:v>
                </c:pt>
                <c:pt idx="850">
                  <c:v>-6.1340387610197666E-2</c:v>
                </c:pt>
                <c:pt idx="851">
                  <c:v>-0.26731340387610203</c:v>
                </c:pt>
                <c:pt idx="852">
                  <c:v>-0.29277313403876093</c:v>
                </c:pt>
                <c:pt idx="853">
                  <c:v>6.3672268659612286E-2</c:v>
                </c:pt>
                <c:pt idx="854">
                  <c:v>7.9136722686598659E-2</c:v>
                </c:pt>
                <c:pt idx="855">
                  <c:v>0.10469136722686656</c:v>
                </c:pt>
                <c:pt idx="856">
                  <c:v>0.20684691367226904</c:v>
                </c:pt>
                <c:pt idx="857">
                  <c:v>7.466846913672498E-2</c:v>
                </c:pt>
                <c:pt idx="858">
                  <c:v>5.7546684691367034E-2</c:v>
                </c:pt>
                <c:pt idx="859">
                  <c:v>3.1975466846912326E-2</c:v>
                </c:pt>
                <c:pt idx="860">
                  <c:v>-6.6380245331529864E-2</c:v>
                </c:pt>
                <c:pt idx="861">
                  <c:v>7.9736197546687038E-2</c:v>
                </c:pt>
                <c:pt idx="862">
                  <c:v>0.13219736197546794</c:v>
                </c:pt>
                <c:pt idx="863">
                  <c:v>-9.4778026380243574E-2</c:v>
                </c:pt>
                <c:pt idx="864">
                  <c:v>-0.15774778026380076</c:v>
                </c:pt>
                <c:pt idx="865">
                  <c:v>0.59632252219735804</c:v>
                </c:pt>
                <c:pt idx="866">
                  <c:v>0.25696322522197335</c:v>
                </c:pt>
                <c:pt idx="867">
                  <c:v>-1.0600303677477818</c:v>
                </c:pt>
                <c:pt idx="868">
                  <c:v>0.48339969632252178</c:v>
                </c:pt>
                <c:pt idx="869">
                  <c:v>-0.15786600303677645</c:v>
                </c:pt>
                <c:pt idx="870">
                  <c:v>0.28272133996962978</c:v>
                </c:pt>
                <c:pt idx="871">
                  <c:v>-2.4672786600302032E-2</c:v>
                </c:pt>
                <c:pt idx="872">
                  <c:v>0.23305327213399707</c:v>
                </c:pt>
                <c:pt idx="873">
                  <c:v>-0.27606946727865989</c:v>
                </c:pt>
                <c:pt idx="874">
                  <c:v>0.28353930532721705</c:v>
                </c:pt>
                <c:pt idx="875">
                  <c:v>-8.9364606946730873E-2</c:v>
                </c:pt>
                <c:pt idx="876">
                  <c:v>-4.3993646069466763E-2</c:v>
                </c:pt>
                <c:pt idx="877">
                  <c:v>0.28776006353930583</c:v>
                </c:pt>
                <c:pt idx="878">
                  <c:v>8.7760063539477073E-4</c:v>
                </c:pt>
                <c:pt idx="879">
                  <c:v>-0.16859122399364779</c:v>
                </c:pt>
                <c:pt idx="880">
                  <c:v>0.29441408776006028</c:v>
                </c:pt>
                <c:pt idx="881">
                  <c:v>0.70284414087760183</c:v>
                </c:pt>
                <c:pt idx="882">
                  <c:v>-0.16547155859122142</c:v>
                </c:pt>
                <c:pt idx="883">
                  <c:v>-8.2054715585911708E-2</c:v>
                </c:pt>
                <c:pt idx="884">
                  <c:v>-0.51642054715586028</c:v>
                </c:pt>
                <c:pt idx="885">
                  <c:v>-0.15026420547155794</c:v>
                </c:pt>
                <c:pt idx="886">
                  <c:v>0.1572973579452821</c:v>
                </c:pt>
                <c:pt idx="887">
                  <c:v>0.18587297357945332</c:v>
                </c:pt>
                <c:pt idx="888">
                  <c:v>-0.23734127026420637</c:v>
                </c:pt>
                <c:pt idx="889">
                  <c:v>-0.21017341270264112</c:v>
                </c:pt>
                <c:pt idx="890">
                  <c:v>0.5781982658729774</c:v>
                </c:pt>
                <c:pt idx="891">
                  <c:v>0.27048198265872969</c:v>
                </c:pt>
                <c:pt idx="892">
                  <c:v>9.8704819826586743E-2</c:v>
                </c:pt>
                <c:pt idx="893">
                  <c:v>0.30488704819826751</c:v>
                </c:pt>
                <c:pt idx="894">
                  <c:v>-0.46155112951801769</c:v>
                </c:pt>
                <c:pt idx="895">
                  <c:v>-5.7615511295182387E-2</c:v>
                </c:pt>
                <c:pt idx="896">
                  <c:v>0.20142384488704934</c:v>
                </c:pt>
                <c:pt idx="897">
                  <c:v>0.16081423844887155</c:v>
                </c:pt>
                <c:pt idx="898">
                  <c:v>0.18590814238448772</c:v>
                </c:pt>
                <c:pt idx="899">
                  <c:v>-6.0940918576157799E-2</c:v>
                </c:pt>
                <c:pt idx="900">
                  <c:v>-3.9809409185757261E-2</c:v>
                </c:pt>
                <c:pt idx="901">
                  <c:v>-0.41209809409185638</c:v>
                </c:pt>
                <c:pt idx="902">
                  <c:v>-0.25112098094092161</c:v>
                </c:pt>
                <c:pt idx="903">
                  <c:v>-0.32211120980941033</c:v>
                </c:pt>
                <c:pt idx="904">
                  <c:v>-0.17182111209809392</c:v>
                </c:pt>
                <c:pt idx="905">
                  <c:v>-0.52711821112097823</c:v>
                </c:pt>
                <c:pt idx="906">
                  <c:v>-0.15627118211120816</c:v>
                </c:pt>
                <c:pt idx="907">
                  <c:v>-6.0362711821113635E-2</c:v>
                </c:pt>
                <c:pt idx="908">
                  <c:v>0.23859637288179059</c:v>
                </c:pt>
                <c:pt idx="909">
                  <c:v>-0.25841403627117998</c:v>
                </c:pt>
                <c:pt idx="910">
                  <c:v>1.3115859637284899E-2</c:v>
                </c:pt>
                <c:pt idx="911">
                  <c:v>0.29613115859637062</c:v>
                </c:pt>
                <c:pt idx="912">
                  <c:v>-2.0538688414031725E-2</c:v>
                </c:pt>
                <c:pt idx="913">
                  <c:v>-0.18450538688414042</c:v>
                </c:pt>
                <c:pt idx="914">
                  <c:v>0.10605494613115951</c:v>
                </c:pt>
                <c:pt idx="915">
                  <c:v>-5.9739450538685901E-2</c:v>
                </c:pt>
                <c:pt idx="916">
                  <c:v>-0.21429739450538321</c:v>
                </c:pt>
                <c:pt idx="917">
                  <c:v>0.31155702605494895</c:v>
                </c:pt>
                <c:pt idx="918">
                  <c:v>0.50691557026054568</c:v>
                </c:pt>
                <c:pt idx="919">
                  <c:v>-0.27333084429739785</c:v>
                </c:pt>
                <c:pt idx="920">
                  <c:v>0.22866669155702724</c:v>
                </c:pt>
                <c:pt idx="921">
                  <c:v>0.30218666691557061</c:v>
                </c:pt>
                <c:pt idx="922">
                  <c:v>-0.10087813333084128</c:v>
                </c:pt>
                <c:pt idx="923">
                  <c:v>-0.25980878133330876</c:v>
                </c:pt>
                <c:pt idx="924">
                  <c:v>2.4901912186667374E-2</c:v>
                </c:pt>
                <c:pt idx="925">
                  <c:v>5.314901912186798E-2</c:v>
                </c:pt>
                <c:pt idx="926">
                  <c:v>6.4314901912219113E-3</c:v>
                </c:pt>
                <c:pt idx="927">
                  <c:v>9.8643149019075338E-3</c:v>
                </c:pt>
                <c:pt idx="928">
                  <c:v>3.9986431490213192E-3</c:v>
                </c:pt>
                <c:pt idx="929">
                  <c:v>-5.6760013568510459E-2</c:v>
                </c:pt>
                <c:pt idx="930">
                  <c:v>2.4932399864315613E-2</c:v>
                </c:pt>
                <c:pt idx="931">
                  <c:v>-2.1350676001357982E-2</c:v>
                </c:pt>
                <c:pt idx="932">
                  <c:v>-0.47471350676001123</c:v>
                </c:pt>
                <c:pt idx="933">
                  <c:v>-0.20864713506760069</c:v>
                </c:pt>
                <c:pt idx="934">
                  <c:v>2.9313528649321796E-2</c:v>
                </c:pt>
                <c:pt idx="935">
                  <c:v>4.9293135286497147E-2</c:v>
                </c:pt>
                <c:pt idx="936">
                  <c:v>-0.12100706864713828</c:v>
                </c:pt>
                <c:pt idx="937">
                  <c:v>-1.1717100706864727</c:v>
                </c:pt>
                <c:pt idx="938">
                  <c:v>0.30008289929313392</c:v>
                </c:pt>
                <c:pt idx="939">
                  <c:v>3.0400828992931395E-2</c:v>
                </c:pt>
                <c:pt idx="940">
                  <c:v>-0.3152959917100695</c:v>
                </c:pt>
                <c:pt idx="941">
                  <c:v>-8.9452959917103669E-2</c:v>
                </c:pt>
                <c:pt idx="942">
                  <c:v>-0.25379452959917259</c:v>
                </c:pt>
                <c:pt idx="943">
                  <c:v>2.8862054704010376E-2</c:v>
                </c:pt>
                <c:pt idx="944">
                  <c:v>5.1188620547041097E-2</c:v>
                </c:pt>
                <c:pt idx="945">
                  <c:v>-1.5188113794526004E-2</c:v>
                </c:pt>
                <c:pt idx="946">
                  <c:v>-0.13345188113794748</c:v>
                </c:pt>
                <c:pt idx="947">
                  <c:v>0.13786548118862285</c:v>
                </c:pt>
                <c:pt idx="948">
                  <c:v>-0.30442134518811415</c:v>
                </c:pt>
                <c:pt idx="949">
                  <c:v>6.755786548119147E-3</c:v>
                </c:pt>
                <c:pt idx="950">
                  <c:v>0.19026755786548044</c:v>
                </c:pt>
                <c:pt idx="951">
                  <c:v>0.10770267557865765</c:v>
                </c:pt>
                <c:pt idx="952">
                  <c:v>-4.9922973244214575E-2</c:v>
                </c:pt>
                <c:pt idx="953">
                  <c:v>0.16420077026755919</c:v>
                </c:pt>
                <c:pt idx="954">
                  <c:v>0.40754200770267346</c:v>
                </c:pt>
                <c:pt idx="955">
                  <c:v>-0.13712457992297189</c:v>
                </c:pt>
                <c:pt idx="956">
                  <c:v>0.18682875420076783</c:v>
                </c:pt>
                <c:pt idx="957">
                  <c:v>-5.1031712457991318E-2</c:v>
                </c:pt>
                <c:pt idx="958">
                  <c:v>-0.19851031712457967</c:v>
                </c:pt>
                <c:pt idx="959">
                  <c:v>0.19011489682875293</c:v>
                </c:pt>
                <c:pt idx="960">
                  <c:v>4.3101148968290204E-2</c:v>
                </c:pt>
                <c:pt idx="961">
                  <c:v>-0.19176898851031865</c:v>
                </c:pt>
                <c:pt idx="962">
                  <c:v>0.40398231011489827</c:v>
                </c:pt>
                <c:pt idx="963">
                  <c:v>5.4939823101147311E-2</c:v>
                </c:pt>
                <c:pt idx="964">
                  <c:v>5.4939823101207708E-4</c:v>
                </c:pt>
                <c:pt idx="965">
                  <c:v>-4.3094506017688161E-2</c:v>
                </c:pt>
                <c:pt idx="966">
                  <c:v>-0.3317309450601762</c:v>
                </c:pt>
                <c:pt idx="967">
                  <c:v>-0.43661730945060384</c:v>
                </c:pt>
                <c:pt idx="968">
                  <c:v>-5.53661730945052E-2</c:v>
                </c:pt>
                <c:pt idx="969">
                  <c:v>0.17394633826905448</c:v>
                </c:pt>
                <c:pt idx="970">
                  <c:v>-0.38446053661731128</c:v>
                </c:pt>
                <c:pt idx="971">
                  <c:v>0.2412553946338285</c:v>
                </c:pt>
                <c:pt idx="972">
                  <c:v>0.31931255394633951</c:v>
                </c:pt>
                <c:pt idx="973">
                  <c:v>-7.0506874460537716E-2</c:v>
                </c:pt>
                <c:pt idx="974">
                  <c:v>-0.15220506874460327</c:v>
                </c:pt>
                <c:pt idx="975">
                  <c:v>-8.9322050687449916E-2</c:v>
                </c:pt>
                <c:pt idx="976">
                  <c:v>0.12070677949312625</c:v>
                </c:pt>
                <c:pt idx="977">
                  <c:v>0.20860706779493299</c:v>
                </c:pt>
                <c:pt idx="978">
                  <c:v>2.3986070677953109E-2</c:v>
                </c:pt>
                <c:pt idx="979">
                  <c:v>0.10583986070677653</c:v>
                </c:pt>
                <c:pt idx="980">
                  <c:v>0.22235839860706719</c:v>
                </c:pt>
                <c:pt idx="981">
                  <c:v>0.1716235839860687</c:v>
                </c:pt>
                <c:pt idx="982">
                  <c:v>0.2250162358398633</c:v>
                </c:pt>
                <c:pt idx="983">
                  <c:v>-0.28284983764160287</c:v>
                </c:pt>
                <c:pt idx="984">
                  <c:v>4.7071501623580758E-2</c:v>
                </c:pt>
                <c:pt idx="985">
                  <c:v>6.2270715016239819E-2</c:v>
                </c:pt>
                <c:pt idx="986">
                  <c:v>-0.3203772928498374</c:v>
                </c:pt>
                <c:pt idx="987">
                  <c:v>-5.5003772928497341E-2</c:v>
                </c:pt>
                <c:pt idx="988">
                  <c:v>-0.13015003772928679</c:v>
                </c:pt>
                <c:pt idx="989">
                  <c:v>-1.7201500377293399E-2</c:v>
                </c:pt>
                <c:pt idx="990">
                  <c:v>0.22112798499622599</c:v>
                </c:pt>
                <c:pt idx="991">
                  <c:v>-0.3007887201500381</c:v>
                </c:pt>
                <c:pt idx="992">
                  <c:v>-0.34790788720149735</c:v>
                </c:pt>
                <c:pt idx="993">
                  <c:v>-0.18887907887201472</c:v>
                </c:pt>
                <c:pt idx="994">
                  <c:v>0.33701120921127981</c:v>
                </c:pt>
                <c:pt idx="995">
                  <c:v>0.26447011209211269</c:v>
                </c:pt>
                <c:pt idx="996">
                  <c:v>0.39734470112092168</c:v>
                </c:pt>
                <c:pt idx="997">
                  <c:v>0.30897344701120844</c:v>
                </c:pt>
                <c:pt idx="998">
                  <c:v>0.1744897344701144</c:v>
                </c:pt>
                <c:pt idx="999">
                  <c:v>-0.14375510265529812</c:v>
                </c:pt>
                <c:pt idx="1000">
                  <c:v>0.21186244897344864</c:v>
                </c:pt>
                <c:pt idx="1001">
                  <c:v>-4.1681375510268737E-2</c:v>
                </c:pt>
                <c:pt idx="1002">
                  <c:v>-1.1586168137551027</c:v>
                </c:pt>
                <c:pt idx="1003">
                  <c:v>0.82761383186245041</c:v>
                </c:pt>
                <c:pt idx="1004">
                  <c:v>-0.51202386168137437</c:v>
                </c:pt>
                <c:pt idx="1005">
                  <c:v>0.34177976138318655</c:v>
                </c:pt>
                <c:pt idx="1006">
                  <c:v>0.4120177976138315</c:v>
                </c:pt>
                <c:pt idx="1007">
                  <c:v>9.9820177976141622E-2</c:v>
                </c:pt>
                <c:pt idx="1008">
                  <c:v>1.0998201779763406E-2</c:v>
                </c:pt>
                <c:pt idx="1009">
                  <c:v>-2.1790017982205256E-2</c:v>
                </c:pt>
                <c:pt idx="1010">
                  <c:v>-0.149717900179823</c:v>
                </c:pt>
                <c:pt idx="1011">
                  <c:v>0.15790282099820274</c:v>
                </c:pt>
                <c:pt idx="1012">
                  <c:v>-0.18772097179001435</c:v>
                </c:pt>
                <c:pt idx="1013">
                  <c:v>5.9822790282098026E-2</c:v>
                </c:pt>
                <c:pt idx="1014">
                  <c:v>5.6498227902821441E-2</c:v>
                </c:pt>
                <c:pt idx="1015">
                  <c:v>-0.22473501772097393</c:v>
                </c:pt>
                <c:pt idx="1016">
                  <c:v>-3.214735017721182E-2</c:v>
                </c:pt>
                <c:pt idx="1017">
                  <c:v>3.7578526498226239E-2</c:v>
                </c:pt>
                <c:pt idx="1018">
                  <c:v>-0.16312421473501715</c:v>
                </c:pt>
                <c:pt idx="1019">
                  <c:v>0.21366875785264838</c:v>
                </c:pt>
                <c:pt idx="1020">
                  <c:v>0.40083668757852919</c:v>
                </c:pt>
                <c:pt idx="1021">
                  <c:v>2.5908366875782463E-2</c:v>
                </c:pt>
                <c:pt idx="1022">
                  <c:v>0.15775908366875768</c:v>
                </c:pt>
                <c:pt idx="1023">
                  <c:v>7.5775908366857436E-3</c:v>
                </c:pt>
                <c:pt idx="1024">
                  <c:v>0.21137577590836898</c:v>
                </c:pt>
                <c:pt idx="1025">
                  <c:v>0.28111375775908343</c:v>
                </c:pt>
                <c:pt idx="1026">
                  <c:v>0.12841113757759004</c:v>
                </c:pt>
                <c:pt idx="1027">
                  <c:v>5.5084111375780509E-2</c:v>
                </c:pt>
                <c:pt idx="1028">
                  <c:v>-9.5049158886244101E-2</c:v>
                </c:pt>
                <c:pt idx="1029">
                  <c:v>-0.11855049158885933</c:v>
                </c:pt>
                <c:pt idx="1030">
                  <c:v>-0.30818550491589036</c:v>
                </c:pt>
                <c:pt idx="1031">
                  <c:v>0.53111814495084175</c:v>
                </c:pt>
                <c:pt idx="1032">
                  <c:v>-0.11828881855048934</c:v>
                </c:pt>
                <c:pt idx="1033">
                  <c:v>0.26391711181449296</c:v>
                </c:pt>
                <c:pt idx="1034">
                  <c:v>0.11033917111814162</c:v>
                </c:pt>
                <c:pt idx="1035">
                  <c:v>0.12870339171118417</c:v>
                </c:pt>
                <c:pt idx="1036">
                  <c:v>9.18703391711162E-3</c:v>
                </c:pt>
                <c:pt idx="1037">
                  <c:v>-0.27700812966083177</c:v>
                </c:pt>
                <c:pt idx="1038">
                  <c:v>-0.1860700812966094</c:v>
                </c:pt>
                <c:pt idx="1039">
                  <c:v>-0.26706070081296573</c:v>
                </c:pt>
                <c:pt idx="1040">
                  <c:v>3.122939299186811E-2</c:v>
                </c:pt>
                <c:pt idx="1041">
                  <c:v>0.23551229392992212</c:v>
                </c:pt>
                <c:pt idx="1042">
                  <c:v>-5.5444877060701003E-2</c:v>
                </c:pt>
                <c:pt idx="1043">
                  <c:v>0.80484555122939483</c:v>
                </c:pt>
                <c:pt idx="1044">
                  <c:v>0.23924845551229268</c:v>
                </c:pt>
                <c:pt idx="1045">
                  <c:v>0.48879248455512325</c:v>
                </c:pt>
                <c:pt idx="1046">
                  <c:v>-0.31211207515444883</c:v>
                </c:pt>
                <c:pt idx="1047">
                  <c:v>-0.15262112075154377</c:v>
                </c:pt>
                <c:pt idx="1048">
                  <c:v>8.6173788792482497E-2</c:v>
                </c:pt>
                <c:pt idx="1049">
                  <c:v>0.23416173788792349</c:v>
                </c:pt>
                <c:pt idx="1050">
                  <c:v>0.11594161737887987</c:v>
                </c:pt>
                <c:pt idx="1051">
                  <c:v>-0.1663405838262122</c:v>
                </c:pt>
                <c:pt idx="1052">
                  <c:v>-0.1610634058382594</c:v>
                </c:pt>
                <c:pt idx="1053">
                  <c:v>-0.18701063405838525</c:v>
                </c:pt>
                <c:pt idx="1054">
                  <c:v>-0.3267701063405859</c:v>
                </c:pt>
                <c:pt idx="1055">
                  <c:v>0.361532298936595</c:v>
                </c:pt>
                <c:pt idx="1056">
                  <c:v>3.9415322989366786E-2</c:v>
                </c:pt>
                <c:pt idx="1057">
                  <c:v>7.0194153229888201E-2</c:v>
                </c:pt>
                <c:pt idx="1058">
                  <c:v>0.22790194153229848</c:v>
                </c:pt>
                <c:pt idx="1059">
                  <c:v>-6.3420980584677267E-2</c:v>
                </c:pt>
                <c:pt idx="1060">
                  <c:v>-0.1940342098058494</c:v>
                </c:pt>
                <c:pt idx="1061">
                  <c:v>-0.12754034209805809</c:v>
                </c:pt>
                <c:pt idx="1062">
                  <c:v>5.8524596579019317E-2</c:v>
                </c:pt>
                <c:pt idx="1063">
                  <c:v>-0.17081475403420754</c:v>
                </c:pt>
                <c:pt idx="1064">
                  <c:v>-8.1408147540340536E-2</c:v>
                </c:pt>
                <c:pt idx="1065">
                  <c:v>3.1085918524595968E-2</c:v>
                </c:pt>
                <c:pt idx="1066">
                  <c:v>-5.9489140814754649E-2</c:v>
                </c:pt>
                <c:pt idx="1067">
                  <c:v>-0.81989489140814698</c:v>
                </c:pt>
                <c:pt idx="1068">
                  <c:v>3.9601051085917049E-2</c:v>
                </c:pt>
                <c:pt idx="1069">
                  <c:v>-0.62750398948913855</c:v>
                </c:pt>
                <c:pt idx="1070">
                  <c:v>-0.2035750398948899</c:v>
                </c:pt>
                <c:pt idx="1071">
                  <c:v>-0.193435750398951</c:v>
                </c:pt>
                <c:pt idx="1072">
                  <c:v>0.28306564249600896</c:v>
                </c:pt>
                <c:pt idx="1073">
                  <c:v>-7.8869343575036055E-2</c:v>
                </c:pt>
                <c:pt idx="1074">
                  <c:v>-0.36758869343575284</c:v>
                </c:pt>
                <c:pt idx="1075">
                  <c:v>-5.9475886934361455E-2</c:v>
                </c:pt>
                <c:pt idx="1076">
                  <c:v>-0.12619475886934239</c:v>
                </c:pt>
                <c:pt idx="1077">
                  <c:v>0.12833805241130491</c:v>
                </c:pt>
                <c:pt idx="1078">
                  <c:v>0.44178338052411092</c:v>
                </c:pt>
                <c:pt idx="1079">
                  <c:v>-0.30248216619475699</c:v>
                </c:pt>
                <c:pt idx="1080">
                  <c:v>-0.16652482166194815</c:v>
                </c:pt>
                <c:pt idx="1081">
                  <c:v>0.21963475178338498</c:v>
                </c:pt>
                <c:pt idx="1082">
                  <c:v>2.8096347517831077E-2</c:v>
                </c:pt>
                <c:pt idx="1083">
                  <c:v>6.208096347517511E-2</c:v>
                </c:pt>
                <c:pt idx="1084">
                  <c:v>-8.907919036524703E-2</c:v>
                </c:pt>
                <c:pt idx="1085">
                  <c:v>0.19640920809634821</c:v>
                </c:pt>
                <c:pt idx="1086">
                  <c:v>1.996409208095784E-2</c:v>
                </c:pt>
                <c:pt idx="1087">
                  <c:v>-0.1474003590791888</c:v>
                </c:pt>
                <c:pt idx="1088">
                  <c:v>5.4425996409204203E-2</c:v>
                </c:pt>
                <c:pt idx="1089">
                  <c:v>0.32944425996409521</c:v>
                </c:pt>
                <c:pt idx="1090">
                  <c:v>-2.7055574003576055E-3</c:v>
                </c:pt>
                <c:pt idx="1091">
                  <c:v>0.12357294442599454</c:v>
                </c:pt>
                <c:pt idx="1092">
                  <c:v>-0.17816427055573669</c:v>
                </c:pt>
                <c:pt idx="1093">
                  <c:v>-2.1781642705558824E-2</c:v>
                </c:pt>
                <c:pt idx="1094">
                  <c:v>-0.53041781642705033</c:v>
                </c:pt>
                <c:pt idx="1095">
                  <c:v>0.14619582183572888</c:v>
                </c:pt>
                <c:pt idx="1096">
                  <c:v>2.2861958218356904E-2</c:v>
                </c:pt>
                <c:pt idx="1097">
                  <c:v>-0.15977138041781913</c:v>
                </c:pt>
                <c:pt idx="1098">
                  <c:v>8.4402286195821574E-2</c:v>
                </c:pt>
                <c:pt idx="1099">
                  <c:v>-0.16715597713804442</c:v>
                </c:pt>
                <c:pt idx="1100">
                  <c:v>8.6328440228623293E-2</c:v>
                </c:pt>
                <c:pt idx="1101">
                  <c:v>-0.24313671559771421</c:v>
                </c:pt>
                <c:pt idx="1102">
                  <c:v>5.1568632844020357E-2</c:v>
                </c:pt>
                <c:pt idx="1103">
                  <c:v>-9.9484313671556635E-2</c:v>
                </c:pt>
                <c:pt idx="1104">
                  <c:v>6.3005156863283673E-2</c:v>
                </c:pt>
                <c:pt idx="1105">
                  <c:v>-0.10136994843136549</c:v>
                </c:pt>
                <c:pt idx="1106">
                  <c:v>-1.5013699484313747E-2</c:v>
                </c:pt>
                <c:pt idx="1107">
                  <c:v>-1.415013699484291E-2</c:v>
                </c:pt>
                <c:pt idx="1108">
                  <c:v>-0.3381415013699467</c:v>
                </c:pt>
                <c:pt idx="1109">
                  <c:v>0.1306185849863013</c:v>
                </c:pt>
                <c:pt idx="1110">
                  <c:v>-0.27669381415013916</c:v>
                </c:pt>
                <c:pt idx="1111">
                  <c:v>5.7233061858500633E-2</c:v>
                </c:pt>
                <c:pt idx="1112">
                  <c:v>-0.11542766938141469</c:v>
                </c:pt>
                <c:pt idx="1113">
                  <c:v>5.084572330618542E-2</c:v>
                </c:pt>
                <c:pt idx="1114">
                  <c:v>5.0508457233057413E-2</c:v>
                </c:pt>
                <c:pt idx="1115">
                  <c:v>0.18050508457233505</c:v>
                </c:pt>
                <c:pt idx="1116">
                  <c:v>-5.2194949154277026E-2</c:v>
                </c:pt>
                <c:pt idx="1117">
                  <c:v>-2.2521949491540738E-2</c:v>
                </c:pt>
                <c:pt idx="1118">
                  <c:v>0.13177478050508284</c:v>
                </c:pt>
                <c:pt idx="1119">
                  <c:v>-8.2682252194949513E-2</c:v>
                </c:pt>
                <c:pt idx="1120">
                  <c:v>6.3173177478052622E-2</c:v>
                </c:pt>
                <c:pt idx="1121">
                  <c:v>0.23863173177478103</c:v>
                </c:pt>
                <c:pt idx="1122">
                  <c:v>9.4386317317749047E-2</c:v>
                </c:pt>
                <c:pt idx="1123">
                  <c:v>6.0943863173175572E-2</c:v>
                </c:pt>
                <c:pt idx="1124">
                  <c:v>-0.63739056136827088</c:v>
                </c:pt>
                <c:pt idx="1125">
                  <c:v>-0.66637390561368015</c:v>
                </c:pt>
                <c:pt idx="1126">
                  <c:v>-0.18266373905613698</c:v>
                </c:pt>
                <c:pt idx="1127">
                  <c:v>-0.42182663739056103</c:v>
                </c:pt>
                <c:pt idx="1128">
                  <c:v>0.15178173362609471</c:v>
                </c:pt>
                <c:pt idx="1129">
                  <c:v>1.0175178173362589</c:v>
                </c:pt>
                <c:pt idx="1130">
                  <c:v>0.4601751781733654</c:v>
                </c:pt>
                <c:pt idx="1131">
                  <c:v>-1.3398248218265962E-2</c:v>
                </c:pt>
                <c:pt idx="1132">
                  <c:v>7.1866017517816516E-2</c:v>
                </c:pt>
                <c:pt idx="1133">
                  <c:v>-3.1281339824822396E-2</c:v>
                </c:pt>
                <c:pt idx="1134">
                  <c:v>-0.31831281339824713</c:v>
                </c:pt>
                <c:pt idx="1135">
                  <c:v>-0.15118312813397949</c:v>
                </c:pt>
                <c:pt idx="1136">
                  <c:v>-9.3511831281336555E-2</c:v>
                </c:pt>
                <c:pt idx="1137">
                  <c:v>-0.10293511831281421</c:v>
                </c:pt>
                <c:pt idx="1138">
                  <c:v>-8.5029351183127488E-2</c:v>
                </c:pt>
                <c:pt idx="1139">
                  <c:v>-0.28485029351183222</c:v>
                </c:pt>
                <c:pt idx="1140">
                  <c:v>0.46515149706488401</c:v>
                </c:pt>
                <c:pt idx="1141">
                  <c:v>0.3146515149706488</c:v>
                </c:pt>
                <c:pt idx="1142">
                  <c:v>0.2551465151497041</c:v>
                </c:pt>
                <c:pt idx="1143">
                  <c:v>0.48855146515149883</c:v>
                </c:pt>
                <c:pt idx="1144">
                  <c:v>0.12688551465151576</c:v>
                </c:pt>
                <c:pt idx="1145">
                  <c:v>0.11926885514651886</c:v>
                </c:pt>
                <c:pt idx="1146">
                  <c:v>-0.3548073114485355</c:v>
                </c:pt>
                <c:pt idx="1147">
                  <c:v>3.4451926885513018E-2</c:v>
                </c:pt>
                <c:pt idx="1148">
                  <c:v>-0.1276554807311463</c:v>
                </c:pt>
                <c:pt idx="1149">
                  <c:v>-0.20927655480730678</c:v>
                </c:pt>
                <c:pt idx="1150">
                  <c:v>2.5907234451924666E-2</c:v>
                </c:pt>
                <c:pt idx="1151">
                  <c:v>-0.37574092765548173</c:v>
                </c:pt>
                <c:pt idx="1152">
                  <c:v>-0.22375740927655485</c:v>
                </c:pt>
                <c:pt idx="1153">
                  <c:v>-0.30023757409276364</c:v>
                </c:pt>
                <c:pt idx="1154">
                  <c:v>0.23699762425907167</c:v>
                </c:pt>
                <c:pt idx="1155">
                  <c:v>-5.7630023757408111E-2</c:v>
                </c:pt>
                <c:pt idx="1156">
                  <c:v>0.11742369976242628</c:v>
                </c:pt>
                <c:pt idx="1157">
                  <c:v>0.19317423699762415</c:v>
                </c:pt>
                <c:pt idx="1158">
                  <c:v>0.15793174236997487</c:v>
                </c:pt>
                <c:pt idx="1159">
                  <c:v>0.28557931742370357</c:v>
                </c:pt>
                <c:pt idx="1160">
                  <c:v>0.13685579317423446</c:v>
                </c:pt>
                <c:pt idx="1161">
                  <c:v>7.3368557931743794E-2</c:v>
                </c:pt>
                <c:pt idx="1162">
                  <c:v>0.27073368557931587</c:v>
                </c:pt>
                <c:pt idx="1163">
                  <c:v>-0.19929266314420957</c:v>
                </c:pt>
                <c:pt idx="1164">
                  <c:v>0.23200707336855686</c:v>
                </c:pt>
                <c:pt idx="1165">
                  <c:v>-4.1679929266315696E-2</c:v>
                </c:pt>
                <c:pt idx="1166">
                  <c:v>0.76758320070733888</c:v>
                </c:pt>
                <c:pt idx="1167">
                  <c:v>0.46567583200707219</c:v>
                </c:pt>
                <c:pt idx="1168">
                  <c:v>0.58465675832007236</c:v>
                </c:pt>
                <c:pt idx="1169">
                  <c:v>9.3846567583199203E-2</c:v>
                </c:pt>
                <c:pt idx="1170">
                  <c:v>-8.7061534324167411E-2</c:v>
                </c:pt>
                <c:pt idx="1171">
                  <c:v>9.9129384656755803E-2</c:v>
                </c:pt>
                <c:pt idx="1172">
                  <c:v>-3.3008706153431433E-2</c:v>
                </c:pt>
                <c:pt idx="1173">
                  <c:v>-0.55233008706153441</c:v>
                </c:pt>
                <c:pt idx="1174">
                  <c:v>-7.9523300870619096E-2</c:v>
                </c:pt>
                <c:pt idx="1175">
                  <c:v>-4.7952330087071005E-3</c:v>
                </c:pt>
                <c:pt idx="1176">
                  <c:v>-0.22804795233009045</c:v>
                </c:pt>
                <c:pt idx="1177">
                  <c:v>-0.49828047952329868</c:v>
                </c:pt>
                <c:pt idx="1178">
                  <c:v>-0.63698280479523461</c:v>
                </c:pt>
                <c:pt idx="1179">
                  <c:v>0.25163017195204773</c:v>
                </c:pt>
                <c:pt idx="1180">
                  <c:v>-0.18148369828047706</c:v>
                </c:pt>
                <c:pt idx="1181">
                  <c:v>0.39418516301719109</c:v>
                </c:pt>
                <c:pt idx="1182">
                  <c:v>4.5941851630175279E-2</c:v>
                </c:pt>
                <c:pt idx="1183">
                  <c:v>-0.73154058148369927</c:v>
                </c:pt>
                <c:pt idx="1184">
                  <c:v>-0.67131540581483762</c:v>
                </c:pt>
                <c:pt idx="1185">
                  <c:v>0.14728684594184926</c:v>
                </c:pt>
                <c:pt idx="1186">
                  <c:v>0.13547286845941997</c:v>
                </c:pt>
                <c:pt idx="1187">
                  <c:v>0.30335472868459235</c:v>
                </c:pt>
                <c:pt idx="1188">
                  <c:v>-2.2966452713156116E-2</c:v>
                </c:pt>
                <c:pt idx="1189">
                  <c:v>-6.2296645271331386E-3</c:v>
                </c:pt>
                <c:pt idx="1190">
                  <c:v>6.393770335472837E-2</c:v>
                </c:pt>
                <c:pt idx="1191">
                  <c:v>0.86863937703354921</c:v>
                </c:pt>
                <c:pt idx="1192">
                  <c:v>-5.3136062296665898E-3</c:v>
                </c:pt>
                <c:pt idx="1193">
                  <c:v>-0.10605313606229316</c:v>
                </c:pt>
                <c:pt idx="1194">
                  <c:v>0.35493946863937254</c:v>
                </c:pt>
                <c:pt idx="1195">
                  <c:v>0.24554939468639247</c:v>
                </c:pt>
                <c:pt idx="1196">
                  <c:v>-0.12954450605313284</c:v>
                </c:pt>
                <c:pt idx="1197">
                  <c:v>0.39870455493946722</c:v>
                </c:pt>
                <c:pt idx="1198">
                  <c:v>-0.29601295445060316</c:v>
                </c:pt>
                <c:pt idx="1199">
                  <c:v>0.21703987045549766</c:v>
                </c:pt>
                <c:pt idx="1200">
                  <c:v>8.6170398704553008E-2</c:v>
                </c:pt>
                <c:pt idx="1201">
                  <c:v>0.65286170398704257</c:v>
                </c:pt>
                <c:pt idx="1202">
                  <c:v>0.14252861703987207</c:v>
                </c:pt>
                <c:pt idx="1203">
                  <c:v>1.3425286170395623E-2</c:v>
                </c:pt>
                <c:pt idx="1204">
                  <c:v>0.15013425286170445</c:v>
                </c:pt>
                <c:pt idx="1205">
                  <c:v>-0.41449865747138404</c:v>
                </c:pt>
                <c:pt idx="1206">
                  <c:v>-0.20814498657471248</c:v>
                </c:pt>
                <c:pt idx="1207">
                  <c:v>-2.2081449865748226E-2</c:v>
                </c:pt>
                <c:pt idx="1208">
                  <c:v>-0.86222081449865584</c:v>
                </c:pt>
                <c:pt idx="1209">
                  <c:v>0.19137779185501103</c:v>
                </c:pt>
                <c:pt idx="1210">
                  <c:v>0.38791377791855197</c:v>
                </c:pt>
                <c:pt idx="1211">
                  <c:v>0.16187913777918794</c:v>
                </c:pt>
                <c:pt idx="1212">
                  <c:v>-2.8381208622210607E-2</c:v>
                </c:pt>
                <c:pt idx="1213">
                  <c:v>-3.6283812086224998E-2</c:v>
                </c:pt>
                <c:pt idx="1214">
                  <c:v>-6.6362838120863188E-2</c:v>
                </c:pt>
                <c:pt idx="1215">
                  <c:v>-0.51266362838121182</c:v>
                </c:pt>
                <c:pt idx="1216">
                  <c:v>-1.7126636283812502E-2</c:v>
                </c:pt>
                <c:pt idx="1217">
                  <c:v>0.54782873363716433</c:v>
                </c:pt>
                <c:pt idx="1218">
                  <c:v>-2.252171266362879E-2</c:v>
                </c:pt>
                <c:pt idx="1219">
                  <c:v>0.22377478287336316</c:v>
                </c:pt>
                <c:pt idx="1220">
                  <c:v>0.27223774782873278</c:v>
                </c:pt>
                <c:pt idx="1221">
                  <c:v>9.2722377478292373E-2</c:v>
                </c:pt>
                <c:pt idx="1222">
                  <c:v>0.52892722377477952</c:v>
                </c:pt>
                <c:pt idx="1223">
                  <c:v>-0.49271072776225466</c:v>
                </c:pt>
                <c:pt idx="1224">
                  <c:v>7.7072892722377162E-2</c:v>
                </c:pt>
                <c:pt idx="1225">
                  <c:v>4.6770728927221228E-2</c:v>
                </c:pt>
                <c:pt idx="1226">
                  <c:v>-0.36953229271072985</c:v>
                </c:pt>
                <c:pt idx="1227">
                  <c:v>-0.1936953229271019</c:v>
                </c:pt>
                <c:pt idx="1228">
                  <c:v>0.16806304677072603</c:v>
                </c:pt>
                <c:pt idx="1229">
                  <c:v>0.16368063046770942</c:v>
                </c:pt>
                <c:pt idx="1230">
                  <c:v>-0.10236319369532509</c:v>
                </c:pt>
                <c:pt idx="1231">
                  <c:v>2.0976368063049478E-2</c:v>
                </c:pt>
                <c:pt idx="1232">
                  <c:v>-0.18979023631937153</c:v>
                </c:pt>
                <c:pt idx="1233">
                  <c:v>0.11810209763680746</c:v>
                </c:pt>
                <c:pt idx="1234">
                  <c:v>0.11118102097636751</c:v>
                </c:pt>
                <c:pt idx="1235">
                  <c:v>-0.42888818979023569</c:v>
                </c:pt>
                <c:pt idx="1236">
                  <c:v>1.5711118102096577E-2</c:v>
                </c:pt>
                <c:pt idx="1237">
                  <c:v>-0.16984288881897669</c:v>
                </c:pt>
                <c:pt idx="1238">
                  <c:v>-0.29169842888819275</c:v>
                </c:pt>
                <c:pt idx="1239">
                  <c:v>-0.12291698428887798</c:v>
                </c:pt>
                <c:pt idx="1240">
                  <c:v>-0.21122916984288764</c:v>
                </c:pt>
                <c:pt idx="1241">
                  <c:v>-0.36211229169843051</c:v>
                </c:pt>
                <c:pt idx="1242">
                  <c:v>0.15637887708301434</c:v>
                </c:pt>
                <c:pt idx="1243">
                  <c:v>-6.843621122916943E-2</c:v>
                </c:pt>
                <c:pt idx="1244">
                  <c:v>0.12931563788770717</c:v>
                </c:pt>
                <c:pt idx="1245">
                  <c:v>0.10129315637887615</c:v>
                </c:pt>
                <c:pt idx="1246">
                  <c:v>0.13101293156378802</c:v>
                </c:pt>
                <c:pt idx="1247">
                  <c:v>-0.37868987068436155</c:v>
                </c:pt>
                <c:pt idx="1248">
                  <c:v>0.12621310129315688</c:v>
                </c:pt>
                <c:pt idx="1249">
                  <c:v>1.1262131012927057E-2</c:v>
                </c:pt>
                <c:pt idx="1250">
                  <c:v>0.31011262131012884</c:v>
                </c:pt>
                <c:pt idx="1251">
                  <c:v>-5.6898873786902726E-2</c:v>
                </c:pt>
                <c:pt idx="1252">
                  <c:v>0.27943101126213321</c:v>
                </c:pt>
                <c:pt idx="1253">
                  <c:v>1.6427943101126239</c:v>
                </c:pt>
                <c:pt idx="1254">
                  <c:v>-0.7735720568988711</c:v>
                </c:pt>
                <c:pt idx="1255">
                  <c:v>-0.4577357205689907</c:v>
                </c:pt>
                <c:pt idx="1256">
                  <c:v>-0.17457735720568834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3696</xdr:colOff>
      <xdr:row>8</xdr:row>
      <xdr:rowOff>0</xdr:rowOff>
    </xdr:from>
    <xdr:to>
      <xdr:col>30</xdr:col>
      <xdr:colOff>427183</xdr:colOff>
      <xdr:row>25</xdr:row>
      <xdr:rowOff>46182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26</xdr:row>
      <xdr:rowOff>0</xdr:rowOff>
    </xdr:from>
    <xdr:to>
      <xdr:col>24</xdr:col>
      <xdr:colOff>537217</xdr:colOff>
      <xdr:row>42</xdr:row>
      <xdr:rowOff>93441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505B28-C7E7-4DB2-9F35-8993A257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3643" y="5188857"/>
          <a:ext cx="4601217" cy="328658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26</xdr:row>
      <xdr:rowOff>0</xdr:rowOff>
    </xdr:from>
    <xdr:to>
      <xdr:col>37</xdr:col>
      <xdr:colOff>617599</xdr:colOff>
      <xdr:row>35</xdr:row>
      <xdr:rowOff>51965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F16C2-9F01-469B-BED3-30C49F127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73143" y="5188857"/>
          <a:ext cx="8564170" cy="1848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698770</xdr:colOff>
      <xdr:row>13</xdr:row>
      <xdr:rowOff>99056</xdr:rowOff>
    </xdr:from>
    <xdr:to>
      <xdr:col>31</xdr:col>
      <xdr:colOff>347106</xdr:colOff>
      <xdr:row>38</xdr:row>
      <xdr:rowOff>95245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9073</xdr:colOff>
      <xdr:row>32</xdr:row>
      <xdr:rowOff>81642</xdr:rowOff>
    </xdr:from>
    <xdr:to>
      <xdr:col>24</xdr:col>
      <xdr:colOff>306252</xdr:colOff>
      <xdr:row>56</xdr:row>
      <xdr:rowOff>30661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40</xdr:row>
      <xdr:rowOff>0</xdr:rowOff>
    </xdr:from>
    <xdr:to>
      <xdr:col>38</xdr:col>
      <xdr:colOff>567238</xdr:colOff>
      <xdr:row>60</xdr:row>
      <xdr:rowOff>183807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A563FF-16BC-49E3-B502-2ECCF6007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67321" y="7710714"/>
          <a:ext cx="8459381" cy="403916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0</xdr:rowOff>
    </xdr:from>
    <xdr:to>
      <xdr:col>38</xdr:col>
      <xdr:colOff>557711</xdr:colOff>
      <xdr:row>83</xdr:row>
      <xdr:rowOff>131692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D70769-C3AE-482F-A10A-B962E217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67321" y="11758839"/>
          <a:ext cx="8449854" cy="4372585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272143</xdr:colOff>
      <xdr:row>57</xdr:row>
      <xdr:rowOff>45357</xdr:rowOff>
    </xdr:from>
    <xdr:to>
      <xdr:col>25</xdr:col>
      <xdr:colOff>245650</xdr:colOff>
      <xdr:row>75</xdr:row>
      <xdr:rowOff>24067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95CB2B-EB69-451B-94A6-7933FFDC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34018" y="11033125"/>
          <a:ext cx="8421275" cy="34485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MA1SONY" displayName="MA1SONY" ref="B2:R1266" totalsRowShown="0" headerRowDxfId="33" dataDxfId="31" headerRowBorderDxfId="32" tableBorderDxfId="30" totalsRowBorderDxfId="29">
  <tableColumns count="17">
    <tableColumn id="1" xr3:uid="{262990CA-ED45-43EA-AC60-597AE626BA12}" name="Date" dataDxfId="28"/>
    <tableColumn id="2" xr3:uid="{6A0CB59A-090B-4F89-A914-D2CBEE5AB8A0}" name="Adj Close" dataDxfId="27"/>
    <tableColumn id="3" xr3:uid="{AB854E5C-71CF-4BB0-AC4B-883A09036AD7}" name="Naive Trend " dataDxfId="26"/>
    <tableColumn id="12" xr3:uid="{8F879450-883D-4B71-A0C5-8127762A586E}" name="Erorr 1" dataDxfId="25">
      <calculatedColumnFormula>MA1SONY[[#This Row],[Adj Close]]-MA1SONY[[#This Row],[Naive Trend ]]</calculatedColumnFormula>
    </tableColumn>
    <tableColumn id="4" xr3:uid="{D5E93676-4F80-41C5-BA54-8CCFED8CD81D}" name="Sq Erorr 1" dataDxfId="24"/>
    <tableColumn id="10" xr3:uid="{510AB784-F960-43DB-BD09-B71973A5801D}" name="Abs Erorr 1" dataDxfId="23"/>
    <tableColumn id="11" xr3:uid="{B44DC62C-9152-43D1-A555-788C739B9B62}" name="Abs Pct Error 1" dataDxfId="22" dataCellStyle="Percent"/>
    <tableColumn id="5" xr3:uid="{E8C4BFDA-68C6-4514-A127-CEF1C121EFA1}" name="3-MA" dataDxfId="21" dataCellStyle="Currency"/>
    <tableColumn id="13" xr3:uid="{1DF196AA-4DDE-4793-9ED2-5A1FAF5D9FC1}" name="Erorr 2" dataDxfId="20" dataCellStyle="Currency">
      <calculatedColumnFormula>(MA1SONY[[#This Row],[Adj Close]]-MA1SONY[[#This Row],[3-MA]])</calculatedColumnFormula>
    </tableColumn>
    <tableColumn id="6" xr3:uid="{3A3D418B-226C-402B-A2F1-E3366BBC69AD}" name="Sq Erorr 2" dataDxfId="19" dataCellStyle="Currency"/>
    <tableColumn id="15" xr3:uid="{37301D06-708F-4B0E-BB61-D10296936433}" name="Abs Erorr 2" dataDxfId="18" dataCellStyle="Currency">
      <calculatedColumnFormula>ABS(MA1SONY[[#This Row],[Erorr 2]])</calculatedColumnFormula>
    </tableColumn>
    <tableColumn id="16" xr3:uid="{51388492-6167-40D8-8FA2-E38EDBADDADB}" name="Abs Pct Erorr 2" dataDxfId="17" dataCellStyle="Currency">
      <calculatedColumnFormula>MA1SONY[[#This Row],[Abs Erorr 2]]/MA1SONY[[#This Row],[Adj Close]]</calculatedColumnFormula>
    </tableColumn>
    <tableColumn id="7" xr3:uid="{5651FD9B-036E-4726-B1CD-70603D2D2A97}" name="6-MA" dataDxfId="16" dataCellStyle="Currency"/>
    <tableColumn id="18" xr3:uid="{D504BB90-D5A2-4A3B-A5A9-98D7E7B06014}" name="Erorr 3" dataDxfId="15" dataCellStyle="Currency">
      <calculatedColumnFormula>MA1SONY[[#This Row],[Adj Close]]-MA1SONY[[#This Row],[6-MA]]</calculatedColumnFormula>
    </tableColumn>
    <tableColumn id="8" xr3:uid="{C07C6F71-CC9A-48BF-8394-1C37F05A535D}" name="Sq Erorr 3" dataDxfId="14" dataCellStyle="Currency">
      <calculatedColumnFormula>(C75-N3)^2</calculatedColumnFormula>
    </tableColumn>
    <tableColumn id="19" xr3:uid="{5F7E6CF4-F56A-4672-B720-44A88240FE58}" name="Abs Erorr 3" dataDxfId="13" dataCellStyle="Currency">
      <calculatedColumnFormula>ABS(MA1SONY[[#This Row],[Erorr 3]])</calculatedColumnFormula>
    </tableColumn>
    <tableColumn id="20" xr3:uid="{99A5ADC7-1AB4-4F24-ADA6-FBB3D226E24C}" name="Abs Pct Erorr 3" dataDxfId="12" dataCellStyle="Currency">
      <calculatedColumnFormula>MA1SONY[[#This Row],[Abs Erorr 3]]/MA1SONY[[#This Row],[Adj Close]]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ESSONY" displayName="ESSONY" ref="B2:H1260" totalsRowShown="0" headerRowDxfId="11" dataDxfId="9" headerRowBorderDxfId="10" tableBorderDxfId="8" totalsRowBorderDxfId="7">
  <autoFilter ref="B2:H1260" xr:uid="{E863AA0F-BF5B-4F61-BBD7-B42F249610E1}"/>
  <tableColumns count="7">
    <tableColumn id="1" xr3:uid="{6390BB3B-B52D-464C-A09B-CF43C2D4E65F}" name="Date" dataDxfId="6"/>
    <tableColumn id="2" xr3:uid="{6B162651-1FC2-4666-B433-5F7FFCEA7991}" name="Adj Close" dataDxfId="5" dataCellStyle="Comma"/>
    <tableColumn id="3" xr3:uid="{22EE538F-1579-4161-B35B-E64D648571C5}" name="Forecast" dataDxfId="4" dataCellStyle="Comma"/>
    <tableColumn id="4" xr3:uid="{8C593937-5485-4A9E-A6A7-E634930BE4F9}" name="Error" dataDxfId="3">
      <calculatedColumnFormula>C3-D3</calculatedColumnFormula>
    </tableColumn>
    <tableColumn id="5" xr3:uid="{6117A50A-88B6-425C-920E-6838AD003CB2}" name="Abs Error" dataDxfId="2">
      <calculatedColumnFormula>ABS(E3)</calculatedColumnFormula>
    </tableColumn>
    <tableColumn id="6" xr3:uid="{C6551193-AF00-41C1-9B51-CC6AC41ACC44}" name="Sq Error" dataDxfId="1">
      <calculatedColumnFormula>E3^2</calculatedColumnFormula>
    </tableColumn>
    <tableColumn id="7" xr3:uid="{58A616CB-0141-41DB-ABAB-F1D690643A42}" name="Abs Pct Error" dataDxfId="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B2:Y1486"/>
  <sheetViews>
    <sheetView topLeftCell="O1" zoomScale="70" zoomScaleNormal="70" workbookViewId="0">
      <selection activeCell="AA41" sqref="AA41"/>
    </sheetView>
  </sheetViews>
  <sheetFormatPr defaultRowHeight="15.5"/>
  <cols>
    <col min="1" max="1" width="8.6640625" style="1"/>
    <col min="2" max="2" width="12.9140625" style="1" bestFit="1" customWidth="1"/>
    <col min="3" max="3" width="9.5" style="5" bestFit="1" customWidth="1"/>
    <col min="4" max="4" width="12.25" style="1" bestFit="1" customWidth="1"/>
    <col min="5" max="5" width="8.1640625" style="1" bestFit="1" customWidth="1"/>
    <col min="6" max="6" width="11.75" style="1" bestFit="1" customWidth="1"/>
    <col min="7" max="7" width="11.5" style="1" bestFit="1" customWidth="1"/>
    <col min="8" max="8" width="15.08203125" style="1" bestFit="1" customWidth="1"/>
    <col min="9" max="9" width="8.33203125" style="1" bestFit="1" customWidth="1"/>
    <col min="10" max="10" width="13.75" style="1" bestFit="1" customWidth="1"/>
    <col min="11" max="11" width="10.4140625" style="1" bestFit="1" customWidth="1"/>
    <col min="12" max="12" width="10.83203125" style="1" bestFit="1" customWidth="1"/>
    <col min="13" max="13" width="15.08203125" style="1" bestFit="1" customWidth="1"/>
    <col min="14" max="14" width="8.6640625" style="1"/>
    <col min="15" max="15" width="7.83203125" style="1" bestFit="1" customWidth="1"/>
    <col min="16" max="16" width="10.4140625" style="1" bestFit="1" customWidth="1"/>
    <col min="17" max="17" width="11.5" style="1" bestFit="1" customWidth="1"/>
    <col min="18" max="18" width="15.08203125" style="1" bestFit="1" customWidth="1"/>
    <col min="19" max="19" width="8.6640625" style="1"/>
    <col min="20" max="20" width="11.33203125" style="1" bestFit="1" customWidth="1"/>
    <col min="21" max="21" width="8.6640625" style="1"/>
    <col min="22" max="22" width="9.6640625" style="1" bestFit="1" customWidth="1"/>
    <col min="23" max="23" width="12.83203125" style="1" bestFit="1" customWidth="1"/>
    <col min="24" max="25" width="10.83203125" style="1" bestFit="1" customWidth="1"/>
    <col min="26" max="16384" width="8.6640625" style="1"/>
  </cols>
  <sheetData>
    <row r="2" spans="2:25">
      <c r="B2" s="18" t="s">
        <v>0</v>
      </c>
      <c r="C2" s="18" t="s">
        <v>1</v>
      </c>
      <c r="D2" s="18" t="s">
        <v>2</v>
      </c>
      <c r="E2" s="19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20" t="s">
        <v>16</v>
      </c>
    </row>
    <row r="3" spans="2:25">
      <c r="B3" s="7">
        <v>43783.291666666664</v>
      </c>
      <c r="C3" s="8">
        <v>11.747999999999999</v>
      </c>
      <c r="D3" s="52"/>
      <c r="E3" s="53"/>
      <c r="F3" s="52"/>
      <c r="G3" s="52"/>
      <c r="H3" s="54"/>
      <c r="I3" s="52"/>
      <c r="J3" s="52"/>
      <c r="K3" s="52"/>
      <c r="L3" s="52"/>
      <c r="M3" s="54"/>
      <c r="N3" s="52"/>
      <c r="O3" s="52"/>
      <c r="P3" s="52"/>
      <c r="Q3" s="52"/>
      <c r="R3" s="55"/>
      <c r="T3" s="59" t="s">
        <v>17</v>
      </c>
      <c r="U3" s="59"/>
      <c r="V3" s="59"/>
      <c r="W3" s="22" t="s">
        <v>2</v>
      </c>
      <c r="X3" s="22" t="s">
        <v>7</v>
      </c>
      <c r="Y3" s="22" t="s">
        <v>12</v>
      </c>
    </row>
    <row r="4" spans="2:25">
      <c r="B4" s="7">
        <v>43784.291666666664</v>
      </c>
      <c r="C4" s="8">
        <v>11.787800000000001</v>
      </c>
      <c r="D4" s="9">
        <f>C3</f>
        <v>11.747999999999999</v>
      </c>
      <c r="E4" s="10">
        <f>MA1SONY[[#This Row],[Adj Close]]-MA1SONY[[#This Row],[Naive Trend ]]</f>
        <v>3.980000000000139E-2</v>
      </c>
      <c r="F4" s="6">
        <f t="shared" ref="F4:F67" si="0">(C4-D4)^2</f>
        <v>1.5840400000001107E-3</v>
      </c>
      <c r="G4" s="6">
        <f>ABS(MA1SONY[[#This Row],[Erorr 1]])</f>
        <v>3.980000000000139E-2</v>
      </c>
      <c r="H4" s="11">
        <f>MA1SONY[[#This Row],[Abs Erorr 1]]/MA1SONY[[#This Row],[Adj Close]]</f>
        <v>3.3763721814080139E-3</v>
      </c>
      <c r="I4" s="52"/>
      <c r="J4" s="52"/>
      <c r="K4" s="52"/>
      <c r="L4" s="52"/>
      <c r="M4" s="54"/>
      <c r="N4" s="52"/>
      <c r="O4" s="52"/>
      <c r="P4" s="52"/>
      <c r="Q4" s="52"/>
      <c r="R4" s="55"/>
      <c r="T4" s="60" t="s">
        <v>18</v>
      </c>
      <c r="U4" s="60"/>
      <c r="V4" s="60"/>
      <c r="W4" s="17"/>
      <c r="X4" s="17"/>
      <c r="Y4" s="17"/>
    </row>
    <row r="5" spans="2:25">
      <c r="B5" s="7">
        <v>43787.291666666664</v>
      </c>
      <c r="C5" s="8">
        <v>11.86</v>
      </c>
      <c r="D5" s="9">
        <f t="shared" ref="D5:D68" si="1">C4</f>
        <v>11.787800000000001</v>
      </c>
      <c r="E5" s="10">
        <f>MA1SONY[[#This Row],[Adj Close]]-MA1SONY[[#This Row],[Naive Trend ]]</f>
        <v>7.219999999999871E-2</v>
      </c>
      <c r="F5" s="6">
        <f t="shared" si="0"/>
        <v>5.2128399999998134E-3</v>
      </c>
      <c r="G5" s="6">
        <f>ABS(MA1SONY[[#This Row],[Erorr 1]])</f>
        <v>7.219999999999871E-2</v>
      </c>
      <c r="H5" s="11">
        <f>MA1SONY[[#This Row],[Abs Erorr 1]]/MA1SONY[[#This Row],[Adj Close]]</f>
        <v>6.0876897133219825E-3</v>
      </c>
      <c r="I5" s="52"/>
      <c r="J5" s="52"/>
      <c r="K5" s="52"/>
      <c r="L5" s="52"/>
      <c r="M5" s="54"/>
      <c r="N5" s="52"/>
      <c r="O5" s="52"/>
      <c r="P5" s="52"/>
      <c r="Q5" s="52"/>
      <c r="R5" s="55"/>
      <c r="T5" s="60" t="s">
        <v>19</v>
      </c>
      <c r="U5" s="60"/>
      <c r="V5" s="60"/>
      <c r="W5" s="17">
        <f>AVERAGE(G3:G1266)</f>
        <v>0.23064280031821802</v>
      </c>
      <c r="X5" s="17">
        <f>AVERAGE(L3:L1266)</f>
        <v>0.33696147323794418</v>
      </c>
      <c r="Y5" s="17">
        <f>AVERAGE(Q3:Q1266)</f>
        <v>0.42659220451527191</v>
      </c>
    </row>
    <row r="6" spans="2:25">
      <c r="B6" s="7">
        <v>43788.291666666664</v>
      </c>
      <c r="C6" s="8">
        <v>11.757400000000001</v>
      </c>
      <c r="D6" s="9">
        <f t="shared" si="1"/>
        <v>11.86</v>
      </c>
      <c r="E6" s="10">
        <f>MA1SONY[[#This Row],[Adj Close]]-MA1SONY[[#This Row],[Naive Trend ]]</f>
        <v>-0.10259999999999891</v>
      </c>
      <c r="F6" s="6">
        <f t="shared" si="0"/>
        <v>1.0526759999999778E-2</v>
      </c>
      <c r="G6" s="6">
        <f>ABS(MA1SONY[[#This Row],[Erorr 1]])</f>
        <v>0.10259999999999891</v>
      </c>
      <c r="H6" s="11">
        <f>MA1SONY[[#This Row],[Abs Erorr 1]]/MA1SONY[[#This Row],[Adj Close]]</f>
        <v>8.7264191062648971E-3</v>
      </c>
      <c r="I6" s="9">
        <f>AVERAGE(C3:C5)</f>
        <v>11.7986</v>
      </c>
      <c r="J6" s="12">
        <f>(MA1SONY[[#This Row],[Adj Close]]-MA1SONY[[#This Row],[3-MA]])</f>
        <v>-4.1199999999999903E-2</v>
      </c>
      <c r="K6" s="13">
        <f t="shared" ref="K6:K69" si="2">(C6-I6)^2</f>
        <v>1.6974399999999921E-3</v>
      </c>
      <c r="L6" s="13">
        <f>ABS(MA1SONY[[#This Row],[Erorr 2]])</f>
        <v>4.1199999999999903E-2</v>
      </c>
      <c r="M6" s="11">
        <f>MA1SONY[[#This Row],[Abs Erorr 2]]/MA1SONY[[#This Row],[Adj Close]]</f>
        <v>3.5041760933539647E-3</v>
      </c>
      <c r="N6" s="52"/>
      <c r="O6" s="52"/>
      <c r="P6" s="52"/>
      <c r="Q6" s="52"/>
      <c r="R6" s="55"/>
      <c r="T6" s="60" t="s">
        <v>20</v>
      </c>
      <c r="U6" s="60"/>
      <c r="V6" s="60"/>
      <c r="W6" s="17">
        <f>SQRT(AVERAGE(F3:F1266))</f>
        <v>0.31725181446106598</v>
      </c>
      <c r="X6" s="17">
        <f>SQRT(AVERAGE(K3:K1266))</f>
        <v>0.99138441211843509</v>
      </c>
      <c r="Y6" s="17">
        <f>SQRT(AVERAGE(P3:P1266))</f>
        <v>1.0545670127210454</v>
      </c>
    </row>
    <row r="7" spans="2:25">
      <c r="B7" s="7">
        <v>43789.291666666664</v>
      </c>
      <c r="C7" s="8">
        <v>11.6777</v>
      </c>
      <c r="D7" s="9">
        <f t="shared" si="1"/>
        <v>11.757400000000001</v>
      </c>
      <c r="E7" s="10">
        <f>MA1SONY[[#This Row],[Adj Close]]-MA1SONY[[#This Row],[Naive Trend ]]</f>
        <v>-7.970000000000077E-2</v>
      </c>
      <c r="F7" s="6">
        <f t="shared" si="0"/>
        <v>6.3520900000001226E-3</v>
      </c>
      <c r="G7" s="6">
        <f>ABS(MA1SONY[[#This Row],[Erorr 1]])</f>
        <v>7.970000000000077E-2</v>
      </c>
      <c r="H7" s="11">
        <f>MA1SONY[[#This Row],[Abs Erorr 1]]/MA1SONY[[#This Row],[Adj Close]]</f>
        <v>6.82497409592649E-3</v>
      </c>
      <c r="I7" s="9">
        <f t="shared" ref="I7:I70" si="3">AVERAGE(C4:C6)</f>
        <v>11.801733333333333</v>
      </c>
      <c r="J7" s="12">
        <f>(MA1SONY[[#This Row],[Adj Close]]-MA1SONY[[#This Row],[3-MA]])</f>
        <v>-0.12403333333333322</v>
      </c>
      <c r="K7" s="13">
        <f t="shared" si="2"/>
        <v>1.5384267777777749E-2</v>
      </c>
      <c r="L7" s="13">
        <f>ABS(MA1SONY[[#This Row],[Erorr 2]])</f>
        <v>0.12403333333333322</v>
      </c>
      <c r="M7" s="11">
        <f>MA1SONY[[#This Row],[Abs Erorr 2]]/MA1SONY[[#This Row],[Adj Close]]</f>
        <v>1.0621383777056546E-2</v>
      </c>
      <c r="N7" s="52"/>
      <c r="O7" s="52"/>
      <c r="P7" s="52"/>
      <c r="Q7" s="52"/>
      <c r="R7" s="55"/>
      <c r="T7" s="60" t="s">
        <v>21</v>
      </c>
      <c r="U7" s="60"/>
      <c r="V7" s="60"/>
      <c r="W7" s="17">
        <f>AVERAGE(H3:H1266)*100</f>
        <v>1.3505780344183125</v>
      </c>
      <c r="X7" s="17">
        <f>AVERAGE(M3:M1266)*100</f>
        <v>1.704797348118001</v>
      </c>
      <c r="Y7" s="17">
        <f>AVERAGE(R3:R1266)*100</f>
        <v>2.223403726960965</v>
      </c>
    </row>
    <row r="8" spans="2:25">
      <c r="B8" s="7">
        <v>43790.291666666664</v>
      </c>
      <c r="C8" s="8">
        <v>11.6853</v>
      </c>
      <c r="D8" s="9">
        <f t="shared" si="1"/>
        <v>11.6777</v>
      </c>
      <c r="E8" s="10">
        <f>MA1SONY[[#This Row],[Adj Close]]-MA1SONY[[#This Row],[Naive Trend ]]</f>
        <v>7.6000000000000512E-3</v>
      </c>
      <c r="F8" s="6">
        <f t="shared" si="0"/>
        <v>5.7760000000000775E-5</v>
      </c>
      <c r="G8" s="6">
        <f>ABS(MA1SONY[[#This Row],[Erorr 1]])</f>
        <v>7.6000000000000512E-3</v>
      </c>
      <c r="H8" s="11">
        <f>MA1SONY[[#This Row],[Abs Erorr 1]]/MA1SONY[[#This Row],[Adj Close]]</f>
        <v>6.5038980599557152E-4</v>
      </c>
      <c r="I8" s="9">
        <f t="shared" si="3"/>
        <v>11.765033333333333</v>
      </c>
      <c r="J8" s="12">
        <f>(MA1SONY[[#This Row],[Adj Close]]-MA1SONY[[#This Row],[3-MA]])</f>
        <v>-7.9733333333333434E-2</v>
      </c>
      <c r="K8" s="13">
        <f t="shared" si="2"/>
        <v>6.3574044444444601E-3</v>
      </c>
      <c r="L8" s="13">
        <f>ABS(MA1SONY[[#This Row],[Erorr 2]])</f>
        <v>7.9733333333333434E-2</v>
      </c>
      <c r="M8" s="11">
        <f>MA1SONY[[#This Row],[Abs Erorr 2]]/MA1SONY[[#This Row],[Adj Close]]</f>
        <v>6.8233877892166601E-3</v>
      </c>
      <c r="N8" s="52"/>
      <c r="O8" s="52"/>
      <c r="P8" s="52"/>
      <c r="Q8" s="52"/>
      <c r="R8" s="55"/>
    </row>
    <row r="9" spans="2:25">
      <c r="B9" s="7">
        <v>43791.291666666664</v>
      </c>
      <c r="C9" s="8">
        <v>11.624499999999999</v>
      </c>
      <c r="D9" s="9">
        <f t="shared" si="1"/>
        <v>11.6853</v>
      </c>
      <c r="E9" s="10">
        <f>MA1SONY[[#This Row],[Adj Close]]-MA1SONY[[#This Row],[Naive Trend ]]</f>
        <v>-6.0800000000000409E-2</v>
      </c>
      <c r="F9" s="6">
        <f t="shared" si="0"/>
        <v>3.6966400000000496E-3</v>
      </c>
      <c r="G9" s="6">
        <f>ABS(MA1SONY[[#This Row],[Erorr 1]])</f>
        <v>6.0800000000000409E-2</v>
      </c>
      <c r="H9" s="11">
        <f>MA1SONY[[#This Row],[Abs Erorr 1]]/MA1SONY[[#This Row],[Adj Close]]</f>
        <v>5.2303324874188491E-3</v>
      </c>
      <c r="I9" s="9">
        <f t="shared" si="3"/>
        <v>11.706799999999999</v>
      </c>
      <c r="J9" s="12">
        <f>(MA1SONY[[#This Row],[Adj Close]]-MA1SONY[[#This Row],[3-MA]])</f>
        <v>-8.230000000000004E-2</v>
      </c>
      <c r="K9" s="13">
        <f t="shared" si="2"/>
        <v>6.7732900000000065E-3</v>
      </c>
      <c r="L9" s="13">
        <f>ABS(MA1SONY[[#This Row],[Erorr 2]])</f>
        <v>8.230000000000004E-2</v>
      </c>
      <c r="M9" s="11">
        <f>MA1SONY[[#This Row],[Abs Erorr 2]]/MA1SONY[[#This Row],[Adj Close]]</f>
        <v>7.0798744032001416E-3</v>
      </c>
      <c r="N9" s="9">
        <f>AVERAGE(C3:C8)</f>
        <v>11.752699999999999</v>
      </c>
      <c r="O9" s="14">
        <f>MA1SONY[[#This Row],[Adj Close]]-MA1SONY[[#This Row],[6-MA]]</f>
        <v>-0.12819999999999965</v>
      </c>
      <c r="P9" s="13">
        <f>(MA1SONY[[#This Row],[Adj Close]]-N9)^2</f>
        <v>1.643523999999991E-2</v>
      </c>
      <c r="Q9" s="13">
        <f>ABS(MA1SONY[[#This Row],[Erorr 3]])</f>
        <v>0.12819999999999965</v>
      </c>
      <c r="R9" s="15">
        <f>MA1SONY[[#This Row],[Abs Erorr 3]]/MA1SONY[[#This Row],[Adj Close]]</f>
        <v>1.1028431330379772E-2</v>
      </c>
    </row>
    <row r="10" spans="2:25">
      <c r="B10" s="7">
        <v>43794.291666666664</v>
      </c>
      <c r="C10" s="8">
        <v>11.7385</v>
      </c>
      <c r="D10" s="9">
        <f t="shared" si="1"/>
        <v>11.624499999999999</v>
      </c>
      <c r="E10" s="10">
        <f>MA1SONY[[#This Row],[Adj Close]]-MA1SONY[[#This Row],[Naive Trend ]]</f>
        <v>0.11400000000000077</v>
      </c>
      <c r="F10" s="6">
        <f t="shared" si="0"/>
        <v>1.2996000000000176E-2</v>
      </c>
      <c r="G10" s="6">
        <f>ABS(MA1SONY[[#This Row],[Erorr 1]])</f>
        <v>0.11400000000000077</v>
      </c>
      <c r="H10" s="11">
        <f>MA1SONY[[#This Row],[Abs Erorr 1]]/MA1SONY[[#This Row],[Adj Close]]</f>
        <v>9.7116326617541215E-3</v>
      </c>
      <c r="I10" s="9">
        <f t="shared" si="3"/>
        <v>11.6625</v>
      </c>
      <c r="J10" s="12">
        <f>(MA1SONY[[#This Row],[Adj Close]]-MA1SONY[[#This Row],[3-MA]])</f>
        <v>7.6000000000000512E-2</v>
      </c>
      <c r="K10" s="13">
        <f t="shared" si="2"/>
        <v>5.7760000000000779E-3</v>
      </c>
      <c r="L10" s="13">
        <f>ABS(MA1SONY[[#This Row],[Erorr 2]])</f>
        <v>7.6000000000000512E-2</v>
      </c>
      <c r="M10" s="11">
        <f>MA1SONY[[#This Row],[Abs Erorr 2]]/MA1SONY[[#This Row],[Adj Close]]</f>
        <v>6.4744217745027486E-3</v>
      </c>
      <c r="N10" s="9">
        <f t="shared" ref="N10:N73" si="4">AVERAGE(C4:C9)</f>
        <v>11.732116666666668</v>
      </c>
      <c r="O10" s="14">
        <f>MA1SONY[[#This Row],[Adj Close]]-MA1SONY[[#This Row],[6-MA]]</f>
        <v>6.3833333333320752E-3</v>
      </c>
      <c r="P10" s="13">
        <f>(MA1SONY[[#This Row],[Adj Close]]-N10)^2</f>
        <v>4.0746944444428384E-5</v>
      </c>
      <c r="Q10" s="13">
        <f>ABS(MA1SONY[[#This Row],[Erorr 3]])</f>
        <v>6.3833333333320752E-3</v>
      </c>
      <c r="R10" s="15">
        <f>MA1SONY[[#This Row],[Abs Erorr 3]]/MA1SONY[[#This Row],[Adj Close]]</f>
        <v>5.4379463588465949E-4</v>
      </c>
    </row>
    <row r="11" spans="2:25">
      <c r="B11" s="7">
        <v>43795.291666666664</v>
      </c>
      <c r="C11" s="8">
        <v>11.994899999999999</v>
      </c>
      <c r="D11" s="9">
        <f t="shared" si="1"/>
        <v>11.7385</v>
      </c>
      <c r="E11" s="10">
        <f>MA1SONY[[#This Row],[Adj Close]]-MA1SONY[[#This Row],[Naive Trend ]]</f>
        <v>0.2563999999999993</v>
      </c>
      <c r="F11" s="6">
        <f t="shared" si="0"/>
        <v>6.574095999999964E-2</v>
      </c>
      <c r="G11" s="6">
        <f>ABS(MA1SONY[[#This Row],[Erorr 1]])</f>
        <v>0.2563999999999993</v>
      </c>
      <c r="H11" s="11">
        <f>MA1SONY[[#This Row],[Abs Erorr 1]]/MA1SONY[[#This Row],[Adj Close]]</f>
        <v>2.1375751360995031E-2</v>
      </c>
      <c r="I11" s="9">
        <f t="shared" si="3"/>
        <v>11.682766666666666</v>
      </c>
      <c r="J11" s="12">
        <f>(MA1SONY[[#This Row],[Adj Close]]-MA1SONY[[#This Row],[3-MA]])</f>
        <v>0.3121333333333336</v>
      </c>
      <c r="K11" s="13">
        <f t="shared" si="2"/>
        <v>9.7427217777777936E-2</v>
      </c>
      <c r="L11" s="13">
        <f>ABS(MA1SONY[[#This Row],[Erorr 2]])</f>
        <v>0.3121333333333336</v>
      </c>
      <c r="M11" s="11">
        <f>MA1SONY[[#This Row],[Abs Erorr 2]]/MA1SONY[[#This Row],[Adj Close]]</f>
        <v>2.6022170533587911E-2</v>
      </c>
      <c r="N11" s="9">
        <f t="shared" si="4"/>
        <v>11.723899999999999</v>
      </c>
      <c r="O11" s="14">
        <f>MA1SONY[[#This Row],[Adj Close]]-MA1SONY[[#This Row],[6-MA]]</f>
        <v>0.2710000000000008</v>
      </c>
      <c r="P11" s="13">
        <f>(MA1SONY[[#This Row],[Adj Close]]-N11)^2</f>
        <v>7.3441000000000436E-2</v>
      </c>
      <c r="Q11" s="13">
        <f>ABS(MA1SONY[[#This Row],[Erorr 3]])</f>
        <v>0.2710000000000008</v>
      </c>
      <c r="R11" s="15">
        <f>MA1SONY[[#This Row],[Abs Erorr 3]]/MA1SONY[[#This Row],[Adj Close]]</f>
        <v>2.2592935330849013E-2</v>
      </c>
    </row>
    <row r="12" spans="2:25">
      <c r="B12" s="7">
        <v>43796.291666666664</v>
      </c>
      <c r="C12" s="8">
        <v>12.1031</v>
      </c>
      <c r="D12" s="9">
        <f t="shared" si="1"/>
        <v>11.994899999999999</v>
      </c>
      <c r="E12" s="10">
        <f>MA1SONY[[#This Row],[Adj Close]]-MA1SONY[[#This Row],[Naive Trend ]]</f>
        <v>0.10820000000000007</v>
      </c>
      <c r="F12" s="6">
        <f t="shared" si="0"/>
        <v>1.1707240000000016E-2</v>
      </c>
      <c r="G12" s="6">
        <f>ABS(MA1SONY[[#This Row],[Erorr 1]])</f>
        <v>0.10820000000000007</v>
      </c>
      <c r="H12" s="11">
        <f>MA1SONY[[#This Row],[Abs Erorr 1]]/MA1SONY[[#This Row],[Adj Close]]</f>
        <v>8.9398583833893864E-3</v>
      </c>
      <c r="I12" s="9">
        <f t="shared" si="3"/>
        <v>11.785966666666667</v>
      </c>
      <c r="J12" s="12">
        <f>(MA1SONY[[#This Row],[Adj Close]]-MA1SONY[[#This Row],[3-MA]])</f>
        <v>0.3171333333333326</v>
      </c>
      <c r="K12" s="13">
        <f t="shared" si="2"/>
        <v>0.10057355111111065</v>
      </c>
      <c r="L12" s="13">
        <f>ABS(MA1SONY[[#This Row],[Erorr 2]])</f>
        <v>0.3171333333333326</v>
      </c>
      <c r="M12" s="11">
        <f>MA1SONY[[#This Row],[Abs Erorr 2]]/MA1SONY[[#This Row],[Adj Close]]</f>
        <v>2.6202653314715454E-2</v>
      </c>
      <c r="N12" s="9">
        <f t="shared" si="4"/>
        <v>11.746383333333332</v>
      </c>
      <c r="O12" s="14">
        <f>MA1SONY[[#This Row],[Adj Close]]-MA1SONY[[#This Row],[6-MA]]</f>
        <v>0.35671666666666724</v>
      </c>
      <c r="P12" s="13">
        <f>(MA1SONY[[#This Row],[Adj Close]]-N12)^2</f>
        <v>0.12724678027777819</v>
      </c>
      <c r="Q12" s="13">
        <f>ABS(MA1SONY[[#This Row],[Erorr 3]])</f>
        <v>0.35671666666666724</v>
      </c>
      <c r="R12" s="15">
        <f>MA1SONY[[#This Row],[Abs Erorr 3]]/MA1SONY[[#This Row],[Adj Close]]</f>
        <v>2.9473165277215527E-2</v>
      </c>
    </row>
    <row r="13" spans="2:25">
      <c r="B13" s="7">
        <v>43798.291666666664</v>
      </c>
      <c r="C13" s="8">
        <v>12.057600000000001</v>
      </c>
      <c r="D13" s="9">
        <f t="shared" si="1"/>
        <v>12.1031</v>
      </c>
      <c r="E13" s="10">
        <f>MA1SONY[[#This Row],[Adj Close]]-MA1SONY[[#This Row],[Naive Trend ]]</f>
        <v>-4.5499999999998764E-2</v>
      </c>
      <c r="F13" s="6">
        <f t="shared" si="0"/>
        <v>2.0702499999998873E-3</v>
      </c>
      <c r="G13" s="6">
        <f>ABS(MA1SONY[[#This Row],[Erorr 1]])</f>
        <v>4.5499999999998764E-2</v>
      </c>
      <c r="H13" s="11">
        <f>MA1SONY[[#This Row],[Abs Erorr 1]]/MA1SONY[[#This Row],[Adj Close]]</f>
        <v>3.7735536093417231E-3</v>
      </c>
      <c r="I13" s="9">
        <f t="shared" si="3"/>
        <v>11.945500000000001</v>
      </c>
      <c r="J13" s="12">
        <f>(MA1SONY[[#This Row],[Adj Close]]-MA1SONY[[#This Row],[3-MA]])</f>
        <v>0.11209999999999987</v>
      </c>
      <c r="K13" s="13">
        <f t="shared" si="2"/>
        <v>1.2566409999999971E-2</v>
      </c>
      <c r="L13" s="13">
        <f>ABS(MA1SONY[[#This Row],[Erorr 2]])</f>
        <v>0.11209999999999987</v>
      </c>
      <c r="M13" s="11">
        <f>MA1SONY[[#This Row],[Abs Erorr 2]]/MA1SONY[[#This Row],[Adj Close]]</f>
        <v>9.2970408704883111E-3</v>
      </c>
      <c r="N13" s="9">
        <f t="shared" si="4"/>
        <v>11.804</v>
      </c>
      <c r="O13" s="14">
        <f>MA1SONY[[#This Row],[Adj Close]]-MA1SONY[[#This Row],[6-MA]]</f>
        <v>0.25360000000000049</v>
      </c>
      <c r="P13" s="13">
        <f>(MA1SONY[[#This Row],[Adj Close]]-N13)^2</f>
        <v>6.4312960000000252E-2</v>
      </c>
      <c r="Q13" s="13">
        <f>ABS(MA1SONY[[#This Row],[Erorr 3]])</f>
        <v>0.25360000000000049</v>
      </c>
      <c r="R13" s="15">
        <f>MA1SONY[[#This Row],[Abs Erorr 3]]/MA1SONY[[#This Row],[Adj Close]]</f>
        <v>2.1032377919320635E-2</v>
      </c>
    </row>
    <row r="14" spans="2:25">
      <c r="B14" s="7">
        <v>43801.291666666664</v>
      </c>
      <c r="C14" s="8">
        <v>12.019600000000001</v>
      </c>
      <c r="D14" s="9">
        <f t="shared" si="1"/>
        <v>12.057600000000001</v>
      </c>
      <c r="E14" s="10">
        <f>MA1SONY[[#This Row],[Adj Close]]-MA1SONY[[#This Row],[Naive Trend ]]</f>
        <v>-3.8000000000000256E-2</v>
      </c>
      <c r="F14" s="6">
        <f t="shared" si="0"/>
        <v>1.4440000000000195E-3</v>
      </c>
      <c r="G14" s="6">
        <f>ABS(MA1SONY[[#This Row],[Erorr 1]])</f>
        <v>3.8000000000000256E-2</v>
      </c>
      <c r="H14" s="11">
        <f>MA1SONY[[#This Row],[Abs Erorr 1]]/MA1SONY[[#This Row],[Adj Close]]</f>
        <v>3.1615028786315894E-3</v>
      </c>
      <c r="I14" s="9">
        <f t="shared" si="3"/>
        <v>12.051866666666667</v>
      </c>
      <c r="J14" s="12">
        <f>(MA1SONY[[#This Row],[Adj Close]]-MA1SONY[[#This Row],[3-MA]])</f>
        <v>-3.2266666666666666E-2</v>
      </c>
      <c r="K14" s="13">
        <f t="shared" si="2"/>
        <v>1.0411377777777777E-3</v>
      </c>
      <c r="L14" s="13">
        <f>ABS(MA1SONY[[#This Row],[Erorr 2]])</f>
        <v>3.2266666666666666E-2</v>
      </c>
      <c r="M14" s="11">
        <f>MA1SONY[[#This Row],[Abs Erorr 2]]/MA1SONY[[#This Row],[Adj Close]]</f>
        <v>2.6845041986976823E-3</v>
      </c>
      <c r="N14" s="9">
        <f t="shared" si="4"/>
        <v>11.867316666666667</v>
      </c>
      <c r="O14" s="14">
        <f>MA1SONY[[#This Row],[Adj Close]]-MA1SONY[[#This Row],[6-MA]]</f>
        <v>0.1522833333333331</v>
      </c>
      <c r="P14" s="13">
        <f>(MA1SONY[[#This Row],[Adj Close]]-N14)^2</f>
        <v>2.3190213611111041E-2</v>
      </c>
      <c r="Q14" s="13">
        <f>ABS(MA1SONY[[#This Row],[Erorr 3]])</f>
        <v>0.1522833333333331</v>
      </c>
      <c r="R14" s="15">
        <f>MA1SONY[[#This Row],[Abs Erorr 3]]/MA1SONY[[#This Row],[Adj Close]]</f>
        <v>1.2669584123709034E-2</v>
      </c>
    </row>
    <row r="15" spans="2:25">
      <c r="B15" s="7">
        <v>43802.291666666664</v>
      </c>
      <c r="C15" s="8">
        <v>12.2684</v>
      </c>
      <c r="D15" s="9">
        <f t="shared" si="1"/>
        <v>12.019600000000001</v>
      </c>
      <c r="E15" s="10">
        <f>MA1SONY[[#This Row],[Adj Close]]-MA1SONY[[#This Row],[Naive Trend ]]</f>
        <v>0.24879999999999924</v>
      </c>
      <c r="F15" s="6">
        <f t="shared" si="0"/>
        <v>6.190143999999962E-2</v>
      </c>
      <c r="G15" s="6">
        <f>ABS(MA1SONY[[#This Row],[Erorr 1]])</f>
        <v>0.24879999999999924</v>
      </c>
      <c r="H15" s="11">
        <f>MA1SONY[[#This Row],[Abs Erorr 1]]/MA1SONY[[#This Row],[Adj Close]]</f>
        <v>2.0279743079782142E-2</v>
      </c>
      <c r="I15" s="9">
        <f t="shared" si="3"/>
        <v>12.0601</v>
      </c>
      <c r="J15" s="12">
        <f>(MA1SONY[[#This Row],[Adj Close]]-MA1SONY[[#This Row],[3-MA]])</f>
        <v>0.20829999999999949</v>
      </c>
      <c r="K15" s="13">
        <f t="shared" si="2"/>
        <v>4.3388889999999784E-2</v>
      </c>
      <c r="L15" s="13">
        <f>ABS(MA1SONY[[#This Row],[Erorr 2]])</f>
        <v>0.20829999999999949</v>
      </c>
      <c r="M15" s="11">
        <f>MA1SONY[[#This Row],[Abs Erorr 2]]/MA1SONY[[#This Row],[Adj Close]]</f>
        <v>1.6978579113820832E-2</v>
      </c>
      <c r="N15" s="9">
        <f t="shared" si="4"/>
        <v>11.923033333333334</v>
      </c>
      <c r="O15" s="14">
        <f>MA1SONY[[#This Row],[Adj Close]]-MA1SONY[[#This Row],[6-MA]]</f>
        <v>0.34536666666666527</v>
      </c>
      <c r="P15" s="13">
        <f>(MA1SONY[[#This Row],[Adj Close]]-N15)^2</f>
        <v>0.11927813444444348</v>
      </c>
      <c r="Q15" s="13">
        <f>ABS(MA1SONY[[#This Row],[Erorr 3]])</f>
        <v>0.34536666666666527</v>
      </c>
      <c r="R15" s="15">
        <f>MA1SONY[[#This Row],[Abs Erorr 3]]/MA1SONY[[#This Row],[Adj Close]]</f>
        <v>2.8150913457880837E-2</v>
      </c>
    </row>
    <row r="16" spans="2:25">
      <c r="B16" s="7">
        <v>43803.291666666664</v>
      </c>
      <c r="C16" s="8">
        <v>12.401400000000001</v>
      </c>
      <c r="D16" s="9">
        <f t="shared" si="1"/>
        <v>12.2684</v>
      </c>
      <c r="E16" s="10">
        <f>MA1SONY[[#This Row],[Adj Close]]-MA1SONY[[#This Row],[Naive Trend ]]</f>
        <v>0.1330000000000009</v>
      </c>
      <c r="F16" s="6">
        <f t="shared" si="0"/>
        <v>1.7689000000000239E-2</v>
      </c>
      <c r="G16" s="6">
        <f>ABS(MA1SONY[[#This Row],[Erorr 1]])</f>
        <v>0.1330000000000009</v>
      </c>
      <c r="H16" s="11">
        <f>MA1SONY[[#This Row],[Abs Erorr 1]]/MA1SONY[[#This Row],[Adj Close]]</f>
        <v>1.0724595610173117E-2</v>
      </c>
      <c r="I16" s="9">
        <f t="shared" si="3"/>
        <v>12.115200000000002</v>
      </c>
      <c r="J16" s="12">
        <f>(MA1SONY[[#This Row],[Adj Close]]-MA1SONY[[#This Row],[3-MA]])</f>
        <v>0.28619999999999912</v>
      </c>
      <c r="K16" s="13">
        <f t="shared" si="2"/>
        <v>8.1910439999999501E-2</v>
      </c>
      <c r="L16" s="13">
        <f>ABS(MA1SONY[[#This Row],[Erorr 2]])</f>
        <v>0.28619999999999912</v>
      </c>
      <c r="M16" s="11">
        <f>MA1SONY[[#This Row],[Abs Erorr 2]]/MA1SONY[[#This Row],[Adj Close]]</f>
        <v>2.3078039576176813E-2</v>
      </c>
      <c r="N16" s="9">
        <f t="shared" si="4"/>
        <v>12.03035</v>
      </c>
      <c r="O16" s="14">
        <f>MA1SONY[[#This Row],[Adj Close]]-MA1SONY[[#This Row],[6-MA]]</f>
        <v>0.37105000000000032</v>
      </c>
      <c r="P16" s="13">
        <f>(MA1SONY[[#This Row],[Adj Close]]-N16)^2</f>
        <v>0.13767810250000023</v>
      </c>
      <c r="Q16" s="13">
        <f>ABS(MA1SONY[[#This Row],[Erorr 3]])</f>
        <v>0.37105000000000032</v>
      </c>
      <c r="R16" s="15">
        <f>MA1SONY[[#This Row],[Abs Erorr 3]]/MA1SONY[[#This Row],[Adj Close]]</f>
        <v>2.9920009031238433E-2</v>
      </c>
    </row>
    <row r="17" spans="2:18">
      <c r="B17" s="7">
        <v>43804.291666666664</v>
      </c>
      <c r="C17" s="8">
        <v>12.3843</v>
      </c>
      <c r="D17" s="9">
        <f t="shared" si="1"/>
        <v>12.401400000000001</v>
      </c>
      <c r="E17" s="10">
        <f>MA1SONY[[#This Row],[Adj Close]]-MA1SONY[[#This Row],[Naive Trend ]]</f>
        <v>-1.7100000000001003E-2</v>
      </c>
      <c r="F17" s="6">
        <f t="shared" si="0"/>
        <v>2.9241000000003432E-4</v>
      </c>
      <c r="G17" s="6">
        <f>ABS(MA1SONY[[#This Row],[Erorr 1]])</f>
        <v>1.7100000000001003E-2</v>
      </c>
      <c r="H17" s="11">
        <f>MA1SONY[[#This Row],[Abs Erorr 1]]/MA1SONY[[#This Row],[Adj Close]]</f>
        <v>1.3807805043483284E-3</v>
      </c>
      <c r="I17" s="9">
        <f t="shared" si="3"/>
        <v>12.229799999999999</v>
      </c>
      <c r="J17" s="12">
        <f>(MA1SONY[[#This Row],[Adj Close]]-MA1SONY[[#This Row],[3-MA]])</f>
        <v>0.15450000000000053</v>
      </c>
      <c r="K17" s="13">
        <f t="shared" si="2"/>
        <v>2.3870250000000162E-2</v>
      </c>
      <c r="L17" s="13">
        <f>ABS(MA1SONY[[#This Row],[Erorr 2]])</f>
        <v>0.15450000000000053</v>
      </c>
      <c r="M17" s="11">
        <f>MA1SONY[[#This Row],[Abs Erorr 2]]/MA1SONY[[#This Row],[Adj Close]]</f>
        <v>1.2475472977883331E-2</v>
      </c>
      <c r="N17" s="9">
        <f t="shared" si="4"/>
        <v>12.140833333333333</v>
      </c>
      <c r="O17" s="14">
        <f>MA1SONY[[#This Row],[Adj Close]]-MA1SONY[[#This Row],[6-MA]]</f>
        <v>0.2434666666666665</v>
      </c>
      <c r="P17" s="13">
        <f>(MA1SONY[[#This Row],[Adj Close]]-N17)^2</f>
        <v>5.9276017777777697E-2</v>
      </c>
      <c r="Q17" s="13">
        <f>ABS(MA1SONY[[#This Row],[Erorr 3]])</f>
        <v>0.2434666666666665</v>
      </c>
      <c r="R17" s="15">
        <f>MA1SONY[[#This Row],[Abs Erorr 3]]/MA1SONY[[#This Row],[Adj Close]]</f>
        <v>1.9659299812396867E-2</v>
      </c>
    </row>
    <row r="18" spans="2:18">
      <c r="B18" s="7">
        <v>43805.291666666664</v>
      </c>
      <c r="C18" s="8">
        <v>12.401400000000001</v>
      </c>
      <c r="D18" s="9">
        <f t="shared" si="1"/>
        <v>12.3843</v>
      </c>
      <c r="E18" s="10">
        <f>MA1SONY[[#This Row],[Adj Close]]-MA1SONY[[#This Row],[Naive Trend ]]</f>
        <v>1.7100000000001003E-2</v>
      </c>
      <c r="F18" s="6">
        <f t="shared" si="0"/>
        <v>2.9241000000003432E-4</v>
      </c>
      <c r="G18" s="6">
        <f>ABS(MA1SONY[[#This Row],[Erorr 1]])</f>
        <v>1.7100000000001003E-2</v>
      </c>
      <c r="H18" s="11">
        <f>MA1SONY[[#This Row],[Abs Erorr 1]]/MA1SONY[[#This Row],[Adj Close]]</f>
        <v>1.3788765784509009E-3</v>
      </c>
      <c r="I18" s="9">
        <f t="shared" si="3"/>
        <v>12.351366666666669</v>
      </c>
      <c r="J18" s="12">
        <f>(MA1SONY[[#This Row],[Adj Close]]-MA1SONY[[#This Row],[3-MA]])</f>
        <v>5.0033333333331598E-2</v>
      </c>
      <c r="K18" s="13">
        <f t="shared" si="2"/>
        <v>2.5033344444442707E-3</v>
      </c>
      <c r="L18" s="13">
        <f>ABS(MA1SONY[[#This Row],[Erorr 2]])</f>
        <v>5.0033333333331598E-2</v>
      </c>
      <c r="M18" s="11">
        <f>MA1SONY[[#This Row],[Abs Erorr 2]]/MA1SONY[[#This Row],[Adj Close]]</f>
        <v>4.0344907295411479E-3</v>
      </c>
      <c r="N18" s="9">
        <f t="shared" si="4"/>
        <v>12.205733333333335</v>
      </c>
      <c r="O18" s="14">
        <f>MA1SONY[[#This Row],[Adj Close]]-MA1SONY[[#This Row],[6-MA]]</f>
        <v>0.19566666666666599</v>
      </c>
      <c r="P18" s="13">
        <f>(MA1SONY[[#This Row],[Adj Close]]-N18)^2</f>
        <v>3.8285444444444178E-2</v>
      </c>
      <c r="Q18" s="13">
        <f>ABS(MA1SONY[[#This Row],[Erorr 3]])</f>
        <v>0.19566666666666599</v>
      </c>
      <c r="R18" s="15">
        <f>MA1SONY[[#This Row],[Abs Erorr 3]]/MA1SONY[[#This Row],[Adj Close]]</f>
        <v>1.5777788529252018E-2</v>
      </c>
    </row>
    <row r="19" spans="2:18">
      <c r="B19" s="7">
        <v>43808.291666666664</v>
      </c>
      <c r="C19" s="8">
        <v>12.5229</v>
      </c>
      <c r="D19" s="9">
        <f t="shared" si="1"/>
        <v>12.401400000000001</v>
      </c>
      <c r="E19" s="10">
        <f>MA1SONY[[#This Row],[Adj Close]]-MA1SONY[[#This Row],[Naive Trend ]]</f>
        <v>0.12149999999999928</v>
      </c>
      <c r="F19" s="6">
        <f t="shared" si="0"/>
        <v>1.4762249999999824E-2</v>
      </c>
      <c r="G19" s="6">
        <f>ABS(MA1SONY[[#This Row],[Erorr 1]])</f>
        <v>0.12149999999999928</v>
      </c>
      <c r="H19" s="11">
        <f>MA1SONY[[#This Row],[Abs Erorr 1]]/MA1SONY[[#This Row],[Adj Close]]</f>
        <v>9.7022255228420961E-3</v>
      </c>
      <c r="I19" s="9">
        <f t="shared" si="3"/>
        <v>12.3957</v>
      </c>
      <c r="J19" s="12">
        <f>(MA1SONY[[#This Row],[Adj Close]]-MA1SONY[[#This Row],[3-MA]])</f>
        <v>0.1272000000000002</v>
      </c>
      <c r="K19" s="13">
        <f t="shared" si="2"/>
        <v>1.6179840000000053E-2</v>
      </c>
      <c r="L19" s="13">
        <f>ABS(MA1SONY[[#This Row],[Erorr 2]])</f>
        <v>0.1272000000000002</v>
      </c>
      <c r="M19" s="11">
        <f>MA1SONY[[#This Row],[Abs Erorr 2]]/MA1SONY[[#This Row],[Adj Close]]</f>
        <v>1.0157391658481677E-2</v>
      </c>
      <c r="N19" s="9">
        <f t="shared" si="4"/>
        <v>12.255450000000002</v>
      </c>
      <c r="O19" s="14">
        <f>MA1SONY[[#This Row],[Adj Close]]-MA1SONY[[#This Row],[6-MA]]</f>
        <v>0.26744999999999841</v>
      </c>
      <c r="P19" s="13">
        <f>(MA1SONY[[#This Row],[Adj Close]]-N19)^2</f>
        <v>7.1529502499999148E-2</v>
      </c>
      <c r="Q19" s="13">
        <f>ABS(MA1SONY[[#This Row],[Erorr 3]])</f>
        <v>0.26744999999999841</v>
      </c>
      <c r="R19" s="15">
        <f>MA1SONY[[#This Row],[Abs Erorr 3]]/MA1SONY[[#This Row],[Adj Close]]</f>
        <v>2.1356874206453651E-2</v>
      </c>
    </row>
    <row r="20" spans="2:18">
      <c r="B20" s="7">
        <v>43809.291666666664</v>
      </c>
      <c r="C20" s="8">
        <v>12.5951</v>
      </c>
      <c r="D20" s="9">
        <f t="shared" si="1"/>
        <v>12.5229</v>
      </c>
      <c r="E20" s="10">
        <f>MA1SONY[[#This Row],[Adj Close]]-MA1SONY[[#This Row],[Naive Trend ]]</f>
        <v>7.2200000000000486E-2</v>
      </c>
      <c r="F20" s="6">
        <f t="shared" si="0"/>
        <v>5.2128400000000701E-3</v>
      </c>
      <c r="G20" s="6">
        <f>ABS(MA1SONY[[#This Row],[Erorr 1]])</f>
        <v>7.2200000000000486E-2</v>
      </c>
      <c r="H20" s="11">
        <f>MA1SONY[[#This Row],[Abs Erorr 1]]/MA1SONY[[#This Row],[Adj Close]]</f>
        <v>5.7323879921557181E-3</v>
      </c>
      <c r="I20" s="9">
        <f t="shared" si="3"/>
        <v>12.436199999999999</v>
      </c>
      <c r="J20" s="12">
        <f>(MA1SONY[[#This Row],[Adj Close]]-MA1SONY[[#This Row],[3-MA]])</f>
        <v>0.15890000000000093</v>
      </c>
      <c r="K20" s="13">
        <f t="shared" si="2"/>
        <v>2.5249210000000296E-2</v>
      </c>
      <c r="L20" s="13">
        <f>ABS(MA1SONY[[#This Row],[Erorr 2]])</f>
        <v>0.15890000000000093</v>
      </c>
      <c r="M20" s="11">
        <f>MA1SONY[[#This Row],[Abs Erorr 2]]/MA1SONY[[#This Row],[Adj Close]]</f>
        <v>1.2616017340076769E-2</v>
      </c>
      <c r="N20" s="9">
        <f t="shared" si="4"/>
        <v>12.333</v>
      </c>
      <c r="O20" s="14">
        <f>MA1SONY[[#This Row],[Adj Close]]-MA1SONY[[#This Row],[6-MA]]</f>
        <v>0.26210000000000022</v>
      </c>
      <c r="P20" s="13">
        <f>(MA1SONY[[#This Row],[Adj Close]]-N20)^2</f>
        <v>6.869641000000011E-2</v>
      </c>
      <c r="Q20" s="13">
        <f>ABS(MA1SONY[[#This Row],[Erorr 3]])</f>
        <v>0.26210000000000022</v>
      </c>
      <c r="R20" s="15">
        <f>MA1SONY[[#This Row],[Abs Erorr 3]]/MA1SONY[[#This Row],[Adj Close]]</f>
        <v>2.0809679954903113E-2</v>
      </c>
    </row>
    <row r="21" spans="2:18">
      <c r="B21" s="7">
        <v>43810.291666666664</v>
      </c>
      <c r="C21" s="8">
        <v>12.6388</v>
      </c>
      <c r="D21" s="9">
        <f t="shared" si="1"/>
        <v>12.5951</v>
      </c>
      <c r="E21" s="10">
        <f>MA1SONY[[#This Row],[Adj Close]]-MA1SONY[[#This Row],[Naive Trend ]]</f>
        <v>4.3699999999999406E-2</v>
      </c>
      <c r="F21" s="6">
        <f t="shared" si="0"/>
        <v>1.9096899999999481E-3</v>
      </c>
      <c r="G21" s="6">
        <f>ABS(MA1SONY[[#This Row],[Erorr 1]])</f>
        <v>4.3699999999999406E-2</v>
      </c>
      <c r="H21" s="11">
        <f>MA1SONY[[#This Row],[Abs Erorr 1]]/MA1SONY[[#This Row],[Adj Close]]</f>
        <v>3.4576067348165494E-3</v>
      </c>
      <c r="I21" s="9">
        <f t="shared" si="3"/>
        <v>12.506466666666668</v>
      </c>
      <c r="J21" s="12">
        <f>(MA1SONY[[#This Row],[Adj Close]]-MA1SONY[[#This Row],[3-MA]])</f>
        <v>0.13233333333333164</v>
      </c>
      <c r="K21" s="13">
        <f t="shared" si="2"/>
        <v>1.7512111111110663E-2</v>
      </c>
      <c r="L21" s="13">
        <f>ABS(MA1SONY[[#This Row],[Erorr 2]])</f>
        <v>0.13233333333333164</v>
      </c>
      <c r="M21" s="11">
        <f>MA1SONY[[#This Row],[Abs Erorr 2]]/MA1SONY[[#This Row],[Adj Close]]</f>
        <v>1.0470403308330826E-2</v>
      </c>
      <c r="N21" s="9">
        <f t="shared" si="4"/>
        <v>12.428916666666668</v>
      </c>
      <c r="O21" s="14">
        <f>MA1SONY[[#This Row],[Adj Close]]-MA1SONY[[#This Row],[6-MA]]</f>
        <v>0.20988333333333209</v>
      </c>
      <c r="P21" s="13">
        <f>(MA1SONY[[#This Row],[Adj Close]]-N21)^2</f>
        <v>4.4051013611110586E-2</v>
      </c>
      <c r="Q21" s="13">
        <f>ABS(MA1SONY[[#This Row],[Erorr 3]])</f>
        <v>0.20988333333333209</v>
      </c>
      <c r="R21" s="15">
        <f>MA1SONY[[#This Row],[Abs Erorr 3]]/MA1SONY[[#This Row],[Adj Close]]</f>
        <v>1.6606270637507681E-2</v>
      </c>
    </row>
    <row r="22" spans="2:18">
      <c r="B22" s="7">
        <v>43811.291666666664</v>
      </c>
      <c r="C22" s="8">
        <v>12.786899999999999</v>
      </c>
      <c r="D22" s="9">
        <f t="shared" si="1"/>
        <v>12.6388</v>
      </c>
      <c r="E22" s="10">
        <f>MA1SONY[[#This Row],[Adj Close]]-MA1SONY[[#This Row],[Naive Trend ]]</f>
        <v>0.14809999999999945</v>
      </c>
      <c r="F22" s="6">
        <f t="shared" si="0"/>
        <v>2.193360999999984E-2</v>
      </c>
      <c r="G22" s="6">
        <f>ABS(MA1SONY[[#This Row],[Erorr 1]])</f>
        <v>0.14809999999999945</v>
      </c>
      <c r="H22" s="11">
        <f>MA1SONY[[#This Row],[Abs Erorr 1]]/MA1SONY[[#This Row],[Adj Close]]</f>
        <v>1.1582166123141611E-2</v>
      </c>
      <c r="I22" s="9">
        <f t="shared" si="3"/>
        <v>12.585599999999999</v>
      </c>
      <c r="J22" s="12">
        <f>(MA1SONY[[#This Row],[Adj Close]]-MA1SONY[[#This Row],[3-MA]])</f>
        <v>0.20129999999999981</v>
      </c>
      <c r="K22" s="13">
        <f t="shared" si="2"/>
        <v>4.0521689999999923E-2</v>
      </c>
      <c r="L22" s="13">
        <f>ABS(MA1SONY[[#This Row],[Erorr 2]])</f>
        <v>0.20129999999999981</v>
      </c>
      <c r="M22" s="11">
        <f>MA1SONY[[#This Row],[Abs Erorr 2]]/MA1SONY[[#This Row],[Adj Close]]</f>
        <v>1.5742674143068281E-2</v>
      </c>
      <c r="N22" s="9">
        <f t="shared" si="4"/>
        <v>12.49065</v>
      </c>
      <c r="O22" s="14">
        <f>MA1SONY[[#This Row],[Adj Close]]-MA1SONY[[#This Row],[6-MA]]</f>
        <v>0.29624999999999879</v>
      </c>
      <c r="P22" s="13">
        <f>(MA1SONY[[#This Row],[Adj Close]]-N22)^2</f>
        <v>8.7764062499999282E-2</v>
      </c>
      <c r="Q22" s="13">
        <f>ABS(MA1SONY[[#This Row],[Erorr 3]])</f>
        <v>0.29624999999999879</v>
      </c>
      <c r="R22" s="15">
        <f>MA1SONY[[#This Row],[Abs Erorr 3]]/MA1SONY[[#This Row],[Adj Close]]</f>
        <v>2.316824249818164E-2</v>
      </c>
    </row>
    <row r="23" spans="2:18">
      <c r="B23" s="7">
        <v>43812.291666666664</v>
      </c>
      <c r="C23" s="8">
        <v>12.8344</v>
      </c>
      <c r="D23" s="9">
        <f t="shared" si="1"/>
        <v>12.786899999999999</v>
      </c>
      <c r="E23" s="10">
        <f>MA1SONY[[#This Row],[Adj Close]]-MA1SONY[[#This Row],[Naive Trend ]]</f>
        <v>4.7500000000001208E-2</v>
      </c>
      <c r="F23" s="6">
        <f t="shared" si="0"/>
        <v>2.2562500000001149E-3</v>
      </c>
      <c r="G23" s="6">
        <f>ABS(MA1SONY[[#This Row],[Erorr 1]])</f>
        <v>4.7500000000001208E-2</v>
      </c>
      <c r="H23" s="11">
        <f>MA1SONY[[#This Row],[Abs Erorr 1]]/MA1SONY[[#This Row],[Adj Close]]</f>
        <v>3.7009910864552456E-3</v>
      </c>
      <c r="I23" s="9">
        <f t="shared" si="3"/>
        <v>12.673599999999999</v>
      </c>
      <c r="J23" s="12">
        <f>(MA1SONY[[#This Row],[Adj Close]]-MA1SONY[[#This Row],[3-MA]])</f>
        <v>0.16080000000000183</v>
      </c>
      <c r="K23" s="13">
        <f t="shared" si="2"/>
        <v>2.585664000000059E-2</v>
      </c>
      <c r="L23" s="13">
        <f>ABS(MA1SONY[[#This Row],[Erorr 2]])</f>
        <v>0.16080000000000183</v>
      </c>
      <c r="M23" s="11">
        <f>MA1SONY[[#This Row],[Abs Erorr 2]]/MA1SONY[[#This Row],[Adj Close]]</f>
        <v>1.2528828772673582E-2</v>
      </c>
      <c r="N23" s="9">
        <f t="shared" si="4"/>
        <v>12.554900000000002</v>
      </c>
      <c r="O23" s="14">
        <f>MA1SONY[[#This Row],[Adj Close]]-MA1SONY[[#This Row],[6-MA]]</f>
        <v>0.27949999999999875</v>
      </c>
      <c r="P23" s="13">
        <f>(MA1SONY[[#This Row],[Adj Close]]-N23)^2</f>
        <v>7.8120249999999294E-2</v>
      </c>
      <c r="Q23" s="13">
        <f>ABS(MA1SONY[[#This Row],[Erorr 3]])</f>
        <v>0.27949999999999875</v>
      </c>
      <c r="R23" s="15">
        <f>MA1SONY[[#This Row],[Abs Erorr 3]]/MA1SONY[[#This Row],[Adj Close]]</f>
        <v>2.1777410708720215E-2</v>
      </c>
    </row>
    <row r="24" spans="2:18">
      <c r="B24" s="7">
        <v>43815.291666666664</v>
      </c>
      <c r="C24" s="8">
        <v>12.9636</v>
      </c>
      <c r="D24" s="9">
        <f t="shared" si="1"/>
        <v>12.8344</v>
      </c>
      <c r="E24" s="10">
        <f>MA1SONY[[#This Row],[Adj Close]]-MA1SONY[[#This Row],[Naive Trend ]]</f>
        <v>0.12919999999999909</v>
      </c>
      <c r="F24" s="6">
        <f t="shared" si="0"/>
        <v>1.6692639999999766E-2</v>
      </c>
      <c r="G24" s="6">
        <f>ABS(MA1SONY[[#This Row],[Erorr 1]])</f>
        <v>0.12919999999999909</v>
      </c>
      <c r="H24" s="11">
        <f>MA1SONY[[#This Row],[Abs Erorr 1]]/MA1SONY[[#This Row],[Adj Close]]</f>
        <v>9.9663673670893193E-3</v>
      </c>
      <c r="I24" s="9">
        <f t="shared" si="3"/>
        <v>12.753366666666667</v>
      </c>
      <c r="J24" s="12">
        <f>(MA1SONY[[#This Row],[Adj Close]]-MA1SONY[[#This Row],[3-MA]])</f>
        <v>0.21023333333333305</v>
      </c>
      <c r="K24" s="13">
        <f t="shared" si="2"/>
        <v>4.4198054444444322E-2</v>
      </c>
      <c r="L24" s="13">
        <f>ABS(MA1SONY[[#This Row],[Erorr 2]])</f>
        <v>0.21023333333333305</v>
      </c>
      <c r="M24" s="11">
        <f>MA1SONY[[#This Row],[Abs Erorr 2]]/MA1SONY[[#This Row],[Adj Close]]</f>
        <v>1.6217203040307712E-2</v>
      </c>
      <c r="N24" s="9">
        <f t="shared" si="4"/>
        <v>12.629916666666668</v>
      </c>
      <c r="O24" s="14">
        <f>MA1SONY[[#This Row],[Adj Close]]-MA1SONY[[#This Row],[6-MA]]</f>
        <v>0.33368333333333133</v>
      </c>
      <c r="P24" s="13">
        <f>(MA1SONY[[#This Row],[Adj Close]]-N24)^2</f>
        <v>0.11134456694444311</v>
      </c>
      <c r="Q24" s="13">
        <f>ABS(MA1SONY[[#This Row],[Erorr 3]])</f>
        <v>0.33368333333333133</v>
      </c>
      <c r="R24" s="15">
        <f>MA1SONY[[#This Row],[Abs Erorr 3]]/MA1SONY[[#This Row],[Adj Close]]</f>
        <v>2.5740020776121707E-2</v>
      </c>
    </row>
    <row r="25" spans="2:18">
      <c r="B25" s="7">
        <v>43816.291666666664</v>
      </c>
      <c r="C25" s="8">
        <v>12.8667</v>
      </c>
      <c r="D25" s="9">
        <f t="shared" si="1"/>
        <v>12.9636</v>
      </c>
      <c r="E25" s="10">
        <f>MA1SONY[[#This Row],[Adj Close]]-MA1SONY[[#This Row],[Naive Trend ]]</f>
        <v>-9.6899999999999764E-2</v>
      </c>
      <c r="F25" s="6">
        <f t="shared" si="0"/>
        <v>9.3896099999999545E-3</v>
      </c>
      <c r="G25" s="6">
        <f>ABS(MA1SONY[[#This Row],[Erorr 1]])</f>
        <v>9.6899999999999764E-2</v>
      </c>
      <c r="H25" s="11">
        <f>MA1SONY[[#This Row],[Abs Erorr 1]]/MA1SONY[[#This Row],[Adj Close]]</f>
        <v>7.5310685723611933E-3</v>
      </c>
      <c r="I25" s="9">
        <f t="shared" si="3"/>
        <v>12.861633333333332</v>
      </c>
      <c r="J25" s="12">
        <f>(MA1SONY[[#This Row],[Adj Close]]-MA1SONY[[#This Row],[3-MA]])</f>
        <v>5.066666666667885E-3</v>
      </c>
      <c r="K25" s="13">
        <f t="shared" si="2"/>
        <v>2.5671111111123458E-5</v>
      </c>
      <c r="L25" s="13">
        <f>ABS(MA1SONY[[#This Row],[Erorr 2]])</f>
        <v>5.066666666667885E-3</v>
      </c>
      <c r="M25" s="11">
        <f>MA1SONY[[#This Row],[Abs Erorr 2]]/MA1SONY[[#This Row],[Adj Close]]</f>
        <v>3.9378136326081163E-4</v>
      </c>
      <c r="N25" s="9">
        <f t="shared" si="4"/>
        <v>12.723616666666667</v>
      </c>
      <c r="O25" s="14">
        <f>MA1SONY[[#This Row],[Adj Close]]-MA1SONY[[#This Row],[6-MA]]</f>
        <v>0.14308333333333323</v>
      </c>
      <c r="P25" s="13">
        <f>(MA1SONY[[#This Row],[Adj Close]]-N25)^2</f>
        <v>2.0472840277777748E-2</v>
      </c>
      <c r="Q25" s="13">
        <f>ABS(MA1SONY[[#This Row],[Erorr 3]])</f>
        <v>0.14308333333333323</v>
      </c>
      <c r="R25" s="15">
        <f>MA1SONY[[#This Row],[Abs Erorr 3]]/MA1SONY[[#This Row],[Adj Close]]</f>
        <v>1.112043751181991E-2</v>
      </c>
    </row>
    <row r="26" spans="2:18">
      <c r="B26" s="7">
        <v>43817.291666666664</v>
      </c>
      <c r="C26" s="8">
        <v>12.8591</v>
      </c>
      <c r="D26" s="9">
        <f t="shared" si="1"/>
        <v>12.8667</v>
      </c>
      <c r="E26" s="10">
        <f>MA1SONY[[#This Row],[Adj Close]]-MA1SONY[[#This Row],[Naive Trend ]]</f>
        <v>-7.6000000000000512E-3</v>
      </c>
      <c r="F26" s="6">
        <f t="shared" si="0"/>
        <v>5.7760000000000775E-5</v>
      </c>
      <c r="G26" s="6">
        <f>ABS(MA1SONY[[#This Row],[Erorr 1]])</f>
        <v>7.6000000000000512E-3</v>
      </c>
      <c r="H26" s="11">
        <f>MA1SONY[[#This Row],[Abs Erorr 1]]/MA1SONY[[#This Row],[Adj Close]]</f>
        <v>5.9102114455910997E-4</v>
      </c>
      <c r="I26" s="9">
        <f t="shared" si="3"/>
        <v>12.888233333333334</v>
      </c>
      <c r="J26" s="12">
        <f>(MA1SONY[[#This Row],[Adj Close]]-MA1SONY[[#This Row],[3-MA]])</f>
        <v>-2.9133333333334122E-2</v>
      </c>
      <c r="K26" s="13">
        <f t="shared" si="2"/>
        <v>8.4875111111115708E-4</v>
      </c>
      <c r="L26" s="13">
        <f>ABS(MA1SONY[[#This Row],[Erorr 2]])</f>
        <v>2.9133333333334122E-2</v>
      </c>
      <c r="M26" s="11">
        <f>MA1SONY[[#This Row],[Abs Erorr 2]]/MA1SONY[[#This Row],[Adj Close]]</f>
        <v>2.265581054143301E-3</v>
      </c>
      <c r="N26" s="9">
        <f t="shared" si="4"/>
        <v>12.780916666666664</v>
      </c>
      <c r="O26" s="14">
        <f>MA1SONY[[#This Row],[Adj Close]]-MA1SONY[[#This Row],[6-MA]]</f>
        <v>7.818333333333527E-2</v>
      </c>
      <c r="P26" s="13">
        <f>(MA1SONY[[#This Row],[Adj Close]]-N26)^2</f>
        <v>6.1126336111114142E-3</v>
      </c>
      <c r="Q26" s="13">
        <f>ABS(MA1SONY[[#This Row],[Erorr 3]])</f>
        <v>7.818333333333527E-2</v>
      </c>
      <c r="R26" s="15">
        <f>MA1SONY[[#This Row],[Abs Erorr 3]]/MA1SONY[[#This Row],[Adj Close]]</f>
        <v>6.0800004147518313E-3</v>
      </c>
    </row>
    <row r="27" spans="2:18">
      <c r="B27" s="7">
        <v>43818.291666666664</v>
      </c>
      <c r="C27" s="8">
        <v>12.8933</v>
      </c>
      <c r="D27" s="9">
        <f t="shared" si="1"/>
        <v>12.8591</v>
      </c>
      <c r="E27" s="10">
        <f>MA1SONY[[#This Row],[Adj Close]]-MA1SONY[[#This Row],[Naive Trend ]]</f>
        <v>3.420000000000023E-2</v>
      </c>
      <c r="F27" s="6">
        <f t="shared" si="0"/>
        <v>1.1696400000000158E-3</v>
      </c>
      <c r="G27" s="6">
        <f>ABS(MA1SONY[[#This Row],[Erorr 1]])</f>
        <v>3.420000000000023E-2</v>
      </c>
      <c r="H27" s="11">
        <f>MA1SONY[[#This Row],[Abs Erorr 1]]/MA1SONY[[#This Row],[Adj Close]]</f>
        <v>2.6525404667540682E-3</v>
      </c>
      <c r="I27" s="9">
        <f t="shared" si="3"/>
        <v>12.896466666666667</v>
      </c>
      <c r="J27" s="12">
        <f>(MA1SONY[[#This Row],[Adj Close]]-MA1SONY[[#This Row],[3-MA]])</f>
        <v>-3.166666666666984E-3</v>
      </c>
      <c r="K27" s="13">
        <f t="shared" si="2"/>
        <v>1.0027777777779787E-5</v>
      </c>
      <c r="L27" s="13">
        <f>ABS(MA1SONY[[#This Row],[Erorr 2]])</f>
        <v>3.166666666666984E-3</v>
      </c>
      <c r="M27" s="11">
        <f>MA1SONY[[#This Row],[Abs Erorr 2]]/MA1SONY[[#This Row],[Adj Close]]</f>
        <v>2.4560559877354781E-4</v>
      </c>
      <c r="N27" s="9">
        <f t="shared" si="4"/>
        <v>12.824916666666667</v>
      </c>
      <c r="O27" s="14">
        <f>MA1SONY[[#This Row],[Adj Close]]-MA1SONY[[#This Row],[6-MA]]</f>
        <v>6.838333333333324E-2</v>
      </c>
      <c r="P27" s="13">
        <f>(MA1SONY[[#This Row],[Adj Close]]-N27)^2</f>
        <v>4.6762802777777649E-3</v>
      </c>
      <c r="Q27" s="13">
        <f>ABS(MA1SONY[[#This Row],[Erorr 3]])</f>
        <v>6.838333333333324E-2</v>
      </c>
      <c r="R27" s="15">
        <f>MA1SONY[[#This Row],[Abs Erorr 3]]/MA1SONY[[#This Row],[Adj Close]]</f>
        <v>5.3037882724619179E-3</v>
      </c>
    </row>
    <row r="28" spans="2:18">
      <c r="B28" s="7">
        <v>43819.291666666664</v>
      </c>
      <c r="C28" s="8">
        <v>12.8971</v>
      </c>
      <c r="D28" s="9">
        <f t="shared" si="1"/>
        <v>12.8933</v>
      </c>
      <c r="E28" s="10">
        <f>MA1SONY[[#This Row],[Adj Close]]-MA1SONY[[#This Row],[Naive Trend ]]</f>
        <v>3.8000000000000256E-3</v>
      </c>
      <c r="F28" s="6">
        <f t="shared" si="0"/>
        <v>1.4440000000000194E-5</v>
      </c>
      <c r="G28" s="6">
        <f>ABS(MA1SONY[[#This Row],[Erorr 1]])</f>
        <v>3.8000000000000256E-3</v>
      </c>
      <c r="H28" s="11">
        <f>MA1SONY[[#This Row],[Abs Erorr 1]]/MA1SONY[[#This Row],[Adj Close]]</f>
        <v>2.9463988028316642E-4</v>
      </c>
      <c r="I28" s="9">
        <f t="shared" si="3"/>
        <v>12.873033333333334</v>
      </c>
      <c r="J28" s="12">
        <f>(MA1SONY[[#This Row],[Adj Close]]-MA1SONY[[#This Row],[3-MA]])</f>
        <v>2.4066666666666237E-2</v>
      </c>
      <c r="K28" s="13">
        <f t="shared" si="2"/>
        <v>5.7920444444442369E-4</v>
      </c>
      <c r="L28" s="13">
        <f>ABS(MA1SONY[[#This Row],[Erorr 2]])</f>
        <v>2.4066666666666237E-2</v>
      </c>
      <c r="M28" s="11">
        <f>MA1SONY[[#This Row],[Abs Erorr 2]]/MA1SONY[[#This Row],[Adj Close]]</f>
        <v>1.8660525751266748E-3</v>
      </c>
      <c r="N28" s="9">
        <f t="shared" si="4"/>
        <v>12.867333333333333</v>
      </c>
      <c r="O28" s="14">
        <f>MA1SONY[[#This Row],[Adj Close]]-MA1SONY[[#This Row],[6-MA]]</f>
        <v>2.9766666666667163E-2</v>
      </c>
      <c r="P28" s="13">
        <f>(MA1SONY[[#This Row],[Adj Close]]-N28)^2</f>
        <v>8.8605444444447401E-4</v>
      </c>
      <c r="Q28" s="13">
        <f>ABS(MA1SONY[[#This Row],[Erorr 3]])</f>
        <v>2.9766666666667163E-2</v>
      </c>
      <c r="R28" s="15">
        <f>MA1SONY[[#This Row],[Abs Erorr 3]]/MA1SONY[[#This Row],[Adj Close]]</f>
        <v>2.3080123955514934E-3</v>
      </c>
    </row>
    <row r="29" spans="2:18">
      <c r="B29" s="7">
        <v>43822.291666666664</v>
      </c>
      <c r="C29" s="8">
        <v>12.9313</v>
      </c>
      <c r="D29" s="9">
        <f t="shared" si="1"/>
        <v>12.8971</v>
      </c>
      <c r="E29" s="10">
        <f>MA1SONY[[#This Row],[Adj Close]]-MA1SONY[[#This Row],[Naive Trend ]]</f>
        <v>3.420000000000023E-2</v>
      </c>
      <c r="F29" s="6">
        <f t="shared" si="0"/>
        <v>1.1696400000000158E-3</v>
      </c>
      <c r="G29" s="6">
        <f>ABS(MA1SONY[[#This Row],[Erorr 1]])</f>
        <v>3.420000000000023E-2</v>
      </c>
      <c r="H29" s="11">
        <f>MA1SONY[[#This Row],[Abs Erorr 1]]/MA1SONY[[#This Row],[Adj Close]]</f>
        <v>2.6447456945550897E-3</v>
      </c>
      <c r="I29" s="9">
        <f t="shared" si="3"/>
        <v>12.883166666666668</v>
      </c>
      <c r="J29" s="12">
        <f>(MA1SONY[[#This Row],[Adj Close]]-MA1SONY[[#This Row],[3-MA]])</f>
        <v>4.8133333333332473E-2</v>
      </c>
      <c r="K29" s="13">
        <f t="shared" si="2"/>
        <v>2.3168177777776948E-3</v>
      </c>
      <c r="L29" s="13">
        <f>ABS(MA1SONY[[#This Row],[Erorr 2]])</f>
        <v>4.8133333333332473E-2</v>
      </c>
      <c r="M29" s="11">
        <f>MA1SONY[[#This Row],[Abs Erorr 2]]/MA1SONY[[#This Row],[Adj Close]]</f>
        <v>3.7222346812255899E-3</v>
      </c>
      <c r="N29" s="9">
        <f t="shared" si="4"/>
        <v>12.8857</v>
      </c>
      <c r="O29" s="14">
        <f>MA1SONY[[#This Row],[Adj Close]]-MA1SONY[[#This Row],[6-MA]]</f>
        <v>4.5600000000000307E-2</v>
      </c>
      <c r="P29" s="13">
        <f>(MA1SONY[[#This Row],[Adj Close]]-N29)^2</f>
        <v>2.0793600000000279E-3</v>
      </c>
      <c r="Q29" s="13">
        <f>ABS(MA1SONY[[#This Row],[Erorr 3]])</f>
        <v>4.5600000000000307E-2</v>
      </c>
      <c r="R29" s="15">
        <f>MA1SONY[[#This Row],[Abs Erorr 3]]/MA1SONY[[#This Row],[Adj Close]]</f>
        <v>3.5263275927401192E-3</v>
      </c>
    </row>
    <row r="30" spans="2:18">
      <c r="B30" s="7">
        <v>43823.291666666664</v>
      </c>
      <c r="C30" s="8">
        <v>12.8705</v>
      </c>
      <c r="D30" s="9">
        <f t="shared" si="1"/>
        <v>12.9313</v>
      </c>
      <c r="E30" s="10">
        <f>MA1SONY[[#This Row],[Adj Close]]-MA1SONY[[#This Row],[Naive Trend ]]</f>
        <v>-6.0800000000000409E-2</v>
      </c>
      <c r="F30" s="6">
        <f t="shared" si="0"/>
        <v>3.6966400000000496E-3</v>
      </c>
      <c r="G30" s="6">
        <f>ABS(MA1SONY[[#This Row],[Erorr 1]])</f>
        <v>6.0800000000000409E-2</v>
      </c>
      <c r="H30" s="11">
        <f>MA1SONY[[#This Row],[Abs Erorr 1]]/MA1SONY[[#This Row],[Adj Close]]</f>
        <v>4.7239811973117133E-3</v>
      </c>
      <c r="I30" s="9">
        <f t="shared" si="3"/>
        <v>12.907233333333332</v>
      </c>
      <c r="J30" s="12">
        <f>(MA1SONY[[#This Row],[Adj Close]]-MA1SONY[[#This Row],[3-MA]])</f>
        <v>-3.6733333333332396E-2</v>
      </c>
      <c r="K30" s="13">
        <f t="shared" si="2"/>
        <v>1.3493377777777089E-3</v>
      </c>
      <c r="L30" s="13">
        <f>ABS(MA1SONY[[#This Row],[Erorr 2]])</f>
        <v>3.6733333333332396E-2</v>
      </c>
      <c r="M30" s="11">
        <f>MA1SONY[[#This Row],[Abs Erorr 2]]/MA1SONY[[#This Row],[Adj Close]]</f>
        <v>2.8540719733757352E-3</v>
      </c>
      <c r="N30" s="9">
        <f t="shared" si="4"/>
        <v>12.901850000000001</v>
      </c>
      <c r="O30" s="14">
        <f>MA1SONY[[#This Row],[Adj Close]]-MA1SONY[[#This Row],[6-MA]]</f>
        <v>-3.1350000000001543E-2</v>
      </c>
      <c r="P30" s="13">
        <f>(MA1SONY[[#This Row],[Adj Close]]-N30)^2</f>
        <v>9.8282250000009683E-4</v>
      </c>
      <c r="Q30" s="13">
        <f>ABS(MA1SONY[[#This Row],[Erorr 3]])</f>
        <v>3.1350000000001543E-2</v>
      </c>
      <c r="R30" s="15">
        <f>MA1SONY[[#This Row],[Abs Erorr 3]]/MA1SONY[[#This Row],[Adj Close]]</f>
        <v>2.4358028048639558E-3</v>
      </c>
    </row>
    <row r="31" spans="2:18">
      <c r="B31" s="7">
        <v>43825.291666666664</v>
      </c>
      <c r="C31" s="8">
        <v>12.9199</v>
      </c>
      <c r="D31" s="9">
        <f t="shared" si="1"/>
        <v>12.8705</v>
      </c>
      <c r="E31" s="10">
        <f>MA1SONY[[#This Row],[Adj Close]]-MA1SONY[[#This Row],[Naive Trend ]]</f>
        <v>4.9400000000000333E-2</v>
      </c>
      <c r="F31" s="6">
        <f t="shared" si="0"/>
        <v>2.4403600000000329E-3</v>
      </c>
      <c r="G31" s="6">
        <f>ABS(MA1SONY[[#This Row],[Erorr 1]])</f>
        <v>4.9400000000000333E-2</v>
      </c>
      <c r="H31" s="11">
        <f>MA1SONY[[#This Row],[Abs Erorr 1]]/MA1SONY[[#This Row],[Adj Close]]</f>
        <v>3.8235590058746842E-3</v>
      </c>
      <c r="I31" s="9">
        <f t="shared" si="3"/>
        <v>12.899633333333334</v>
      </c>
      <c r="J31" s="12">
        <f>(MA1SONY[[#This Row],[Adj Close]]-MA1SONY[[#This Row],[3-MA]])</f>
        <v>2.0266666666666211E-2</v>
      </c>
      <c r="K31" s="13">
        <f t="shared" si="2"/>
        <v>4.1073777777775929E-4</v>
      </c>
      <c r="L31" s="13">
        <f>ABS(MA1SONY[[#This Row],[Erorr 2]])</f>
        <v>2.0266666666666211E-2</v>
      </c>
      <c r="M31" s="11">
        <f>MA1SONY[[#This Row],[Abs Erorr 2]]/MA1SONY[[#This Row],[Adj Close]]</f>
        <v>1.5686395921536706E-3</v>
      </c>
      <c r="N31" s="9">
        <f t="shared" si="4"/>
        <v>12.886333333333335</v>
      </c>
      <c r="O31" s="14">
        <f>MA1SONY[[#This Row],[Adj Close]]-MA1SONY[[#This Row],[6-MA]]</f>
        <v>3.3566666666665412E-2</v>
      </c>
      <c r="P31" s="13">
        <f>(MA1SONY[[#This Row],[Adj Close]]-N31)^2</f>
        <v>1.1267211111110269E-3</v>
      </c>
      <c r="Q31" s="13">
        <f>ABS(MA1SONY[[#This Row],[Erorr 3]])</f>
        <v>3.3566666666665412E-2</v>
      </c>
      <c r="R31" s="15">
        <f>MA1SONY[[#This Row],[Abs Erorr 3]]/MA1SONY[[#This Row],[Adj Close]]</f>
        <v>2.5980593245044786E-3</v>
      </c>
    </row>
    <row r="32" spans="2:18">
      <c r="B32" s="7">
        <v>43826.291666666664</v>
      </c>
      <c r="C32" s="8">
        <v>12.8743</v>
      </c>
      <c r="D32" s="9">
        <f t="shared" si="1"/>
        <v>12.9199</v>
      </c>
      <c r="E32" s="10">
        <f>MA1SONY[[#This Row],[Adj Close]]-MA1SONY[[#This Row],[Naive Trend ]]</f>
        <v>-4.5600000000000307E-2</v>
      </c>
      <c r="F32" s="6">
        <f t="shared" si="0"/>
        <v>2.0793600000000279E-3</v>
      </c>
      <c r="G32" s="6">
        <f>ABS(MA1SONY[[#This Row],[Erorr 1]])</f>
        <v>4.5600000000000307E-2</v>
      </c>
      <c r="H32" s="11">
        <f>MA1SONY[[#This Row],[Abs Erorr 1]]/MA1SONY[[#This Row],[Adj Close]]</f>
        <v>3.5419401443185501E-3</v>
      </c>
      <c r="I32" s="9">
        <f t="shared" si="3"/>
        <v>12.907233333333332</v>
      </c>
      <c r="J32" s="12">
        <f>(MA1SONY[[#This Row],[Adj Close]]-MA1SONY[[#This Row],[3-MA]])</f>
        <v>-3.2933333333332371E-2</v>
      </c>
      <c r="K32" s="13">
        <f t="shared" si="2"/>
        <v>1.0846044444443811E-3</v>
      </c>
      <c r="L32" s="13">
        <f>ABS(MA1SONY[[#This Row],[Erorr 2]])</f>
        <v>3.2933333333332371E-2</v>
      </c>
      <c r="M32" s="11">
        <f>MA1SONY[[#This Row],[Abs Erorr 2]]/MA1SONY[[#This Row],[Adj Close]]</f>
        <v>2.5580678820077496E-3</v>
      </c>
      <c r="N32" s="9">
        <f t="shared" si="4"/>
        <v>12.895200000000001</v>
      </c>
      <c r="O32" s="14">
        <f>MA1SONY[[#This Row],[Adj Close]]-MA1SONY[[#This Row],[6-MA]]</f>
        <v>-2.0900000000001029E-2</v>
      </c>
      <c r="P32" s="13">
        <f>(MA1SONY[[#This Row],[Adj Close]]-N32)^2</f>
        <v>4.3681000000004303E-4</v>
      </c>
      <c r="Q32" s="13">
        <f>ABS(MA1SONY[[#This Row],[Erorr 3]])</f>
        <v>2.0900000000001029E-2</v>
      </c>
      <c r="R32" s="15">
        <f>MA1SONY[[#This Row],[Abs Erorr 3]]/MA1SONY[[#This Row],[Adj Close]]</f>
        <v>1.6233892328127377E-3</v>
      </c>
    </row>
    <row r="33" spans="2:18">
      <c r="B33" s="7">
        <v>43829.291666666664</v>
      </c>
      <c r="C33" s="8">
        <v>12.8629</v>
      </c>
      <c r="D33" s="9">
        <f t="shared" si="1"/>
        <v>12.8743</v>
      </c>
      <c r="E33" s="10">
        <f>MA1SONY[[#This Row],[Adj Close]]-MA1SONY[[#This Row],[Naive Trend ]]</f>
        <v>-1.1400000000000077E-2</v>
      </c>
      <c r="F33" s="6">
        <f t="shared" si="0"/>
        <v>1.2996000000000174E-4</v>
      </c>
      <c r="G33" s="6">
        <f>ABS(MA1SONY[[#This Row],[Erorr 1]])</f>
        <v>1.1400000000000077E-2</v>
      </c>
      <c r="H33" s="11">
        <f>MA1SONY[[#This Row],[Abs Erorr 1]]/MA1SONY[[#This Row],[Adj Close]]</f>
        <v>8.862698147385175E-4</v>
      </c>
      <c r="I33" s="9">
        <f t="shared" si="3"/>
        <v>12.888233333333332</v>
      </c>
      <c r="J33" s="12">
        <f>(MA1SONY[[#This Row],[Adj Close]]-MA1SONY[[#This Row],[3-MA]])</f>
        <v>-2.533333333333232E-2</v>
      </c>
      <c r="K33" s="13">
        <f t="shared" si="2"/>
        <v>6.417777777777264E-4</v>
      </c>
      <c r="L33" s="13">
        <f>ABS(MA1SONY[[#This Row],[Erorr 2]])</f>
        <v>2.533333333333232E-2</v>
      </c>
      <c r="M33" s="11">
        <f>MA1SONY[[#This Row],[Abs Erorr 2]]/MA1SONY[[#This Row],[Adj Close]]</f>
        <v>1.9694884771966135E-3</v>
      </c>
      <c r="N33" s="9">
        <f t="shared" si="4"/>
        <v>12.897733333333335</v>
      </c>
      <c r="O33" s="14">
        <f>MA1SONY[[#This Row],[Adj Close]]-MA1SONY[[#This Row],[6-MA]]</f>
        <v>-3.4833333333335048E-2</v>
      </c>
      <c r="P33" s="13">
        <f>(MA1SONY[[#This Row],[Adj Close]]-N33)^2</f>
        <v>1.2133611111112305E-3</v>
      </c>
      <c r="Q33" s="13">
        <f>ABS(MA1SONY[[#This Row],[Erorr 3]])</f>
        <v>3.4833333333335048E-2</v>
      </c>
      <c r="R33" s="15">
        <f>MA1SONY[[#This Row],[Abs Erorr 3]]/MA1SONY[[#This Row],[Adj Close]]</f>
        <v>2.7080466561455853E-3</v>
      </c>
    </row>
    <row r="34" spans="2:18">
      <c r="B34" s="7">
        <v>43830.291666666664</v>
      </c>
      <c r="C34" s="8">
        <v>12.9161</v>
      </c>
      <c r="D34" s="9">
        <f t="shared" si="1"/>
        <v>12.8629</v>
      </c>
      <c r="E34" s="10">
        <f>MA1SONY[[#This Row],[Adj Close]]-MA1SONY[[#This Row],[Naive Trend ]]</f>
        <v>5.3200000000000358E-2</v>
      </c>
      <c r="F34" s="6">
        <f t="shared" si="0"/>
        <v>2.8302400000000381E-3</v>
      </c>
      <c r="G34" s="6">
        <f>ABS(MA1SONY[[#This Row],[Erorr 1]])</f>
        <v>5.3200000000000358E-2</v>
      </c>
      <c r="H34" s="11">
        <f>MA1SONY[[#This Row],[Abs Erorr 1]]/MA1SONY[[#This Row],[Adj Close]]</f>
        <v>4.1188903771262504E-3</v>
      </c>
      <c r="I34" s="9">
        <f t="shared" si="3"/>
        <v>12.8857</v>
      </c>
      <c r="J34" s="12">
        <f>(MA1SONY[[#This Row],[Adj Close]]-MA1SONY[[#This Row],[3-MA]])</f>
        <v>3.0400000000000205E-2</v>
      </c>
      <c r="K34" s="13">
        <f t="shared" si="2"/>
        <v>9.241600000000124E-4</v>
      </c>
      <c r="L34" s="13">
        <f>ABS(MA1SONY[[#This Row],[Erorr 2]])</f>
        <v>3.0400000000000205E-2</v>
      </c>
      <c r="M34" s="11">
        <f>MA1SONY[[#This Row],[Abs Erorr 2]]/MA1SONY[[#This Row],[Adj Close]]</f>
        <v>2.3536516440721428E-3</v>
      </c>
      <c r="N34" s="9">
        <f t="shared" si="4"/>
        <v>12.892666666666665</v>
      </c>
      <c r="O34" s="14">
        <f>MA1SONY[[#This Row],[Adj Close]]-MA1SONY[[#This Row],[6-MA]]</f>
        <v>2.3433333333334971E-2</v>
      </c>
      <c r="P34" s="13">
        <f>(MA1SONY[[#This Row],[Adj Close]]-N34)^2</f>
        <v>5.4912111111118792E-4</v>
      </c>
      <c r="Q34" s="13">
        <f>ABS(MA1SONY[[#This Row],[Erorr 3]])</f>
        <v>2.3433333333334971E-2</v>
      </c>
      <c r="R34" s="15">
        <f>MA1SONY[[#This Row],[Abs Erorr 3]]/MA1SONY[[#This Row],[Adj Close]]</f>
        <v>1.8142731423057246E-3</v>
      </c>
    </row>
    <row r="35" spans="2:18">
      <c r="B35" s="7">
        <v>43832.291666666664</v>
      </c>
      <c r="C35" s="8">
        <v>13.1174</v>
      </c>
      <c r="D35" s="9">
        <f t="shared" si="1"/>
        <v>12.9161</v>
      </c>
      <c r="E35" s="10">
        <f>MA1SONY[[#This Row],[Adj Close]]-MA1SONY[[#This Row],[Naive Trend ]]</f>
        <v>0.20129999999999981</v>
      </c>
      <c r="F35" s="6">
        <f t="shared" si="0"/>
        <v>4.0521689999999923E-2</v>
      </c>
      <c r="G35" s="6">
        <f>ABS(MA1SONY[[#This Row],[Erorr 1]])</f>
        <v>0.20129999999999981</v>
      </c>
      <c r="H35" s="11">
        <f>MA1SONY[[#This Row],[Abs Erorr 1]]/MA1SONY[[#This Row],[Adj Close]]</f>
        <v>1.5346028938661611E-2</v>
      </c>
      <c r="I35" s="9">
        <f t="shared" si="3"/>
        <v>12.884433333333334</v>
      </c>
      <c r="J35" s="12">
        <f>(MA1SONY[[#This Row],[Adj Close]]-MA1SONY[[#This Row],[3-MA]])</f>
        <v>0.2329666666666661</v>
      </c>
      <c r="K35" s="13">
        <f t="shared" si="2"/>
        <v>5.4273467777777515E-2</v>
      </c>
      <c r="L35" s="13">
        <f>ABS(MA1SONY[[#This Row],[Erorr 2]])</f>
        <v>0.2329666666666661</v>
      </c>
      <c r="M35" s="11">
        <f>MA1SONY[[#This Row],[Abs Erorr 2]]/MA1SONY[[#This Row],[Adj Close]]</f>
        <v>1.7760125228068527E-2</v>
      </c>
      <c r="N35" s="9">
        <f t="shared" si="4"/>
        <v>12.895833333333334</v>
      </c>
      <c r="O35" s="14">
        <f>MA1SONY[[#This Row],[Adj Close]]-MA1SONY[[#This Row],[6-MA]]</f>
        <v>0.22156666666666602</v>
      </c>
      <c r="P35" s="13">
        <f>(MA1SONY[[#This Row],[Adj Close]]-N35)^2</f>
        <v>4.9091787777777493E-2</v>
      </c>
      <c r="Q35" s="13">
        <f>ABS(MA1SONY[[#This Row],[Erorr 3]])</f>
        <v>0.22156666666666602</v>
      </c>
      <c r="R35" s="15">
        <f>MA1SONY[[#This Row],[Abs Erorr 3]]/MA1SONY[[#This Row],[Adj Close]]</f>
        <v>1.6891050563882022E-2</v>
      </c>
    </row>
    <row r="36" spans="2:18">
      <c r="B36" s="7">
        <v>43833.291666666664</v>
      </c>
      <c r="C36" s="8">
        <v>12.9313</v>
      </c>
      <c r="D36" s="9">
        <f t="shared" si="1"/>
        <v>13.1174</v>
      </c>
      <c r="E36" s="10">
        <f>MA1SONY[[#This Row],[Adj Close]]-MA1SONY[[#This Row],[Naive Trend ]]</f>
        <v>-0.18609999999999971</v>
      </c>
      <c r="F36" s="6">
        <f t="shared" si="0"/>
        <v>3.4633209999999894E-2</v>
      </c>
      <c r="G36" s="6">
        <f>ABS(MA1SONY[[#This Row],[Erorr 1]])</f>
        <v>0.18609999999999971</v>
      </c>
      <c r="H36" s="11">
        <f>MA1SONY[[#This Row],[Abs Erorr 1]]/MA1SONY[[#This Row],[Adj Close]]</f>
        <v>1.4391437829143219E-2</v>
      </c>
      <c r="I36" s="9">
        <f t="shared" si="3"/>
        <v>12.965466666666666</v>
      </c>
      <c r="J36" s="12">
        <f>(MA1SONY[[#This Row],[Adj Close]]-MA1SONY[[#This Row],[3-MA]])</f>
        <v>-3.416666666666579E-2</v>
      </c>
      <c r="K36" s="13">
        <f t="shared" si="2"/>
        <v>1.1673611111110511E-3</v>
      </c>
      <c r="L36" s="13">
        <f>ABS(MA1SONY[[#This Row],[Erorr 2]])</f>
        <v>3.416666666666579E-2</v>
      </c>
      <c r="M36" s="11">
        <f>MA1SONY[[#This Row],[Abs Erorr 2]]/MA1SONY[[#This Row],[Adj Close]]</f>
        <v>2.6421679697065099E-3</v>
      </c>
      <c r="N36" s="9">
        <f t="shared" si="4"/>
        <v>12.92685</v>
      </c>
      <c r="O36" s="14">
        <f>MA1SONY[[#This Row],[Adj Close]]-MA1SONY[[#This Row],[6-MA]]</f>
        <v>4.4500000000002871E-3</v>
      </c>
      <c r="P36" s="13">
        <f>(MA1SONY[[#This Row],[Adj Close]]-N36)^2</f>
        <v>1.9802500000002554E-5</v>
      </c>
      <c r="Q36" s="13">
        <f>ABS(MA1SONY[[#This Row],[Erorr 3]])</f>
        <v>4.4500000000002871E-3</v>
      </c>
      <c r="R36" s="15">
        <f>MA1SONY[[#This Row],[Abs Erorr 3]]/MA1SONY[[#This Row],[Adj Close]]</f>
        <v>3.4412626727400083E-4</v>
      </c>
    </row>
    <row r="37" spans="2:18">
      <c r="B37" s="7">
        <v>43836.291666666664</v>
      </c>
      <c r="C37" s="8">
        <v>13.126899999999999</v>
      </c>
      <c r="D37" s="9">
        <f t="shared" si="1"/>
        <v>12.9313</v>
      </c>
      <c r="E37" s="10">
        <f>MA1SONY[[#This Row],[Adj Close]]-MA1SONY[[#This Row],[Naive Trend ]]</f>
        <v>0.19559999999999889</v>
      </c>
      <c r="F37" s="6">
        <f t="shared" si="0"/>
        <v>3.8259359999999562E-2</v>
      </c>
      <c r="G37" s="6">
        <f>ABS(MA1SONY[[#This Row],[Erorr 1]])</f>
        <v>0.19559999999999889</v>
      </c>
      <c r="H37" s="11">
        <f>MA1SONY[[#This Row],[Abs Erorr 1]]/MA1SONY[[#This Row],[Adj Close]]</f>
        <v>1.4900700089129871E-2</v>
      </c>
      <c r="I37" s="9">
        <f t="shared" si="3"/>
        <v>12.988266666666666</v>
      </c>
      <c r="J37" s="12">
        <f>(MA1SONY[[#This Row],[Adj Close]]-MA1SONY[[#This Row],[3-MA]])</f>
        <v>0.13863333333333294</v>
      </c>
      <c r="K37" s="13">
        <f t="shared" si="2"/>
        <v>1.9219201111111004E-2</v>
      </c>
      <c r="L37" s="13">
        <f>ABS(MA1SONY[[#This Row],[Erorr 2]])</f>
        <v>0.13863333333333294</v>
      </c>
      <c r="M37" s="11">
        <f>MA1SONY[[#This Row],[Abs Erorr 2]]/MA1SONY[[#This Row],[Adj Close]]</f>
        <v>1.0561010850492726E-2</v>
      </c>
      <c r="N37" s="9">
        <f t="shared" si="4"/>
        <v>12.936983333333336</v>
      </c>
      <c r="O37" s="14">
        <f>MA1SONY[[#This Row],[Adj Close]]-MA1SONY[[#This Row],[6-MA]]</f>
        <v>0.1899166666666634</v>
      </c>
      <c r="P37" s="13">
        <f>(MA1SONY[[#This Row],[Adj Close]]-N37)^2</f>
        <v>3.6068340277776535E-2</v>
      </c>
      <c r="Q37" s="13">
        <f>ABS(MA1SONY[[#This Row],[Erorr 3]])</f>
        <v>0.1899166666666634</v>
      </c>
      <c r="R37" s="15">
        <f>MA1SONY[[#This Row],[Abs Erorr 3]]/MA1SONY[[#This Row],[Adj Close]]</f>
        <v>1.4467746891243433E-2</v>
      </c>
    </row>
    <row r="38" spans="2:18">
      <c r="B38" s="7">
        <v>43837.291666666664</v>
      </c>
      <c r="C38" s="8">
        <v>13.334</v>
      </c>
      <c r="D38" s="9">
        <f t="shared" si="1"/>
        <v>13.126899999999999</v>
      </c>
      <c r="E38" s="10">
        <f>MA1SONY[[#This Row],[Adj Close]]-MA1SONY[[#This Row],[Naive Trend ]]</f>
        <v>0.20710000000000051</v>
      </c>
      <c r="F38" s="6">
        <f t="shared" si="0"/>
        <v>4.2890410000000212E-2</v>
      </c>
      <c r="G38" s="6">
        <f>ABS(MA1SONY[[#This Row],[Erorr 1]])</f>
        <v>0.20710000000000051</v>
      </c>
      <c r="H38" s="11">
        <f>MA1SONY[[#This Row],[Abs Erorr 1]]/MA1SONY[[#This Row],[Adj Close]]</f>
        <v>1.5531723413829347E-2</v>
      </c>
      <c r="I38" s="9">
        <f t="shared" si="3"/>
        <v>13.058533333333335</v>
      </c>
      <c r="J38" s="12">
        <f>(MA1SONY[[#This Row],[Adj Close]]-MA1SONY[[#This Row],[3-MA]])</f>
        <v>0.27546666666666475</v>
      </c>
      <c r="K38" s="13">
        <f t="shared" si="2"/>
        <v>7.5881884444443395E-2</v>
      </c>
      <c r="L38" s="13">
        <f>ABS(MA1SONY[[#This Row],[Erorr 2]])</f>
        <v>0.27546666666666475</v>
      </c>
      <c r="M38" s="11">
        <f>MA1SONY[[#This Row],[Abs Erorr 2]]/MA1SONY[[#This Row],[Adj Close]]</f>
        <v>2.0658967051647274E-2</v>
      </c>
      <c r="N38" s="9">
        <f t="shared" si="4"/>
        <v>12.971483333333333</v>
      </c>
      <c r="O38" s="14">
        <f>MA1SONY[[#This Row],[Adj Close]]-MA1SONY[[#This Row],[6-MA]]</f>
        <v>0.36251666666666615</v>
      </c>
      <c r="P38" s="13">
        <f>(MA1SONY[[#This Row],[Adj Close]]-N38)^2</f>
        <v>0.13141833361111074</v>
      </c>
      <c r="Q38" s="13">
        <f>ABS(MA1SONY[[#This Row],[Erorr 3]])</f>
        <v>0.36251666666666615</v>
      </c>
      <c r="R38" s="15">
        <f>MA1SONY[[#This Row],[Abs Erorr 3]]/MA1SONY[[#This Row],[Adj Close]]</f>
        <v>2.718739063046844E-2</v>
      </c>
    </row>
    <row r="39" spans="2:18">
      <c r="B39" s="7">
        <v>43838.291666666664</v>
      </c>
      <c r="C39" s="8">
        <v>13.3834</v>
      </c>
      <c r="D39" s="9">
        <f t="shared" si="1"/>
        <v>13.334</v>
      </c>
      <c r="E39" s="10">
        <f>MA1SONY[[#This Row],[Adj Close]]-MA1SONY[[#This Row],[Naive Trend ]]</f>
        <v>4.9400000000000333E-2</v>
      </c>
      <c r="F39" s="6">
        <f t="shared" si="0"/>
        <v>2.4403600000000329E-3</v>
      </c>
      <c r="G39" s="6">
        <f>ABS(MA1SONY[[#This Row],[Erorr 1]])</f>
        <v>4.9400000000000333E-2</v>
      </c>
      <c r="H39" s="11">
        <f>MA1SONY[[#This Row],[Abs Erorr 1]]/MA1SONY[[#This Row],[Adj Close]]</f>
        <v>3.6911397701630626E-3</v>
      </c>
      <c r="I39" s="9">
        <f t="shared" si="3"/>
        <v>13.130733333333334</v>
      </c>
      <c r="J39" s="12">
        <f>(MA1SONY[[#This Row],[Adj Close]]-MA1SONY[[#This Row],[3-MA]])</f>
        <v>0.25266666666666637</v>
      </c>
      <c r="K39" s="13">
        <f t="shared" si="2"/>
        <v>6.3840444444444297E-2</v>
      </c>
      <c r="L39" s="13">
        <f>ABS(MA1SONY[[#This Row],[Erorr 2]])</f>
        <v>0.25266666666666637</v>
      </c>
      <c r="M39" s="11">
        <f>MA1SONY[[#This Row],[Abs Erorr 2]]/MA1SONY[[#This Row],[Adj Close]]</f>
        <v>1.8879108945908094E-2</v>
      </c>
      <c r="N39" s="9">
        <f t="shared" si="4"/>
        <v>13.0481</v>
      </c>
      <c r="O39" s="14">
        <f>MA1SONY[[#This Row],[Adj Close]]-MA1SONY[[#This Row],[6-MA]]</f>
        <v>0.33530000000000015</v>
      </c>
      <c r="P39" s="13">
        <f>(MA1SONY[[#This Row],[Adj Close]]-N39)^2</f>
        <v>0.1124260900000001</v>
      </c>
      <c r="Q39" s="13">
        <f>ABS(MA1SONY[[#This Row],[Erorr 3]])</f>
        <v>0.33530000000000015</v>
      </c>
      <c r="R39" s="15">
        <f>MA1SONY[[#This Row],[Abs Erorr 3]]/MA1SONY[[#This Row],[Adj Close]]</f>
        <v>2.5053424391410267E-2</v>
      </c>
    </row>
    <row r="40" spans="2:18">
      <c r="B40" s="7">
        <v>43839.291666666664</v>
      </c>
      <c r="C40" s="8">
        <v>13.4916</v>
      </c>
      <c r="D40" s="9">
        <f t="shared" si="1"/>
        <v>13.3834</v>
      </c>
      <c r="E40" s="10">
        <f>MA1SONY[[#This Row],[Adj Close]]-MA1SONY[[#This Row],[Naive Trend ]]</f>
        <v>0.10820000000000007</v>
      </c>
      <c r="F40" s="6">
        <f t="shared" si="0"/>
        <v>1.1707240000000016E-2</v>
      </c>
      <c r="G40" s="6">
        <f>ABS(MA1SONY[[#This Row],[Erorr 1]])</f>
        <v>0.10820000000000007</v>
      </c>
      <c r="H40" s="11">
        <f>MA1SONY[[#This Row],[Abs Erorr 1]]/MA1SONY[[#This Row],[Adj Close]]</f>
        <v>8.0198049156512251E-3</v>
      </c>
      <c r="I40" s="9">
        <f t="shared" si="3"/>
        <v>13.281433333333332</v>
      </c>
      <c r="J40" s="12">
        <f>(MA1SONY[[#This Row],[Adj Close]]-MA1SONY[[#This Row],[3-MA]])</f>
        <v>0.21016666666666772</v>
      </c>
      <c r="K40" s="13">
        <f t="shared" si="2"/>
        <v>4.4170027777778224E-2</v>
      </c>
      <c r="L40" s="13">
        <f>ABS(MA1SONY[[#This Row],[Erorr 2]])</f>
        <v>0.21016666666666772</v>
      </c>
      <c r="M40" s="11">
        <f>MA1SONY[[#This Row],[Abs Erorr 2]]/MA1SONY[[#This Row],[Adj Close]]</f>
        <v>1.5577593959698459E-2</v>
      </c>
      <c r="N40" s="9">
        <f t="shared" si="4"/>
        <v>13.134849999999998</v>
      </c>
      <c r="O40" s="14">
        <f>MA1SONY[[#This Row],[Adj Close]]-MA1SONY[[#This Row],[6-MA]]</f>
        <v>0.35675000000000168</v>
      </c>
      <c r="P40" s="13">
        <f>(MA1SONY[[#This Row],[Adj Close]]-N40)^2</f>
        <v>0.12727056250000118</v>
      </c>
      <c r="Q40" s="13">
        <f>ABS(MA1SONY[[#This Row],[Erorr 3]])</f>
        <v>0.35675000000000168</v>
      </c>
      <c r="R40" s="15">
        <f>MA1SONY[[#This Row],[Abs Erorr 3]]/MA1SONY[[#This Row],[Adj Close]]</f>
        <v>2.6442378961724456E-2</v>
      </c>
    </row>
    <row r="41" spans="2:18">
      <c r="B41" s="7">
        <v>43840.291666666664</v>
      </c>
      <c r="C41" s="8">
        <v>13.459300000000001</v>
      </c>
      <c r="D41" s="9">
        <f t="shared" si="1"/>
        <v>13.4916</v>
      </c>
      <c r="E41" s="10">
        <f>MA1SONY[[#This Row],[Adj Close]]-MA1SONY[[#This Row],[Naive Trend ]]</f>
        <v>-3.2299999999999329E-2</v>
      </c>
      <c r="F41" s="6">
        <f t="shared" si="0"/>
        <v>1.0432899999999567E-3</v>
      </c>
      <c r="G41" s="6">
        <f>ABS(MA1SONY[[#This Row],[Erorr 1]])</f>
        <v>3.2299999999999329E-2</v>
      </c>
      <c r="H41" s="11">
        <f>MA1SONY[[#This Row],[Abs Erorr 1]]/MA1SONY[[#This Row],[Adj Close]]</f>
        <v>2.399827628479886E-3</v>
      </c>
      <c r="I41" s="9">
        <f t="shared" si="3"/>
        <v>13.402999999999999</v>
      </c>
      <c r="J41" s="12">
        <f>(MA1SONY[[#This Row],[Adj Close]]-MA1SONY[[#This Row],[3-MA]])</f>
        <v>5.6300000000002015E-2</v>
      </c>
      <c r="K41" s="13">
        <f t="shared" si="2"/>
        <v>3.169690000000227E-3</v>
      </c>
      <c r="L41" s="13">
        <f>ABS(MA1SONY[[#This Row],[Erorr 2]])</f>
        <v>5.6300000000002015E-2</v>
      </c>
      <c r="M41" s="11">
        <f>MA1SONY[[#This Row],[Abs Erorr 2]]/MA1SONY[[#This Row],[Adj Close]]</f>
        <v>4.18298128431657E-3</v>
      </c>
      <c r="N41" s="9">
        <f t="shared" si="4"/>
        <v>13.230766666666668</v>
      </c>
      <c r="O41" s="14">
        <f>MA1SONY[[#This Row],[Adj Close]]-MA1SONY[[#This Row],[6-MA]]</f>
        <v>0.22853333333333303</v>
      </c>
      <c r="P41" s="13">
        <f>(MA1SONY[[#This Row],[Adj Close]]-N41)^2</f>
        <v>5.2227484444444305E-2</v>
      </c>
      <c r="Q41" s="13">
        <f>ABS(MA1SONY[[#This Row],[Erorr 3]])</f>
        <v>0.22853333333333303</v>
      </c>
      <c r="R41" s="15">
        <f>MA1SONY[[#This Row],[Abs Erorr 3]]/MA1SONY[[#This Row],[Adj Close]]</f>
        <v>1.697958536724295E-2</v>
      </c>
    </row>
    <row r="42" spans="2:18">
      <c r="B42" s="7">
        <v>43843.291666666664</v>
      </c>
      <c r="C42" s="8">
        <v>13.6075</v>
      </c>
      <c r="D42" s="9">
        <f t="shared" si="1"/>
        <v>13.459300000000001</v>
      </c>
      <c r="E42" s="10">
        <f>MA1SONY[[#This Row],[Adj Close]]-MA1SONY[[#This Row],[Naive Trend ]]</f>
        <v>0.14819999999999922</v>
      </c>
      <c r="F42" s="6">
        <f t="shared" si="0"/>
        <v>2.1963239999999769E-2</v>
      </c>
      <c r="G42" s="6">
        <f>ABS(MA1SONY[[#This Row],[Erorr 1]])</f>
        <v>0.14819999999999922</v>
      </c>
      <c r="H42" s="11">
        <f>MA1SONY[[#This Row],[Abs Erorr 1]]/MA1SONY[[#This Row],[Adj Close]]</f>
        <v>1.0891052728274791E-2</v>
      </c>
      <c r="I42" s="9">
        <f t="shared" si="3"/>
        <v>13.444766666666666</v>
      </c>
      <c r="J42" s="12">
        <f>(MA1SONY[[#This Row],[Adj Close]]-MA1SONY[[#This Row],[3-MA]])</f>
        <v>0.16273333333333362</v>
      </c>
      <c r="K42" s="13">
        <f t="shared" si="2"/>
        <v>2.6482137777777869E-2</v>
      </c>
      <c r="L42" s="13">
        <f>ABS(MA1SONY[[#This Row],[Erorr 2]])</f>
        <v>0.16273333333333362</v>
      </c>
      <c r="M42" s="11">
        <f>MA1SONY[[#This Row],[Abs Erorr 2]]/MA1SONY[[#This Row],[Adj Close]]</f>
        <v>1.1959091187457919E-2</v>
      </c>
      <c r="N42" s="9">
        <f t="shared" si="4"/>
        <v>13.287750000000001</v>
      </c>
      <c r="O42" s="14">
        <f>MA1SONY[[#This Row],[Adj Close]]-MA1SONY[[#This Row],[6-MA]]</f>
        <v>0.31974999999999909</v>
      </c>
      <c r="P42" s="13">
        <f>(MA1SONY[[#This Row],[Adj Close]]-N42)^2</f>
        <v>0.10224006249999942</v>
      </c>
      <c r="Q42" s="13">
        <f>ABS(MA1SONY[[#This Row],[Erorr 3]])</f>
        <v>0.31974999999999909</v>
      </c>
      <c r="R42" s="15">
        <f>MA1SONY[[#This Row],[Abs Erorr 3]]/MA1SONY[[#This Row],[Adj Close]]</f>
        <v>2.3498070916773771E-2</v>
      </c>
    </row>
    <row r="43" spans="2:18">
      <c r="B43" s="7">
        <v>43844.291666666664</v>
      </c>
      <c r="C43" s="8">
        <v>13.7651</v>
      </c>
      <c r="D43" s="9">
        <f t="shared" si="1"/>
        <v>13.6075</v>
      </c>
      <c r="E43" s="10">
        <f>MA1SONY[[#This Row],[Adj Close]]-MA1SONY[[#This Row],[Naive Trend ]]</f>
        <v>0.15760000000000041</v>
      </c>
      <c r="F43" s="6">
        <f t="shared" si="0"/>
        <v>2.4837760000000129E-2</v>
      </c>
      <c r="G43" s="6">
        <f>ABS(MA1SONY[[#This Row],[Erorr 1]])</f>
        <v>0.15760000000000041</v>
      </c>
      <c r="H43" s="11">
        <f>MA1SONY[[#This Row],[Abs Erorr 1]]/MA1SONY[[#This Row],[Adj Close]]</f>
        <v>1.1449244829314746E-2</v>
      </c>
      <c r="I43" s="9">
        <f t="shared" si="3"/>
        <v>13.519466666666666</v>
      </c>
      <c r="J43" s="12">
        <f>(MA1SONY[[#This Row],[Adj Close]]-MA1SONY[[#This Row],[3-MA]])</f>
        <v>0.24563333333333404</v>
      </c>
      <c r="K43" s="13">
        <f t="shared" si="2"/>
        <v>6.0335734444444789E-2</v>
      </c>
      <c r="L43" s="13">
        <f>ABS(MA1SONY[[#This Row],[Erorr 2]])</f>
        <v>0.24563333333333404</v>
      </c>
      <c r="M43" s="11">
        <f>MA1SONY[[#This Row],[Abs Erorr 2]]/MA1SONY[[#This Row],[Adj Close]]</f>
        <v>1.7844645758718355E-2</v>
      </c>
      <c r="N43" s="9">
        <f t="shared" si="4"/>
        <v>13.400449999999999</v>
      </c>
      <c r="O43" s="14">
        <f>MA1SONY[[#This Row],[Adj Close]]-MA1SONY[[#This Row],[6-MA]]</f>
        <v>0.36465000000000103</v>
      </c>
      <c r="P43" s="13">
        <f>(MA1SONY[[#This Row],[Adj Close]]-N43)^2</f>
        <v>0.13296962250000074</v>
      </c>
      <c r="Q43" s="13">
        <f>ABS(MA1SONY[[#This Row],[Erorr 3]])</f>
        <v>0.36465000000000103</v>
      </c>
      <c r="R43" s="15">
        <f>MA1SONY[[#This Row],[Abs Erorr 3]]/MA1SONY[[#This Row],[Adj Close]]</f>
        <v>2.6490908166304714E-2</v>
      </c>
    </row>
    <row r="44" spans="2:18">
      <c r="B44" s="7">
        <v>43845.291666666664</v>
      </c>
      <c r="C44" s="8">
        <v>13.5999</v>
      </c>
      <c r="D44" s="9">
        <f t="shared" si="1"/>
        <v>13.7651</v>
      </c>
      <c r="E44" s="10">
        <f>MA1SONY[[#This Row],[Adj Close]]-MA1SONY[[#This Row],[Naive Trend ]]</f>
        <v>-0.16520000000000046</v>
      </c>
      <c r="F44" s="6">
        <f t="shared" si="0"/>
        <v>2.7291040000000152E-2</v>
      </c>
      <c r="G44" s="6">
        <f>ABS(MA1SONY[[#This Row],[Erorr 1]])</f>
        <v>0.16520000000000046</v>
      </c>
      <c r="H44" s="11">
        <f>MA1SONY[[#This Row],[Abs Erorr 1]]/MA1SONY[[#This Row],[Adj Close]]</f>
        <v>1.2147148140795186E-2</v>
      </c>
      <c r="I44" s="9">
        <f t="shared" si="3"/>
        <v>13.610633333333334</v>
      </c>
      <c r="J44" s="12">
        <f>(MA1SONY[[#This Row],[Adj Close]]-MA1SONY[[#This Row],[3-MA]])</f>
        <v>-1.0733333333334372E-2</v>
      </c>
      <c r="K44" s="13">
        <f t="shared" si="2"/>
        <v>1.1520444444446673E-4</v>
      </c>
      <c r="L44" s="13">
        <f>ABS(MA1SONY[[#This Row],[Erorr 2]])</f>
        <v>1.0733333333334372E-2</v>
      </c>
      <c r="M44" s="11">
        <f>MA1SONY[[#This Row],[Abs Erorr 2]]/MA1SONY[[#This Row],[Adj Close]]</f>
        <v>7.8922148937377273E-4</v>
      </c>
      <c r="N44" s="9">
        <f t="shared" si="4"/>
        <v>13.506816666666666</v>
      </c>
      <c r="O44" s="14">
        <f>MA1SONY[[#This Row],[Adj Close]]-MA1SONY[[#This Row],[6-MA]]</f>
        <v>9.3083333333334295E-2</v>
      </c>
      <c r="P44" s="13">
        <f>(MA1SONY[[#This Row],[Adj Close]]-N44)^2</f>
        <v>8.6645069444446238E-3</v>
      </c>
      <c r="Q44" s="13">
        <f>ABS(MA1SONY[[#This Row],[Erorr 3]])</f>
        <v>9.3083333333334295E-2</v>
      </c>
      <c r="R44" s="15">
        <f>MA1SONY[[#This Row],[Abs Erorr 3]]/MA1SONY[[#This Row],[Adj Close]]</f>
        <v>6.8444130716648136E-3</v>
      </c>
    </row>
    <row r="45" spans="2:18">
      <c r="B45" s="7">
        <v>43846.291666666664</v>
      </c>
      <c r="C45" s="8">
        <v>13.7936</v>
      </c>
      <c r="D45" s="9">
        <f t="shared" si="1"/>
        <v>13.5999</v>
      </c>
      <c r="E45" s="10">
        <f>MA1SONY[[#This Row],[Adj Close]]-MA1SONY[[#This Row],[Naive Trend ]]</f>
        <v>0.19369999999999976</v>
      </c>
      <c r="F45" s="6">
        <f t="shared" si="0"/>
        <v>3.7519689999999904E-2</v>
      </c>
      <c r="G45" s="6">
        <f>ABS(MA1SONY[[#This Row],[Erorr 1]])</f>
        <v>0.19369999999999976</v>
      </c>
      <c r="H45" s="11">
        <f>MA1SONY[[#This Row],[Abs Erorr 1]]/MA1SONY[[#This Row],[Adj Close]]</f>
        <v>1.404274446119938E-2</v>
      </c>
      <c r="I45" s="9">
        <f t="shared" si="3"/>
        <v>13.657499999999999</v>
      </c>
      <c r="J45" s="12">
        <f>(MA1SONY[[#This Row],[Adj Close]]-MA1SONY[[#This Row],[3-MA]])</f>
        <v>0.13610000000000078</v>
      </c>
      <c r="K45" s="13">
        <f t="shared" si="2"/>
        <v>1.852321000000021E-2</v>
      </c>
      <c r="L45" s="13">
        <f>ABS(MA1SONY[[#This Row],[Erorr 2]])</f>
        <v>0.13610000000000078</v>
      </c>
      <c r="M45" s="11">
        <f>MA1SONY[[#This Row],[Abs Erorr 2]]/MA1SONY[[#This Row],[Adj Close]]</f>
        <v>9.8668947917875515E-3</v>
      </c>
      <c r="N45" s="9">
        <f t="shared" si="4"/>
        <v>13.551133333333334</v>
      </c>
      <c r="O45" s="14">
        <f>MA1SONY[[#This Row],[Adj Close]]-MA1SONY[[#This Row],[6-MA]]</f>
        <v>0.24246666666666528</v>
      </c>
      <c r="P45" s="13">
        <f>(MA1SONY[[#This Row],[Adj Close]]-N45)^2</f>
        <v>5.8790084444443773E-2</v>
      </c>
      <c r="Q45" s="13">
        <f>ABS(MA1SONY[[#This Row],[Erorr 3]])</f>
        <v>0.24246666666666528</v>
      </c>
      <c r="R45" s="15">
        <f>MA1SONY[[#This Row],[Abs Erorr 3]]/MA1SONY[[#This Row],[Adj Close]]</f>
        <v>1.7578200518114581E-2</v>
      </c>
    </row>
    <row r="46" spans="2:18">
      <c r="B46" s="7">
        <v>43847.291666666664</v>
      </c>
      <c r="C46" s="8">
        <v>13.766999999999999</v>
      </c>
      <c r="D46" s="9">
        <f t="shared" si="1"/>
        <v>13.7936</v>
      </c>
      <c r="E46" s="10">
        <f>MA1SONY[[#This Row],[Adj Close]]-MA1SONY[[#This Row],[Naive Trend ]]</f>
        <v>-2.6600000000000179E-2</v>
      </c>
      <c r="F46" s="6">
        <f t="shared" si="0"/>
        <v>7.0756000000000952E-4</v>
      </c>
      <c r="G46" s="6">
        <f>ABS(MA1SONY[[#This Row],[Erorr 1]])</f>
        <v>2.6600000000000179E-2</v>
      </c>
      <c r="H46" s="11">
        <f>MA1SONY[[#This Row],[Abs Erorr 1]]/MA1SONY[[#This Row],[Adj Close]]</f>
        <v>1.9321566063775827E-3</v>
      </c>
      <c r="I46" s="9">
        <f t="shared" si="3"/>
        <v>13.719533333333333</v>
      </c>
      <c r="J46" s="12">
        <f>(MA1SONY[[#This Row],[Adj Close]]-MA1SONY[[#This Row],[3-MA]])</f>
        <v>4.7466666666666768E-2</v>
      </c>
      <c r="K46" s="13">
        <f t="shared" si="2"/>
        <v>2.2530844444444541E-3</v>
      </c>
      <c r="L46" s="13">
        <f>ABS(MA1SONY[[#This Row],[Erorr 2]])</f>
        <v>4.7466666666666768E-2</v>
      </c>
      <c r="M46" s="11">
        <f>MA1SONY[[#This Row],[Abs Erorr 2]]/MA1SONY[[#This Row],[Adj Close]]</f>
        <v>3.4478584053654949E-3</v>
      </c>
      <c r="N46" s="9">
        <f t="shared" si="4"/>
        <v>13.6195</v>
      </c>
      <c r="O46" s="14">
        <f>MA1SONY[[#This Row],[Adj Close]]-MA1SONY[[#This Row],[6-MA]]</f>
        <v>0.14749999999999908</v>
      </c>
      <c r="P46" s="13">
        <f>(MA1SONY[[#This Row],[Adj Close]]-N46)^2</f>
        <v>2.1756249999999727E-2</v>
      </c>
      <c r="Q46" s="13">
        <f>ABS(MA1SONY[[#This Row],[Erorr 3]])</f>
        <v>0.14749999999999908</v>
      </c>
      <c r="R46" s="15">
        <f>MA1SONY[[#This Row],[Abs Erorr 3]]/MA1SONY[[#This Row],[Adj Close]]</f>
        <v>1.0714026294762771E-2</v>
      </c>
    </row>
    <row r="47" spans="2:18">
      <c r="B47" s="7">
        <v>43851.291666666664</v>
      </c>
      <c r="C47" s="8">
        <v>13.7006</v>
      </c>
      <c r="D47" s="9">
        <f t="shared" si="1"/>
        <v>13.766999999999999</v>
      </c>
      <c r="E47" s="10">
        <f>MA1SONY[[#This Row],[Adj Close]]-MA1SONY[[#This Row],[Naive Trend ]]</f>
        <v>-6.6399999999999793E-2</v>
      </c>
      <c r="F47" s="6">
        <f t="shared" si="0"/>
        <v>4.4089599999999722E-3</v>
      </c>
      <c r="G47" s="6">
        <f>ABS(MA1SONY[[#This Row],[Erorr 1]])</f>
        <v>6.6399999999999793E-2</v>
      </c>
      <c r="H47" s="11">
        <f>MA1SONY[[#This Row],[Abs Erorr 1]]/MA1SONY[[#This Row],[Adj Close]]</f>
        <v>4.8465030728581078E-3</v>
      </c>
      <c r="I47" s="9">
        <f t="shared" si="3"/>
        <v>13.720166666666666</v>
      </c>
      <c r="J47" s="12">
        <f>(MA1SONY[[#This Row],[Adj Close]]-MA1SONY[[#This Row],[3-MA]])</f>
        <v>-1.9566666666666066E-2</v>
      </c>
      <c r="K47" s="13">
        <f t="shared" si="2"/>
        <v>3.8285444444442095E-4</v>
      </c>
      <c r="L47" s="13">
        <f>ABS(MA1SONY[[#This Row],[Erorr 2]])</f>
        <v>1.9566666666666066E-2</v>
      </c>
      <c r="M47" s="11">
        <f>MA1SONY[[#This Row],[Abs Erorr 2]]/MA1SONY[[#This Row],[Adj Close]]</f>
        <v>1.428161297072104E-3</v>
      </c>
      <c r="N47" s="9">
        <f t="shared" si="4"/>
        <v>13.6654</v>
      </c>
      <c r="O47" s="14">
        <f>MA1SONY[[#This Row],[Adj Close]]-MA1SONY[[#This Row],[6-MA]]</f>
        <v>3.5199999999999676E-2</v>
      </c>
      <c r="P47" s="13">
        <f>(MA1SONY[[#This Row],[Adj Close]]-N47)^2</f>
        <v>1.2390399999999773E-3</v>
      </c>
      <c r="Q47" s="13">
        <f>ABS(MA1SONY[[#This Row],[Erorr 3]])</f>
        <v>3.5199999999999676E-2</v>
      </c>
      <c r="R47" s="15">
        <f>MA1SONY[[#This Row],[Abs Erorr 3]]/MA1SONY[[#This Row],[Adj Close]]</f>
        <v>2.569230544647656E-3</v>
      </c>
    </row>
    <row r="48" spans="2:18">
      <c r="B48" s="7">
        <v>43852.291666666664</v>
      </c>
      <c r="C48" s="8">
        <v>13.747999999999999</v>
      </c>
      <c r="D48" s="9">
        <f t="shared" si="1"/>
        <v>13.7006</v>
      </c>
      <c r="E48" s="10">
        <f>MA1SONY[[#This Row],[Adj Close]]-MA1SONY[[#This Row],[Naive Trend ]]</f>
        <v>4.7399999999999665E-2</v>
      </c>
      <c r="F48" s="6">
        <f t="shared" si="0"/>
        <v>2.2467599999999683E-3</v>
      </c>
      <c r="G48" s="6">
        <f>ABS(MA1SONY[[#This Row],[Erorr 1]])</f>
        <v>4.7399999999999665E-2</v>
      </c>
      <c r="H48" s="11">
        <f>MA1SONY[[#This Row],[Abs Erorr 1]]/MA1SONY[[#This Row],[Adj Close]]</f>
        <v>3.4477742217049511E-3</v>
      </c>
      <c r="I48" s="9">
        <f t="shared" si="3"/>
        <v>13.753733333333335</v>
      </c>
      <c r="J48" s="12">
        <f>(MA1SONY[[#This Row],[Adj Close]]-MA1SONY[[#This Row],[3-MA]])</f>
        <v>-5.7333333333353664E-3</v>
      </c>
      <c r="K48" s="13">
        <f t="shared" si="2"/>
        <v>3.2871111111134424E-5</v>
      </c>
      <c r="L48" s="13">
        <f>ABS(MA1SONY[[#This Row],[Erorr 2]])</f>
        <v>5.7333333333353664E-3</v>
      </c>
      <c r="M48" s="11">
        <f>MA1SONY[[#This Row],[Abs Erorr 2]]/MA1SONY[[#This Row],[Adj Close]]</f>
        <v>4.1703035593070753E-4</v>
      </c>
      <c r="N48" s="9">
        <f t="shared" si="4"/>
        <v>13.705616666666664</v>
      </c>
      <c r="O48" s="14">
        <f>MA1SONY[[#This Row],[Adj Close]]-MA1SONY[[#This Row],[6-MA]]</f>
        <v>4.2383333333335216E-2</v>
      </c>
      <c r="P48" s="13">
        <f>(MA1SONY[[#This Row],[Adj Close]]-N48)^2</f>
        <v>1.796346944444604E-3</v>
      </c>
      <c r="Q48" s="13">
        <f>ABS(MA1SONY[[#This Row],[Erorr 3]])</f>
        <v>4.2383333333335216E-2</v>
      </c>
      <c r="R48" s="15">
        <f>MA1SONY[[#This Row],[Abs Erorr 3]]/MA1SONY[[#This Row],[Adj Close]]</f>
        <v>3.0828726602658727E-3</v>
      </c>
    </row>
    <row r="49" spans="2:18">
      <c r="B49" s="7">
        <v>43853.291666666664</v>
      </c>
      <c r="C49" s="8">
        <v>13.7879</v>
      </c>
      <c r="D49" s="9">
        <f t="shared" si="1"/>
        <v>13.747999999999999</v>
      </c>
      <c r="E49" s="10">
        <f>MA1SONY[[#This Row],[Adj Close]]-MA1SONY[[#This Row],[Naive Trend ]]</f>
        <v>3.9900000000001157E-2</v>
      </c>
      <c r="F49" s="6">
        <f t="shared" si="0"/>
        <v>1.5920100000000924E-3</v>
      </c>
      <c r="G49" s="6">
        <f>ABS(MA1SONY[[#This Row],[Erorr 1]])</f>
        <v>3.9900000000001157E-2</v>
      </c>
      <c r="H49" s="11">
        <f>MA1SONY[[#This Row],[Abs Erorr 1]]/MA1SONY[[#This Row],[Adj Close]]</f>
        <v>2.8938417017820811E-3</v>
      </c>
      <c r="I49" s="9">
        <f t="shared" si="3"/>
        <v>13.738533333333331</v>
      </c>
      <c r="J49" s="12">
        <f>(MA1SONY[[#This Row],[Adj Close]]-MA1SONY[[#This Row],[3-MA]])</f>
        <v>4.9366666666669445E-2</v>
      </c>
      <c r="K49" s="13">
        <f t="shared" si="2"/>
        <v>2.4370677777780523E-3</v>
      </c>
      <c r="L49" s="13">
        <f>ABS(MA1SONY[[#This Row],[Erorr 2]])</f>
        <v>4.9366666666669445E-2</v>
      </c>
      <c r="M49" s="11">
        <f>MA1SONY[[#This Row],[Abs Erorr 2]]/MA1SONY[[#This Row],[Adj Close]]</f>
        <v>3.5804340520796817E-3</v>
      </c>
      <c r="N49" s="9">
        <f t="shared" si="4"/>
        <v>13.729033333333334</v>
      </c>
      <c r="O49" s="14">
        <f>MA1SONY[[#This Row],[Adj Close]]-MA1SONY[[#This Row],[6-MA]]</f>
        <v>5.8866666666666845E-2</v>
      </c>
      <c r="P49" s="13">
        <f>(MA1SONY[[#This Row],[Adj Close]]-N49)^2</f>
        <v>3.4652844444444655E-3</v>
      </c>
      <c r="Q49" s="13">
        <f>ABS(MA1SONY[[#This Row],[Erorr 3]])</f>
        <v>5.8866666666666845E-2</v>
      </c>
      <c r="R49" s="15">
        <f>MA1SONY[[#This Row],[Abs Erorr 3]]/MA1SONY[[#This Row],[Adj Close]]</f>
        <v>4.2694439810752067E-3</v>
      </c>
    </row>
    <row r="50" spans="2:18">
      <c r="B50" s="7">
        <v>43854.291666666664</v>
      </c>
      <c r="C50" s="8">
        <v>13.6531</v>
      </c>
      <c r="D50" s="9">
        <f t="shared" si="1"/>
        <v>13.7879</v>
      </c>
      <c r="E50" s="10">
        <f>MA1SONY[[#This Row],[Adj Close]]-MA1SONY[[#This Row],[Naive Trend ]]</f>
        <v>-0.13480000000000025</v>
      </c>
      <c r="F50" s="6">
        <f t="shared" si="0"/>
        <v>1.8171040000000069E-2</v>
      </c>
      <c r="G50" s="6">
        <f>ABS(MA1SONY[[#This Row],[Erorr 1]])</f>
        <v>0.13480000000000025</v>
      </c>
      <c r="H50" s="11">
        <f>MA1SONY[[#This Row],[Abs Erorr 1]]/MA1SONY[[#This Row],[Adj Close]]</f>
        <v>9.8732156067120463E-3</v>
      </c>
      <c r="I50" s="9">
        <f t="shared" si="3"/>
        <v>13.7455</v>
      </c>
      <c r="J50" s="12">
        <f>(MA1SONY[[#This Row],[Adj Close]]-MA1SONY[[#This Row],[3-MA]])</f>
        <v>-9.2399999999999594E-2</v>
      </c>
      <c r="K50" s="13">
        <f t="shared" si="2"/>
        <v>8.5377599999999255E-3</v>
      </c>
      <c r="L50" s="13">
        <f>ABS(MA1SONY[[#This Row],[Erorr 2]])</f>
        <v>9.2399999999999594E-2</v>
      </c>
      <c r="M50" s="11">
        <f>MA1SONY[[#This Row],[Abs Erorr 2]]/MA1SONY[[#This Row],[Adj Close]]</f>
        <v>6.7676937838292836E-3</v>
      </c>
      <c r="N50" s="9">
        <f t="shared" si="4"/>
        <v>13.732833333333332</v>
      </c>
      <c r="O50" s="14">
        <f>MA1SONY[[#This Row],[Adj Close]]-MA1SONY[[#This Row],[6-MA]]</f>
        <v>-7.9733333333331657E-2</v>
      </c>
      <c r="P50" s="13">
        <f>(MA1SONY[[#This Row],[Adj Close]]-N50)^2</f>
        <v>6.3574044444441773E-3</v>
      </c>
      <c r="Q50" s="13">
        <f>ABS(MA1SONY[[#This Row],[Erorr 3]])</f>
        <v>7.9733333333331657E-2</v>
      </c>
      <c r="R50" s="15">
        <f>MA1SONY[[#This Row],[Abs Erorr 3]]/MA1SONY[[#This Row],[Adj Close]]</f>
        <v>5.8399435537227189E-3</v>
      </c>
    </row>
    <row r="51" spans="2:18">
      <c r="B51" s="7">
        <v>43857.291666666664</v>
      </c>
      <c r="C51" s="8">
        <v>13.5448</v>
      </c>
      <c r="D51" s="9">
        <f t="shared" si="1"/>
        <v>13.6531</v>
      </c>
      <c r="E51" s="10">
        <f>MA1SONY[[#This Row],[Adj Close]]-MA1SONY[[#This Row],[Naive Trend ]]</f>
        <v>-0.10829999999999984</v>
      </c>
      <c r="F51" s="6">
        <f t="shared" si="0"/>
        <v>1.1728889999999966E-2</v>
      </c>
      <c r="G51" s="6">
        <f>ABS(MA1SONY[[#This Row],[Erorr 1]])</f>
        <v>0.10829999999999984</v>
      </c>
      <c r="H51" s="11">
        <f>MA1SONY[[#This Row],[Abs Erorr 1]]/MA1SONY[[#This Row],[Adj Close]]</f>
        <v>7.9956883822573863E-3</v>
      </c>
      <c r="I51" s="9">
        <f t="shared" si="3"/>
        <v>13.729666666666667</v>
      </c>
      <c r="J51" s="12">
        <f>(MA1SONY[[#This Row],[Adj Close]]-MA1SONY[[#This Row],[3-MA]])</f>
        <v>-0.18486666666666629</v>
      </c>
      <c r="K51" s="13">
        <f t="shared" si="2"/>
        <v>3.4175684444444306E-2</v>
      </c>
      <c r="L51" s="13">
        <f>ABS(MA1SONY[[#This Row],[Erorr 2]])</f>
        <v>0.18486666666666629</v>
      </c>
      <c r="M51" s="11">
        <f>MA1SONY[[#This Row],[Abs Erorr 2]]/MA1SONY[[#This Row],[Adj Close]]</f>
        <v>1.364853424684501E-2</v>
      </c>
      <c r="N51" s="9">
        <f t="shared" si="4"/>
        <v>13.7417</v>
      </c>
      <c r="O51" s="14">
        <f>MA1SONY[[#This Row],[Adj Close]]-MA1SONY[[#This Row],[6-MA]]</f>
        <v>-0.19689999999999941</v>
      </c>
      <c r="P51" s="13">
        <f>(MA1SONY[[#This Row],[Adj Close]]-N51)^2</f>
        <v>3.8769609999999767E-2</v>
      </c>
      <c r="Q51" s="13">
        <f>ABS(MA1SONY[[#This Row],[Erorr 3]])</f>
        <v>0.19689999999999941</v>
      </c>
      <c r="R51" s="15">
        <f>MA1SONY[[#This Row],[Abs Erorr 3]]/MA1SONY[[#This Row],[Adj Close]]</f>
        <v>1.4536944067095816E-2</v>
      </c>
    </row>
    <row r="52" spans="2:18">
      <c r="B52" s="7">
        <v>43858.291666666664</v>
      </c>
      <c r="C52" s="8">
        <v>13.6797</v>
      </c>
      <c r="D52" s="9">
        <f t="shared" si="1"/>
        <v>13.5448</v>
      </c>
      <c r="E52" s="10">
        <f>MA1SONY[[#This Row],[Adj Close]]-MA1SONY[[#This Row],[Naive Trend ]]</f>
        <v>0.13490000000000002</v>
      </c>
      <c r="F52" s="6">
        <f t="shared" si="0"/>
        <v>1.8198010000000004E-2</v>
      </c>
      <c r="G52" s="6">
        <f>ABS(MA1SONY[[#This Row],[Erorr 1]])</f>
        <v>0.13490000000000002</v>
      </c>
      <c r="H52" s="11">
        <f>MA1SONY[[#This Row],[Abs Erorr 1]]/MA1SONY[[#This Row],[Adj Close]]</f>
        <v>9.8613273682902416E-3</v>
      </c>
      <c r="I52" s="9">
        <f t="shared" si="3"/>
        <v>13.661933333333335</v>
      </c>
      <c r="J52" s="12">
        <f>(MA1SONY[[#This Row],[Adj Close]]-MA1SONY[[#This Row],[3-MA]])</f>
        <v>1.7766666666664932E-2</v>
      </c>
      <c r="K52" s="13">
        <f t="shared" si="2"/>
        <v>3.1565444444438278E-4</v>
      </c>
      <c r="L52" s="13">
        <f>ABS(MA1SONY[[#This Row],[Erorr 2]])</f>
        <v>1.7766666666664932E-2</v>
      </c>
      <c r="M52" s="11">
        <f>MA1SONY[[#This Row],[Abs Erorr 2]]/MA1SONY[[#This Row],[Adj Close]]</f>
        <v>1.2987614250798579E-3</v>
      </c>
      <c r="N52" s="9">
        <f t="shared" si="4"/>
        <v>13.700233333333331</v>
      </c>
      <c r="O52" s="14">
        <f>MA1SONY[[#This Row],[Adj Close]]-MA1SONY[[#This Row],[6-MA]]</f>
        <v>-2.0533333333331072E-2</v>
      </c>
      <c r="P52" s="13">
        <f>(MA1SONY[[#This Row],[Adj Close]]-N52)^2</f>
        <v>4.2161777777768492E-4</v>
      </c>
      <c r="Q52" s="13">
        <f>ABS(MA1SONY[[#This Row],[Erorr 3]])</f>
        <v>2.0533333333331072E-2</v>
      </c>
      <c r="R52" s="15">
        <f>MA1SONY[[#This Row],[Abs Erorr 3]]/MA1SONY[[#This Row],[Adj Close]]</f>
        <v>1.5010075757020309E-3</v>
      </c>
    </row>
    <row r="53" spans="2:18">
      <c r="B53" s="7">
        <v>43859.291666666664</v>
      </c>
      <c r="C53" s="8">
        <v>13.6379</v>
      </c>
      <c r="D53" s="9">
        <f t="shared" si="1"/>
        <v>13.6797</v>
      </c>
      <c r="E53" s="10">
        <f>MA1SONY[[#This Row],[Adj Close]]-MA1SONY[[#This Row],[Naive Trend ]]</f>
        <v>-4.1800000000000281E-2</v>
      </c>
      <c r="F53" s="6">
        <f t="shared" si="0"/>
        <v>1.7472400000000236E-3</v>
      </c>
      <c r="G53" s="6">
        <f>ABS(MA1SONY[[#This Row],[Erorr 1]])</f>
        <v>4.1800000000000281E-2</v>
      </c>
      <c r="H53" s="11">
        <f>MA1SONY[[#This Row],[Abs Erorr 1]]/MA1SONY[[#This Row],[Adj Close]]</f>
        <v>3.0649880113507418E-3</v>
      </c>
      <c r="I53" s="9">
        <f t="shared" si="3"/>
        <v>13.625866666666667</v>
      </c>
      <c r="J53" s="12">
        <f>(MA1SONY[[#This Row],[Adj Close]]-MA1SONY[[#This Row],[3-MA]])</f>
        <v>1.2033333333333118E-2</v>
      </c>
      <c r="K53" s="13">
        <f t="shared" si="2"/>
        <v>1.4480111111110592E-4</v>
      </c>
      <c r="L53" s="13">
        <f>ABS(MA1SONY[[#This Row],[Erorr 2]])</f>
        <v>1.2033333333333118E-2</v>
      </c>
      <c r="M53" s="11">
        <f>MA1SONY[[#This Row],[Abs Erorr 2]]/MA1SONY[[#This Row],[Adj Close]]</f>
        <v>8.8234503357064635E-4</v>
      </c>
      <c r="N53" s="9">
        <f t="shared" si="4"/>
        <v>13.685683333333332</v>
      </c>
      <c r="O53" s="14">
        <f>MA1SONY[[#This Row],[Adj Close]]-MA1SONY[[#This Row],[6-MA]]</f>
        <v>-4.7783333333331512E-2</v>
      </c>
      <c r="P53" s="13">
        <f>(MA1SONY[[#This Row],[Adj Close]]-N53)^2</f>
        <v>2.2832469444442702E-3</v>
      </c>
      <c r="Q53" s="13">
        <f>ABS(MA1SONY[[#This Row],[Erorr 3]])</f>
        <v>4.7783333333331512E-2</v>
      </c>
      <c r="R53" s="15">
        <f>MA1SONY[[#This Row],[Abs Erorr 3]]/MA1SONY[[#This Row],[Adj Close]]</f>
        <v>3.5037163590678558E-3</v>
      </c>
    </row>
    <row r="54" spans="2:18">
      <c r="B54" s="7">
        <v>43860.291666666664</v>
      </c>
      <c r="C54" s="8">
        <v>13.512499999999999</v>
      </c>
      <c r="D54" s="9">
        <f t="shared" si="1"/>
        <v>13.6379</v>
      </c>
      <c r="E54" s="10">
        <f>MA1SONY[[#This Row],[Adj Close]]-MA1SONY[[#This Row],[Naive Trend ]]</f>
        <v>-0.12540000000000084</v>
      </c>
      <c r="F54" s="6">
        <f t="shared" si="0"/>
        <v>1.572516000000021E-2</v>
      </c>
      <c r="G54" s="6">
        <f>ABS(MA1SONY[[#This Row],[Erorr 1]])</f>
        <v>0.12540000000000084</v>
      </c>
      <c r="H54" s="11">
        <f>MA1SONY[[#This Row],[Abs Erorr 1]]/MA1SONY[[#This Row],[Adj Close]]</f>
        <v>9.2802960222017287E-3</v>
      </c>
      <c r="I54" s="9">
        <f t="shared" si="3"/>
        <v>13.620800000000001</v>
      </c>
      <c r="J54" s="12">
        <f>(MA1SONY[[#This Row],[Adj Close]]-MA1SONY[[#This Row],[3-MA]])</f>
        <v>-0.10830000000000162</v>
      </c>
      <c r="K54" s="13">
        <f t="shared" si="2"/>
        <v>1.1728890000000351E-2</v>
      </c>
      <c r="L54" s="13">
        <f>ABS(MA1SONY[[#This Row],[Erorr 2]])</f>
        <v>0.10830000000000162</v>
      </c>
      <c r="M54" s="11">
        <f>MA1SONY[[#This Row],[Abs Erorr 2]]/MA1SONY[[#This Row],[Adj Close]]</f>
        <v>8.0148011100833767E-3</v>
      </c>
      <c r="N54" s="9">
        <f t="shared" si="4"/>
        <v>13.675233333333333</v>
      </c>
      <c r="O54" s="14">
        <f>MA1SONY[[#This Row],[Adj Close]]-MA1SONY[[#This Row],[6-MA]]</f>
        <v>-0.16273333333333362</v>
      </c>
      <c r="P54" s="13">
        <f>(MA1SONY[[#This Row],[Adj Close]]-N54)^2</f>
        <v>2.6482137777777869E-2</v>
      </c>
      <c r="Q54" s="13">
        <f>ABS(MA1SONY[[#This Row],[Erorr 3]])</f>
        <v>0.16273333333333362</v>
      </c>
      <c r="R54" s="15">
        <f>MA1SONY[[#This Row],[Abs Erorr 3]]/MA1SONY[[#This Row],[Adj Close]]</f>
        <v>1.2043169904409519E-2</v>
      </c>
    </row>
    <row r="55" spans="2:18">
      <c r="B55" s="7">
        <v>43861.291666666664</v>
      </c>
      <c r="C55" s="8">
        <v>13.3302</v>
      </c>
      <c r="D55" s="9">
        <f t="shared" si="1"/>
        <v>13.512499999999999</v>
      </c>
      <c r="E55" s="10">
        <f>MA1SONY[[#This Row],[Adj Close]]-MA1SONY[[#This Row],[Naive Trend ]]</f>
        <v>-0.18229999999999968</v>
      </c>
      <c r="F55" s="6">
        <f t="shared" si="0"/>
        <v>3.3233289999999888E-2</v>
      </c>
      <c r="G55" s="6">
        <f>ABS(MA1SONY[[#This Row],[Erorr 1]])</f>
        <v>0.18229999999999968</v>
      </c>
      <c r="H55" s="11">
        <f>MA1SONY[[#This Row],[Abs Erorr 1]]/MA1SONY[[#This Row],[Adj Close]]</f>
        <v>1.3675713792741271E-2</v>
      </c>
      <c r="I55" s="9">
        <f t="shared" si="3"/>
        <v>13.610033333333334</v>
      </c>
      <c r="J55" s="12">
        <f>(MA1SONY[[#This Row],[Adj Close]]-MA1SONY[[#This Row],[3-MA]])</f>
        <v>-0.27983333333333427</v>
      </c>
      <c r="K55" s="13">
        <f t="shared" si="2"/>
        <v>7.8306694444444963E-2</v>
      </c>
      <c r="L55" s="13">
        <f>ABS(MA1SONY[[#This Row],[Erorr 2]])</f>
        <v>0.27983333333333427</v>
      </c>
      <c r="M55" s="11">
        <f>MA1SONY[[#This Row],[Abs Erorr 2]]/MA1SONY[[#This Row],[Adj Close]]</f>
        <v>2.0992433221807195E-2</v>
      </c>
      <c r="N55" s="9">
        <f t="shared" si="4"/>
        <v>13.635983333333336</v>
      </c>
      <c r="O55" s="14">
        <f>MA1SONY[[#This Row],[Adj Close]]-MA1SONY[[#This Row],[6-MA]]</f>
        <v>-0.30578333333333596</v>
      </c>
      <c r="P55" s="13">
        <f>(MA1SONY[[#This Row],[Adj Close]]-N55)^2</f>
        <v>9.3503446944446053E-2</v>
      </c>
      <c r="Q55" s="13">
        <f>ABS(MA1SONY[[#This Row],[Erorr 3]])</f>
        <v>0.30578333333333596</v>
      </c>
      <c r="R55" s="15">
        <f>MA1SONY[[#This Row],[Abs Erorr 3]]/MA1SONY[[#This Row],[Adj Close]]</f>
        <v>2.2939140698064242E-2</v>
      </c>
    </row>
    <row r="56" spans="2:18">
      <c r="B56" s="7">
        <v>43864.291666666664</v>
      </c>
      <c r="C56" s="8">
        <v>13.3872</v>
      </c>
      <c r="D56" s="9">
        <f t="shared" si="1"/>
        <v>13.3302</v>
      </c>
      <c r="E56" s="10">
        <f>MA1SONY[[#This Row],[Adj Close]]-MA1SONY[[#This Row],[Naive Trend ]]</f>
        <v>5.7000000000000384E-2</v>
      </c>
      <c r="F56" s="6">
        <f t="shared" si="0"/>
        <v>3.249000000000044E-3</v>
      </c>
      <c r="G56" s="6">
        <f>ABS(MA1SONY[[#This Row],[Erorr 1]])</f>
        <v>5.7000000000000384E-2</v>
      </c>
      <c r="H56" s="11">
        <f>MA1SONY[[#This Row],[Abs Erorr 1]]/MA1SONY[[#This Row],[Adj Close]]</f>
        <v>4.2577984940839293E-3</v>
      </c>
      <c r="I56" s="9">
        <f t="shared" si="3"/>
        <v>13.493533333333332</v>
      </c>
      <c r="J56" s="12">
        <f>(MA1SONY[[#This Row],[Adj Close]]-MA1SONY[[#This Row],[3-MA]])</f>
        <v>-0.10633333333333184</v>
      </c>
      <c r="K56" s="13">
        <f t="shared" si="2"/>
        <v>1.1306777777777459E-2</v>
      </c>
      <c r="L56" s="13">
        <f>ABS(MA1SONY[[#This Row],[Erorr 2]])</f>
        <v>0.10633333333333184</v>
      </c>
      <c r="M56" s="11">
        <f>MA1SONY[[#This Row],[Abs Erorr 2]]/MA1SONY[[#This Row],[Adj Close]]</f>
        <v>7.9429106410102059E-3</v>
      </c>
      <c r="N56" s="9">
        <f t="shared" si="4"/>
        <v>13.559700000000001</v>
      </c>
      <c r="O56" s="14">
        <f>MA1SONY[[#This Row],[Adj Close]]-MA1SONY[[#This Row],[6-MA]]</f>
        <v>-0.17250000000000121</v>
      </c>
      <c r="P56" s="13">
        <f>(MA1SONY[[#This Row],[Adj Close]]-N56)^2</f>
        <v>2.9756250000000418E-2</v>
      </c>
      <c r="Q56" s="13">
        <f>ABS(MA1SONY[[#This Row],[Erorr 3]])</f>
        <v>0.17250000000000121</v>
      </c>
      <c r="R56" s="15">
        <f>MA1SONY[[#This Row],[Abs Erorr 3]]/MA1SONY[[#This Row],[Adj Close]]</f>
        <v>1.2885442811043474E-2</v>
      </c>
    </row>
    <row r="57" spans="2:18">
      <c r="B57" s="7">
        <v>43865.291666666664</v>
      </c>
      <c r="C57" s="8">
        <v>13.8658</v>
      </c>
      <c r="D57" s="9">
        <f t="shared" si="1"/>
        <v>13.3872</v>
      </c>
      <c r="E57" s="10">
        <f>MA1SONY[[#This Row],[Adj Close]]-MA1SONY[[#This Row],[Naive Trend ]]</f>
        <v>0.47860000000000014</v>
      </c>
      <c r="F57" s="6">
        <f t="shared" si="0"/>
        <v>0.22905796000000014</v>
      </c>
      <c r="G57" s="6">
        <f>ABS(MA1SONY[[#This Row],[Erorr 1]])</f>
        <v>0.47860000000000014</v>
      </c>
      <c r="H57" s="11">
        <f>MA1SONY[[#This Row],[Abs Erorr 1]]/MA1SONY[[#This Row],[Adj Close]]</f>
        <v>3.4516580363195784E-2</v>
      </c>
      <c r="I57" s="9">
        <f t="shared" si="3"/>
        <v>13.409966666666667</v>
      </c>
      <c r="J57" s="12">
        <f>(MA1SONY[[#This Row],[Adj Close]]-MA1SONY[[#This Row],[3-MA]])</f>
        <v>0.45583333333333265</v>
      </c>
      <c r="K57" s="13">
        <f t="shared" si="2"/>
        <v>0.20778402777777716</v>
      </c>
      <c r="L57" s="13">
        <f>ABS(MA1SONY[[#This Row],[Erorr 2]])</f>
        <v>0.45583333333333265</v>
      </c>
      <c r="M57" s="11">
        <f>MA1SONY[[#This Row],[Abs Erorr 2]]/MA1SONY[[#This Row],[Adj Close]]</f>
        <v>3.2874650819522323E-2</v>
      </c>
      <c r="N57" s="9">
        <f t="shared" si="4"/>
        <v>13.515383333333332</v>
      </c>
      <c r="O57" s="14">
        <f>MA1SONY[[#This Row],[Adj Close]]-MA1SONY[[#This Row],[6-MA]]</f>
        <v>0.35041666666666771</v>
      </c>
      <c r="P57" s="13">
        <f>(MA1SONY[[#This Row],[Adj Close]]-N57)^2</f>
        <v>0.12279184027777851</v>
      </c>
      <c r="Q57" s="13">
        <f>ABS(MA1SONY[[#This Row],[Erorr 3]])</f>
        <v>0.35041666666666771</v>
      </c>
      <c r="R57" s="15">
        <f>MA1SONY[[#This Row],[Abs Erorr 3]]/MA1SONY[[#This Row],[Adj Close]]</f>
        <v>2.5272012193069834E-2</v>
      </c>
    </row>
    <row r="58" spans="2:18">
      <c r="B58" s="7">
        <v>43866.291666666664</v>
      </c>
      <c r="C58" s="8">
        <v>13.392899999999999</v>
      </c>
      <c r="D58" s="9">
        <f t="shared" si="1"/>
        <v>13.8658</v>
      </c>
      <c r="E58" s="10">
        <f>MA1SONY[[#This Row],[Adj Close]]-MA1SONY[[#This Row],[Naive Trend ]]</f>
        <v>-0.47290000000000099</v>
      </c>
      <c r="F58" s="6">
        <f t="shared" si="0"/>
        <v>0.22363441000000092</v>
      </c>
      <c r="G58" s="6">
        <f>ABS(MA1SONY[[#This Row],[Erorr 1]])</f>
        <v>0.47290000000000099</v>
      </c>
      <c r="H58" s="11">
        <f>MA1SONY[[#This Row],[Abs Erorr 1]]/MA1SONY[[#This Row],[Adj Close]]</f>
        <v>3.5309753675454983E-2</v>
      </c>
      <c r="I58" s="9">
        <f t="shared" si="3"/>
        <v>13.527733333333332</v>
      </c>
      <c r="J58" s="12">
        <f>(MA1SONY[[#This Row],[Adj Close]]-MA1SONY[[#This Row],[3-MA]])</f>
        <v>-0.13483333333333292</v>
      </c>
      <c r="K58" s="13">
        <f t="shared" si="2"/>
        <v>1.8180027777777667E-2</v>
      </c>
      <c r="L58" s="13">
        <f>ABS(MA1SONY[[#This Row],[Erorr 2]])</f>
        <v>0.13483333333333292</v>
      </c>
      <c r="M58" s="11">
        <f>MA1SONY[[#This Row],[Abs Erorr 2]]/MA1SONY[[#This Row],[Adj Close]]</f>
        <v>1.0067523339480839E-2</v>
      </c>
      <c r="N58" s="9">
        <f t="shared" si="4"/>
        <v>13.568883333333332</v>
      </c>
      <c r="O58" s="14">
        <f>MA1SONY[[#This Row],[Adj Close]]-MA1SONY[[#This Row],[6-MA]]</f>
        <v>-0.17598333333333294</v>
      </c>
      <c r="P58" s="13">
        <f>(MA1SONY[[#This Row],[Adj Close]]-N58)^2</f>
        <v>3.0970133611110971E-2</v>
      </c>
      <c r="Q58" s="13">
        <f>ABS(MA1SONY[[#This Row],[Erorr 3]])</f>
        <v>0.17598333333333294</v>
      </c>
      <c r="R58" s="15">
        <f>MA1SONY[[#This Row],[Abs Erorr 3]]/MA1SONY[[#This Row],[Adj Close]]</f>
        <v>1.314004684073897E-2</v>
      </c>
    </row>
    <row r="59" spans="2:18">
      <c r="B59" s="7">
        <v>43867.291666666664</v>
      </c>
      <c r="C59" s="8">
        <v>13.590400000000001</v>
      </c>
      <c r="D59" s="9">
        <f t="shared" si="1"/>
        <v>13.392899999999999</v>
      </c>
      <c r="E59" s="10">
        <f>MA1SONY[[#This Row],[Adj Close]]-MA1SONY[[#This Row],[Naive Trend ]]</f>
        <v>0.19750000000000156</v>
      </c>
      <c r="F59" s="6">
        <f t="shared" si="0"/>
        <v>3.9006250000000617E-2</v>
      </c>
      <c r="G59" s="6">
        <f>ABS(MA1SONY[[#This Row],[Erorr 1]])</f>
        <v>0.19750000000000156</v>
      </c>
      <c r="H59" s="11">
        <f>MA1SONY[[#This Row],[Abs Erorr 1]]/MA1SONY[[#This Row],[Adj Close]]</f>
        <v>1.4532316929597477E-2</v>
      </c>
      <c r="I59" s="9">
        <f t="shared" si="3"/>
        <v>13.548633333333333</v>
      </c>
      <c r="J59" s="12">
        <f>(MA1SONY[[#This Row],[Adj Close]]-MA1SONY[[#This Row],[3-MA]])</f>
        <v>4.1766666666667618E-2</v>
      </c>
      <c r="K59" s="13">
        <f t="shared" si="2"/>
        <v>1.7444544444445238E-3</v>
      </c>
      <c r="L59" s="13">
        <f>ABS(MA1SONY[[#This Row],[Erorr 2]])</f>
        <v>4.1766666666667618E-2</v>
      </c>
      <c r="M59" s="11">
        <f>MA1SONY[[#This Row],[Abs Erorr 2]]/MA1SONY[[#This Row],[Adj Close]]</f>
        <v>3.0732477827486765E-3</v>
      </c>
      <c r="N59" s="9">
        <f t="shared" si="4"/>
        <v>13.521083333333332</v>
      </c>
      <c r="O59" s="14">
        <f>MA1SONY[[#This Row],[Adj Close]]-MA1SONY[[#This Row],[6-MA]]</f>
        <v>6.9316666666669136E-2</v>
      </c>
      <c r="P59" s="13">
        <f>(MA1SONY[[#This Row],[Adj Close]]-N59)^2</f>
        <v>4.8048002777781196E-3</v>
      </c>
      <c r="Q59" s="13">
        <f>ABS(MA1SONY[[#This Row],[Erorr 3]])</f>
        <v>6.9316666666669136E-2</v>
      </c>
      <c r="R59" s="15">
        <f>MA1SONY[[#This Row],[Abs Erorr 3]]/MA1SONY[[#This Row],[Adj Close]]</f>
        <v>5.1004140177381922E-3</v>
      </c>
    </row>
    <row r="60" spans="2:18">
      <c r="B60" s="7">
        <v>43868.291666666664</v>
      </c>
      <c r="C60" s="8">
        <v>13.3131</v>
      </c>
      <c r="D60" s="9">
        <f t="shared" si="1"/>
        <v>13.590400000000001</v>
      </c>
      <c r="E60" s="10">
        <f>MA1SONY[[#This Row],[Adj Close]]-MA1SONY[[#This Row],[Naive Trend ]]</f>
        <v>-0.27730000000000032</v>
      </c>
      <c r="F60" s="6">
        <f t="shared" si="0"/>
        <v>7.6895290000000185E-2</v>
      </c>
      <c r="G60" s="6">
        <f>ABS(MA1SONY[[#This Row],[Erorr 1]])</f>
        <v>0.27730000000000032</v>
      </c>
      <c r="H60" s="11">
        <f>MA1SONY[[#This Row],[Abs Erorr 1]]/MA1SONY[[#This Row],[Adj Close]]</f>
        <v>2.0829108171650502E-2</v>
      </c>
      <c r="I60" s="9">
        <f t="shared" si="3"/>
        <v>13.616366666666666</v>
      </c>
      <c r="J60" s="12">
        <f>(MA1SONY[[#This Row],[Adj Close]]-MA1SONY[[#This Row],[3-MA]])</f>
        <v>-0.30326666666666569</v>
      </c>
      <c r="K60" s="13">
        <f t="shared" si="2"/>
        <v>9.1970671111110514E-2</v>
      </c>
      <c r="L60" s="13">
        <f>ABS(MA1SONY[[#This Row],[Erorr 2]])</f>
        <v>0.30326666666666569</v>
      </c>
      <c r="M60" s="11">
        <f>MA1SONY[[#This Row],[Abs Erorr 2]]/MA1SONY[[#This Row],[Adj Close]]</f>
        <v>2.2779567994431475E-2</v>
      </c>
      <c r="N60" s="9">
        <f t="shared" si="4"/>
        <v>13.513166666666669</v>
      </c>
      <c r="O60" s="14">
        <f>MA1SONY[[#This Row],[Adj Close]]-MA1SONY[[#This Row],[6-MA]]</f>
        <v>-0.20006666666666817</v>
      </c>
      <c r="P60" s="13">
        <f>(MA1SONY[[#This Row],[Adj Close]]-N60)^2</f>
        <v>4.002667111111171E-2</v>
      </c>
      <c r="Q60" s="13">
        <f>ABS(MA1SONY[[#This Row],[Erorr 3]])</f>
        <v>0.20006666666666817</v>
      </c>
      <c r="R60" s="15">
        <f>MA1SONY[[#This Row],[Abs Erorr 3]]/MA1SONY[[#This Row],[Adj Close]]</f>
        <v>1.5027804693622684E-2</v>
      </c>
    </row>
    <row r="61" spans="2:18">
      <c r="B61" s="7">
        <v>43871.291666666664</v>
      </c>
      <c r="C61" s="8">
        <v>13.3283</v>
      </c>
      <c r="D61" s="9">
        <f t="shared" si="1"/>
        <v>13.3131</v>
      </c>
      <c r="E61" s="10">
        <f>MA1SONY[[#This Row],[Adj Close]]-MA1SONY[[#This Row],[Naive Trend ]]</f>
        <v>1.5200000000000102E-2</v>
      </c>
      <c r="F61" s="6">
        <f t="shared" si="0"/>
        <v>2.310400000000031E-4</v>
      </c>
      <c r="G61" s="6">
        <f>ABS(MA1SONY[[#This Row],[Erorr 1]])</f>
        <v>1.5200000000000102E-2</v>
      </c>
      <c r="H61" s="11">
        <f>MA1SONY[[#This Row],[Abs Erorr 1]]/MA1SONY[[#This Row],[Adj Close]]</f>
        <v>1.1404305125184834E-3</v>
      </c>
      <c r="I61" s="9">
        <f t="shared" si="3"/>
        <v>13.432133333333333</v>
      </c>
      <c r="J61" s="12">
        <f>(MA1SONY[[#This Row],[Adj Close]]-MA1SONY[[#This Row],[3-MA]])</f>
        <v>-0.10383333333333233</v>
      </c>
      <c r="K61" s="13">
        <f t="shared" si="2"/>
        <v>1.0781361111110903E-2</v>
      </c>
      <c r="L61" s="13">
        <f>ABS(MA1SONY[[#This Row],[Erorr 2]])</f>
        <v>0.10383333333333233</v>
      </c>
      <c r="M61" s="11">
        <f>MA1SONY[[#This Row],[Abs Erorr 2]]/MA1SONY[[#This Row],[Adj Close]]</f>
        <v>7.7904408914364421E-3</v>
      </c>
      <c r="N61" s="9">
        <f t="shared" si="4"/>
        <v>13.479933333333333</v>
      </c>
      <c r="O61" s="14">
        <f>MA1SONY[[#This Row],[Adj Close]]-MA1SONY[[#This Row],[6-MA]]</f>
        <v>-0.15163333333333284</v>
      </c>
      <c r="P61" s="13">
        <f>(MA1SONY[[#This Row],[Adj Close]]-N61)^2</f>
        <v>2.2992667777777628E-2</v>
      </c>
      <c r="Q61" s="13">
        <f>ABS(MA1SONY[[#This Row],[Erorr 3]])</f>
        <v>0.15163333333333284</v>
      </c>
      <c r="R61" s="15">
        <f>MA1SONY[[#This Row],[Abs Erorr 3]]/MA1SONY[[#This Row],[Adj Close]]</f>
        <v>1.1376794740014318E-2</v>
      </c>
    </row>
    <row r="62" spans="2:18">
      <c r="B62" s="7">
        <v>43872.291666666664</v>
      </c>
      <c r="C62" s="8">
        <v>13.3568</v>
      </c>
      <c r="D62" s="9">
        <f t="shared" si="1"/>
        <v>13.3283</v>
      </c>
      <c r="E62" s="10">
        <f>MA1SONY[[#This Row],[Adj Close]]-MA1SONY[[#This Row],[Naive Trend ]]</f>
        <v>2.8499999999999304E-2</v>
      </c>
      <c r="F62" s="6">
        <f t="shared" si="0"/>
        <v>8.1224999999996036E-4</v>
      </c>
      <c r="G62" s="6">
        <f>ABS(MA1SONY[[#This Row],[Erorr 1]])</f>
        <v>2.8499999999999304E-2</v>
      </c>
      <c r="H62" s="11">
        <f>MA1SONY[[#This Row],[Abs Erorr 1]]/MA1SONY[[#This Row],[Adj Close]]</f>
        <v>2.1337446094872501E-3</v>
      </c>
      <c r="I62" s="9">
        <f t="shared" si="3"/>
        <v>13.410600000000001</v>
      </c>
      <c r="J62" s="12">
        <f>(MA1SONY[[#This Row],[Adj Close]]-MA1SONY[[#This Row],[3-MA]])</f>
        <v>-5.3800000000000736E-2</v>
      </c>
      <c r="K62" s="13">
        <f t="shared" si="2"/>
        <v>2.8944400000000792E-3</v>
      </c>
      <c r="L62" s="13">
        <f>ABS(MA1SONY[[#This Row],[Erorr 2]])</f>
        <v>5.3800000000000736E-2</v>
      </c>
      <c r="M62" s="11">
        <f>MA1SONY[[#This Row],[Abs Erorr 2]]/MA1SONY[[#This Row],[Adj Close]]</f>
        <v>4.0279108768567877E-3</v>
      </c>
      <c r="N62" s="9">
        <f t="shared" si="4"/>
        <v>13.479616666666667</v>
      </c>
      <c r="O62" s="14">
        <f>MA1SONY[[#This Row],[Adj Close]]-MA1SONY[[#This Row],[6-MA]]</f>
        <v>-0.12281666666666702</v>
      </c>
      <c r="P62" s="13">
        <f>(MA1SONY[[#This Row],[Adj Close]]-N62)^2</f>
        <v>1.5083933611111197E-2</v>
      </c>
      <c r="Q62" s="13">
        <f>ABS(MA1SONY[[#This Row],[Erorr 3]])</f>
        <v>0.12281666666666702</v>
      </c>
      <c r="R62" s="15">
        <f>MA1SONY[[#This Row],[Abs Erorr 3]]/MA1SONY[[#This Row],[Adj Close]]</f>
        <v>9.1950666826385828E-3</v>
      </c>
    </row>
    <row r="63" spans="2:18">
      <c r="B63" s="7">
        <v>43873.291666666664</v>
      </c>
      <c r="C63" s="8">
        <v>13.4422</v>
      </c>
      <c r="D63" s="9">
        <f t="shared" si="1"/>
        <v>13.3568</v>
      </c>
      <c r="E63" s="10">
        <f>MA1SONY[[#This Row],[Adj Close]]-MA1SONY[[#This Row],[Naive Trend ]]</f>
        <v>8.539999999999992E-2</v>
      </c>
      <c r="F63" s="6">
        <f t="shared" si="0"/>
        <v>7.293159999999986E-3</v>
      </c>
      <c r="G63" s="6">
        <f>ABS(MA1SONY[[#This Row],[Erorr 1]])</f>
        <v>8.539999999999992E-2</v>
      </c>
      <c r="H63" s="11">
        <f>MA1SONY[[#This Row],[Abs Erorr 1]]/MA1SONY[[#This Row],[Adj Close]]</f>
        <v>6.3531267203285119E-3</v>
      </c>
      <c r="I63" s="9">
        <f t="shared" si="3"/>
        <v>13.332733333333332</v>
      </c>
      <c r="J63" s="12">
        <f>(MA1SONY[[#This Row],[Adj Close]]-MA1SONY[[#This Row],[3-MA]])</f>
        <v>0.10946666666666793</v>
      </c>
      <c r="K63" s="13">
        <f t="shared" si="2"/>
        <v>1.1982951111111388E-2</v>
      </c>
      <c r="L63" s="13">
        <f>ABS(MA1SONY[[#This Row],[Erorr 2]])</f>
        <v>0.10946666666666793</v>
      </c>
      <c r="M63" s="11">
        <f>MA1SONY[[#This Row],[Abs Erorr 2]]/MA1SONY[[#This Row],[Adj Close]]</f>
        <v>8.143508255097227E-3</v>
      </c>
      <c r="N63" s="9">
        <f t="shared" si="4"/>
        <v>13.474549999999999</v>
      </c>
      <c r="O63" s="14">
        <f>MA1SONY[[#This Row],[Adj Close]]-MA1SONY[[#This Row],[6-MA]]</f>
        <v>-3.2349999999999213E-2</v>
      </c>
      <c r="P63" s="13">
        <f>(MA1SONY[[#This Row],[Adj Close]]-N63)^2</f>
        <v>1.046522499999949E-3</v>
      </c>
      <c r="Q63" s="13">
        <f>ABS(MA1SONY[[#This Row],[Erorr 3]])</f>
        <v>3.2349999999999213E-2</v>
      </c>
      <c r="R63" s="15">
        <f>MA1SONY[[#This Row],[Abs Erorr 3]]/MA1SONY[[#This Row],[Adj Close]]</f>
        <v>2.4066001101009666E-3</v>
      </c>
    </row>
    <row r="64" spans="2:18">
      <c r="B64" s="7">
        <v>43874.291666666664</v>
      </c>
      <c r="C64" s="8">
        <v>13.22</v>
      </c>
      <c r="D64" s="9">
        <f t="shared" si="1"/>
        <v>13.4422</v>
      </c>
      <c r="E64" s="10">
        <f>MA1SONY[[#This Row],[Adj Close]]-MA1SONY[[#This Row],[Naive Trend ]]</f>
        <v>-0.22219999999999906</v>
      </c>
      <c r="F64" s="6">
        <f t="shared" si="0"/>
        <v>4.9372839999999585E-2</v>
      </c>
      <c r="G64" s="6">
        <f>ABS(MA1SONY[[#This Row],[Erorr 1]])</f>
        <v>0.22219999999999906</v>
      </c>
      <c r="H64" s="11">
        <f>MA1SONY[[#This Row],[Abs Erorr 1]]/MA1SONY[[#This Row],[Adj Close]]</f>
        <v>1.680786686838117E-2</v>
      </c>
      <c r="I64" s="9">
        <f t="shared" si="3"/>
        <v>13.375766666666665</v>
      </c>
      <c r="J64" s="12">
        <f>(MA1SONY[[#This Row],[Adj Close]]-MA1SONY[[#This Row],[3-MA]])</f>
        <v>-0.15576666666666483</v>
      </c>
      <c r="K64" s="13">
        <f t="shared" si="2"/>
        <v>2.4263254444443872E-2</v>
      </c>
      <c r="L64" s="13">
        <f>ABS(MA1SONY[[#This Row],[Erorr 2]])</f>
        <v>0.15576666666666483</v>
      </c>
      <c r="M64" s="11">
        <f>MA1SONY[[#This Row],[Abs Erorr 2]]/MA1SONY[[#This Row],[Adj Close]]</f>
        <v>1.1782652546646356E-2</v>
      </c>
      <c r="N64" s="9">
        <f t="shared" si="4"/>
        <v>13.40395</v>
      </c>
      <c r="O64" s="14">
        <f>MA1SONY[[#This Row],[Adj Close]]-MA1SONY[[#This Row],[6-MA]]</f>
        <v>-0.18394999999999939</v>
      </c>
      <c r="P64" s="13">
        <f>(MA1SONY[[#This Row],[Adj Close]]-N64)^2</f>
        <v>3.3837602499999779E-2</v>
      </c>
      <c r="Q64" s="13">
        <f>ABS(MA1SONY[[#This Row],[Erorr 3]])</f>
        <v>0.18394999999999939</v>
      </c>
      <c r="R64" s="15">
        <f>MA1SONY[[#This Row],[Abs Erorr 3]]/MA1SONY[[#This Row],[Adj Close]]</f>
        <v>1.3914523449319167E-2</v>
      </c>
    </row>
    <row r="65" spans="2:18">
      <c r="B65" s="7">
        <v>43875.291666666664</v>
      </c>
      <c r="C65" s="8">
        <v>13.073700000000001</v>
      </c>
      <c r="D65" s="9">
        <f t="shared" si="1"/>
        <v>13.22</v>
      </c>
      <c r="E65" s="10">
        <f>MA1SONY[[#This Row],[Adj Close]]-MA1SONY[[#This Row],[Naive Trend ]]</f>
        <v>-0.1463000000000001</v>
      </c>
      <c r="F65" s="6">
        <f t="shared" si="0"/>
        <v>2.1403690000000027E-2</v>
      </c>
      <c r="G65" s="6">
        <f>ABS(MA1SONY[[#This Row],[Erorr 1]])</f>
        <v>0.1463000000000001</v>
      </c>
      <c r="H65" s="11">
        <f>MA1SONY[[#This Row],[Abs Erorr 1]]/MA1SONY[[#This Row],[Adj Close]]</f>
        <v>1.1190405164567039E-2</v>
      </c>
      <c r="I65" s="9">
        <f t="shared" si="3"/>
        <v>13.339666666666666</v>
      </c>
      <c r="J65" s="12">
        <f>(MA1SONY[[#This Row],[Adj Close]]-MA1SONY[[#This Row],[3-MA]])</f>
        <v>-0.26596666666666557</v>
      </c>
      <c r="K65" s="13">
        <f t="shared" si="2"/>
        <v>7.0738267777777197E-2</v>
      </c>
      <c r="L65" s="13">
        <f>ABS(MA1SONY[[#This Row],[Erorr 2]])</f>
        <v>0.26596666666666557</v>
      </c>
      <c r="M65" s="11">
        <f>MA1SONY[[#This Row],[Abs Erorr 2]]/MA1SONY[[#This Row],[Adj Close]]</f>
        <v>2.0343641560282517E-2</v>
      </c>
      <c r="N65" s="9">
        <f t="shared" si="4"/>
        <v>13.375133333333332</v>
      </c>
      <c r="O65" s="14">
        <f>MA1SONY[[#This Row],[Adj Close]]-MA1SONY[[#This Row],[6-MA]]</f>
        <v>-0.30143333333333189</v>
      </c>
      <c r="P65" s="13">
        <f>(MA1SONY[[#This Row],[Adj Close]]-N65)^2</f>
        <v>9.0862054444443577E-2</v>
      </c>
      <c r="Q65" s="13">
        <f>ABS(MA1SONY[[#This Row],[Erorr 3]])</f>
        <v>0.30143333333333189</v>
      </c>
      <c r="R65" s="15">
        <f>MA1SONY[[#This Row],[Abs Erorr 3]]/MA1SONY[[#This Row],[Adj Close]]</f>
        <v>2.3056467054722984E-2</v>
      </c>
    </row>
    <row r="66" spans="2:18">
      <c r="B66" s="7">
        <v>43879.291666666664</v>
      </c>
      <c r="C66" s="8">
        <v>12.6578</v>
      </c>
      <c r="D66" s="9">
        <f t="shared" si="1"/>
        <v>13.073700000000001</v>
      </c>
      <c r="E66" s="10">
        <f>MA1SONY[[#This Row],[Adj Close]]-MA1SONY[[#This Row],[Naive Trend ]]</f>
        <v>-0.4159000000000006</v>
      </c>
      <c r="F66" s="6">
        <f t="shared" si="0"/>
        <v>0.1729728100000005</v>
      </c>
      <c r="G66" s="6">
        <f>ABS(MA1SONY[[#This Row],[Erorr 1]])</f>
        <v>0.4159000000000006</v>
      </c>
      <c r="H66" s="11">
        <f>MA1SONY[[#This Row],[Abs Erorr 1]]/MA1SONY[[#This Row],[Adj Close]]</f>
        <v>3.2857210573717439E-2</v>
      </c>
      <c r="I66" s="9">
        <f t="shared" si="3"/>
        <v>13.2453</v>
      </c>
      <c r="J66" s="12">
        <f>(MA1SONY[[#This Row],[Adj Close]]-MA1SONY[[#This Row],[3-MA]])</f>
        <v>-0.58750000000000036</v>
      </c>
      <c r="K66" s="13">
        <f t="shared" si="2"/>
        <v>0.34515625000000044</v>
      </c>
      <c r="L66" s="13">
        <f>ABS(MA1SONY[[#This Row],[Erorr 2]])</f>
        <v>0.58750000000000036</v>
      </c>
      <c r="M66" s="11">
        <f>MA1SONY[[#This Row],[Abs Erorr 2]]/MA1SONY[[#This Row],[Adj Close]]</f>
        <v>4.6414068795525315E-2</v>
      </c>
      <c r="N66" s="9">
        <f t="shared" si="4"/>
        <v>13.289016666666667</v>
      </c>
      <c r="O66" s="14">
        <f>MA1SONY[[#This Row],[Adj Close]]-MA1SONY[[#This Row],[6-MA]]</f>
        <v>-0.63121666666666698</v>
      </c>
      <c r="P66" s="13">
        <f>(MA1SONY[[#This Row],[Adj Close]]-N66)^2</f>
        <v>0.39843448027777817</v>
      </c>
      <c r="Q66" s="13">
        <f>ABS(MA1SONY[[#This Row],[Erorr 3]])</f>
        <v>0.63121666666666698</v>
      </c>
      <c r="R66" s="15">
        <f>MA1SONY[[#This Row],[Abs Erorr 3]]/MA1SONY[[#This Row],[Adj Close]]</f>
        <v>4.9867802198380995E-2</v>
      </c>
    </row>
    <row r="67" spans="2:18">
      <c r="B67" s="7">
        <v>43880.291666666664</v>
      </c>
      <c r="C67" s="8">
        <v>12.7395</v>
      </c>
      <c r="D67" s="9">
        <f t="shared" si="1"/>
        <v>12.6578</v>
      </c>
      <c r="E67" s="10">
        <f>MA1SONY[[#This Row],[Adj Close]]-MA1SONY[[#This Row],[Naive Trend ]]</f>
        <v>8.1699999999999662E-2</v>
      </c>
      <c r="F67" s="6">
        <f t="shared" si="0"/>
        <v>6.6748899999999447E-3</v>
      </c>
      <c r="G67" s="6">
        <f>ABS(MA1SONY[[#This Row],[Erorr 1]])</f>
        <v>8.1699999999999662E-2</v>
      </c>
      <c r="H67" s="11">
        <f>MA1SONY[[#This Row],[Abs Erorr 1]]/MA1SONY[[#This Row],[Adj Close]]</f>
        <v>6.413124533929877E-3</v>
      </c>
      <c r="I67" s="9">
        <f t="shared" si="3"/>
        <v>12.983833333333335</v>
      </c>
      <c r="J67" s="12">
        <f>(MA1SONY[[#This Row],[Adj Close]]-MA1SONY[[#This Row],[3-MA]])</f>
        <v>-0.24433333333333529</v>
      </c>
      <c r="K67" s="13">
        <f t="shared" si="2"/>
        <v>5.9698777777778732E-2</v>
      </c>
      <c r="L67" s="13">
        <f>ABS(MA1SONY[[#This Row],[Erorr 2]])</f>
        <v>0.24433333333333529</v>
      </c>
      <c r="M67" s="11">
        <f>MA1SONY[[#This Row],[Abs Erorr 2]]/MA1SONY[[#This Row],[Adj Close]]</f>
        <v>1.91791933226057E-2</v>
      </c>
      <c r="N67" s="9">
        <f t="shared" si="4"/>
        <v>13.179799999999998</v>
      </c>
      <c r="O67" s="14">
        <f>MA1SONY[[#This Row],[Adj Close]]-MA1SONY[[#This Row],[6-MA]]</f>
        <v>-0.4402999999999988</v>
      </c>
      <c r="P67" s="13">
        <f>(MA1SONY[[#This Row],[Adj Close]]-N67)^2</f>
        <v>0.19386408999999893</v>
      </c>
      <c r="Q67" s="13">
        <f>ABS(MA1SONY[[#This Row],[Erorr 3]])</f>
        <v>0.4402999999999988</v>
      </c>
      <c r="R67" s="15">
        <f>MA1SONY[[#This Row],[Abs Erorr 3]]/MA1SONY[[#This Row],[Adj Close]]</f>
        <v>3.4561795988853471E-2</v>
      </c>
    </row>
    <row r="68" spans="2:18">
      <c r="B68" s="7">
        <v>43881.291666666664</v>
      </c>
      <c r="C68" s="8">
        <v>12.6768</v>
      </c>
      <c r="D68" s="9">
        <f t="shared" si="1"/>
        <v>12.7395</v>
      </c>
      <c r="E68" s="10">
        <f>MA1SONY[[#This Row],[Adj Close]]-MA1SONY[[#This Row],[Naive Trend ]]</f>
        <v>-6.2699999999999534E-2</v>
      </c>
      <c r="F68" s="6">
        <f t="shared" ref="F68:F131" si="5">(C68-D68)^2</f>
        <v>3.9312899999999415E-3</v>
      </c>
      <c r="G68" s="6">
        <f>ABS(MA1SONY[[#This Row],[Erorr 1]])</f>
        <v>6.2699999999999534E-2</v>
      </c>
      <c r="H68" s="11">
        <f>MA1SONY[[#This Row],[Abs Erorr 1]]/MA1SONY[[#This Row],[Adj Close]]</f>
        <v>4.9460431654675891E-3</v>
      </c>
      <c r="I68" s="9">
        <f t="shared" si="3"/>
        <v>12.823666666666668</v>
      </c>
      <c r="J68" s="12">
        <f>(MA1SONY[[#This Row],[Adj Close]]-MA1SONY[[#This Row],[3-MA]])</f>
        <v>-0.14686666666666781</v>
      </c>
      <c r="K68" s="13">
        <f t="shared" si="2"/>
        <v>2.1569817777778114E-2</v>
      </c>
      <c r="L68" s="13">
        <f>ABS(MA1SONY[[#This Row],[Erorr 2]])</f>
        <v>0.14686666666666781</v>
      </c>
      <c r="M68" s="11">
        <f>MA1SONY[[#This Row],[Abs Erorr 2]]/MA1SONY[[#This Row],[Adj Close]]</f>
        <v>1.1585468467331488E-2</v>
      </c>
      <c r="N68" s="9">
        <f t="shared" si="4"/>
        <v>13.081666666666669</v>
      </c>
      <c r="O68" s="14">
        <f>MA1SONY[[#This Row],[Adj Close]]-MA1SONY[[#This Row],[6-MA]]</f>
        <v>-0.40486666666666871</v>
      </c>
      <c r="P68" s="13">
        <f>(MA1SONY[[#This Row],[Adj Close]]-N68)^2</f>
        <v>0.16391701777777942</v>
      </c>
      <c r="Q68" s="13">
        <f>ABS(MA1SONY[[#This Row],[Erorr 3]])</f>
        <v>0.40486666666666871</v>
      </c>
      <c r="R68" s="15">
        <f>MA1SONY[[#This Row],[Abs Erorr 3]]/MA1SONY[[#This Row],[Adj Close]]</f>
        <v>3.1937607808490212E-2</v>
      </c>
    </row>
    <row r="69" spans="2:18">
      <c r="B69" s="7">
        <v>43882.291666666664</v>
      </c>
      <c r="C69" s="8">
        <v>12.524800000000001</v>
      </c>
      <c r="D69" s="9">
        <f t="shared" ref="D69:D132" si="6">C68</f>
        <v>12.6768</v>
      </c>
      <c r="E69" s="10">
        <f>MA1SONY[[#This Row],[Adj Close]]-MA1SONY[[#This Row],[Naive Trend ]]</f>
        <v>-0.15199999999999925</v>
      </c>
      <c r="F69" s="6">
        <f t="shared" si="5"/>
        <v>2.3103999999999771E-2</v>
      </c>
      <c r="G69" s="6">
        <f>ABS(MA1SONY[[#This Row],[Erorr 1]])</f>
        <v>0.15199999999999925</v>
      </c>
      <c r="H69" s="11">
        <f>MA1SONY[[#This Row],[Abs Erorr 1]]/MA1SONY[[#This Row],[Adj Close]]</f>
        <v>1.2135922330097026E-2</v>
      </c>
      <c r="I69" s="9">
        <f t="shared" si="3"/>
        <v>12.691366666666667</v>
      </c>
      <c r="J69" s="12">
        <f>(MA1SONY[[#This Row],[Adj Close]]-MA1SONY[[#This Row],[3-MA]])</f>
        <v>-0.16656666666666631</v>
      </c>
      <c r="K69" s="13">
        <f t="shared" si="2"/>
        <v>2.7744454444444323E-2</v>
      </c>
      <c r="L69" s="13">
        <f>ABS(MA1SONY[[#This Row],[Erorr 2]])</f>
        <v>0.16656666666666631</v>
      </c>
      <c r="M69" s="11">
        <f>MA1SONY[[#This Row],[Abs Erorr 2]]/MA1SONY[[#This Row],[Adj Close]]</f>
        <v>1.3298948220064695E-2</v>
      </c>
      <c r="N69" s="9">
        <f t="shared" si="4"/>
        <v>12.968333333333334</v>
      </c>
      <c r="O69" s="14">
        <f>MA1SONY[[#This Row],[Adj Close]]-MA1SONY[[#This Row],[6-MA]]</f>
        <v>-0.44353333333333289</v>
      </c>
      <c r="P69" s="13">
        <f>(MA1SONY[[#This Row],[Adj Close]]-N69)^2</f>
        <v>0.19672181777777739</v>
      </c>
      <c r="Q69" s="13">
        <f>ABS(MA1SONY[[#This Row],[Erorr 3]])</f>
        <v>0.44353333333333289</v>
      </c>
      <c r="R69" s="15">
        <f>MA1SONY[[#This Row],[Abs Erorr 3]]/MA1SONY[[#This Row],[Adj Close]]</f>
        <v>3.5412408448305191E-2</v>
      </c>
    </row>
    <row r="70" spans="2:18">
      <c r="B70" s="7">
        <v>43885.291666666664</v>
      </c>
      <c r="C70" s="8">
        <v>12.143000000000001</v>
      </c>
      <c r="D70" s="9">
        <f t="shared" si="6"/>
        <v>12.524800000000001</v>
      </c>
      <c r="E70" s="10">
        <f>MA1SONY[[#This Row],[Adj Close]]-MA1SONY[[#This Row],[Naive Trend ]]</f>
        <v>-0.38180000000000014</v>
      </c>
      <c r="F70" s="6">
        <f t="shared" si="5"/>
        <v>0.14577124000000011</v>
      </c>
      <c r="G70" s="6">
        <f>ABS(MA1SONY[[#This Row],[Erorr 1]])</f>
        <v>0.38180000000000014</v>
      </c>
      <c r="H70" s="11">
        <f>MA1SONY[[#This Row],[Abs Erorr 1]]/MA1SONY[[#This Row],[Adj Close]]</f>
        <v>3.1441983035493712E-2</v>
      </c>
      <c r="I70" s="9">
        <f t="shared" si="3"/>
        <v>12.647033333333333</v>
      </c>
      <c r="J70" s="12">
        <f>(MA1SONY[[#This Row],[Adj Close]]-MA1SONY[[#This Row],[3-MA]])</f>
        <v>-0.50403333333333222</v>
      </c>
      <c r="K70" s="13">
        <f t="shared" ref="K70:K133" si="7">(C70-I70)^2</f>
        <v>0.25404960111110997</v>
      </c>
      <c r="L70" s="13">
        <f>ABS(MA1SONY[[#This Row],[Erorr 2]])</f>
        <v>0.50403333333333222</v>
      </c>
      <c r="M70" s="11">
        <f>MA1SONY[[#This Row],[Abs Erorr 2]]/MA1SONY[[#This Row],[Adj Close]]</f>
        <v>4.1508139119931828E-2</v>
      </c>
      <c r="N70" s="9">
        <f t="shared" si="4"/>
        <v>12.815433333333333</v>
      </c>
      <c r="O70" s="14">
        <f>MA1SONY[[#This Row],[Adj Close]]-MA1SONY[[#This Row],[6-MA]]</f>
        <v>-0.67243333333333233</v>
      </c>
      <c r="P70" s="13">
        <f>(MA1SONY[[#This Row],[Adj Close]]-N70)^2</f>
        <v>0.45216658777777641</v>
      </c>
      <c r="Q70" s="13">
        <f>ABS(MA1SONY[[#This Row],[Erorr 3]])</f>
        <v>0.67243333333333233</v>
      </c>
      <c r="R70" s="15">
        <f>MA1SONY[[#This Row],[Abs Erorr 3]]/MA1SONY[[#This Row],[Adj Close]]</f>
        <v>5.53762112602596E-2</v>
      </c>
    </row>
    <row r="71" spans="2:18">
      <c r="B71" s="7">
        <v>43886.291666666664</v>
      </c>
      <c r="C71" s="8">
        <v>12.076599999999999</v>
      </c>
      <c r="D71" s="9">
        <f t="shared" si="6"/>
        <v>12.143000000000001</v>
      </c>
      <c r="E71" s="10">
        <f>MA1SONY[[#This Row],[Adj Close]]-MA1SONY[[#This Row],[Naive Trend ]]</f>
        <v>-6.6400000000001569E-2</v>
      </c>
      <c r="F71" s="6">
        <f t="shared" si="5"/>
        <v>4.4089600000002081E-3</v>
      </c>
      <c r="G71" s="6">
        <f>ABS(MA1SONY[[#This Row],[Erorr 1]])</f>
        <v>6.6400000000001569E-2</v>
      </c>
      <c r="H71" s="11">
        <f>MA1SONY[[#This Row],[Abs Erorr 1]]/MA1SONY[[#This Row],[Adj Close]]</f>
        <v>5.4982362585497217E-3</v>
      </c>
      <c r="I71" s="9">
        <f t="shared" ref="I71:I134" si="8">AVERAGE(C68:C70)</f>
        <v>12.4482</v>
      </c>
      <c r="J71" s="12">
        <f>(MA1SONY[[#This Row],[Adj Close]]-MA1SONY[[#This Row],[3-MA]])</f>
        <v>-0.37160000000000082</v>
      </c>
      <c r="K71" s="13">
        <f t="shared" si="7"/>
        <v>0.13808656000000061</v>
      </c>
      <c r="L71" s="13">
        <f>ABS(MA1SONY[[#This Row],[Erorr 2]])</f>
        <v>0.37160000000000082</v>
      </c>
      <c r="M71" s="11">
        <f>MA1SONY[[#This Row],[Abs Erorr 2]]/MA1SONY[[#This Row],[Adj Close]]</f>
        <v>3.0770249904774592E-2</v>
      </c>
      <c r="N71" s="9">
        <f t="shared" si="4"/>
        <v>12.635933333333334</v>
      </c>
      <c r="O71" s="14">
        <f>MA1SONY[[#This Row],[Adj Close]]-MA1SONY[[#This Row],[6-MA]]</f>
        <v>-0.55933333333333479</v>
      </c>
      <c r="P71" s="13">
        <f>(MA1SONY[[#This Row],[Adj Close]]-N71)^2</f>
        <v>0.3128537777777794</v>
      </c>
      <c r="Q71" s="13">
        <f>ABS(MA1SONY[[#This Row],[Erorr 3]])</f>
        <v>0.55933333333333479</v>
      </c>
      <c r="R71" s="15">
        <f>MA1SONY[[#This Row],[Abs Erorr 3]]/MA1SONY[[#This Row],[Adj Close]]</f>
        <v>4.6315464065493174E-2</v>
      </c>
    </row>
    <row r="72" spans="2:18">
      <c r="B72" s="7">
        <v>43887.291666666664</v>
      </c>
      <c r="C72" s="8">
        <v>12.1449</v>
      </c>
      <c r="D72" s="9">
        <f t="shared" si="6"/>
        <v>12.076599999999999</v>
      </c>
      <c r="E72" s="10">
        <f>MA1SONY[[#This Row],[Adj Close]]-MA1SONY[[#This Row],[Naive Trend ]]</f>
        <v>6.8300000000000693E-2</v>
      </c>
      <c r="F72" s="6">
        <f t="shared" si="5"/>
        <v>4.6648900000000951E-3</v>
      </c>
      <c r="G72" s="6">
        <f>ABS(MA1SONY[[#This Row],[Erorr 1]])</f>
        <v>6.8300000000000693E-2</v>
      </c>
      <c r="H72" s="11">
        <f>MA1SONY[[#This Row],[Abs Erorr 1]]/MA1SONY[[#This Row],[Adj Close]]</f>
        <v>5.6237597674744701E-3</v>
      </c>
      <c r="I72" s="9">
        <f t="shared" si="8"/>
        <v>12.248133333333334</v>
      </c>
      <c r="J72" s="12">
        <f>(MA1SONY[[#This Row],[Adj Close]]-MA1SONY[[#This Row],[3-MA]])</f>
        <v>-0.10323333333333373</v>
      </c>
      <c r="K72" s="13">
        <f t="shared" si="7"/>
        <v>1.0657121111111193E-2</v>
      </c>
      <c r="L72" s="13">
        <f>ABS(MA1SONY[[#This Row],[Erorr 2]])</f>
        <v>0.10323333333333373</v>
      </c>
      <c r="M72" s="11">
        <f>MA1SONY[[#This Row],[Abs Erorr 2]]/MA1SONY[[#This Row],[Adj Close]]</f>
        <v>8.500138604132906E-3</v>
      </c>
      <c r="N72" s="9">
        <f t="shared" si="4"/>
        <v>12.469749999999999</v>
      </c>
      <c r="O72" s="14">
        <f>MA1SONY[[#This Row],[Adj Close]]-MA1SONY[[#This Row],[6-MA]]</f>
        <v>-0.32484999999999964</v>
      </c>
      <c r="P72" s="13">
        <f>(MA1SONY[[#This Row],[Adj Close]]-N72)^2</f>
        <v>0.10552752249999976</v>
      </c>
      <c r="Q72" s="13">
        <f>ABS(MA1SONY[[#This Row],[Erorr 3]])</f>
        <v>0.32484999999999964</v>
      </c>
      <c r="R72" s="15">
        <f>MA1SONY[[#This Row],[Abs Erorr 3]]/MA1SONY[[#This Row],[Adj Close]]</f>
        <v>2.674785300825858E-2</v>
      </c>
    </row>
    <row r="73" spans="2:18">
      <c r="B73" s="7">
        <v>43888.291666666664</v>
      </c>
      <c r="C73" s="8">
        <v>11.5656</v>
      </c>
      <c r="D73" s="9">
        <f t="shared" si="6"/>
        <v>12.1449</v>
      </c>
      <c r="E73" s="10">
        <f>MA1SONY[[#This Row],[Adj Close]]-MA1SONY[[#This Row],[Naive Trend ]]</f>
        <v>-0.57929999999999993</v>
      </c>
      <c r="F73" s="6">
        <f t="shared" si="5"/>
        <v>0.33558848999999991</v>
      </c>
      <c r="G73" s="6">
        <f>ABS(MA1SONY[[#This Row],[Erorr 1]])</f>
        <v>0.57929999999999993</v>
      </c>
      <c r="H73" s="11">
        <f>MA1SONY[[#This Row],[Abs Erorr 1]]/MA1SONY[[#This Row],[Adj Close]]</f>
        <v>5.0088192571072832E-2</v>
      </c>
      <c r="I73" s="9">
        <f t="shared" si="8"/>
        <v>12.121499999999999</v>
      </c>
      <c r="J73" s="12">
        <f>(MA1SONY[[#This Row],[Adj Close]]-MA1SONY[[#This Row],[3-MA]])</f>
        <v>-0.55589999999999939</v>
      </c>
      <c r="K73" s="13">
        <f t="shared" si="7"/>
        <v>0.30902480999999932</v>
      </c>
      <c r="L73" s="13">
        <f>ABS(MA1SONY[[#This Row],[Erorr 2]])</f>
        <v>0.55589999999999939</v>
      </c>
      <c r="M73" s="11">
        <f>MA1SONY[[#This Row],[Abs Erorr 2]]/MA1SONY[[#This Row],[Adj Close]]</f>
        <v>4.8064951234695945E-2</v>
      </c>
      <c r="N73" s="9">
        <f t="shared" si="4"/>
        <v>12.384266666666667</v>
      </c>
      <c r="O73" s="14">
        <f>MA1SONY[[#This Row],[Adj Close]]-MA1SONY[[#This Row],[6-MA]]</f>
        <v>-0.8186666666666671</v>
      </c>
      <c r="P73" s="13">
        <f>(MA1SONY[[#This Row],[Adj Close]]-N73)^2</f>
        <v>0.67021511111111187</v>
      </c>
      <c r="Q73" s="13">
        <f>ABS(MA1SONY[[#This Row],[Erorr 3]])</f>
        <v>0.8186666666666671</v>
      </c>
      <c r="R73" s="15">
        <f>MA1SONY[[#This Row],[Abs Erorr 3]]/MA1SONY[[#This Row],[Adj Close]]</f>
        <v>7.0784625671531709E-2</v>
      </c>
    </row>
    <row r="74" spans="2:18">
      <c r="B74" s="7">
        <v>43889.291666666664</v>
      </c>
      <c r="C74" s="8">
        <v>11.814399999999999</v>
      </c>
      <c r="D74" s="9">
        <f t="shared" si="6"/>
        <v>11.5656</v>
      </c>
      <c r="E74" s="10">
        <f>MA1SONY[[#This Row],[Adj Close]]-MA1SONY[[#This Row],[Naive Trend ]]</f>
        <v>0.24879999999999924</v>
      </c>
      <c r="F74" s="6">
        <f t="shared" si="5"/>
        <v>6.190143999999962E-2</v>
      </c>
      <c r="G74" s="6">
        <f>ABS(MA1SONY[[#This Row],[Erorr 1]])</f>
        <v>0.24879999999999924</v>
      </c>
      <c r="H74" s="11">
        <f>MA1SONY[[#This Row],[Abs Erorr 1]]/MA1SONY[[#This Row],[Adj Close]]</f>
        <v>2.1059046587215538E-2</v>
      </c>
      <c r="I74" s="9">
        <f t="shared" si="8"/>
        <v>11.929033333333331</v>
      </c>
      <c r="J74" s="12">
        <f>(MA1SONY[[#This Row],[Adj Close]]-MA1SONY[[#This Row],[3-MA]])</f>
        <v>-0.11463333333333203</v>
      </c>
      <c r="K74" s="13">
        <f t="shared" si="7"/>
        <v>1.3140801111110812E-2</v>
      </c>
      <c r="L74" s="13">
        <f>ABS(MA1SONY[[#This Row],[Erorr 2]])</f>
        <v>0.11463333333333203</v>
      </c>
      <c r="M74" s="11">
        <f>MA1SONY[[#This Row],[Abs Erorr 2]]/MA1SONY[[#This Row],[Adj Close]]</f>
        <v>9.7028485012638846E-3</v>
      </c>
      <c r="N74" s="9">
        <f t="shared" ref="N74:N137" si="9">AVERAGE(C68:C73)</f>
        <v>12.188616666666666</v>
      </c>
      <c r="O74" s="14">
        <f>MA1SONY[[#This Row],[Adj Close]]-MA1SONY[[#This Row],[6-MA]]</f>
        <v>-0.37421666666666731</v>
      </c>
      <c r="P74" s="13">
        <f>(MA1SONY[[#This Row],[Adj Close]]-N74)^2</f>
        <v>0.1400381136111116</v>
      </c>
      <c r="Q74" s="13">
        <f>ABS(MA1SONY[[#This Row],[Erorr 3]])</f>
        <v>0.37421666666666731</v>
      </c>
      <c r="R74" s="15">
        <f>MA1SONY[[#This Row],[Abs Erorr 3]]/MA1SONY[[#This Row],[Adj Close]]</f>
        <v>3.1674623058866071E-2</v>
      </c>
    </row>
    <row r="75" spans="2:18">
      <c r="B75" s="7">
        <v>43892.291666666664</v>
      </c>
      <c r="C75" s="8">
        <v>12.1867</v>
      </c>
      <c r="D75" s="9">
        <f t="shared" si="6"/>
        <v>11.814399999999999</v>
      </c>
      <c r="E75" s="10">
        <f>MA1SONY[[#This Row],[Adj Close]]-MA1SONY[[#This Row],[Naive Trend ]]</f>
        <v>0.37230000000000096</v>
      </c>
      <c r="F75" s="6">
        <f t="shared" si="5"/>
        <v>0.13860729000000072</v>
      </c>
      <c r="G75" s="6">
        <f>ABS(MA1SONY[[#This Row],[Erorr 1]])</f>
        <v>0.37230000000000096</v>
      </c>
      <c r="H75" s="11">
        <f>MA1SONY[[#This Row],[Abs Erorr 1]]/MA1SONY[[#This Row],[Adj Close]]</f>
        <v>3.0549697621177263E-2</v>
      </c>
      <c r="I75" s="9">
        <f t="shared" si="8"/>
        <v>11.841633333333334</v>
      </c>
      <c r="J75" s="12">
        <f>(MA1SONY[[#This Row],[Adj Close]]-MA1SONY[[#This Row],[3-MA]])</f>
        <v>0.34506666666666597</v>
      </c>
      <c r="K75" s="13">
        <f t="shared" si="7"/>
        <v>0.11907100444444396</v>
      </c>
      <c r="L75" s="13">
        <f>ABS(MA1SONY[[#This Row],[Erorr 2]])</f>
        <v>0.34506666666666597</v>
      </c>
      <c r="M75" s="11">
        <f>MA1SONY[[#This Row],[Abs Erorr 2]]/MA1SONY[[#This Row],[Adj Close]]</f>
        <v>2.8315021020183146E-2</v>
      </c>
      <c r="N75" s="9">
        <f t="shared" si="9"/>
        <v>12.044883333333331</v>
      </c>
      <c r="O75" s="14">
        <f>MA1SONY[[#This Row],[Adj Close]]-MA1SONY[[#This Row],[6-MA]]</f>
        <v>0.14181666666666892</v>
      </c>
      <c r="P75" s="13">
        <f>(MA1SONY[[#This Row],[Adj Close]]-N75)^2</f>
        <v>2.0111966944445083E-2</v>
      </c>
      <c r="Q75" s="13">
        <f>ABS(MA1SONY[[#This Row],[Erorr 3]])</f>
        <v>0.14181666666666892</v>
      </c>
      <c r="R75" s="15">
        <f>MA1SONY[[#This Row],[Abs Erorr 3]]/MA1SONY[[#This Row],[Adj Close]]</f>
        <v>1.1637003181063693E-2</v>
      </c>
    </row>
    <row r="76" spans="2:18">
      <c r="B76" s="7">
        <v>43893.291666666664</v>
      </c>
      <c r="C76" s="8">
        <v>12.0006</v>
      </c>
      <c r="D76" s="9">
        <f t="shared" si="6"/>
        <v>12.1867</v>
      </c>
      <c r="E76" s="10">
        <f>MA1SONY[[#This Row],[Adj Close]]-MA1SONY[[#This Row],[Naive Trend ]]</f>
        <v>-0.18609999999999971</v>
      </c>
      <c r="F76" s="6">
        <f t="shared" si="5"/>
        <v>3.4633209999999894E-2</v>
      </c>
      <c r="G76" s="6">
        <f>ABS(MA1SONY[[#This Row],[Erorr 1]])</f>
        <v>0.18609999999999971</v>
      </c>
      <c r="H76" s="11">
        <f>MA1SONY[[#This Row],[Abs Erorr 1]]/MA1SONY[[#This Row],[Adj Close]]</f>
        <v>1.5507557955435536E-2</v>
      </c>
      <c r="I76" s="9">
        <f t="shared" si="8"/>
        <v>11.855566666666666</v>
      </c>
      <c r="J76" s="12">
        <f>(MA1SONY[[#This Row],[Adj Close]]-MA1SONY[[#This Row],[3-MA]])</f>
        <v>0.14503333333333401</v>
      </c>
      <c r="K76" s="13">
        <f t="shared" si="7"/>
        <v>2.1034667777777974E-2</v>
      </c>
      <c r="L76" s="13">
        <f>ABS(MA1SONY[[#This Row],[Erorr 2]])</f>
        <v>0.14503333333333401</v>
      </c>
      <c r="M76" s="11">
        <f>MA1SONY[[#This Row],[Abs Erorr 2]]/MA1SONY[[#This Row],[Adj Close]]</f>
        <v>1.2085506835769378E-2</v>
      </c>
      <c r="N76" s="9">
        <f t="shared" si="9"/>
        <v>11.988533333333331</v>
      </c>
      <c r="O76" s="14">
        <f>MA1SONY[[#This Row],[Adj Close]]-MA1SONY[[#This Row],[6-MA]]</f>
        <v>1.2066666666669335E-2</v>
      </c>
      <c r="P76" s="13">
        <f>(MA1SONY[[#This Row],[Adj Close]]-N76)^2</f>
        <v>1.4560444444450884E-4</v>
      </c>
      <c r="Q76" s="13">
        <f>ABS(MA1SONY[[#This Row],[Erorr 3]])</f>
        <v>1.2066666666669335E-2</v>
      </c>
      <c r="R76" s="15">
        <f>MA1SONY[[#This Row],[Abs Erorr 3]]/MA1SONY[[#This Row],[Adj Close]]</f>
        <v>1.0055052802917632E-3</v>
      </c>
    </row>
    <row r="77" spans="2:18">
      <c r="B77" s="7">
        <v>43894.291666666664</v>
      </c>
      <c r="C77" s="8">
        <v>12.3064</v>
      </c>
      <c r="D77" s="9">
        <f t="shared" si="6"/>
        <v>12.0006</v>
      </c>
      <c r="E77" s="10">
        <f>MA1SONY[[#This Row],[Adj Close]]-MA1SONY[[#This Row],[Naive Trend ]]</f>
        <v>0.30579999999999963</v>
      </c>
      <c r="F77" s="6">
        <f t="shared" si="5"/>
        <v>9.3513639999999773E-2</v>
      </c>
      <c r="G77" s="6">
        <f>ABS(MA1SONY[[#This Row],[Erorr 1]])</f>
        <v>0.30579999999999963</v>
      </c>
      <c r="H77" s="11">
        <f>MA1SONY[[#This Row],[Abs Erorr 1]]/MA1SONY[[#This Row],[Adj Close]]</f>
        <v>2.484885913020864E-2</v>
      </c>
      <c r="I77" s="9">
        <f t="shared" si="8"/>
        <v>12.000566666666666</v>
      </c>
      <c r="J77" s="12">
        <f>(MA1SONY[[#This Row],[Adj Close]]-MA1SONY[[#This Row],[3-MA]])</f>
        <v>0.30583333333333407</v>
      </c>
      <c r="K77" s="13">
        <f t="shared" si="7"/>
        <v>9.3534027777778223E-2</v>
      </c>
      <c r="L77" s="13">
        <f>ABS(MA1SONY[[#This Row],[Erorr 2]])</f>
        <v>0.30583333333333407</v>
      </c>
      <c r="M77" s="11">
        <f>MA1SONY[[#This Row],[Abs Erorr 2]]/MA1SONY[[#This Row],[Adj Close]]</f>
        <v>2.4851567747946928E-2</v>
      </c>
      <c r="N77" s="9">
        <f t="shared" si="9"/>
        <v>11.964799999999999</v>
      </c>
      <c r="O77" s="14">
        <f>MA1SONY[[#This Row],[Adj Close]]-MA1SONY[[#This Row],[6-MA]]</f>
        <v>0.34160000000000146</v>
      </c>
      <c r="P77" s="13">
        <f>(MA1SONY[[#This Row],[Adj Close]]-N77)^2</f>
        <v>0.116690560000001</v>
      </c>
      <c r="Q77" s="13">
        <f>ABS(MA1SONY[[#This Row],[Erorr 3]])</f>
        <v>0.34160000000000146</v>
      </c>
      <c r="R77" s="15">
        <f>MA1SONY[[#This Row],[Abs Erorr 3]]/MA1SONY[[#This Row],[Adj Close]]</f>
        <v>2.7757914581031128E-2</v>
      </c>
    </row>
    <row r="78" spans="2:18">
      <c r="B78" s="7">
        <v>43895.291666666664</v>
      </c>
      <c r="C78" s="8">
        <v>12.05</v>
      </c>
      <c r="D78" s="9">
        <f t="shared" si="6"/>
        <v>12.3064</v>
      </c>
      <c r="E78" s="10">
        <f>MA1SONY[[#This Row],[Adj Close]]-MA1SONY[[#This Row],[Naive Trend ]]</f>
        <v>-0.2563999999999993</v>
      </c>
      <c r="F78" s="6">
        <f t="shared" si="5"/>
        <v>6.574095999999964E-2</v>
      </c>
      <c r="G78" s="6">
        <f>ABS(MA1SONY[[#This Row],[Erorr 1]])</f>
        <v>0.2563999999999993</v>
      </c>
      <c r="H78" s="11">
        <f>MA1SONY[[#This Row],[Abs Erorr 1]]/MA1SONY[[#This Row],[Adj Close]]</f>
        <v>2.1278008298755126E-2</v>
      </c>
      <c r="I78" s="9">
        <f t="shared" si="8"/>
        <v>12.164566666666667</v>
      </c>
      <c r="J78" s="12">
        <f>(MA1SONY[[#This Row],[Adj Close]]-MA1SONY[[#This Row],[3-MA]])</f>
        <v>-0.11456666666666671</v>
      </c>
      <c r="K78" s="13">
        <f t="shared" si="7"/>
        <v>1.312552111111112E-2</v>
      </c>
      <c r="L78" s="13">
        <f>ABS(MA1SONY[[#This Row],[Erorr 2]])</f>
        <v>0.11456666666666671</v>
      </c>
      <c r="M78" s="11">
        <f>MA1SONY[[#This Row],[Abs Erorr 2]]/MA1SONY[[#This Row],[Adj Close]]</f>
        <v>9.5076071922544983E-3</v>
      </c>
      <c r="N78" s="9">
        <f t="shared" si="9"/>
        <v>12.003100000000002</v>
      </c>
      <c r="O78" s="14">
        <f>MA1SONY[[#This Row],[Adj Close]]-MA1SONY[[#This Row],[6-MA]]</f>
        <v>4.6899999999999054E-2</v>
      </c>
      <c r="P78" s="13">
        <f>(MA1SONY[[#This Row],[Adj Close]]-N78)^2</f>
        <v>2.1996099999999114E-3</v>
      </c>
      <c r="Q78" s="13">
        <f>ABS(MA1SONY[[#This Row],[Erorr 3]])</f>
        <v>4.6899999999999054E-2</v>
      </c>
      <c r="R78" s="15">
        <f>MA1SONY[[#This Row],[Abs Erorr 3]]/MA1SONY[[#This Row],[Adj Close]]</f>
        <v>3.8921161825725354E-3</v>
      </c>
    </row>
    <row r="79" spans="2:18">
      <c r="B79" s="7">
        <v>43896.291666666664</v>
      </c>
      <c r="C79" s="8">
        <v>11.9892</v>
      </c>
      <c r="D79" s="9">
        <f t="shared" si="6"/>
        <v>12.05</v>
      </c>
      <c r="E79" s="10">
        <f>MA1SONY[[#This Row],[Adj Close]]-MA1SONY[[#This Row],[Naive Trend ]]</f>
        <v>-6.0800000000000409E-2</v>
      </c>
      <c r="F79" s="6">
        <f t="shared" si="5"/>
        <v>3.6966400000000496E-3</v>
      </c>
      <c r="G79" s="6">
        <f>ABS(MA1SONY[[#This Row],[Erorr 1]])</f>
        <v>6.0800000000000409E-2</v>
      </c>
      <c r="H79" s="11">
        <f>MA1SONY[[#This Row],[Abs Erorr 1]]/MA1SONY[[#This Row],[Adj Close]]</f>
        <v>5.0712307743636283E-3</v>
      </c>
      <c r="I79" s="9">
        <f t="shared" si="8"/>
        <v>12.119</v>
      </c>
      <c r="J79" s="12">
        <f>(MA1SONY[[#This Row],[Adj Close]]-MA1SONY[[#This Row],[3-MA]])</f>
        <v>-0.12979999999999947</v>
      </c>
      <c r="K79" s="13">
        <f t="shared" si="7"/>
        <v>1.6848039999999863E-2</v>
      </c>
      <c r="L79" s="13">
        <f>ABS(MA1SONY[[#This Row],[Erorr 2]])</f>
        <v>0.12979999999999947</v>
      </c>
      <c r="M79" s="11">
        <f>MA1SONY[[#This Row],[Abs Erorr 2]]/MA1SONY[[#This Row],[Adj Close]]</f>
        <v>1.0826410436059076E-2</v>
      </c>
      <c r="N79" s="9">
        <f t="shared" si="9"/>
        <v>11.987283333333332</v>
      </c>
      <c r="O79" s="14">
        <f>MA1SONY[[#This Row],[Adj Close]]-MA1SONY[[#This Row],[6-MA]]</f>
        <v>1.9166666666681209E-3</v>
      </c>
      <c r="P79" s="13">
        <f>(MA1SONY[[#This Row],[Adj Close]]-N79)^2</f>
        <v>3.6736111111166856E-6</v>
      </c>
      <c r="Q79" s="13">
        <f>ABS(MA1SONY[[#This Row],[Erorr 3]])</f>
        <v>1.9166666666681209E-3</v>
      </c>
      <c r="R79" s="15">
        <f>MA1SONY[[#This Row],[Abs Erorr 3]]/MA1SONY[[#This Row],[Adj Close]]</f>
        <v>1.5986610171388589E-4</v>
      </c>
    </row>
    <row r="80" spans="2:18">
      <c r="B80" s="7">
        <v>43899.291666666664</v>
      </c>
      <c r="C80" s="8">
        <v>11.1173</v>
      </c>
      <c r="D80" s="9">
        <f t="shared" si="6"/>
        <v>11.9892</v>
      </c>
      <c r="E80" s="10">
        <f>MA1SONY[[#This Row],[Adj Close]]-MA1SONY[[#This Row],[Naive Trend ]]</f>
        <v>-0.87190000000000012</v>
      </c>
      <c r="F80" s="6">
        <f t="shared" si="5"/>
        <v>0.7602096100000002</v>
      </c>
      <c r="G80" s="6">
        <f>ABS(MA1SONY[[#This Row],[Erorr 1]])</f>
        <v>0.87190000000000012</v>
      </c>
      <c r="H80" s="11">
        <f>MA1SONY[[#This Row],[Abs Erorr 1]]/MA1SONY[[#This Row],[Adj Close]]</f>
        <v>7.842731598499636E-2</v>
      </c>
      <c r="I80" s="9">
        <f t="shared" si="8"/>
        <v>12.115200000000002</v>
      </c>
      <c r="J80" s="12">
        <f>(MA1SONY[[#This Row],[Adj Close]]-MA1SONY[[#This Row],[3-MA]])</f>
        <v>-0.99790000000000134</v>
      </c>
      <c r="K80" s="13">
        <f t="shared" si="7"/>
        <v>0.99580441000000264</v>
      </c>
      <c r="L80" s="13">
        <f>ABS(MA1SONY[[#This Row],[Erorr 2]])</f>
        <v>0.99790000000000134</v>
      </c>
      <c r="M80" s="11">
        <f>MA1SONY[[#This Row],[Abs Erorr 2]]/MA1SONY[[#This Row],[Adj Close]]</f>
        <v>8.9761003121261576E-2</v>
      </c>
      <c r="N80" s="9">
        <f t="shared" si="9"/>
        <v>12.057883333333331</v>
      </c>
      <c r="O80" s="14">
        <f>MA1SONY[[#This Row],[Adj Close]]-MA1SONY[[#This Row],[6-MA]]</f>
        <v>-0.94058333333333088</v>
      </c>
      <c r="P80" s="13">
        <f>(MA1SONY[[#This Row],[Adj Close]]-N80)^2</f>
        <v>0.88469700694443987</v>
      </c>
      <c r="Q80" s="13">
        <f>ABS(MA1SONY[[#This Row],[Erorr 3]])</f>
        <v>0.94058333333333088</v>
      </c>
      <c r="R80" s="15">
        <f>MA1SONY[[#This Row],[Abs Erorr 3]]/MA1SONY[[#This Row],[Adj Close]]</f>
        <v>8.4605374806232703E-2</v>
      </c>
    </row>
    <row r="81" spans="2:18">
      <c r="B81" s="7">
        <v>43900.291666666664</v>
      </c>
      <c r="C81" s="8">
        <v>11.459199999999999</v>
      </c>
      <c r="D81" s="9">
        <f t="shared" si="6"/>
        <v>11.1173</v>
      </c>
      <c r="E81" s="10">
        <f>MA1SONY[[#This Row],[Adj Close]]-MA1SONY[[#This Row],[Naive Trend ]]</f>
        <v>0.34189999999999898</v>
      </c>
      <c r="F81" s="6">
        <f t="shared" si="5"/>
        <v>0.1168956099999993</v>
      </c>
      <c r="G81" s="6">
        <f>ABS(MA1SONY[[#This Row],[Erorr 1]])</f>
        <v>0.34189999999999898</v>
      </c>
      <c r="H81" s="11">
        <f>MA1SONY[[#This Row],[Abs Erorr 1]]/MA1SONY[[#This Row],[Adj Close]]</f>
        <v>2.9836288746160202E-2</v>
      </c>
      <c r="I81" s="9">
        <f t="shared" si="8"/>
        <v>11.718833333333334</v>
      </c>
      <c r="J81" s="12">
        <f>(MA1SONY[[#This Row],[Adj Close]]-MA1SONY[[#This Row],[3-MA]])</f>
        <v>-0.25963333333333516</v>
      </c>
      <c r="K81" s="13">
        <f t="shared" si="7"/>
        <v>6.7409467777778731E-2</v>
      </c>
      <c r="L81" s="13">
        <f>ABS(MA1SONY[[#This Row],[Erorr 2]])</f>
        <v>0.25963333333333516</v>
      </c>
      <c r="M81" s="11">
        <f>MA1SONY[[#This Row],[Abs Erorr 2]]/MA1SONY[[#This Row],[Adj Close]]</f>
        <v>2.2657195383040282E-2</v>
      </c>
      <c r="N81" s="9">
        <f t="shared" si="9"/>
        <v>11.941699999999999</v>
      </c>
      <c r="O81" s="14">
        <f>MA1SONY[[#This Row],[Adj Close]]-MA1SONY[[#This Row],[6-MA]]</f>
        <v>-0.48249999999999993</v>
      </c>
      <c r="P81" s="13">
        <f>(MA1SONY[[#This Row],[Adj Close]]-N81)^2</f>
        <v>0.23280624999999994</v>
      </c>
      <c r="Q81" s="13">
        <f>ABS(MA1SONY[[#This Row],[Erorr 3]])</f>
        <v>0.48249999999999993</v>
      </c>
      <c r="R81" s="15">
        <f>MA1SONY[[#This Row],[Abs Erorr 3]]/MA1SONY[[#This Row],[Adj Close]]</f>
        <v>4.2105906171460483E-2</v>
      </c>
    </row>
    <row r="82" spans="2:18">
      <c r="B82" s="7">
        <v>43901.291666666664</v>
      </c>
      <c r="C82" s="8">
        <v>10.976800000000001</v>
      </c>
      <c r="D82" s="9">
        <f t="shared" si="6"/>
        <v>11.459199999999999</v>
      </c>
      <c r="E82" s="10">
        <f>MA1SONY[[#This Row],[Adj Close]]-MA1SONY[[#This Row],[Naive Trend ]]</f>
        <v>-0.48239999999999839</v>
      </c>
      <c r="F82" s="6">
        <f t="shared" si="5"/>
        <v>0.23270975999999843</v>
      </c>
      <c r="G82" s="6">
        <f>ABS(MA1SONY[[#This Row],[Erorr 1]])</f>
        <v>0.48239999999999839</v>
      </c>
      <c r="H82" s="11">
        <f>MA1SONY[[#This Row],[Abs Erorr 1]]/MA1SONY[[#This Row],[Adj Close]]</f>
        <v>4.3947234166605779E-2</v>
      </c>
      <c r="I82" s="9">
        <f t="shared" si="8"/>
        <v>11.5219</v>
      </c>
      <c r="J82" s="12">
        <f>(MA1SONY[[#This Row],[Adj Close]]-MA1SONY[[#This Row],[3-MA]])</f>
        <v>-0.5450999999999997</v>
      </c>
      <c r="K82" s="13">
        <f t="shared" si="7"/>
        <v>0.29713400999999967</v>
      </c>
      <c r="L82" s="13">
        <f>ABS(MA1SONY[[#This Row],[Erorr 2]])</f>
        <v>0.5450999999999997</v>
      </c>
      <c r="M82" s="11">
        <f>MA1SONY[[#This Row],[Abs Erorr 2]]/MA1SONY[[#This Row],[Adj Close]]</f>
        <v>4.9659281393484411E-2</v>
      </c>
      <c r="N82" s="9">
        <f t="shared" si="9"/>
        <v>11.820449999999999</v>
      </c>
      <c r="O82" s="14">
        <f>MA1SONY[[#This Row],[Adj Close]]-MA1SONY[[#This Row],[6-MA]]</f>
        <v>-0.84364999999999846</v>
      </c>
      <c r="P82" s="13">
        <f>(MA1SONY[[#This Row],[Adj Close]]-N82)^2</f>
        <v>0.71174532249999745</v>
      </c>
      <c r="Q82" s="13">
        <f>ABS(MA1SONY[[#This Row],[Erorr 3]])</f>
        <v>0.84364999999999846</v>
      </c>
      <c r="R82" s="15">
        <f>MA1SONY[[#This Row],[Abs Erorr 3]]/MA1SONY[[#This Row],[Adj Close]]</f>
        <v>7.6857554114131477E-2</v>
      </c>
    </row>
    <row r="83" spans="2:18">
      <c r="B83" s="7">
        <v>43902.291666666664</v>
      </c>
      <c r="C83" s="8">
        <v>9.9853000000000005</v>
      </c>
      <c r="D83" s="9">
        <f t="shared" si="6"/>
        <v>10.976800000000001</v>
      </c>
      <c r="E83" s="10">
        <f>MA1SONY[[#This Row],[Adj Close]]-MA1SONY[[#This Row],[Naive Trend ]]</f>
        <v>-0.99150000000000027</v>
      </c>
      <c r="F83" s="6">
        <f t="shared" si="5"/>
        <v>0.98307225000000054</v>
      </c>
      <c r="G83" s="6">
        <f>ABS(MA1SONY[[#This Row],[Erorr 1]])</f>
        <v>0.99150000000000027</v>
      </c>
      <c r="H83" s="11">
        <f>MA1SONY[[#This Row],[Abs Erorr 1]]/MA1SONY[[#This Row],[Adj Close]]</f>
        <v>9.9295965068650932E-2</v>
      </c>
      <c r="I83" s="9">
        <f t="shared" si="8"/>
        <v>11.184433333333333</v>
      </c>
      <c r="J83" s="12">
        <f>(MA1SONY[[#This Row],[Adj Close]]-MA1SONY[[#This Row],[3-MA]])</f>
        <v>-1.1991333333333323</v>
      </c>
      <c r="K83" s="13">
        <f t="shared" si="7"/>
        <v>1.4379207511111085</v>
      </c>
      <c r="L83" s="13">
        <f>ABS(MA1SONY[[#This Row],[Erorr 2]])</f>
        <v>1.1991333333333323</v>
      </c>
      <c r="M83" s="11">
        <f>MA1SONY[[#This Row],[Abs Erorr 2]]/MA1SONY[[#This Row],[Adj Close]]</f>
        <v>0.12008986543552344</v>
      </c>
      <c r="N83" s="9">
        <f t="shared" si="9"/>
        <v>11.649816666666666</v>
      </c>
      <c r="O83" s="14">
        <f>MA1SONY[[#This Row],[Adj Close]]-MA1SONY[[#This Row],[6-MA]]</f>
        <v>-1.6645166666666658</v>
      </c>
      <c r="P83" s="13">
        <f>(MA1SONY[[#This Row],[Adj Close]]-N83)^2</f>
        <v>2.7706157336111081</v>
      </c>
      <c r="Q83" s="13">
        <f>ABS(MA1SONY[[#This Row],[Erorr 3]])</f>
        <v>1.6645166666666658</v>
      </c>
      <c r="R83" s="15">
        <f>MA1SONY[[#This Row],[Abs Erorr 3]]/MA1SONY[[#This Row],[Adj Close]]</f>
        <v>0.16669671083158899</v>
      </c>
    </row>
    <row r="84" spans="2:18">
      <c r="B84" s="7">
        <v>43903.291666666664</v>
      </c>
      <c r="C84" s="8">
        <v>10.6976</v>
      </c>
      <c r="D84" s="9">
        <f t="shared" si="6"/>
        <v>9.9853000000000005</v>
      </c>
      <c r="E84" s="10">
        <f>MA1SONY[[#This Row],[Adj Close]]-MA1SONY[[#This Row],[Naive Trend ]]</f>
        <v>0.71229999999999905</v>
      </c>
      <c r="F84" s="6">
        <f t="shared" si="5"/>
        <v>0.50737128999999859</v>
      </c>
      <c r="G84" s="6">
        <f>ABS(MA1SONY[[#This Row],[Erorr 1]])</f>
        <v>0.71229999999999905</v>
      </c>
      <c r="H84" s="11">
        <f>MA1SONY[[#This Row],[Abs Erorr 1]]/MA1SONY[[#This Row],[Adj Close]]</f>
        <v>6.6585028417588912E-2</v>
      </c>
      <c r="I84" s="9">
        <f t="shared" si="8"/>
        <v>10.8071</v>
      </c>
      <c r="J84" s="12">
        <f>(MA1SONY[[#This Row],[Adj Close]]-MA1SONY[[#This Row],[3-MA]])</f>
        <v>-0.1095000000000006</v>
      </c>
      <c r="K84" s="13">
        <f t="shared" si="7"/>
        <v>1.1990250000000131E-2</v>
      </c>
      <c r="L84" s="13">
        <f>ABS(MA1SONY[[#This Row],[Erorr 2]])</f>
        <v>0.1095000000000006</v>
      </c>
      <c r="M84" s="11">
        <f>MA1SONY[[#This Row],[Abs Erorr 2]]/MA1SONY[[#This Row],[Adj Close]]</f>
        <v>1.0235940771761947E-2</v>
      </c>
      <c r="N84" s="9">
        <f t="shared" si="9"/>
        <v>11.262966666666665</v>
      </c>
      <c r="O84" s="14">
        <f>MA1SONY[[#This Row],[Adj Close]]-MA1SONY[[#This Row],[6-MA]]</f>
        <v>-0.56536666666666591</v>
      </c>
      <c r="P84" s="13">
        <f>(MA1SONY[[#This Row],[Adj Close]]-N84)^2</f>
        <v>0.31963946777777691</v>
      </c>
      <c r="Q84" s="13">
        <f>ABS(MA1SONY[[#This Row],[Erorr 3]])</f>
        <v>0.56536666666666591</v>
      </c>
      <c r="R84" s="15">
        <f>MA1SONY[[#This Row],[Abs Erorr 3]]/MA1SONY[[#This Row],[Adj Close]]</f>
        <v>5.2849860404825935E-2</v>
      </c>
    </row>
    <row r="85" spans="2:18">
      <c r="B85" s="7">
        <v>43906.291666666664</v>
      </c>
      <c r="C85" s="8">
        <v>9.8162000000000003</v>
      </c>
      <c r="D85" s="9">
        <f t="shared" si="6"/>
        <v>10.6976</v>
      </c>
      <c r="E85" s="10">
        <f>MA1SONY[[#This Row],[Adj Close]]-MA1SONY[[#This Row],[Naive Trend ]]</f>
        <v>-0.8813999999999993</v>
      </c>
      <c r="F85" s="6">
        <f t="shared" si="5"/>
        <v>0.77686595999999875</v>
      </c>
      <c r="G85" s="6">
        <f>ABS(MA1SONY[[#This Row],[Erorr 1]])</f>
        <v>0.8813999999999993</v>
      </c>
      <c r="H85" s="11">
        <f>MA1SONY[[#This Row],[Abs Erorr 1]]/MA1SONY[[#This Row],[Adj Close]]</f>
        <v>8.9790346569955715E-2</v>
      </c>
      <c r="I85" s="9">
        <f t="shared" si="8"/>
        <v>10.553233333333333</v>
      </c>
      <c r="J85" s="12">
        <f>(MA1SONY[[#This Row],[Adj Close]]-MA1SONY[[#This Row],[3-MA]])</f>
        <v>-0.73703333333333276</v>
      </c>
      <c r="K85" s="13">
        <f t="shared" si="7"/>
        <v>0.54321813444444356</v>
      </c>
      <c r="L85" s="13">
        <f>ABS(MA1SONY[[#This Row],[Erorr 2]])</f>
        <v>0.73703333333333276</v>
      </c>
      <c r="M85" s="11">
        <f>MA1SONY[[#This Row],[Abs Erorr 2]]/MA1SONY[[#This Row],[Adj Close]]</f>
        <v>7.5083365592931356E-2</v>
      </c>
      <c r="N85" s="9">
        <f t="shared" si="9"/>
        <v>11.037566666666669</v>
      </c>
      <c r="O85" s="14">
        <f>MA1SONY[[#This Row],[Adj Close]]-MA1SONY[[#This Row],[6-MA]]</f>
        <v>-1.2213666666666683</v>
      </c>
      <c r="P85" s="13">
        <f>(MA1SONY[[#This Row],[Adj Close]]-N85)^2</f>
        <v>1.4917365344444484</v>
      </c>
      <c r="Q85" s="13">
        <f>ABS(MA1SONY[[#This Row],[Erorr 3]])</f>
        <v>1.2213666666666683</v>
      </c>
      <c r="R85" s="15">
        <f>MA1SONY[[#This Row],[Abs Erorr 3]]/MA1SONY[[#This Row],[Adj Close]]</f>
        <v>0.12442357191852939</v>
      </c>
    </row>
    <row r="86" spans="2:18">
      <c r="B86" s="7">
        <v>43907.291666666664</v>
      </c>
      <c r="C86" s="8">
        <v>10.4848</v>
      </c>
      <c r="D86" s="9">
        <f t="shared" si="6"/>
        <v>9.8162000000000003</v>
      </c>
      <c r="E86" s="10">
        <f>MA1SONY[[#This Row],[Adj Close]]-MA1SONY[[#This Row],[Naive Trend ]]</f>
        <v>0.66859999999999964</v>
      </c>
      <c r="F86" s="6">
        <f t="shared" si="5"/>
        <v>0.4470259599999995</v>
      </c>
      <c r="G86" s="6">
        <f>ABS(MA1SONY[[#This Row],[Erorr 1]])</f>
        <v>0.66859999999999964</v>
      </c>
      <c r="H86" s="11">
        <f>MA1SONY[[#This Row],[Abs Erorr 1]]/MA1SONY[[#This Row],[Adj Close]]</f>
        <v>6.3768502975736274E-2</v>
      </c>
      <c r="I86" s="9">
        <f t="shared" si="8"/>
        <v>10.166366666666667</v>
      </c>
      <c r="J86" s="12">
        <f>(MA1SONY[[#This Row],[Adj Close]]-MA1SONY[[#This Row],[3-MA]])</f>
        <v>0.31843333333333312</v>
      </c>
      <c r="K86" s="13">
        <f t="shared" si="7"/>
        <v>0.10139978777777764</v>
      </c>
      <c r="L86" s="13">
        <f>ABS(MA1SONY[[#This Row],[Erorr 2]])</f>
        <v>0.31843333333333312</v>
      </c>
      <c r="M86" s="11">
        <f>MA1SONY[[#This Row],[Abs Erorr 2]]/MA1SONY[[#This Row],[Adj Close]]</f>
        <v>3.0370949692252892E-2</v>
      </c>
      <c r="N86" s="9">
        <f t="shared" si="9"/>
        <v>10.675400000000002</v>
      </c>
      <c r="O86" s="14">
        <f>MA1SONY[[#This Row],[Adj Close]]-MA1SONY[[#This Row],[6-MA]]</f>
        <v>-0.19060000000000166</v>
      </c>
      <c r="P86" s="13">
        <f>(MA1SONY[[#This Row],[Adj Close]]-N86)^2</f>
        <v>3.6328360000000628E-2</v>
      </c>
      <c r="Q86" s="13">
        <f>ABS(MA1SONY[[#This Row],[Erorr 3]])</f>
        <v>0.19060000000000166</v>
      </c>
      <c r="R86" s="15">
        <f>MA1SONY[[#This Row],[Abs Erorr 3]]/MA1SONY[[#This Row],[Adj Close]]</f>
        <v>1.8178696780100874E-2</v>
      </c>
    </row>
    <row r="87" spans="2:18">
      <c r="B87" s="7">
        <v>43908.291666666664</v>
      </c>
      <c r="C87" s="8">
        <v>10.407</v>
      </c>
      <c r="D87" s="9">
        <f t="shared" si="6"/>
        <v>10.4848</v>
      </c>
      <c r="E87" s="10">
        <f>MA1SONY[[#This Row],[Adj Close]]-MA1SONY[[#This Row],[Naive Trend ]]</f>
        <v>-7.7799999999999869E-2</v>
      </c>
      <c r="F87" s="6">
        <f t="shared" si="5"/>
        <v>6.0528399999999795E-3</v>
      </c>
      <c r="G87" s="6">
        <f>ABS(MA1SONY[[#This Row],[Erorr 1]])</f>
        <v>7.7799999999999869E-2</v>
      </c>
      <c r="H87" s="11">
        <f>MA1SONY[[#This Row],[Abs Erorr 1]]/MA1SONY[[#This Row],[Adj Close]]</f>
        <v>7.4757374843854975E-3</v>
      </c>
      <c r="I87" s="9">
        <f t="shared" si="8"/>
        <v>10.332866666666666</v>
      </c>
      <c r="J87" s="12">
        <f>(MA1SONY[[#This Row],[Adj Close]]-MA1SONY[[#This Row],[3-MA]])</f>
        <v>7.4133333333334051E-2</v>
      </c>
      <c r="K87" s="13">
        <f t="shared" si="7"/>
        <v>5.4957511111112176E-3</v>
      </c>
      <c r="L87" s="13">
        <f>ABS(MA1SONY[[#This Row],[Erorr 2]])</f>
        <v>7.4133333333334051E-2</v>
      </c>
      <c r="M87" s="11">
        <f>MA1SONY[[#This Row],[Abs Erorr 2]]/MA1SONY[[#This Row],[Adj Close]]</f>
        <v>7.1234105249672382E-3</v>
      </c>
      <c r="N87" s="9">
        <f t="shared" si="9"/>
        <v>10.569983333333335</v>
      </c>
      <c r="O87" s="14">
        <f>MA1SONY[[#This Row],[Adj Close]]-MA1SONY[[#This Row],[6-MA]]</f>
        <v>-0.16298333333333481</v>
      </c>
      <c r="P87" s="13">
        <f>(MA1SONY[[#This Row],[Adj Close]]-N87)^2</f>
        <v>2.6563566944444925E-2</v>
      </c>
      <c r="Q87" s="13">
        <f>ABS(MA1SONY[[#This Row],[Erorr 3]])</f>
        <v>0.16298333333333481</v>
      </c>
      <c r="R87" s="15">
        <f>MA1SONY[[#This Row],[Abs Erorr 3]]/MA1SONY[[#This Row],[Adj Close]]</f>
        <v>1.5660933346145364E-2</v>
      </c>
    </row>
    <row r="88" spans="2:18">
      <c r="B88" s="7">
        <v>43909.291666666664</v>
      </c>
      <c r="C88" s="8">
        <v>10.5228</v>
      </c>
      <c r="D88" s="9">
        <f t="shared" si="6"/>
        <v>10.407</v>
      </c>
      <c r="E88" s="10">
        <f>MA1SONY[[#This Row],[Adj Close]]-MA1SONY[[#This Row],[Naive Trend ]]</f>
        <v>0.11580000000000013</v>
      </c>
      <c r="F88" s="6">
        <f t="shared" si="5"/>
        <v>1.3409640000000028E-2</v>
      </c>
      <c r="G88" s="6">
        <f>ABS(MA1SONY[[#This Row],[Erorr 1]])</f>
        <v>0.11580000000000013</v>
      </c>
      <c r="H88" s="11">
        <f>MA1SONY[[#This Row],[Abs Erorr 1]]/MA1SONY[[#This Row],[Adj Close]]</f>
        <v>1.1004675561637599E-2</v>
      </c>
      <c r="I88" s="9">
        <f t="shared" si="8"/>
        <v>10.236000000000001</v>
      </c>
      <c r="J88" s="12">
        <f>(MA1SONY[[#This Row],[Adj Close]]-MA1SONY[[#This Row],[3-MA]])</f>
        <v>0.2867999999999995</v>
      </c>
      <c r="K88" s="13">
        <f t="shared" si="7"/>
        <v>8.2254239999999715E-2</v>
      </c>
      <c r="L88" s="13">
        <f>ABS(MA1SONY[[#This Row],[Erorr 2]])</f>
        <v>0.2867999999999995</v>
      </c>
      <c r="M88" s="11">
        <f>MA1SONY[[#This Row],[Abs Erorr 2]]/MA1SONY[[#This Row],[Adj Close]]</f>
        <v>2.7255103204470246E-2</v>
      </c>
      <c r="N88" s="9">
        <f t="shared" si="9"/>
        <v>10.394616666666666</v>
      </c>
      <c r="O88" s="14">
        <f>MA1SONY[[#This Row],[Adj Close]]-MA1SONY[[#This Row],[6-MA]]</f>
        <v>0.1281833333333342</v>
      </c>
      <c r="P88" s="13">
        <f>(MA1SONY[[#This Row],[Adj Close]]-N88)^2</f>
        <v>1.6430966944444667E-2</v>
      </c>
      <c r="Q88" s="13">
        <f>ABS(MA1SONY[[#This Row],[Erorr 3]])</f>
        <v>0.1281833333333342</v>
      </c>
      <c r="R88" s="15">
        <f>MA1SONY[[#This Row],[Abs Erorr 3]]/MA1SONY[[#This Row],[Adj Close]]</f>
        <v>1.2181485282751188E-2</v>
      </c>
    </row>
    <row r="89" spans="2:18">
      <c r="B89" s="7">
        <v>43910.291666666664</v>
      </c>
      <c r="C89" s="8">
        <v>10.0784</v>
      </c>
      <c r="D89" s="9">
        <f t="shared" si="6"/>
        <v>10.5228</v>
      </c>
      <c r="E89" s="10">
        <f>MA1SONY[[#This Row],[Adj Close]]-MA1SONY[[#This Row],[Naive Trend ]]</f>
        <v>-0.44439999999999991</v>
      </c>
      <c r="F89" s="6">
        <f t="shared" si="5"/>
        <v>0.19749135999999992</v>
      </c>
      <c r="G89" s="6">
        <f>ABS(MA1SONY[[#This Row],[Erorr 1]])</f>
        <v>0.44439999999999991</v>
      </c>
      <c r="H89" s="11">
        <f>MA1SONY[[#This Row],[Abs Erorr 1]]/MA1SONY[[#This Row],[Adj Close]]</f>
        <v>4.4094300682648031E-2</v>
      </c>
      <c r="I89" s="9">
        <f t="shared" si="8"/>
        <v>10.471533333333333</v>
      </c>
      <c r="J89" s="12">
        <f>(MA1SONY[[#This Row],[Adj Close]]-MA1SONY[[#This Row],[3-MA]])</f>
        <v>-0.39313333333333311</v>
      </c>
      <c r="K89" s="13">
        <f t="shared" si="7"/>
        <v>0.1545538177777776</v>
      </c>
      <c r="L89" s="13">
        <f>ABS(MA1SONY[[#This Row],[Erorr 2]])</f>
        <v>0.39313333333333311</v>
      </c>
      <c r="M89" s="11">
        <f>MA1SONY[[#This Row],[Abs Erorr 2]]/MA1SONY[[#This Row],[Adj Close]]</f>
        <v>3.9007514420278326E-2</v>
      </c>
      <c r="N89" s="9">
        <f t="shared" si="9"/>
        <v>10.318950000000001</v>
      </c>
      <c r="O89" s="14">
        <f>MA1SONY[[#This Row],[Adj Close]]-MA1SONY[[#This Row],[6-MA]]</f>
        <v>-0.24055000000000071</v>
      </c>
      <c r="P89" s="13">
        <f>(MA1SONY[[#This Row],[Adj Close]]-N89)^2</f>
        <v>5.7864302500000339E-2</v>
      </c>
      <c r="Q89" s="13">
        <f>ABS(MA1SONY[[#This Row],[Erorr 3]])</f>
        <v>0.24055000000000071</v>
      </c>
      <c r="R89" s="15">
        <f>MA1SONY[[#This Row],[Abs Erorr 3]]/MA1SONY[[#This Row],[Adj Close]]</f>
        <v>2.3867875853310117E-2</v>
      </c>
    </row>
    <row r="90" spans="2:18">
      <c r="B90" s="7">
        <v>43913.291666666664</v>
      </c>
      <c r="C90" s="8">
        <v>10.048</v>
      </c>
      <c r="D90" s="9">
        <f t="shared" si="6"/>
        <v>10.0784</v>
      </c>
      <c r="E90" s="10">
        <f>MA1SONY[[#This Row],[Adj Close]]-MA1SONY[[#This Row],[Naive Trend ]]</f>
        <v>-3.0400000000000205E-2</v>
      </c>
      <c r="F90" s="6">
        <f t="shared" si="5"/>
        <v>9.241600000000124E-4</v>
      </c>
      <c r="G90" s="6">
        <f>ABS(MA1SONY[[#This Row],[Erorr 1]])</f>
        <v>3.0400000000000205E-2</v>
      </c>
      <c r="H90" s="11">
        <f>MA1SONY[[#This Row],[Abs Erorr 1]]/MA1SONY[[#This Row],[Adj Close]]</f>
        <v>3.0254777070063896E-3</v>
      </c>
      <c r="I90" s="9">
        <f t="shared" si="8"/>
        <v>10.336066666666667</v>
      </c>
      <c r="J90" s="12">
        <f>(MA1SONY[[#This Row],[Adj Close]]-MA1SONY[[#This Row],[3-MA]])</f>
        <v>-0.28806666666666736</v>
      </c>
      <c r="K90" s="13">
        <f t="shared" si="7"/>
        <v>8.2982404444444838E-2</v>
      </c>
      <c r="L90" s="13">
        <f>ABS(MA1SONY[[#This Row],[Erorr 2]])</f>
        <v>0.28806666666666736</v>
      </c>
      <c r="M90" s="11">
        <f>MA1SONY[[#This Row],[Abs Erorr 2]]/MA1SONY[[#This Row],[Adj Close]]</f>
        <v>2.8669055201698584E-2</v>
      </c>
      <c r="N90" s="9">
        <f t="shared" si="9"/>
        <v>10.334466666666666</v>
      </c>
      <c r="O90" s="14">
        <f>MA1SONY[[#This Row],[Adj Close]]-MA1SONY[[#This Row],[6-MA]]</f>
        <v>-0.28646666666666576</v>
      </c>
      <c r="P90" s="13">
        <f>(MA1SONY[[#This Row],[Adj Close]]-N90)^2</f>
        <v>8.2063151111110594E-2</v>
      </c>
      <c r="Q90" s="13">
        <f>ABS(MA1SONY[[#This Row],[Erorr 3]])</f>
        <v>0.28646666666666576</v>
      </c>
      <c r="R90" s="15">
        <f>MA1SONY[[#This Row],[Abs Erorr 3]]/MA1SONY[[#This Row],[Adj Close]]</f>
        <v>2.8509819532908615E-2</v>
      </c>
    </row>
    <row r="91" spans="2:18">
      <c r="B91" s="7">
        <v>43914.291666666664</v>
      </c>
      <c r="C91" s="8">
        <v>10.826700000000001</v>
      </c>
      <c r="D91" s="9">
        <f t="shared" si="6"/>
        <v>10.048</v>
      </c>
      <c r="E91" s="10">
        <f>MA1SONY[[#This Row],[Adj Close]]-MA1SONY[[#This Row],[Naive Trend ]]</f>
        <v>0.77870000000000061</v>
      </c>
      <c r="F91" s="6">
        <f t="shared" si="5"/>
        <v>0.60637369000000096</v>
      </c>
      <c r="G91" s="6">
        <f>ABS(MA1SONY[[#This Row],[Erorr 1]])</f>
        <v>0.77870000000000061</v>
      </c>
      <c r="H91" s="11">
        <f>MA1SONY[[#This Row],[Abs Erorr 1]]/MA1SONY[[#This Row],[Adj Close]]</f>
        <v>7.1924039642735138E-2</v>
      </c>
      <c r="I91" s="9">
        <f t="shared" si="8"/>
        <v>10.2164</v>
      </c>
      <c r="J91" s="12">
        <f>(MA1SONY[[#This Row],[Adj Close]]-MA1SONY[[#This Row],[3-MA]])</f>
        <v>0.61030000000000051</v>
      </c>
      <c r="K91" s="13">
        <f t="shared" si="7"/>
        <v>0.37246609000000064</v>
      </c>
      <c r="L91" s="13">
        <f>ABS(MA1SONY[[#This Row],[Erorr 2]])</f>
        <v>0.61030000000000051</v>
      </c>
      <c r="M91" s="11">
        <f>MA1SONY[[#This Row],[Abs Erorr 2]]/MA1SONY[[#This Row],[Adj Close]]</f>
        <v>5.6369900338976833E-2</v>
      </c>
      <c r="N91" s="9">
        <f t="shared" si="9"/>
        <v>10.2262</v>
      </c>
      <c r="O91" s="14">
        <f>MA1SONY[[#This Row],[Adj Close]]-MA1SONY[[#This Row],[6-MA]]</f>
        <v>0.60050000000000026</v>
      </c>
      <c r="P91" s="13">
        <f>(MA1SONY[[#This Row],[Adj Close]]-N91)^2</f>
        <v>0.36060025000000029</v>
      </c>
      <c r="Q91" s="13">
        <f>ABS(MA1SONY[[#This Row],[Erorr 3]])</f>
        <v>0.60050000000000026</v>
      </c>
      <c r="R91" s="15">
        <f>MA1SONY[[#This Row],[Abs Erorr 3]]/MA1SONY[[#This Row],[Adj Close]]</f>
        <v>5.5464730712036003E-2</v>
      </c>
    </row>
    <row r="92" spans="2:18">
      <c r="B92" s="7">
        <v>43915.291666666664</v>
      </c>
      <c r="C92" s="8">
        <v>10.9559</v>
      </c>
      <c r="D92" s="9">
        <f t="shared" si="6"/>
        <v>10.826700000000001</v>
      </c>
      <c r="E92" s="10">
        <f>MA1SONY[[#This Row],[Adj Close]]-MA1SONY[[#This Row],[Naive Trend ]]</f>
        <v>0.12919999999999909</v>
      </c>
      <c r="F92" s="6">
        <f t="shared" si="5"/>
        <v>1.6692639999999766E-2</v>
      </c>
      <c r="G92" s="6">
        <f>ABS(MA1SONY[[#This Row],[Erorr 1]])</f>
        <v>0.12919999999999909</v>
      </c>
      <c r="H92" s="11">
        <f>MA1SONY[[#This Row],[Abs Erorr 1]]/MA1SONY[[#This Row],[Adj Close]]</f>
        <v>1.1792732682846602E-2</v>
      </c>
      <c r="I92" s="9">
        <f t="shared" si="8"/>
        <v>10.3177</v>
      </c>
      <c r="J92" s="12">
        <f>(MA1SONY[[#This Row],[Adj Close]]-MA1SONY[[#This Row],[3-MA]])</f>
        <v>0.63819999999999943</v>
      </c>
      <c r="K92" s="13">
        <f t="shared" si="7"/>
        <v>0.40729923999999929</v>
      </c>
      <c r="L92" s="13">
        <f>ABS(MA1SONY[[#This Row],[Erorr 2]])</f>
        <v>0.63819999999999943</v>
      </c>
      <c r="M92" s="11">
        <f>MA1SONY[[#This Row],[Abs Erorr 2]]/MA1SONY[[#This Row],[Adj Close]]</f>
        <v>5.8251718252265855E-2</v>
      </c>
      <c r="N92" s="9">
        <f t="shared" si="9"/>
        <v>10.394616666666668</v>
      </c>
      <c r="O92" s="14">
        <f>MA1SONY[[#This Row],[Adj Close]]-MA1SONY[[#This Row],[6-MA]]</f>
        <v>0.56128333333333202</v>
      </c>
      <c r="P92" s="13">
        <f>(MA1SONY[[#This Row],[Adj Close]]-N92)^2</f>
        <v>0.31503898027777633</v>
      </c>
      <c r="Q92" s="13">
        <f>ABS(MA1SONY[[#This Row],[Erorr 3]])</f>
        <v>0.56128333333333202</v>
      </c>
      <c r="R92" s="15">
        <f>MA1SONY[[#This Row],[Abs Erorr 3]]/MA1SONY[[#This Row],[Adj Close]]</f>
        <v>5.1231147905086032E-2</v>
      </c>
    </row>
    <row r="93" spans="2:18">
      <c r="B93" s="7">
        <v>43916.291666666664</v>
      </c>
      <c r="C93" s="8">
        <v>11.4915</v>
      </c>
      <c r="D93" s="9">
        <f t="shared" si="6"/>
        <v>10.9559</v>
      </c>
      <c r="E93" s="10">
        <f>MA1SONY[[#This Row],[Adj Close]]-MA1SONY[[#This Row],[Naive Trend ]]</f>
        <v>0.53560000000000052</v>
      </c>
      <c r="F93" s="6">
        <f t="shared" si="5"/>
        <v>0.28686736000000057</v>
      </c>
      <c r="G93" s="6">
        <f>ABS(MA1SONY[[#This Row],[Erorr 1]])</f>
        <v>0.53560000000000052</v>
      </c>
      <c r="H93" s="11">
        <f>MA1SONY[[#This Row],[Abs Erorr 1]]/MA1SONY[[#This Row],[Adj Close]]</f>
        <v>4.6608362702867383E-2</v>
      </c>
      <c r="I93" s="9">
        <f t="shared" si="8"/>
        <v>10.610200000000001</v>
      </c>
      <c r="J93" s="12">
        <f>(MA1SONY[[#This Row],[Adj Close]]-MA1SONY[[#This Row],[3-MA]])</f>
        <v>0.88129999999999953</v>
      </c>
      <c r="K93" s="13">
        <f t="shared" si="7"/>
        <v>0.77668968999999921</v>
      </c>
      <c r="L93" s="13">
        <f>ABS(MA1SONY[[#This Row],[Erorr 2]])</f>
        <v>0.88129999999999953</v>
      </c>
      <c r="M93" s="11">
        <f>MA1SONY[[#This Row],[Abs Erorr 2]]/MA1SONY[[#This Row],[Adj Close]]</f>
        <v>7.6691467606491717E-2</v>
      </c>
      <c r="N93" s="9">
        <f t="shared" si="9"/>
        <v>10.473133333333335</v>
      </c>
      <c r="O93" s="14">
        <f>MA1SONY[[#This Row],[Adj Close]]-MA1SONY[[#This Row],[6-MA]]</f>
        <v>1.0183666666666653</v>
      </c>
      <c r="P93" s="13">
        <f>(MA1SONY[[#This Row],[Adj Close]]-N93)^2</f>
        <v>1.037070667777775</v>
      </c>
      <c r="Q93" s="13">
        <f>ABS(MA1SONY[[#This Row],[Erorr 3]])</f>
        <v>1.0183666666666653</v>
      </c>
      <c r="R93" s="15">
        <f>MA1SONY[[#This Row],[Abs Erorr 3]]/MA1SONY[[#This Row],[Adj Close]]</f>
        <v>8.8619124280264999E-2</v>
      </c>
    </row>
    <row r="94" spans="2:18">
      <c r="B94" s="7">
        <v>43917.291666666664</v>
      </c>
      <c r="C94" s="8">
        <v>11.31</v>
      </c>
      <c r="D94" s="9">
        <f t="shared" si="6"/>
        <v>11.4915</v>
      </c>
      <c r="E94" s="10">
        <f>MA1SONY[[#This Row],[Adj Close]]-MA1SONY[[#This Row],[Naive Trend ]]</f>
        <v>-0.18149999999999977</v>
      </c>
      <c r="F94" s="6">
        <f t="shared" si="5"/>
        <v>3.2942249999999916E-2</v>
      </c>
      <c r="G94" s="6">
        <f>ABS(MA1SONY[[#This Row],[Erorr 1]])</f>
        <v>0.18149999999999977</v>
      </c>
      <c r="H94" s="11">
        <f>MA1SONY[[#This Row],[Abs Erorr 1]]/MA1SONY[[#This Row],[Adj Close]]</f>
        <v>1.6047745358090164E-2</v>
      </c>
      <c r="I94" s="9">
        <f t="shared" si="8"/>
        <v>11.091366666666667</v>
      </c>
      <c r="J94" s="12">
        <f>(MA1SONY[[#This Row],[Adj Close]]-MA1SONY[[#This Row],[3-MA]])</f>
        <v>0.21863333333333301</v>
      </c>
      <c r="K94" s="13">
        <f t="shared" si="7"/>
        <v>4.7800534444444306E-2</v>
      </c>
      <c r="L94" s="13">
        <f>ABS(MA1SONY[[#This Row],[Erorr 2]])</f>
        <v>0.21863333333333301</v>
      </c>
      <c r="M94" s="11">
        <f>MA1SONY[[#This Row],[Abs Erorr 2]]/MA1SONY[[#This Row],[Adj Close]]</f>
        <v>1.933097553787206E-2</v>
      </c>
      <c r="N94" s="9">
        <f t="shared" si="9"/>
        <v>10.653883333333335</v>
      </c>
      <c r="O94" s="14">
        <f>MA1SONY[[#This Row],[Adj Close]]-MA1SONY[[#This Row],[6-MA]]</f>
        <v>0.65611666666666579</v>
      </c>
      <c r="P94" s="13">
        <f>(MA1SONY[[#This Row],[Adj Close]]-N94)^2</f>
        <v>0.43048908027777666</v>
      </c>
      <c r="Q94" s="13">
        <f>ABS(MA1SONY[[#This Row],[Erorr 3]])</f>
        <v>0.65611666666666579</v>
      </c>
      <c r="R94" s="15">
        <f>MA1SONY[[#This Row],[Abs Erorr 3]]/MA1SONY[[#This Row],[Adj Close]]</f>
        <v>5.8012083701738791E-2</v>
      </c>
    </row>
    <row r="95" spans="2:18">
      <c r="B95" s="7">
        <v>43920.291666666664</v>
      </c>
      <c r="C95" s="8">
        <v>11.472099999999999</v>
      </c>
      <c r="D95" s="9">
        <f t="shared" si="6"/>
        <v>11.31</v>
      </c>
      <c r="E95" s="10">
        <f>MA1SONY[[#This Row],[Adj Close]]-MA1SONY[[#This Row],[Naive Trend ]]</f>
        <v>0.1620999999999988</v>
      </c>
      <c r="F95" s="6">
        <f t="shared" si="5"/>
        <v>2.6276409999999611E-2</v>
      </c>
      <c r="G95" s="6">
        <f>ABS(MA1SONY[[#This Row],[Erorr 1]])</f>
        <v>0.1620999999999988</v>
      </c>
      <c r="H95" s="11">
        <f>MA1SONY[[#This Row],[Abs Erorr 1]]/MA1SONY[[#This Row],[Adj Close]]</f>
        <v>1.4129932619136759E-2</v>
      </c>
      <c r="I95" s="9">
        <f t="shared" si="8"/>
        <v>11.252466666666669</v>
      </c>
      <c r="J95" s="12">
        <f>(MA1SONY[[#This Row],[Adj Close]]-MA1SONY[[#This Row],[3-MA]])</f>
        <v>0.21963333333333068</v>
      </c>
      <c r="K95" s="13">
        <f t="shared" si="7"/>
        <v>4.8238801111109945E-2</v>
      </c>
      <c r="L95" s="13">
        <f>ABS(MA1SONY[[#This Row],[Erorr 2]])</f>
        <v>0.21963333333333068</v>
      </c>
      <c r="M95" s="11">
        <f>MA1SONY[[#This Row],[Abs Erorr 2]]/MA1SONY[[#This Row],[Adj Close]]</f>
        <v>1.9144998154943794E-2</v>
      </c>
      <c r="N95" s="9">
        <f t="shared" si="9"/>
        <v>10.785083333333333</v>
      </c>
      <c r="O95" s="14">
        <f>MA1SONY[[#This Row],[Adj Close]]-MA1SONY[[#This Row],[6-MA]]</f>
        <v>0.68701666666666661</v>
      </c>
      <c r="P95" s="13">
        <f>(MA1SONY[[#This Row],[Adj Close]]-N95)^2</f>
        <v>0.47199190027777771</v>
      </c>
      <c r="Q95" s="13">
        <f>ABS(MA1SONY[[#This Row],[Erorr 3]])</f>
        <v>0.68701666666666661</v>
      </c>
      <c r="R95" s="15">
        <f>MA1SONY[[#This Row],[Abs Erorr 3]]/MA1SONY[[#This Row],[Adj Close]]</f>
        <v>5.9885868033460889E-2</v>
      </c>
    </row>
    <row r="96" spans="2:18">
      <c r="B96" s="7">
        <v>43921.291666666664</v>
      </c>
      <c r="C96" s="8">
        <v>11.283300000000001</v>
      </c>
      <c r="D96" s="9">
        <f t="shared" si="6"/>
        <v>11.472099999999999</v>
      </c>
      <c r="E96" s="10">
        <f>MA1SONY[[#This Row],[Adj Close]]-MA1SONY[[#This Row],[Naive Trend ]]</f>
        <v>-0.18879999999999875</v>
      </c>
      <c r="F96" s="6">
        <f t="shared" si="5"/>
        <v>3.5645439999999529E-2</v>
      </c>
      <c r="G96" s="6">
        <f>ABS(MA1SONY[[#This Row],[Erorr 1]])</f>
        <v>0.18879999999999875</v>
      </c>
      <c r="H96" s="11">
        <f>MA1SONY[[#This Row],[Abs Erorr 1]]/MA1SONY[[#This Row],[Adj Close]]</f>
        <v>1.6732693449611261E-2</v>
      </c>
      <c r="I96" s="9">
        <f t="shared" si="8"/>
        <v>11.424533333333335</v>
      </c>
      <c r="J96" s="12">
        <f>(MA1SONY[[#This Row],[Adj Close]]-MA1SONY[[#This Row],[3-MA]])</f>
        <v>-0.14123333333333399</v>
      </c>
      <c r="K96" s="13">
        <f t="shared" si="7"/>
        <v>1.994685444444463E-2</v>
      </c>
      <c r="L96" s="13">
        <f>ABS(MA1SONY[[#This Row],[Erorr 2]])</f>
        <v>0.14123333333333399</v>
      </c>
      <c r="M96" s="11">
        <f>MA1SONY[[#This Row],[Abs Erorr 2]]/MA1SONY[[#This Row],[Adj Close]]</f>
        <v>1.2517023683969581E-2</v>
      </c>
      <c r="N96" s="9">
        <f t="shared" si="9"/>
        <v>11.017366666666668</v>
      </c>
      <c r="O96" s="14">
        <f>MA1SONY[[#This Row],[Adj Close]]-MA1SONY[[#This Row],[6-MA]]</f>
        <v>0.26593333333333291</v>
      </c>
      <c r="P96" s="13">
        <f>(MA1SONY[[#This Row],[Adj Close]]-N96)^2</f>
        <v>7.0720537777777551E-2</v>
      </c>
      <c r="Q96" s="13">
        <f>ABS(MA1SONY[[#This Row],[Erorr 3]])</f>
        <v>0.26593333333333291</v>
      </c>
      <c r="R96" s="15">
        <f>MA1SONY[[#This Row],[Abs Erorr 3]]/MA1SONY[[#This Row],[Adj Close]]</f>
        <v>2.3568755003707507E-2</v>
      </c>
    </row>
    <row r="97" spans="2:18">
      <c r="B97" s="7">
        <v>43922.291666666664</v>
      </c>
      <c r="C97" s="8">
        <v>10.8391</v>
      </c>
      <c r="D97" s="9">
        <f t="shared" si="6"/>
        <v>11.283300000000001</v>
      </c>
      <c r="E97" s="10">
        <f>MA1SONY[[#This Row],[Adj Close]]-MA1SONY[[#This Row],[Naive Trend ]]</f>
        <v>-0.44420000000000037</v>
      </c>
      <c r="F97" s="6">
        <f t="shared" si="5"/>
        <v>0.19731364000000032</v>
      </c>
      <c r="G97" s="6">
        <f>ABS(MA1SONY[[#This Row],[Erorr 1]])</f>
        <v>0.44420000000000037</v>
      </c>
      <c r="H97" s="11">
        <f>MA1SONY[[#This Row],[Abs Erorr 1]]/MA1SONY[[#This Row],[Adj Close]]</f>
        <v>4.0981262281923808E-2</v>
      </c>
      <c r="I97" s="9">
        <f t="shared" si="8"/>
        <v>11.355133333333333</v>
      </c>
      <c r="J97" s="12">
        <f>(MA1SONY[[#This Row],[Adj Close]]-MA1SONY[[#This Row],[3-MA]])</f>
        <v>-0.51603333333333268</v>
      </c>
      <c r="K97" s="13">
        <f t="shared" si="7"/>
        <v>0.26629040111111041</v>
      </c>
      <c r="L97" s="13">
        <f>ABS(MA1SONY[[#This Row],[Erorr 2]])</f>
        <v>0.51603333333333268</v>
      </c>
      <c r="M97" s="11">
        <f>MA1SONY[[#This Row],[Abs Erorr 2]]/MA1SONY[[#This Row],[Adj Close]]</f>
        <v>4.7608503781064175E-2</v>
      </c>
      <c r="N97" s="9">
        <f t="shared" si="9"/>
        <v>11.22325</v>
      </c>
      <c r="O97" s="14">
        <f>MA1SONY[[#This Row],[Adj Close]]-MA1SONY[[#This Row],[6-MA]]</f>
        <v>-0.38414999999999999</v>
      </c>
      <c r="P97" s="13">
        <f>(MA1SONY[[#This Row],[Adj Close]]-N97)^2</f>
        <v>0.14757122249999999</v>
      </c>
      <c r="Q97" s="13">
        <f>ABS(MA1SONY[[#This Row],[Erorr 3]])</f>
        <v>0.38414999999999999</v>
      </c>
      <c r="R97" s="15">
        <f>MA1SONY[[#This Row],[Abs Erorr 3]]/MA1SONY[[#This Row],[Adj Close]]</f>
        <v>3.544113441152863E-2</v>
      </c>
    </row>
    <row r="98" spans="2:18">
      <c r="B98" s="7">
        <v>43923.291666666664</v>
      </c>
      <c r="C98" s="8">
        <v>11.2318</v>
      </c>
      <c r="D98" s="9">
        <f t="shared" si="6"/>
        <v>10.8391</v>
      </c>
      <c r="E98" s="10">
        <f>MA1SONY[[#This Row],[Adj Close]]-MA1SONY[[#This Row],[Naive Trend ]]</f>
        <v>0.3926999999999996</v>
      </c>
      <c r="F98" s="6">
        <f t="shared" si="5"/>
        <v>0.1542132899999997</v>
      </c>
      <c r="G98" s="6">
        <f>ABS(MA1SONY[[#This Row],[Erorr 1]])</f>
        <v>0.3926999999999996</v>
      </c>
      <c r="H98" s="11">
        <f>MA1SONY[[#This Row],[Abs Erorr 1]]/MA1SONY[[#This Row],[Adj Close]]</f>
        <v>3.4963229402232912E-2</v>
      </c>
      <c r="I98" s="9">
        <f t="shared" si="8"/>
        <v>11.198166666666667</v>
      </c>
      <c r="J98" s="12">
        <f>(MA1SONY[[#This Row],[Adj Close]]-MA1SONY[[#This Row],[3-MA]])</f>
        <v>3.3633333333332516E-2</v>
      </c>
      <c r="K98" s="13">
        <f t="shared" si="7"/>
        <v>1.1312011111110562E-3</v>
      </c>
      <c r="L98" s="13">
        <f>ABS(MA1SONY[[#This Row],[Erorr 2]])</f>
        <v>3.3633333333332516E-2</v>
      </c>
      <c r="M98" s="11">
        <f>MA1SONY[[#This Row],[Abs Erorr 2]]/MA1SONY[[#This Row],[Adj Close]]</f>
        <v>2.9944740231603586E-3</v>
      </c>
      <c r="N98" s="9">
        <f t="shared" si="9"/>
        <v>11.225316666666666</v>
      </c>
      <c r="O98" s="14">
        <f>MA1SONY[[#This Row],[Adj Close]]-MA1SONY[[#This Row],[6-MA]]</f>
        <v>6.4833333333336185E-3</v>
      </c>
      <c r="P98" s="13">
        <f>(MA1SONY[[#This Row],[Adj Close]]-N98)^2</f>
        <v>4.2033611111114806E-5</v>
      </c>
      <c r="Q98" s="13">
        <f>ABS(MA1SONY[[#This Row],[Erorr 3]])</f>
        <v>6.4833333333336185E-3</v>
      </c>
      <c r="R98" s="15">
        <f>MA1SONY[[#This Row],[Abs Erorr 3]]/MA1SONY[[#This Row],[Adj Close]]</f>
        <v>5.7723012636742268E-4</v>
      </c>
    </row>
    <row r="99" spans="2:18">
      <c r="B99" s="7">
        <v>43924.291666666664</v>
      </c>
      <c r="C99" s="8">
        <v>10.959199999999999</v>
      </c>
      <c r="D99" s="9">
        <f t="shared" si="6"/>
        <v>11.2318</v>
      </c>
      <c r="E99" s="10">
        <f>MA1SONY[[#This Row],[Adj Close]]-MA1SONY[[#This Row],[Naive Trend ]]</f>
        <v>-0.27260000000000062</v>
      </c>
      <c r="F99" s="6">
        <f t="shared" si="5"/>
        <v>7.4310760000000337E-2</v>
      </c>
      <c r="G99" s="6">
        <f>ABS(MA1SONY[[#This Row],[Erorr 1]])</f>
        <v>0.27260000000000062</v>
      </c>
      <c r="H99" s="11">
        <f>MA1SONY[[#This Row],[Abs Erorr 1]]/MA1SONY[[#This Row],[Adj Close]]</f>
        <v>2.4874078399883263E-2</v>
      </c>
      <c r="I99" s="9">
        <f t="shared" si="8"/>
        <v>11.118066666666666</v>
      </c>
      <c r="J99" s="12">
        <f>(MA1SONY[[#This Row],[Adj Close]]-MA1SONY[[#This Row],[3-MA]])</f>
        <v>-0.15886666666666649</v>
      </c>
      <c r="K99" s="13">
        <f t="shared" si="7"/>
        <v>2.5238617777777722E-2</v>
      </c>
      <c r="L99" s="13">
        <f>ABS(MA1SONY[[#This Row],[Erorr 2]])</f>
        <v>0.15886666666666649</v>
      </c>
      <c r="M99" s="11">
        <f>MA1SONY[[#This Row],[Abs Erorr 2]]/MA1SONY[[#This Row],[Adj Close]]</f>
        <v>1.4496191936151042E-2</v>
      </c>
      <c r="N99" s="9">
        <f t="shared" si="9"/>
        <v>11.271300000000002</v>
      </c>
      <c r="O99" s="14">
        <f>MA1SONY[[#This Row],[Adj Close]]-MA1SONY[[#This Row],[6-MA]]</f>
        <v>-0.31210000000000271</v>
      </c>
      <c r="P99" s="13">
        <f>(MA1SONY[[#This Row],[Adj Close]]-N99)^2</f>
        <v>9.7406410000001692E-2</v>
      </c>
      <c r="Q99" s="13">
        <f>ABS(MA1SONY[[#This Row],[Erorr 3]])</f>
        <v>0.31210000000000271</v>
      </c>
      <c r="R99" s="15">
        <f>MA1SONY[[#This Row],[Abs Erorr 3]]/MA1SONY[[#This Row],[Adj Close]]</f>
        <v>2.847835608438597E-2</v>
      </c>
    </row>
    <row r="100" spans="2:18">
      <c r="B100" s="7">
        <v>43927.291666666664</v>
      </c>
      <c r="C100" s="8">
        <v>11.605499999999999</v>
      </c>
      <c r="D100" s="9">
        <f t="shared" si="6"/>
        <v>10.959199999999999</v>
      </c>
      <c r="E100" s="10">
        <f>MA1SONY[[#This Row],[Adj Close]]-MA1SONY[[#This Row],[Naive Trend ]]</f>
        <v>0.6463000000000001</v>
      </c>
      <c r="F100" s="6">
        <f t="shared" si="5"/>
        <v>0.41770369000000013</v>
      </c>
      <c r="G100" s="6">
        <f>ABS(MA1SONY[[#This Row],[Erorr 1]])</f>
        <v>0.6463000000000001</v>
      </c>
      <c r="H100" s="11">
        <f>MA1SONY[[#This Row],[Abs Erorr 1]]/MA1SONY[[#This Row],[Adj Close]]</f>
        <v>5.5689112920598006E-2</v>
      </c>
      <c r="I100" s="9">
        <f t="shared" si="8"/>
        <v>11.010033333333334</v>
      </c>
      <c r="J100" s="12">
        <f>(MA1SONY[[#This Row],[Adj Close]]-MA1SONY[[#This Row],[3-MA]])</f>
        <v>0.59546666666666503</v>
      </c>
      <c r="K100" s="13">
        <f t="shared" si="7"/>
        <v>0.35458055111110914</v>
      </c>
      <c r="L100" s="13">
        <f>ABS(MA1SONY[[#This Row],[Erorr 2]])</f>
        <v>0.59546666666666503</v>
      </c>
      <c r="M100" s="11">
        <f>MA1SONY[[#This Row],[Abs Erorr 2]]/MA1SONY[[#This Row],[Adj Close]]</f>
        <v>5.1309005787485679E-2</v>
      </c>
      <c r="N100" s="9">
        <f t="shared" si="9"/>
        <v>11.182583333333334</v>
      </c>
      <c r="O100" s="14">
        <f>MA1SONY[[#This Row],[Adj Close]]-MA1SONY[[#This Row],[6-MA]]</f>
        <v>0.42291666666666572</v>
      </c>
      <c r="P100" s="13">
        <f>(MA1SONY[[#This Row],[Adj Close]]-N100)^2</f>
        <v>0.17885850694444363</v>
      </c>
      <c r="Q100" s="13">
        <f>ABS(MA1SONY[[#This Row],[Erorr 3]])</f>
        <v>0.42291666666666572</v>
      </c>
      <c r="R100" s="15">
        <f>MA1SONY[[#This Row],[Abs Erorr 3]]/MA1SONY[[#This Row],[Adj Close]]</f>
        <v>3.6441055246793828E-2</v>
      </c>
    </row>
    <row r="101" spans="2:18">
      <c r="B101" s="7">
        <v>43928.291666666664</v>
      </c>
      <c r="C101" s="8">
        <v>11.5655</v>
      </c>
      <c r="D101" s="9">
        <f t="shared" si="6"/>
        <v>11.605499999999999</v>
      </c>
      <c r="E101" s="10">
        <f>MA1SONY[[#This Row],[Adj Close]]-MA1SONY[[#This Row],[Naive Trend ]]</f>
        <v>-3.9999999999999147E-2</v>
      </c>
      <c r="F101" s="6">
        <f t="shared" si="5"/>
        <v>1.5999999999999318E-3</v>
      </c>
      <c r="G101" s="6">
        <f>ABS(MA1SONY[[#This Row],[Erorr 1]])</f>
        <v>3.9999999999999147E-2</v>
      </c>
      <c r="H101" s="11">
        <f>MA1SONY[[#This Row],[Abs Erorr 1]]/MA1SONY[[#This Row],[Adj Close]]</f>
        <v>3.4585621028056846E-3</v>
      </c>
      <c r="I101" s="9">
        <f t="shared" si="8"/>
        <v>11.265499999999998</v>
      </c>
      <c r="J101" s="12">
        <f>(MA1SONY[[#This Row],[Adj Close]]-MA1SONY[[#This Row],[3-MA]])</f>
        <v>0.30000000000000249</v>
      </c>
      <c r="K101" s="13">
        <f t="shared" si="7"/>
        <v>9.0000000000001495E-2</v>
      </c>
      <c r="L101" s="13">
        <f>ABS(MA1SONY[[#This Row],[Erorr 2]])</f>
        <v>0.30000000000000249</v>
      </c>
      <c r="M101" s="11">
        <f>MA1SONY[[#This Row],[Abs Erorr 2]]/MA1SONY[[#This Row],[Adj Close]]</f>
        <v>2.5939215771043404E-2</v>
      </c>
      <c r="N101" s="9">
        <f t="shared" si="9"/>
        <v>11.231833333333332</v>
      </c>
      <c r="O101" s="14">
        <f>MA1SONY[[#This Row],[Adj Close]]-MA1SONY[[#This Row],[6-MA]]</f>
        <v>0.33366666666666767</v>
      </c>
      <c r="P101" s="13">
        <f>(MA1SONY[[#This Row],[Adj Close]]-N101)^2</f>
        <v>0.11133344444444511</v>
      </c>
      <c r="Q101" s="13">
        <f>ABS(MA1SONY[[#This Row],[Erorr 3]])</f>
        <v>0.33366666666666767</v>
      </c>
      <c r="R101" s="15">
        <f>MA1SONY[[#This Row],[Abs Erorr 3]]/MA1SONY[[#This Row],[Adj Close]]</f>
        <v>2.8850172207571453E-2</v>
      </c>
    </row>
    <row r="102" spans="2:18">
      <c r="B102" s="7">
        <v>43929.291666666664</v>
      </c>
      <c r="C102" s="8">
        <v>11.842000000000001</v>
      </c>
      <c r="D102" s="9">
        <f t="shared" si="6"/>
        <v>11.5655</v>
      </c>
      <c r="E102" s="10">
        <f>MA1SONY[[#This Row],[Adj Close]]-MA1SONY[[#This Row],[Naive Trend ]]</f>
        <v>0.27650000000000041</v>
      </c>
      <c r="F102" s="6">
        <f t="shared" si="5"/>
        <v>7.6452250000000221E-2</v>
      </c>
      <c r="G102" s="6">
        <f>ABS(MA1SONY[[#This Row],[Erorr 1]])</f>
        <v>0.27650000000000041</v>
      </c>
      <c r="H102" s="11">
        <f>MA1SONY[[#This Row],[Abs Erorr 1]]/MA1SONY[[#This Row],[Adj Close]]</f>
        <v>2.3349096436412801E-2</v>
      </c>
      <c r="I102" s="9">
        <f t="shared" si="8"/>
        <v>11.376733333333334</v>
      </c>
      <c r="J102" s="12">
        <f>(MA1SONY[[#This Row],[Adj Close]]-MA1SONY[[#This Row],[3-MA]])</f>
        <v>0.4652666666666665</v>
      </c>
      <c r="K102" s="13">
        <f t="shared" si="7"/>
        <v>0.21647307111111094</v>
      </c>
      <c r="L102" s="13">
        <f>ABS(MA1SONY[[#This Row],[Erorr 2]])</f>
        <v>0.4652666666666665</v>
      </c>
      <c r="M102" s="11">
        <f>MA1SONY[[#This Row],[Abs Erorr 2]]/MA1SONY[[#This Row],[Adj Close]]</f>
        <v>3.9289534425491171E-2</v>
      </c>
      <c r="N102" s="9">
        <f t="shared" si="9"/>
        <v>11.247399999999999</v>
      </c>
      <c r="O102" s="14">
        <f>MA1SONY[[#This Row],[Adj Close]]-MA1SONY[[#This Row],[6-MA]]</f>
        <v>0.59460000000000157</v>
      </c>
      <c r="P102" s="13">
        <f>(MA1SONY[[#This Row],[Adj Close]]-N102)^2</f>
        <v>0.35354916000000186</v>
      </c>
      <c r="Q102" s="13">
        <f>ABS(MA1SONY[[#This Row],[Erorr 3]])</f>
        <v>0.59460000000000157</v>
      </c>
      <c r="R102" s="15">
        <f>MA1SONY[[#This Row],[Abs Erorr 3]]/MA1SONY[[#This Row],[Adj Close]]</f>
        <v>5.0211112987671135E-2</v>
      </c>
    </row>
    <row r="103" spans="2:18">
      <c r="B103" s="7">
        <v>43930.291666666664</v>
      </c>
      <c r="C103" s="8">
        <v>11.7409</v>
      </c>
      <c r="D103" s="9">
        <f t="shared" si="6"/>
        <v>11.842000000000001</v>
      </c>
      <c r="E103" s="10">
        <f>MA1SONY[[#This Row],[Adj Close]]-MA1SONY[[#This Row],[Naive Trend ]]</f>
        <v>-0.10110000000000063</v>
      </c>
      <c r="F103" s="6">
        <f t="shared" si="5"/>
        <v>1.0221210000000128E-2</v>
      </c>
      <c r="G103" s="6">
        <f>ABS(MA1SONY[[#This Row],[Erorr 1]])</f>
        <v>0.10110000000000063</v>
      </c>
      <c r="H103" s="11">
        <f>MA1SONY[[#This Row],[Abs Erorr 1]]/MA1SONY[[#This Row],[Adj Close]]</f>
        <v>8.6109242051291331E-3</v>
      </c>
      <c r="I103" s="9">
        <f t="shared" si="8"/>
        <v>11.670999999999999</v>
      </c>
      <c r="J103" s="12">
        <f>(MA1SONY[[#This Row],[Adj Close]]-MA1SONY[[#This Row],[3-MA]])</f>
        <v>6.9900000000000517E-2</v>
      </c>
      <c r="K103" s="13">
        <f t="shared" si="7"/>
        <v>4.8860100000000725E-3</v>
      </c>
      <c r="L103" s="13">
        <f>ABS(MA1SONY[[#This Row],[Erorr 2]])</f>
        <v>6.9900000000000517E-2</v>
      </c>
      <c r="M103" s="11">
        <f>MA1SONY[[#This Row],[Abs Erorr 2]]/MA1SONY[[#This Row],[Adj Close]]</f>
        <v>5.9535470023593185E-3</v>
      </c>
      <c r="N103" s="9">
        <f t="shared" si="9"/>
        <v>11.340516666666668</v>
      </c>
      <c r="O103" s="14">
        <f>MA1SONY[[#This Row],[Adj Close]]-MA1SONY[[#This Row],[6-MA]]</f>
        <v>0.4003833333333322</v>
      </c>
      <c r="P103" s="13">
        <f>(MA1SONY[[#This Row],[Adj Close]]-N103)^2</f>
        <v>0.16030681361111021</v>
      </c>
      <c r="Q103" s="13">
        <f>ABS(MA1SONY[[#This Row],[Erorr 3]])</f>
        <v>0.4003833333333322</v>
      </c>
      <c r="R103" s="15">
        <f>MA1SONY[[#This Row],[Abs Erorr 3]]/MA1SONY[[#This Row],[Adj Close]]</f>
        <v>3.4101587896441687E-2</v>
      </c>
    </row>
    <row r="104" spans="2:18">
      <c r="B104" s="7">
        <v>43934.291666666664</v>
      </c>
      <c r="C104" s="8">
        <v>11.456799999999999</v>
      </c>
      <c r="D104" s="9">
        <f t="shared" si="6"/>
        <v>11.7409</v>
      </c>
      <c r="E104" s="10">
        <f>MA1SONY[[#This Row],[Adj Close]]-MA1SONY[[#This Row],[Naive Trend ]]</f>
        <v>-0.28410000000000046</v>
      </c>
      <c r="F104" s="6">
        <f t="shared" si="5"/>
        <v>8.071281000000026E-2</v>
      </c>
      <c r="G104" s="6">
        <f>ABS(MA1SONY[[#This Row],[Erorr 1]])</f>
        <v>0.28410000000000046</v>
      </c>
      <c r="H104" s="11">
        <f>MA1SONY[[#This Row],[Abs Erorr 1]]/MA1SONY[[#This Row],[Adj Close]]</f>
        <v>2.4797500174568856E-2</v>
      </c>
      <c r="I104" s="9">
        <f t="shared" si="8"/>
        <v>11.716133333333332</v>
      </c>
      <c r="J104" s="12">
        <f>(MA1SONY[[#This Row],[Adj Close]]-MA1SONY[[#This Row],[3-MA]])</f>
        <v>-0.25933333333333231</v>
      </c>
      <c r="K104" s="13">
        <f t="shared" si="7"/>
        <v>6.7253777777777246E-2</v>
      </c>
      <c r="L104" s="13">
        <f>ABS(MA1SONY[[#This Row],[Erorr 2]])</f>
        <v>0.25933333333333231</v>
      </c>
      <c r="M104" s="11">
        <f>MA1SONY[[#This Row],[Abs Erorr 2]]/MA1SONY[[#This Row],[Adj Close]]</f>
        <v>2.2635756348485817E-2</v>
      </c>
      <c r="N104" s="9">
        <f t="shared" si="9"/>
        <v>11.490816666666666</v>
      </c>
      <c r="O104" s="14">
        <f>MA1SONY[[#This Row],[Adj Close]]-MA1SONY[[#This Row],[6-MA]]</f>
        <v>-3.401666666666614E-2</v>
      </c>
      <c r="P104" s="13">
        <f>(MA1SONY[[#This Row],[Adj Close]]-N104)^2</f>
        <v>1.1571336111110752E-3</v>
      </c>
      <c r="Q104" s="13">
        <f>ABS(MA1SONY[[#This Row],[Erorr 3]])</f>
        <v>3.401666666666614E-2</v>
      </c>
      <c r="R104" s="15">
        <f>MA1SONY[[#This Row],[Abs Erorr 3]]/MA1SONY[[#This Row],[Adj Close]]</f>
        <v>2.9691245955821995E-3</v>
      </c>
    </row>
    <row r="105" spans="2:18">
      <c r="B105" s="7">
        <v>43935.291666666664</v>
      </c>
      <c r="C105" s="8">
        <v>11.712300000000001</v>
      </c>
      <c r="D105" s="9">
        <f t="shared" si="6"/>
        <v>11.456799999999999</v>
      </c>
      <c r="E105" s="10">
        <f>MA1SONY[[#This Row],[Adj Close]]-MA1SONY[[#This Row],[Naive Trend ]]</f>
        <v>0.25550000000000139</v>
      </c>
      <c r="F105" s="6">
        <f t="shared" si="5"/>
        <v>6.5280250000000706E-2</v>
      </c>
      <c r="G105" s="6">
        <f>ABS(MA1SONY[[#This Row],[Erorr 1]])</f>
        <v>0.25550000000000139</v>
      </c>
      <c r="H105" s="11">
        <f>MA1SONY[[#This Row],[Abs Erorr 1]]/MA1SONY[[#This Row],[Adj Close]]</f>
        <v>2.1814673462940786E-2</v>
      </c>
      <c r="I105" s="9">
        <f t="shared" si="8"/>
        <v>11.679900000000002</v>
      </c>
      <c r="J105" s="12">
        <f>(MA1SONY[[#This Row],[Adj Close]]-MA1SONY[[#This Row],[3-MA]])</f>
        <v>3.2399999999999096E-2</v>
      </c>
      <c r="K105" s="13">
        <f t="shared" si="7"/>
        <v>1.0497599999999415E-3</v>
      </c>
      <c r="L105" s="13">
        <f>ABS(MA1SONY[[#This Row],[Erorr 2]])</f>
        <v>3.2399999999999096E-2</v>
      </c>
      <c r="M105" s="11">
        <f>MA1SONY[[#This Row],[Abs Erorr 2]]/MA1SONY[[#This Row],[Adj Close]]</f>
        <v>2.766322583950129E-3</v>
      </c>
      <c r="N105" s="9">
        <f t="shared" si="9"/>
        <v>11.528316666666667</v>
      </c>
      <c r="O105" s="14">
        <f>MA1SONY[[#This Row],[Adj Close]]-MA1SONY[[#This Row],[6-MA]]</f>
        <v>0.18398333333333383</v>
      </c>
      <c r="P105" s="13">
        <f>(MA1SONY[[#This Row],[Adj Close]]-N105)^2</f>
        <v>3.3849866944444626E-2</v>
      </c>
      <c r="Q105" s="13">
        <f>ABS(MA1SONY[[#This Row],[Erorr 3]])</f>
        <v>0.18398333333333383</v>
      </c>
      <c r="R105" s="15">
        <f>MA1SONY[[#This Row],[Abs Erorr 3]]/MA1SONY[[#This Row],[Adj Close]]</f>
        <v>1.5708557100939508E-2</v>
      </c>
    </row>
    <row r="106" spans="2:18">
      <c r="B106" s="7">
        <v>43936.291666666664</v>
      </c>
      <c r="C106" s="8">
        <v>11.834300000000001</v>
      </c>
      <c r="D106" s="9">
        <f t="shared" si="6"/>
        <v>11.712300000000001</v>
      </c>
      <c r="E106" s="10">
        <f>MA1SONY[[#This Row],[Adj Close]]-MA1SONY[[#This Row],[Naive Trend ]]</f>
        <v>0.12199999999999989</v>
      </c>
      <c r="F106" s="6">
        <f t="shared" si="5"/>
        <v>1.4883999999999972E-2</v>
      </c>
      <c r="G106" s="6">
        <f>ABS(MA1SONY[[#This Row],[Erorr 1]])</f>
        <v>0.12199999999999989</v>
      </c>
      <c r="H106" s="11">
        <f>MA1SONY[[#This Row],[Abs Erorr 1]]/MA1SONY[[#This Row],[Adj Close]]</f>
        <v>1.0309017009878057E-2</v>
      </c>
      <c r="I106" s="9">
        <f t="shared" si="8"/>
        <v>11.636666666666665</v>
      </c>
      <c r="J106" s="12">
        <f>(MA1SONY[[#This Row],[Adj Close]]-MA1SONY[[#This Row],[3-MA]])</f>
        <v>0.19763333333333577</v>
      </c>
      <c r="K106" s="13">
        <f t="shared" si="7"/>
        <v>3.9058934444445408E-2</v>
      </c>
      <c r="L106" s="13">
        <f>ABS(MA1SONY[[#This Row],[Erorr 2]])</f>
        <v>0.19763333333333577</v>
      </c>
      <c r="M106" s="11">
        <f>MA1SONY[[#This Row],[Abs Erorr 2]]/MA1SONY[[#This Row],[Adj Close]]</f>
        <v>1.6700044221739839E-2</v>
      </c>
      <c r="N106" s="9">
        <f t="shared" si="9"/>
        <v>11.653833333333333</v>
      </c>
      <c r="O106" s="14">
        <f>MA1SONY[[#This Row],[Adj Close]]-MA1SONY[[#This Row],[6-MA]]</f>
        <v>0.18046666666666766</v>
      </c>
      <c r="P106" s="13">
        <f>(MA1SONY[[#This Row],[Adj Close]]-N106)^2</f>
        <v>3.2568217777778137E-2</v>
      </c>
      <c r="Q106" s="13">
        <f>ABS(MA1SONY[[#This Row],[Erorr 3]])</f>
        <v>0.18046666666666766</v>
      </c>
      <c r="R106" s="15">
        <f>MA1SONY[[#This Row],[Abs Erorr 3]]/MA1SONY[[#This Row],[Adj Close]]</f>
        <v>1.5249458494939933E-2</v>
      </c>
    </row>
    <row r="107" spans="2:18">
      <c r="B107" s="7">
        <v>43937.291666666664</v>
      </c>
      <c r="C107" s="8">
        <v>11.8667</v>
      </c>
      <c r="D107" s="9">
        <f t="shared" si="6"/>
        <v>11.834300000000001</v>
      </c>
      <c r="E107" s="10">
        <f>MA1SONY[[#This Row],[Adj Close]]-MA1SONY[[#This Row],[Naive Trend ]]</f>
        <v>3.2399999999999096E-2</v>
      </c>
      <c r="F107" s="6">
        <f t="shared" si="5"/>
        <v>1.0497599999999415E-3</v>
      </c>
      <c r="G107" s="6">
        <f>ABS(MA1SONY[[#This Row],[Erorr 1]])</f>
        <v>3.2399999999999096E-2</v>
      </c>
      <c r="H107" s="11">
        <f>MA1SONY[[#This Row],[Abs Erorr 1]]/MA1SONY[[#This Row],[Adj Close]]</f>
        <v>2.7303294091869769E-3</v>
      </c>
      <c r="I107" s="9">
        <f t="shared" si="8"/>
        <v>11.6678</v>
      </c>
      <c r="J107" s="12">
        <f>(MA1SONY[[#This Row],[Adj Close]]-MA1SONY[[#This Row],[3-MA]])</f>
        <v>0.19890000000000008</v>
      </c>
      <c r="K107" s="13">
        <f t="shared" si="7"/>
        <v>3.9561210000000027E-2</v>
      </c>
      <c r="L107" s="13">
        <f>ABS(MA1SONY[[#This Row],[Erorr 2]])</f>
        <v>0.19890000000000008</v>
      </c>
      <c r="M107" s="11">
        <f>MA1SONY[[#This Row],[Abs Erorr 2]]/MA1SONY[[#This Row],[Adj Close]]</f>
        <v>1.6761188873064971E-2</v>
      </c>
      <c r="N107" s="9">
        <f t="shared" si="9"/>
        <v>11.691966666666666</v>
      </c>
      <c r="O107" s="14">
        <f>MA1SONY[[#This Row],[Adj Close]]-MA1SONY[[#This Row],[6-MA]]</f>
        <v>0.17473333333333407</v>
      </c>
      <c r="P107" s="13">
        <f>(MA1SONY[[#This Row],[Adj Close]]-N107)^2</f>
        <v>3.0531737777778036E-2</v>
      </c>
      <c r="Q107" s="13">
        <f>ABS(MA1SONY[[#This Row],[Erorr 3]])</f>
        <v>0.17473333333333407</v>
      </c>
      <c r="R107" s="15">
        <f>MA1SONY[[#This Row],[Abs Erorr 3]]/MA1SONY[[#This Row],[Adj Close]]</f>
        <v>1.4724677739669333E-2</v>
      </c>
    </row>
    <row r="108" spans="2:18">
      <c r="B108" s="7">
        <v>43938.291666666664</v>
      </c>
      <c r="C108" s="8">
        <v>12.286199999999999</v>
      </c>
      <c r="D108" s="9">
        <f t="shared" si="6"/>
        <v>11.8667</v>
      </c>
      <c r="E108" s="10">
        <f>MA1SONY[[#This Row],[Adj Close]]-MA1SONY[[#This Row],[Naive Trend ]]</f>
        <v>0.41949999999999932</v>
      </c>
      <c r="F108" s="6">
        <f t="shared" si="5"/>
        <v>0.17598024999999942</v>
      </c>
      <c r="G108" s="6">
        <f>ABS(MA1SONY[[#This Row],[Erorr 1]])</f>
        <v>0.41949999999999932</v>
      </c>
      <c r="H108" s="11">
        <f>MA1SONY[[#This Row],[Abs Erorr 1]]/MA1SONY[[#This Row],[Adj Close]]</f>
        <v>3.4143998958180669E-2</v>
      </c>
      <c r="I108" s="9">
        <f t="shared" si="8"/>
        <v>11.804433333333334</v>
      </c>
      <c r="J108" s="12">
        <f>(MA1SONY[[#This Row],[Adj Close]]-MA1SONY[[#This Row],[3-MA]])</f>
        <v>0.48176666666666534</v>
      </c>
      <c r="K108" s="13">
        <f t="shared" si="7"/>
        <v>0.23209912111110984</v>
      </c>
      <c r="L108" s="13">
        <f>ABS(MA1SONY[[#This Row],[Erorr 2]])</f>
        <v>0.48176666666666534</v>
      </c>
      <c r="M108" s="11">
        <f>MA1SONY[[#This Row],[Abs Erorr 2]]/MA1SONY[[#This Row],[Adj Close]]</f>
        <v>3.9212015648993619E-2</v>
      </c>
      <c r="N108" s="9">
        <f t="shared" si="9"/>
        <v>11.742166666666668</v>
      </c>
      <c r="O108" s="14">
        <f>MA1SONY[[#This Row],[Adj Close]]-MA1SONY[[#This Row],[6-MA]]</f>
        <v>0.54403333333333137</v>
      </c>
      <c r="P108" s="13">
        <f>(MA1SONY[[#This Row],[Adj Close]]-N108)^2</f>
        <v>0.29597226777777563</v>
      </c>
      <c r="Q108" s="13">
        <f>ABS(MA1SONY[[#This Row],[Erorr 3]])</f>
        <v>0.54403333333333137</v>
      </c>
      <c r="R108" s="15">
        <f>MA1SONY[[#This Row],[Abs Erorr 3]]/MA1SONY[[#This Row],[Adj Close]]</f>
        <v>4.4280032339806562E-2</v>
      </c>
    </row>
    <row r="109" spans="2:18">
      <c r="B109" s="7">
        <v>43941.291666666664</v>
      </c>
      <c r="C109" s="8">
        <v>12.1165</v>
      </c>
      <c r="D109" s="9">
        <f t="shared" si="6"/>
        <v>12.286199999999999</v>
      </c>
      <c r="E109" s="10">
        <f>MA1SONY[[#This Row],[Adj Close]]-MA1SONY[[#This Row],[Naive Trend ]]</f>
        <v>-0.16969999999999885</v>
      </c>
      <c r="F109" s="6">
        <f t="shared" si="5"/>
        <v>2.879808999999961E-2</v>
      </c>
      <c r="G109" s="6">
        <f>ABS(MA1SONY[[#This Row],[Erorr 1]])</f>
        <v>0.16969999999999885</v>
      </c>
      <c r="H109" s="11">
        <f>MA1SONY[[#This Row],[Abs Erorr 1]]/MA1SONY[[#This Row],[Adj Close]]</f>
        <v>1.4005694713819902E-2</v>
      </c>
      <c r="I109" s="9">
        <f t="shared" si="8"/>
        <v>11.995733333333334</v>
      </c>
      <c r="J109" s="12">
        <f>(MA1SONY[[#This Row],[Adj Close]]-MA1SONY[[#This Row],[3-MA]])</f>
        <v>0.12076666666666647</v>
      </c>
      <c r="K109" s="13">
        <f t="shared" si="7"/>
        <v>1.4584587777777729E-2</v>
      </c>
      <c r="L109" s="13">
        <f>ABS(MA1SONY[[#This Row],[Erorr 2]])</f>
        <v>0.12076666666666647</v>
      </c>
      <c r="M109" s="11">
        <f>MA1SONY[[#This Row],[Abs Erorr 2]]/MA1SONY[[#This Row],[Adj Close]]</f>
        <v>9.9671247197347795E-3</v>
      </c>
      <c r="N109" s="9">
        <f t="shared" si="9"/>
        <v>11.8162</v>
      </c>
      <c r="O109" s="14">
        <f>MA1SONY[[#This Row],[Adj Close]]-MA1SONY[[#This Row],[6-MA]]</f>
        <v>0.30030000000000001</v>
      </c>
      <c r="P109" s="13">
        <f>(MA1SONY[[#This Row],[Adj Close]]-N109)^2</f>
        <v>9.0180090000000004E-2</v>
      </c>
      <c r="Q109" s="13">
        <f>ABS(MA1SONY[[#This Row],[Erorr 3]])</f>
        <v>0.30030000000000001</v>
      </c>
      <c r="R109" s="15">
        <f>MA1SONY[[#This Row],[Abs Erorr 3]]/MA1SONY[[#This Row],[Adj Close]]</f>
        <v>2.4784384929641398E-2</v>
      </c>
    </row>
    <row r="110" spans="2:18">
      <c r="B110" s="7">
        <v>43942.291666666664</v>
      </c>
      <c r="C110" s="8">
        <v>11.830500000000001</v>
      </c>
      <c r="D110" s="9">
        <f t="shared" si="6"/>
        <v>12.1165</v>
      </c>
      <c r="E110" s="10">
        <f>MA1SONY[[#This Row],[Adj Close]]-MA1SONY[[#This Row],[Naive Trend ]]</f>
        <v>-0.28599999999999959</v>
      </c>
      <c r="F110" s="6">
        <f t="shared" si="5"/>
        <v>8.1795999999999758E-2</v>
      </c>
      <c r="G110" s="6">
        <f>ABS(MA1SONY[[#This Row],[Erorr 1]])</f>
        <v>0.28599999999999959</v>
      </c>
      <c r="H110" s="11">
        <f>MA1SONY[[#This Row],[Abs Erorr 1]]/MA1SONY[[#This Row],[Adj Close]]</f>
        <v>2.4174802417480205E-2</v>
      </c>
      <c r="I110" s="9">
        <f t="shared" si="8"/>
        <v>12.089799999999999</v>
      </c>
      <c r="J110" s="12">
        <f>(MA1SONY[[#This Row],[Adj Close]]-MA1SONY[[#This Row],[3-MA]])</f>
        <v>-0.25929999999999787</v>
      </c>
      <c r="K110" s="13">
        <f t="shared" si="7"/>
        <v>6.72364899999989E-2</v>
      </c>
      <c r="L110" s="13">
        <f>ABS(MA1SONY[[#This Row],[Erorr 2]])</f>
        <v>0.25929999999999787</v>
      </c>
      <c r="M110" s="11">
        <f>MA1SONY[[#This Row],[Abs Erorr 2]]/MA1SONY[[#This Row],[Adj Close]]</f>
        <v>2.1917924009974037E-2</v>
      </c>
      <c r="N110" s="9">
        <f t="shared" si="9"/>
        <v>11.8788</v>
      </c>
      <c r="O110" s="14">
        <f>MA1SONY[[#This Row],[Adj Close]]-MA1SONY[[#This Row],[6-MA]]</f>
        <v>-4.8299999999999343E-2</v>
      </c>
      <c r="P110" s="13">
        <f>(MA1SONY[[#This Row],[Adj Close]]-N110)^2</f>
        <v>2.3328899999999365E-3</v>
      </c>
      <c r="Q110" s="13">
        <f>ABS(MA1SONY[[#This Row],[Erorr 3]])</f>
        <v>4.8299999999999343E-2</v>
      </c>
      <c r="R110" s="15">
        <f>MA1SONY[[#This Row],[Abs Erorr 3]]/MA1SONY[[#This Row],[Adj Close]]</f>
        <v>4.0826676809939851E-3</v>
      </c>
    </row>
    <row r="111" spans="2:18">
      <c r="B111" s="7">
        <v>43943.291666666664</v>
      </c>
      <c r="C111" s="8">
        <v>11.9506</v>
      </c>
      <c r="D111" s="9">
        <f t="shared" si="6"/>
        <v>11.830500000000001</v>
      </c>
      <c r="E111" s="10">
        <f>MA1SONY[[#This Row],[Adj Close]]-MA1SONY[[#This Row],[Naive Trend ]]</f>
        <v>0.12009999999999899</v>
      </c>
      <c r="F111" s="6">
        <f t="shared" si="5"/>
        <v>1.4424009999999756E-2</v>
      </c>
      <c r="G111" s="6">
        <f>ABS(MA1SONY[[#This Row],[Erorr 1]])</f>
        <v>0.12009999999999899</v>
      </c>
      <c r="H111" s="11">
        <f>MA1SONY[[#This Row],[Abs Erorr 1]]/MA1SONY[[#This Row],[Adj Close]]</f>
        <v>1.0049704617341304E-2</v>
      </c>
      <c r="I111" s="9">
        <f t="shared" si="8"/>
        <v>12.077733333333333</v>
      </c>
      <c r="J111" s="12">
        <f>(MA1SONY[[#This Row],[Adj Close]]-MA1SONY[[#This Row],[3-MA]])</f>
        <v>-0.1271333333333331</v>
      </c>
      <c r="K111" s="13">
        <f t="shared" si="7"/>
        <v>1.6162884444444386E-2</v>
      </c>
      <c r="L111" s="13">
        <f>ABS(MA1SONY[[#This Row],[Erorr 2]])</f>
        <v>0.1271333333333331</v>
      </c>
      <c r="M111" s="11">
        <f>MA1SONY[[#This Row],[Abs Erorr 2]]/MA1SONY[[#This Row],[Adj Close]]</f>
        <v>1.0638238526378015E-2</v>
      </c>
      <c r="N111" s="9">
        <f t="shared" si="9"/>
        <v>11.941083333333333</v>
      </c>
      <c r="O111" s="14">
        <f>MA1SONY[[#This Row],[Adj Close]]-MA1SONY[[#This Row],[6-MA]]</f>
        <v>9.5166666666663957E-3</v>
      </c>
      <c r="P111" s="13">
        <f>(MA1SONY[[#This Row],[Adj Close]]-N111)^2</f>
        <v>9.0566944444439281E-5</v>
      </c>
      <c r="Q111" s="13">
        <f>ABS(MA1SONY[[#This Row],[Erorr 3]])</f>
        <v>9.5166666666663957E-3</v>
      </c>
      <c r="R111" s="15">
        <f>MA1SONY[[#This Row],[Abs Erorr 3]]/MA1SONY[[#This Row],[Adj Close]]</f>
        <v>7.9633379635050928E-4</v>
      </c>
    </row>
    <row r="112" spans="2:18">
      <c r="B112" s="7">
        <v>43944.291666666664</v>
      </c>
      <c r="C112" s="8">
        <v>11.8324</v>
      </c>
      <c r="D112" s="9">
        <f t="shared" si="6"/>
        <v>11.9506</v>
      </c>
      <c r="E112" s="10">
        <f>MA1SONY[[#This Row],[Adj Close]]-MA1SONY[[#This Row],[Naive Trend ]]</f>
        <v>-0.11819999999999986</v>
      </c>
      <c r="F112" s="6">
        <f t="shared" si="5"/>
        <v>1.3971239999999966E-2</v>
      </c>
      <c r="G112" s="6">
        <f>ABS(MA1SONY[[#This Row],[Erorr 1]])</f>
        <v>0.11819999999999986</v>
      </c>
      <c r="H112" s="11">
        <f>MA1SONY[[#This Row],[Abs Erorr 1]]/MA1SONY[[#This Row],[Adj Close]]</f>
        <v>9.9895203001926797E-3</v>
      </c>
      <c r="I112" s="9">
        <f t="shared" si="8"/>
        <v>11.965866666666669</v>
      </c>
      <c r="J112" s="12">
        <f>(MA1SONY[[#This Row],[Adj Close]]-MA1SONY[[#This Row],[3-MA]])</f>
        <v>-0.13346666666666884</v>
      </c>
      <c r="K112" s="13">
        <f t="shared" si="7"/>
        <v>1.7813351111111691E-2</v>
      </c>
      <c r="L112" s="13">
        <f>ABS(MA1SONY[[#This Row],[Erorr 2]])</f>
        <v>0.13346666666666884</v>
      </c>
      <c r="M112" s="11">
        <f>MA1SONY[[#This Row],[Abs Erorr 2]]/MA1SONY[[#This Row],[Adj Close]]</f>
        <v>1.1279762910877662E-2</v>
      </c>
      <c r="N112" s="9">
        <f t="shared" si="9"/>
        <v>11.9808</v>
      </c>
      <c r="O112" s="14">
        <f>MA1SONY[[#This Row],[Adj Close]]-MA1SONY[[#This Row],[6-MA]]</f>
        <v>-0.14840000000000053</v>
      </c>
      <c r="P112" s="13">
        <f>(MA1SONY[[#This Row],[Adj Close]]-N112)^2</f>
        <v>2.2022560000000156E-2</v>
      </c>
      <c r="Q112" s="13">
        <f>ABS(MA1SONY[[#This Row],[Erorr 3]])</f>
        <v>0.14840000000000053</v>
      </c>
      <c r="R112" s="15">
        <f>MA1SONY[[#This Row],[Abs Erorr 3]]/MA1SONY[[#This Row],[Adj Close]]</f>
        <v>1.2541834285521157E-2</v>
      </c>
    </row>
    <row r="113" spans="2:18">
      <c r="B113" s="7">
        <v>43945.291666666664</v>
      </c>
      <c r="C113" s="8">
        <v>12.004</v>
      </c>
      <c r="D113" s="9">
        <f t="shared" si="6"/>
        <v>11.8324</v>
      </c>
      <c r="E113" s="10">
        <f>MA1SONY[[#This Row],[Adj Close]]-MA1SONY[[#This Row],[Naive Trend ]]</f>
        <v>0.17159999999999975</v>
      </c>
      <c r="F113" s="6">
        <f t="shared" si="5"/>
        <v>2.9446559999999917E-2</v>
      </c>
      <c r="G113" s="6">
        <f>ABS(MA1SONY[[#This Row],[Erorr 1]])</f>
        <v>0.17159999999999975</v>
      </c>
      <c r="H113" s="11">
        <f>MA1SONY[[#This Row],[Abs Erorr 1]]/MA1SONY[[#This Row],[Adj Close]]</f>
        <v>1.4295234921692749E-2</v>
      </c>
      <c r="I113" s="9">
        <f t="shared" si="8"/>
        <v>11.871166666666667</v>
      </c>
      <c r="J113" s="12">
        <f>(MA1SONY[[#This Row],[Adj Close]]-MA1SONY[[#This Row],[3-MA]])</f>
        <v>0.13283333333333225</v>
      </c>
      <c r="K113" s="13">
        <f t="shared" si="7"/>
        <v>1.7644694444444158E-2</v>
      </c>
      <c r="L113" s="13">
        <f>ABS(MA1SONY[[#This Row],[Erorr 2]])</f>
        <v>0.13283333333333225</v>
      </c>
      <c r="M113" s="11">
        <f>MA1SONY[[#This Row],[Abs Erorr 2]]/MA1SONY[[#This Row],[Adj Close]]</f>
        <v>1.1065755859157969E-2</v>
      </c>
      <c r="N113" s="9">
        <f t="shared" si="9"/>
        <v>11.980483333333334</v>
      </c>
      <c r="O113" s="14">
        <f>MA1SONY[[#This Row],[Adj Close]]-MA1SONY[[#This Row],[6-MA]]</f>
        <v>2.3516666666665742E-2</v>
      </c>
      <c r="P113" s="13">
        <f>(MA1SONY[[#This Row],[Adj Close]]-N113)^2</f>
        <v>5.5303361111106765E-4</v>
      </c>
      <c r="Q113" s="13">
        <f>ABS(MA1SONY[[#This Row],[Erorr 3]])</f>
        <v>2.3516666666665742E-2</v>
      </c>
      <c r="R113" s="15">
        <f>MA1SONY[[#This Row],[Abs Erorr 3]]/MA1SONY[[#This Row],[Adj Close]]</f>
        <v>1.9590691991557599E-3</v>
      </c>
    </row>
    <row r="114" spans="2:18">
      <c r="B114" s="7">
        <v>43948.291666666664</v>
      </c>
      <c r="C114" s="8">
        <v>12.0975</v>
      </c>
      <c r="D114" s="9">
        <f t="shared" si="6"/>
        <v>12.004</v>
      </c>
      <c r="E114" s="10">
        <f>MA1SONY[[#This Row],[Adj Close]]-MA1SONY[[#This Row],[Naive Trend ]]</f>
        <v>9.3500000000000583E-2</v>
      </c>
      <c r="F114" s="6">
        <f t="shared" si="5"/>
        <v>8.7422500000001093E-3</v>
      </c>
      <c r="G114" s="6">
        <f>ABS(MA1SONY[[#This Row],[Erorr 1]])</f>
        <v>9.3500000000000583E-2</v>
      </c>
      <c r="H114" s="11">
        <f>MA1SONY[[#This Row],[Abs Erorr 1]]/MA1SONY[[#This Row],[Adj Close]]</f>
        <v>7.7288696011573116E-3</v>
      </c>
      <c r="I114" s="9">
        <f t="shared" si="8"/>
        <v>11.929</v>
      </c>
      <c r="J114" s="12">
        <f>(MA1SONY[[#This Row],[Adj Close]]-MA1SONY[[#This Row],[3-MA]])</f>
        <v>0.16849999999999987</v>
      </c>
      <c r="K114" s="13">
        <f t="shared" si="7"/>
        <v>2.8392249999999956E-2</v>
      </c>
      <c r="L114" s="13">
        <f>ABS(MA1SONY[[#This Row],[Erorr 2]])</f>
        <v>0.16849999999999987</v>
      </c>
      <c r="M114" s="11">
        <f>MA1SONY[[#This Row],[Abs Erorr 2]]/MA1SONY[[#This Row],[Adj Close]]</f>
        <v>1.3928497623475915E-2</v>
      </c>
      <c r="N114" s="9">
        <f t="shared" si="9"/>
        <v>12.003366666666667</v>
      </c>
      <c r="O114" s="14">
        <f>MA1SONY[[#This Row],[Adj Close]]-MA1SONY[[#This Row],[6-MA]]</f>
        <v>9.4133333333333624E-2</v>
      </c>
      <c r="P114" s="13">
        <f>(MA1SONY[[#This Row],[Adj Close]]-N114)^2</f>
        <v>8.8610844444444985E-3</v>
      </c>
      <c r="Q114" s="13">
        <f>ABS(MA1SONY[[#This Row],[Erorr 3]])</f>
        <v>9.4133333333333624E-2</v>
      </c>
      <c r="R114" s="15">
        <f>MA1SONY[[#This Row],[Abs Erorr 3]]/MA1SONY[[#This Row],[Adj Close]]</f>
        <v>7.7812220155679792E-3</v>
      </c>
    </row>
    <row r="115" spans="2:18">
      <c r="B115" s="7">
        <v>43949.291666666664</v>
      </c>
      <c r="C115" s="8">
        <v>11.9964</v>
      </c>
      <c r="D115" s="9">
        <f t="shared" si="6"/>
        <v>12.0975</v>
      </c>
      <c r="E115" s="10">
        <f>MA1SONY[[#This Row],[Adj Close]]-MA1SONY[[#This Row],[Naive Trend ]]</f>
        <v>-0.10110000000000063</v>
      </c>
      <c r="F115" s="6">
        <f t="shared" si="5"/>
        <v>1.0221210000000128E-2</v>
      </c>
      <c r="G115" s="6">
        <f>ABS(MA1SONY[[#This Row],[Erorr 1]])</f>
        <v>0.10110000000000063</v>
      </c>
      <c r="H115" s="11">
        <f>MA1SONY[[#This Row],[Abs Erorr 1]]/MA1SONY[[#This Row],[Adj Close]]</f>
        <v>8.4275282584775971E-3</v>
      </c>
      <c r="I115" s="9">
        <f t="shared" si="8"/>
        <v>11.977966666666665</v>
      </c>
      <c r="J115" s="12">
        <f>(MA1SONY[[#This Row],[Adj Close]]-MA1SONY[[#This Row],[3-MA]])</f>
        <v>1.843333333333419E-2</v>
      </c>
      <c r="K115" s="13">
        <f t="shared" si="7"/>
        <v>3.3978777777780937E-4</v>
      </c>
      <c r="L115" s="13">
        <f>ABS(MA1SONY[[#This Row],[Erorr 2]])</f>
        <v>1.843333333333419E-2</v>
      </c>
      <c r="M115" s="11">
        <f>MA1SONY[[#This Row],[Abs Erorr 2]]/MA1SONY[[#This Row],[Adj Close]]</f>
        <v>1.5365720827360033E-3</v>
      </c>
      <c r="N115" s="9">
        <f t="shared" si="9"/>
        <v>11.971916666666667</v>
      </c>
      <c r="O115" s="14">
        <f>MA1SONY[[#This Row],[Adj Close]]-MA1SONY[[#This Row],[6-MA]]</f>
        <v>2.4483333333332524E-2</v>
      </c>
      <c r="P115" s="13">
        <f>(MA1SONY[[#This Row],[Adj Close]]-N115)^2</f>
        <v>5.9943361111107149E-4</v>
      </c>
      <c r="Q115" s="13">
        <f>ABS(MA1SONY[[#This Row],[Erorr 3]])</f>
        <v>2.4483333333332524E-2</v>
      </c>
      <c r="R115" s="15">
        <f>MA1SONY[[#This Row],[Abs Erorr 3]]/MA1SONY[[#This Row],[Adj Close]]</f>
        <v>2.0408900447911479E-3</v>
      </c>
    </row>
    <row r="116" spans="2:18">
      <c r="B116" s="7">
        <v>43950.291666666664</v>
      </c>
      <c r="C116" s="8">
        <v>12.312900000000001</v>
      </c>
      <c r="D116" s="9">
        <f t="shared" si="6"/>
        <v>11.9964</v>
      </c>
      <c r="E116" s="10">
        <f>MA1SONY[[#This Row],[Adj Close]]-MA1SONY[[#This Row],[Naive Trend ]]</f>
        <v>0.31650000000000134</v>
      </c>
      <c r="F116" s="6">
        <f t="shared" si="5"/>
        <v>0.10017225000000085</v>
      </c>
      <c r="G116" s="6">
        <f>ABS(MA1SONY[[#This Row],[Erorr 1]])</f>
        <v>0.31650000000000134</v>
      </c>
      <c r="H116" s="11">
        <f>MA1SONY[[#This Row],[Abs Erorr 1]]/MA1SONY[[#This Row],[Adj Close]]</f>
        <v>2.5704748678215636E-2</v>
      </c>
      <c r="I116" s="9">
        <f t="shared" si="8"/>
        <v>12.032633333333335</v>
      </c>
      <c r="J116" s="12">
        <f>(MA1SONY[[#This Row],[Adj Close]]-MA1SONY[[#This Row],[3-MA]])</f>
        <v>0.280266666666666</v>
      </c>
      <c r="K116" s="13">
        <f t="shared" si="7"/>
        <v>7.8549404444444068E-2</v>
      </c>
      <c r="L116" s="13">
        <f>ABS(MA1SONY[[#This Row],[Erorr 2]])</f>
        <v>0.280266666666666</v>
      </c>
      <c r="M116" s="11">
        <f>MA1SONY[[#This Row],[Abs Erorr 2]]/MA1SONY[[#This Row],[Adj Close]]</f>
        <v>2.2762035480403967E-2</v>
      </c>
      <c r="N116" s="9">
        <f t="shared" si="9"/>
        <v>11.9519</v>
      </c>
      <c r="O116" s="14">
        <f>MA1SONY[[#This Row],[Adj Close]]-MA1SONY[[#This Row],[6-MA]]</f>
        <v>0.36100000000000065</v>
      </c>
      <c r="P116" s="13">
        <f>(MA1SONY[[#This Row],[Adj Close]]-N116)^2</f>
        <v>0.13032100000000046</v>
      </c>
      <c r="Q116" s="13">
        <f>ABS(MA1SONY[[#This Row],[Erorr 3]])</f>
        <v>0.36100000000000065</v>
      </c>
      <c r="R116" s="15">
        <f>MA1SONY[[#This Row],[Abs Erorr 3]]/MA1SONY[[#This Row],[Adj Close]]</f>
        <v>2.9318844463936247E-2</v>
      </c>
    </row>
    <row r="117" spans="2:18">
      <c r="B117" s="7">
        <v>43951.291666666664</v>
      </c>
      <c r="C117" s="8">
        <v>12.25</v>
      </c>
      <c r="D117" s="9">
        <f t="shared" si="6"/>
        <v>12.312900000000001</v>
      </c>
      <c r="E117" s="10">
        <f>MA1SONY[[#This Row],[Adj Close]]-MA1SONY[[#This Row],[Naive Trend ]]</f>
        <v>-6.2900000000000844E-2</v>
      </c>
      <c r="F117" s="6">
        <f t="shared" si="5"/>
        <v>3.9564100000001063E-3</v>
      </c>
      <c r="G117" s="6">
        <f>ABS(MA1SONY[[#This Row],[Erorr 1]])</f>
        <v>6.2900000000000844E-2</v>
      </c>
      <c r="H117" s="11">
        <f>MA1SONY[[#This Row],[Abs Erorr 1]]/MA1SONY[[#This Row],[Adj Close]]</f>
        <v>5.1346938775510892E-3</v>
      </c>
      <c r="I117" s="9">
        <f t="shared" si="8"/>
        <v>12.135599999999998</v>
      </c>
      <c r="J117" s="12">
        <f>(MA1SONY[[#This Row],[Adj Close]]-MA1SONY[[#This Row],[3-MA]])</f>
        <v>0.11440000000000161</v>
      </c>
      <c r="K117" s="13">
        <f t="shared" si="7"/>
        <v>1.3087360000000369E-2</v>
      </c>
      <c r="L117" s="13">
        <f>ABS(MA1SONY[[#This Row],[Erorr 2]])</f>
        <v>0.11440000000000161</v>
      </c>
      <c r="M117" s="11">
        <f>MA1SONY[[#This Row],[Abs Erorr 2]]/MA1SONY[[#This Row],[Adj Close]]</f>
        <v>9.3387755102042128E-3</v>
      </c>
      <c r="N117" s="9">
        <f t="shared" si="9"/>
        <v>12.032300000000001</v>
      </c>
      <c r="O117" s="14">
        <f>MA1SONY[[#This Row],[Adj Close]]-MA1SONY[[#This Row],[6-MA]]</f>
        <v>0.21769999999999889</v>
      </c>
      <c r="P117" s="13">
        <f>(MA1SONY[[#This Row],[Adj Close]]-N117)^2</f>
        <v>4.7393289999999519E-2</v>
      </c>
      <c r="Q117" s="13">
        <f>ABS(MA1SONY[[#This Row],[Erorr 3]])</f>
        <v>0.21769999999999889</v>
      </c>
      <c r="R117" s="15">
        <f>MA1SONY[[#This Row],[Abs Erorr 3]]/MA1SONY[[#This Row],[Adj Close]]</f>
        <v>1.777142857142848E-2</v>
      </c>
    </row>
    <row r="118" spans="2:18">
      <c r="B118" s="7">
        <v>43952.291666666664</v>
      </c>
      <c r="C118" s="8">
        <v>11.9602</v>
      </c>
      <c r="D118" s="9">
        <f t="shared" si="6"/>
        <v>12.25</v>
      </c>
      <c r="E118" s="10">
        <f>MA1SONY[[#This Row],[Adj Close]]-MA1SONY[[#This Row],[Naive Trend ]]</f>
        <v>-0.28979999999999961</v>
      </c>
      <c r="F118" s="6">
        <f t="shared" si="5"/>
        <v>8.3984039999999774E-2</v>
      </c>
      <c r="G118" s="6">
        <f>ABS(MA1SONY[[#This Row],[Erorr 1]])</f>
        <v>0.28979999999999961</v>
      </c>
      <c r="H118" s="11">
        <f>MA1SONY[[#This Row],[Abs Erorr 1]]/MA1SONY[[#This Row],[Adj Close]]</f>
        <v>2.4230364040735072E-2</v>
      </c>
      <c r="I118" s="9">
        <f t="shared" si="8"/>
        <v>12.186433333333333</v>
      </c>
      <c r="J118" s="12">
        <f>(MA1SONY[[#This Row],[Adj Close]]-MA1SONY[[#This Row],[3-MA]])</f>
        <v>-0.22623333333333306</v>
      </c>
      <c r="K118" s="13">
        <f t="shared" si="7"/>
        <v>5.1181521111110989E-2</v>
      </c>
      <c r="L118" s="13">
        <f>ABS(MA1SONY[[#This Row],[Erorr 2]])</f>
        <v>0.22623333333333306</v>
      </c>
      <c r="M118" s="11">
        <f>MA1SONY[[#This Row],[Abs Erorr 2]]/MA1SONY[[#This Row],[Adj Close]]</f>
        <v>1.8915514233318262E-2</v>
      </c>
      <c r="N118" s="9">
        <f t="shared" si="9"/>
        <v>12.0822</v>
      </c>
      <c r="O118" s="14">
        <f>MA1SONY[[#This Row],[Adj Close]]-MA1SONY[[#This Row],[6-MA]]</f>
        <v>-0.12199999999999989</v>
      </c>
      <c r="P118" s="13">
        <f>(MA1SONY[[#This Row],[Adj Close]]-N118)^2</f>
        <v>1.4883999999999972E-2</v>
      </c>
      <c r="Q118" s="13">
        <f>ABS(MA1SONY[[#This Row],[Erorr 3]])</f>
        <v>0.12199999999999989</v>
      </c>
      <c r="R118" s="15">
        <f>MA1SONY[[#This Row],[Abs Erorr 3]]/MA1SONY[[#This Row],[Adj Close]]</f>
        <v>1.0200498319426087E-2</v>
      </c>
    </row>
    <row r="119" spans="2:18">
      <c r="B119" s="7">
        <v>43955.291666666664</v>
      </c>
      <c r="C119" s="8">
        <v>11.8096</v>
      </c>
      <c r="D119" s="9">
        <f t="shared" si="6"/>
        <v>11.9602</v>
      </c>
      <c r="E119" s="10">
        <f>MA1SONY[[#This Row],[Adj Close]]-MA1SONY[[#This Row],[Naive Trend ]]</f>
        <v>-0.15060000000000073</v>
      </c>
      <c r="F119" s="6">
        <f t="shared" si="5"/>
        <v>2.2680360000000222E-2</v>
      </c>
      <c r="G119" s="6">
        <f>ABS(MA1SONY[[#This Row],[Erorr 1]])</f>
        <v>0.15060000000000073</v>
      </c>
      <c r="H119" s="11">
        <f>MA1SONY[[#This Row],[Abs Erorr 1]]/MA1SONY[[#This Row],[Adj Close]]</f>
        <v>1.275233708169631E-2</v>
      </c>
      <c r="I119" s="9">
        <f t="shared" si="8"/>
        <v>12.174366666666666</v>
      </c>
      <c r="J119" s="12">
        <f>(MA1SONY[[#This Row],[Adj Close]]-MA1SONY[[#This Row],[3-MA]])</f>
        <v>-0.36476666666666624</v>
      </c>
      <c r="K119" s="13">
        <f t="shared" si="7"/>
        <v>0.1330547211111108</v>
      </c>
      <c r="L119" s="13">
        <f>ABS(MA1SONY[[#This Row],[Erorr 2]])</f>
        <v>0.36476666666666624</v>
      </c>
      <c r="M119" s="11">
        <f>MA1SONY[[#This Row],[Abs Erorr 2]]/MA1SONY[[#This Row],[Adj Close]]</f>
        <v>3.0887300727092049E-2</v>
      </c>
      <c r="N119" s="9">
        <f t="shared" si="9"/>
        <v>12.103500000000002</v>
      </c>
      <c r="O119" s="14">
        <f>MA1SONY[[#This Row],[Adj Close]]-MA1SONY[[#This Row],[6-MA]]</f>
        <v>-0.29390000000000249</v>
      </c>
      <c r="P119" s="13">
        <f>(MA1SONY[[#This Row],[Adj Close]]-N119)^2</f>
        <v>8.6377210000001467E-2</v>
      </c>
      <c r="Q119" s="13">
        <f>ABS(MA1SONY[[#This Row],[Erorr 3]])</f>
        <v>0.29390000000000249</v>
      </c>
      <c r="R119" s="15">
        <f>MA1SONY[[#This Row],[Abs Erorr 3]]/MA1SONY[[#This Row],[Adj Close]]</f>
        <v>2.4886532990109952E-2</v>
      </c>
    </row>
    <row r="120" spans="2:18">
      <c r="B120" s="7">
        <v>43956.291666666664</v>
      </c>
      <c r="C120" s="8">
        <v>12.086</v>
      </c>
      <c r="D120" s="9">
        <f t="shared" si="6"/>
        <v>11.8096</v>
      </c>
      <c r="E120" s="10">
        <f>MA1SONY[[#This Row],[Adj Close]]-MA1SONY[[#This Row],[Naive Trend ]]</f>
        <v>0.27640000000000065</v>
      </c>
      <c r="F120" s="6">
        <f t="shared" si="5"/>
        <v>7.6396960000000361E-2</v>
      </c>
      <c r="G120" s="6">
        <f>ABS(MA1SONY[[#This Row],[Erorr 1]])</f>
        <v>0.27640000000000065</v>
      </c>
      <c r="H120" s="11">
        <f>MA1SONY[[#This Row],[Abs Erorr 1]]/MA1SONY[[#This Row],[Adj Close]]</f>
        <v>2.2869435710739752E-2</v>
      </c>
      <c r="I120" s="9">
        <f t="shared" si="8"/>
        <v>12.006600000000001</v>
      </c>
      <c r="J120" s="12">
        <f>(MA1SONY[[#This Row],[Adj Close]]-MA1SONY[[#This Row],[3-MA]])</f>
        <v>7.9399999999999693E-2</v>
      </c>
      <c r="K120" s="13">
        <f t="shared" si="7"/>
        <v>6.3043599999999516E-3</v>
      </c>
      <c r="L120" s="13">
        <f>ABS(MA1SONY[[#This Row],[Erorr 2]])</f>
        <v>7.9399999999999693E-2</v>
      </c>
      <c r="M120" s="11">
        <f>MA1SONY[[#This Row],[Abs Erorr 2]]/MA1SONY[[#This Row],[Adj Close]]</f>
        <v>6.5695846433890199E-3</v>
      </c>
      <c r="N120" s="9">
        <f t="shared" si="9"/>
        <v>12.071099999999999</v>
      </c>
      <c r="O120" s="14">
        <f>MA1SONY[[#This Row],[Adj Close]]-MA1SONY[[#This Row],[6-MA]]</f>
        <v>1.4900000000000801E-2</v>
      </c>
      <c r="P120" s="13">
        <f>(MA1SONY[[#This Row],[Adj Close]]-N120)^2</f>
        <v>2.2201000000002388E-4</v>
      </c>
      <c r="Q120" s="13">
        <f>ABS(MA1SONY[[#This Row],[Erorr 3]])</f>
        <v>1.4900000000000801E-2</v>
      </c>
      <c r="R120" s="15">
        <f>MA1SONY[[#This Row],[Abs Erorr 3]]/MA1SONY[[#This Row],[Adj Close]]</f>
        <v>1.232831375144862E-3</v>
      </c>
    </row>
    <row r="121" spans="2:18">
      <c r="B121" s="7">
        <v>43957.291666666664</v>
      </c>
      <c r="C121" s="8">
        <v>12.1928</v>
      </c>
      <c r="D121" s="9">
        <f t="shared" si="6"/>
        <v>12.086</v>
      </c>
      <c r="E121" s="10">
        <f>MA1SONY[[#This Row],[Adj Close]]-MA1SONY[[#This Row],[Naive Trend ]]</f>
        <v>0.10679999999999978</v>
      </c>
      <c r="F121" s="6">
        <f t="shared" si="5"/>
        <v>1.1406239999999955E-2</v>
      </c>
      <c r="G121" s="6">
        <f>ABS(MA1SONY[[#This Row],[Erorr 1]])</f>
        <v>0.10679999999999978</v>
      </c>
      <c r="H121" s="11">
        <f>MA1SONY[[#This Row],[Abs Erorr 1]]/MA1SONY[[#This Row],[Adj Close]]</f>
        <v>8.7592677645823586E-3</v>
      </c>
      <c r="I121" s="9">
        <f t="shared" si="8"/>
        <v>11.951933333333335</v>
      </c>
      <c r="J121" s="12">
        <f>(MA1SONY[[#This Row],[Adj Close]]-MA1SONY[[#This Row],[3-MA]])</f>
        <v>0.24086666666666545</v>
      </c>
      <c r="K121" s="13">
        <f t="shared" si="7"/>
        <v>5.8016751111110529E-2</v>
      </c>
      <c r="L121" s="13">
        <f>ABS(MA1SONY[[#This Row],[Erorr 2]])</f>
        <v>0.24086666666666545</v>
      </c>
      <c r="M121" s="11">
        <f>MA1SONY[[#This Row],[Abs Erorr 2]]/MA1SONY[[#This Row],[Adj Close]]</f>
        <v>1.9754827985915085E-2</v>
      </c>
      <c r="N121" s="9">
        <f t="shared" si="9"/>
        <v>12.069183333333333</v>
      </c>
      <c r="O121" s="14">
        <f>MA1SONY[[#This Row],[Adj Close]]-MA1SONY[[#This Row],[6-MA]]</f>
        <v>0.12361666666666693</v>
      </c>
      <c r="P121" s="13">
        <f>(MA1SONY[[#This Row],[Adj Close]]-N121)^2</f>
        <v>1.5281080277777843E-2</v>
      </c>
      <c r="Q121" s="13">
        <f>ABS(MA1SONY[[#This Row],[Erorr 3]])</f>
        <v>0.12361666666666693</v>
      </c>
      <c r="R121" s="15">
        <f>MA1SONY[[#This Row],[Abs Erorr 3]]/MA1SONY[[#This Row],[Adj Close]]</f>
        <v>1.0138497036502438E-2</v>
      </c>
    </row>
    <row r="122" spans="2:18">
      <c r="B122" s="7">
        <v>43958.291666666664</v>
      </c>
      <c r="C122" s="8">
        <v>12.2729</v>
      </c>
      <c r="D122" s="9">
        <f t="shared" si="6"/>
        <v>12.1928</v>
      </c>
      <c r="E122" s="10">
        <f>MA1SONY[[#This Row],[Adj Close]]-MA1SONY[[#This Row],[Naive Trend ]]</f>
        <v>8.0099999999999838E-2</v>
      </c>
      <c r="F122" s="6">
        <f t="shared" si="5"/>
        <v>6.4160099999999737E-3</v>
      </c>
      <c r="G122" s="6">
        <f>ABS(MA1SONY[[#This Row],[Erorr 1]])</f>
        <v>8.0099999999999838E-2</v>
      </c>
      <c r="H122" s="11">
        <f>MA1SONY[[#This Row],[Abs Erorr 1]]/MA1SONY[[#This Row],[Adj Close]]</f>
        <v>6.5265748111693108E-3</v>
      </c>
      <c r="I122" s="9">
        <f t="shared" si="8"/>
        <v>12.029466666666666</v>
      </c>
      <c r="J122" s="12">
        <f>(MA1SONY[[#This Row],[Adj Close]]-MA1SONY[[#This Row],[3-MA]])</f>
        <v>0.24343333333333383</v>
      </c>
      <c r="K122" s="13">
        <f t="shared" si="7"/>
        <v>5.9259787777778024E-2</v>
      </c>
      <c r="L122" s="13">
        <f>ABS(MA1SONY[[#This Row],[Erorr 2]])</f>
        <v>0.24343333333333383</v>
      </c>
      <c r="M122" s="11">
        <f>MA1SONY[[#This Row],[Abs Erorr 2]]/MA1SONY[[#This Row],[Adj Close]]</f>
        <v>1.9835029482301154E-2</v>
      </c>
      <c r="N122" s="9">
        <f t="shared" si="9"/>
        <v>12.101916666666668</v>
      </c>
      <c r="O122" s="14">
        <f>MA1SONY[[#This Row],[Adj Close]]-MA1SONY[[#This Row],[6-MA]]</f>
        <v>0.17098333333333215</v>
      </c>
      <c r="P122" s="13">
        <f>(MA1SONY[[#This Row],[Adj Close]]-N122)^2</f>
        <v>2.9235300277777376E-2</v>
      </c>
      <c r="Q122" s="13">
        <f>ABS(MA1SONY[[#This Row],[Erorr 3]])</f>
        <v>0.17098333333333215</v>
      </c>
      <c r="R122" s="15">
        <f>MA1SONY[[#This Row],[Abs Erorr 3]]/MA1SONY[[#This Row],[Adj Close]]</f>
        <v>1.3931779231748988E-2</v>
      </c>
    </row>
    <row r="123" spans="2:18">
      <c r="B123" s="7">
        <v>43959.291666666664</v>
      </c>
      <c r="C123" s="8">
        <v>12.4902</v>
      </c>
      <c r="D123" s="9">
        <f t="shared" si="6"/>
        <v>12.2729</v>
      </c>
      <c r="E123" s="10">
        <f>MA1SONY[[#This Row],[Adj Close]]-MA1SONY[[#This Row],[Naive Trend ]]</f>
        <v>0.21729999999999983</v>
      </c>
      <c r="F123" s="6">
        <f t="shared" si="5"/>
        <v>4.7219289999999928E-2</v>
      </c>
      <c r="G123" s="6">
        <f>ABS(MA1SONY[[#This Row],[Erorr 1]])</f>
        <v>0.21729999999999983</v>
      </c>
      <c r="H123" s="11">
        <f>MA1SONY[[#This Row],[Abs Erorr 1]]/MA1SONY[[#This Row],[Adj Close]]</f>
        <v>1.7397639749563643E-2</v>
      </c>
      <c r="I123" s="9">
        <f t="shared" si="8"/>
        <v>12.1839</v>
      </c>
      <c r="J123" s="12">
        <f>(MA1SONY[[#This Row],[Adj Close]]-MA1SONY[[#This Row],[3-MA]])</f>
        <v>0.30630000000000024</v>
      </c>
      <c r="K123" s="13">
        <f t="shared" si="7"/>
        <v>9.381969000000015E-2</v>
      </c>
      <c r="L123" s="13">
        <f>ABS(MA1SONY[[#This Row],[Erorr 2]])</f>
        <v>0.30630000000000024</v>
      </c>
      <c r="M123" s="11">
        <f>MA1SONY[[#This Row],[Abs Erorr 2]]/MA1SONY[[#This Row],[Adj Close]]</f>
        <v>2.4523226209348149E-2</v>
      </c>
      <c r="N123" s="9">
        <f t="shared" si="9"/>
        <v>12.09525</v>
      </c>
      <c r="O123" s="14">
        <f>MA1SONY[[#This Row],[Adj Close]]-MA1SONY[[#This Row],[6-MA]]</f>
        <v>0.39494999999999969</v>
      </c>
      <c r="P123" s="13">
        <f>(MA1SONY[[#This Row],[Adj Close]]-N123)^2</f>
        <v>0.15598550249999976</v>
      </c>
      <c r="Q123" s="13">
        <f>ABS(MA1SONY[[#This Row],[Erorr 3]])</f>
        <v>0.39494999999999969</v>
      </c>
      <c r="R123" s="15">
        <f>MA1SONY[[#This Row],[Abs Erorr 3]]/MA1SONY[[#This Row],[Adj Close]]</f>
        <v>3.1620790699908703E-2</v>
      </c>
    </row>
    <row r="124" spans="2:18">
      <c r="B124" s="7">
        <v>43962.291666666664</v>
      </c>
      <c r="C124" s="8">
        <v>12.5779</v>
      </c>
      <c r="D124" s="9">
        <f t="shared" si="6"/>
        <v>12.4902</v>
      </c>
      <c r="E124" s="10">
        <f>MA1SONY[[#This Row],[Adj Close]]-MA1SONY[[#This Row],[Naive Trend ]]</f>
        <v>8.7699999999999889E-2</v>
      </c>
      <c r="F124" s="6">
        <f t="shared" si="5"/>
        <v>7.6912899999999809E-3</v>
      </c>
      <c r="G124" s="6">
        <f>ABS(MA1SONY[[#This Row],[Erorr 1]])</f>
        <v>8.7699999999999889E-2</v>
      </c>
      <c r="H124" s="11">
        <f>MA1SONY[[#This Row],[Abs Erorr 1]]/MA1SONY[[#This Row],[Adj Close]]</f>
        <v>6.9725470865565709E-3</v>
      </c>
      <c r="I124" s="9">
        <f t="shared" si="8"/>
        <v>12.318633333333333</v>
      </c>
      <c r="J124" s="12">
        <f>(MA1SONY[[#This Row],[Adj Close]]-MA1SONY[[#This Row],[3-MA]])</f>
        <v>0.25926666666666698</v>
      </c>
      <c r="K124" s="13">
        <f t="shared" si="7"/>
        <v>6.7219204444444611E-2</v>
      </c>
      <c r="L124" s="13">
        <f>ABS(MA1SONY[[#This Row],[Erorr 2]])</f>
        <v>0.25926666666666698</v>
      </c>
      <c r="M124" s="11">
        <f>MA1SONY[[#This Row],[Abs Erorr 2]]/MA1SONY[[#This Row],[Adj Close]]</f>
        <v>2.0612873903168811E-2</v>
      </c>
      <c r="N124" s="9">
        <f t="shared" si="9"/>
        <v>12.135283333333334</v>
      </c>
      <c r="O124" s="14">
        <f>MA1SONY[[#This Row],[Adj Close]]-MA1SONY[[#This Row],[6-MA]]</f>
        <v>0.44261666666666599</v>
      </c>
      <c r="P124" s="13">
        <f>(MA1SONY[[#This Row],[Adj Close]]-N124)^2</f>
        <v>0.1959095136111105</v>
      </c>
      <c r="Q124" s="13">
        <f>ABS(MA1SONY[[#This Row],[Erorr 3]])</f>
        <v>0.44261666666666599</v>
      </c>
      <c r="R124" s="15">
        <f>MA1SONY[[#This Row],[Abs Erorr 3]]/MA1SONY[[#This Row],[Adj Close]]</f>
        <v>3.5190029072155606E-2</v>
      </c>
    </row>
    <row r="125" spans="2:18">
      <c r="B125" s="7">
        <v>43963.291666666664</v>
      </c>
      <c r="C125" s="8">
        <v>12.5055</v>
      </c>
      <c r="D125" s="9">
        <f t="shared" si="6"/>
        <v>12.5779</v>
      </c>
      <c r="E125" s="10">
        <f>MA1SONY[[#This Row],[Adj Close]]-MA1SONY[[#This Row],[Naive Trend ]]</f>
        <v>-7.240000000000002E-2</v>
      </c>
      <c r="F125" s="6">
        <f t="shared" si="5"/>
        <v>5.2417600000000033E-3</v>
      </c>
      <c r="G125" s="6">
        <f>ABS(MA1SONY[[#This Row],[Erorr 1]])</f>
        <v>7.240000000000002E-2</v>
      </c>
      <c r="H125" s="11">
        <f>MA1SONY[[#This Row],[Abs Erorr 1]]/MA1SONY[[#This Row],[Adj Close]]</f>
        <v>5.7894526408380333E-3</v>
      </c>
      <c r="I125" s="9">
        <f t="shared" si="8"/>
        <v>12.447000000000001</v>
      </c>
      <c r="J125" s="12">
        <f>(MA1SONY[[#This Row],[Adj Close]]-MA1SONY[[#This Row],[3-MA]])</f>
        <v>5.8499999999998664E-2</v>
      </c>
      <c r="K125" s="13">
        <f t="shared" si="7"/>
        <v>3.4222499999998438E-3</v>
      </c>
      <c r="L125" s="13">
        <f>ABS(MA1SONY[[#This Row],[Erorr 2]])</f>
        <v>5.8499999999998664E-2</v>
      </c>
      <c r="M125" s="11">
        <f>MA1SONY[[#This Row],[Abs Erorr 2]]/MA1SONY[[#This Row],[Adj Close]]</f>
        <v>4.6779417056494075E-3</v>
      </c>
      <c r="N125" s="9">
        <f t="shared" si="9"/>
        <v>12.238233333333334</v>
      </c>
      <c r="O125" s="14">
        <f>MA1SONY[[#This Row],[Adj Close]]-MA1SONY[[#This Row],[6-MA]]</f>
        <v>0.2672666666666661</v>
      </c>
      <c r="P125" s="13">
        <f>(MA1SONY[[#This Row],[Adj Close]]-N125)^2</f>
        <v>7.1431471111110811E-2</v>
      </c>
      <c r="Q125" s="13">
        <f>ABS(MA1SONY[[#This Row],[Erorr 3]])</f>
        <v>0.2672666666666661</v>
      </c>
      <c r="R125" s="15">
        <f>MA1SONY[[#This Row],[Abs Erorr 3]]/MA1SONY[[#This Row],[Adj Close]]</f>
        <v>2.137192968427221E-2</v>
      </c>
    </row>
    <row r="126" spans="2:18">
      <c r="B126" s="7">
        <v>43964.291666666664</v>
      </c>
      <c r="C126" s="8">
        <v>11.9697</v>
      </c>
      <c r="D126" s="9">
        <f t="shared" si="6"/>
        <v>12.5055</v>
      </c>
      <c r="E126" s="10">
        <f>MA1SONY[[#This Row],[Adj Close]]-MA1SONY[[#This Row],[Naive Trend ]]</f>
        <v>-0.53580000000000005</v>
      </c>
      <c r="F126" s="6">
        <f t="shared" si="5"/>
        <v>0.28708164000000008</v>
      </c>
      <c r="G126" s="6">
        <f>ABS(MA1SONY[[#This Row],[Erorr 1]])</f>
        <v>0.53580000000000005</v>
      </c>
      <c r="H126" s="11">
        <f>MA1SONY[[#This Row],[Abs Erorr 1]]/MA1SONY[[#This Row],[Adj Close]]</f>
        <v>4.476302664227174E-2</v>
      </c>
      <c r="I126" s="9">
        <f t="shared" si="8"/>
        <v>12.524533333333332</v>
      </c>
      <c r="J126" s="12">
        <f>(MA1SONY[[#This Row],[Adj Close]]-MA1SONY[[#This Row],[3-MA]])</f>
        <v>-0.55483333333333285</v>
      </c>
      <c r="K126" s="13">
        <f t="shared" si="7"/>
        <v>0.30784002777777725</v>
      </c>
      <c r="L126" s="13">
        <f>ABS(MA1SONY[[#This Row],[Erorr 2]])</f>
        <v>0.55483333333333285</v>
      </c>
      <c r="M126" s="11">
        <f>MA1SONY[[#This Row],[Abs Erorr 2]]/MA1SONY[[#This Row],[Adj Close]]</f>
        <v>4.6353152821986592E-2</v>
      </c>
      <c r="N126" s="9">
        <f t="shared" si="9"/>
        <v>12.354216666666666</v>
      </c>
      <c r="O126" s="14">
        <f>MA1SONY[[#This Row],[Adj Close]]-MA1SONY[[#This Row],[6-MA]]</f>
        <v>-0.3845166666666664</v>
      </c>
      <c r="P126" s="13">
        <f>(MA1SONY[[#This Row],[Adj Close]]-N126)^2</f>
        <v>0.14785306694444422</v>
      </c>
      <c r="Q126" s="13">
        <f>ABS(MA1SONY[[#This Row],[Erorr 3]])</f>
        <v>0.3845166666666664</v>
      </c>
      <c r="R126" s="15">
        <f>MA1SONY[[#This Row],[Abs Erorr 3]]/MA1SONY[[#This Row],[Adj Close]]</f>
        <v>3.2124169082488815E-2</v>
      </c>
    </row>
    <row r="127" spans="2:18">
      <c r="B127" s="7">
        <v>43965.291666666664</v>
      </c>
      <c r="C127" s="8">
        <v>12.137499999999999</v>
      </c>
      <c r="D127" s="9">
        <f t="shared" si="6"/>
        <v>11.9697</v>
      </c>
      <c r="E127" s="10">
        <f>MA1SONY[[#This Row],[Adj Close]]-MA1SONY[[#This Row],[Naive Trend ]]</f>
        <v>0.16779999999999973</v>
      </c>
      <c r="F127" s="6">
        <f t="shared" si="5"/>
        <v>2.8156839999999909E-2</v>
      </c>
      <c r="G127" s="6">
        <f>ABS(MA1SONY[[#This Row],[Erorr 1]])</f>
        <v>0.16779999999999973</v>
      </c>
      <c r="H127" s="11">
        <f>MA1SONY[[#This Row],[Abs Erorr 1]]/MA1SONY[[#This Row],[Adj Close]]</f>
        <v>1.3824922760041172E-2</v>
      </c>
      <c r="I127" s="9">
        <f t="shared" si="8"/>
        <v>12.351033333333334</v>
      </c>
      <c r="J127" s="12">
        <f>(MA1SONY[[#This Row],[Adj Close]]-MA1SONY[[#This Row],[3-MA]])</f>
        <v>-0.21353333333333424</v>
      </c>
      <c r="K127" s="13">
        <f t="shared" si="7"/>
        <v>4.5596484444444835E-2</v>
      </c>
      <c r="L127" s="13">
        <f>ABS(MA1SONY[[#This Row],[Erorr 2]])</f>
        <v>0.21353333333333424</v>
      </c>
      <c r="M127" s="11">
        <f>MA1SONY[[#This Row],[Abs Erorr 2]]/MA1SONY[[#This Row],[Adj Close]]</f>
        <v>1.7592859594919404E-2</v>
      </c>
      <c r="N127" s="9">
        <f t="shared" si="9"/>
        <v>12.334833333333334</v>
      </c>
      <c r="O127" s="14">
        <f>MA1SONY[[#This Row],[Adj Close]]-MA1SONY[[#This Row],[6-MA]]</f>
        <v>-0.19733333333333469</v>
      </c>
      <c r="P127" s="13">
        <f>(MA1SONY[[#This Row],[Adj Close]]-N127)^2</f>
        <v>3.8940444444444978E-2</v>
      </c>
      <c r="Q127" s="13">
        <f>ABS(MA1SONY[[#This Row],[Erorr 3]])</f>
        <v>0.19733333333333469</v>
      </c>
      <c r="R127" s="15">
        <f>MA1SONY[[#This Row],[Abs Erorr 3]]/MA1SONY[[#This Row],[Adj Close]]</f>
        <v>1.6258153106762901E-2</v>
      </c>
    </row>
    <row r="128" spans="2:18">
      <c r="B128" s="7">
        <v>43966.291666666664</v>
      </c>
      <c r="C128" s="8">
        <v>12.2042</v>
      </c>
      <c r="D128" s="9">
        <f t="shared" si="6"/>
        <v>12.137499999999999</v>
      </c>
      <c r="E128" s="10">
        <f>MA1SONY[[#This Row],[Adj Close]]-MA1SONY[[#This Row],[Naive Trend ]]</f>
        <v>6.670000000000087E-2</v>
      </c>
      <c r="F128" s="6">
        <f t="shared" si="5"/>
        <v>4.4488900000001158E-3</v>
      </c>
      <c r="G128" s="6">
        <f>ABS(MA1SONY[[#This Row],[Erorr 1]])</f>
        <v>6.670000000000087E-2</v>
      </c>
      <c r="H128" s="11">
        <f>MA1SONY[[#This Row],[Abs Erorr 1]]/MA1SONY[[#This Row],[Adj Close]]</f>
        <v>5.4653316071517077E-3</v>
      </c>
      <c r="I128" s="9">
        <f t="shared" si="8"/>
        <v>12.204233333333335</v>
      </c>
      <c r="J128" s="12">
        <f>(MA1SONY[[#This Row],[Adj Close]]-MA1SONY[[#This Row],[3-MA]])</f>
        <v>-3.3333333334439885E-5</v>
      </c>
      <c r="K128" s="13">
        <f t="shared" si="7"/>
        <v>1.1111111111848813E-9</v>
      </c>
      <c r="L128" s="13">
        <f>ABS(MA1SONY[[#This Row],[Erorr 2]])</f>
        <v>3.3333333334439885E-5</v>
      </c>
      <c r="M128" s="11">
        <f>MA1SONY[[#This Row],[Abs Erorr 2]]/MA1SONY[[#This Row],[Adj Close]]</f>
        <v>2.7313001535897383E-6</v>
      </c>
      <c r="N128" s="9">
        <f t="shared" si="9"/>
        <v>12.325616666666667</v>
      </c>
      <c r="O128" s="14">
        <f>MA1SONY[[#This Row],[Adj Close]]-MA1SONY[[#This Row],[6-MA]]</f>
        <v>-0.12141666666666673</v>
      </c>
      <c r="P128" s="13">
        <f>(MA1SONY[[#This Row],[Adj Close]]-N128)^2</f>
        <v>1.4742006944444459E-2</v>
      </c>
      <c r="Q128" s="13">
        <f>ABS(MA1SONY[[#This Row],[Erorr 3]])</f>
        <v>0.12141666666666673</v>
      </c>
      <c r="R128" s="15">
        <f>MA1SONY[[#This Row],[Abs Erorr 3]]/MA1SONY[[#This Row],[Adj Close]]</f>
        <v>9.9487608091203619E-3</v>
      </c>
    </row>
    <row r="129" spans="2:18">
      <c r="B129" s="7">
        <v>43969.291666666664</v>
      </c>
      <c r="C129" s="8">
        <v>12.2157</v>
      </c>
      <c r="D129" s="9">
        <f t="shared" si="6"/>
        <v>12.2042</v>
      </c>
      <c r="E129" s="10">
        <f>MA1SONY[[#This Row],[Adj Close]]-MA1SONY[[#This Row],[Naive Trend ]]</f>
        <v>1.1499999999999844E-2</v>
      </c>
      <c r="F129" s="6">
        <f t="shared" si="5"/>
        <v>1.3224999999999641E-4</v>
      </c>
      <c r="G129" s="6">
        <f>ABS(MA1SONY[[#This Row],[Erorr 1]])</f>
        <v>1.1499999999999844E-2</v>
      </c>
      <c r="H129" s="11">
        <f>MA1SONY[[#This Row],[Abs Erorr 1]]/MA1SONY[[#This Row],[Adj Close]]</f>
        <v>9.4141146229850467E-4</v>
      </c>
      <c r="I129" s="9">
        <f t="shared" si="8"/>
        <v>12.1038</v>
      </c>
      <c r="J129" s="12">
        <f>(MA1SONY[[#This Row],[Adj Close]]-MA1SONY[[#This Row],[3-MA]])</f>
        <v>0.11190000000000033</v>
      </c>
      <c r="K129" s="13">
        <f t="shared" si="7"/>
        <v>1.2521610000000074E-2</v>
      </c>
      <c r="L129" s="13">
        <f>ABS(MA1SONY[[#This Row],[Erorr 2]])</f>
        <v>0.11190000000000033</v>
      </c>
      <c r="M129" s="11">
        <f>MA1SONY[[#This Row],[Abs Erorr 2]]/MA1SONY[[#This Row],[Adj Close]]</f>
        <v>9.1603428374960362E-3</v>
      </c>
      <c r="N129" s="9">
        <f t="shared" si="9"/>
        <v>12.314166666666667</v>
      </c>
      <c r="O129" s="14">
        <f>MA1SONY[[#This Row],[Adj Close]]-MA1SONY[[#This Row],[6-MA]]</f>
        <v>-9.8466666666666924E-2</v>
      </c>
      <c r="P129" s="13">
        <f>(MA1SONY[[#This Row],[Adj Close]]-N129)^2</f>
        <v>9.6956844444444946E-3</v>
      </c>
      <c r="Q129" s="13">
        <f>ABS(MA1SONY[[#This Row],[Erorr 3]])</f>
        <v>9.8466666666666924E-2</v>
      </c>
      <c r="R129" s="15">
        <f>MA1SONY[[#This Row],[Abs Erorr 3]]/MA1SONY[[#This Row],[Adj Close]]</f>
        <v>8.060665100376313E-3</v>
      </c>
    </row>
    <row r="130" spans="2:18">
      <c r="B130" s="7">
        <v>43970.291666666664</v>
      </c>
      <c r="C130" s="8">
        <v>12.0212</v>
      </c>
      <c r="D130" s="9">
        <f t="shared" si="6"/>
        <v>12.2157</v>
      </c>
      <c r="E130" s="10">
        <f>MA1SONY[[#This Row],[Adj Close]]-MA1SONY[[#This Row],[Naive Trend ]]</f>
        <v>-0.19449999999999967</v>
      </c>
      <c r="F130" s="6">
        <f t="shared" si="5"/>
        <v>3.7830249999999871E-2</v>
      </c>
      <c r="G130" s="6">
        <f>ABS(MA1SONY[[#This Row],[Erorr 1]])</f>
        <v>0.19449999999999967</v>
      </c>
      <c r="H130" s="11">
        <f>MA1SONY[[#This Row],[Abs Erorr 1]]/MA1SONY[[#This Row],[Adj Close]]</f>
        <v>1.6179749109905807E-2</v>
      </c>
      <c r="I130" s="9">
        <f t="shared" si="8"/>
        <v>12.1858</v>
      </c>
      <c r="J130" s="12">
        <f>(MA1SONY[[#This Row],[Adj Close]]-MA1SONY[[#This Row],[3-MA]])</f>
        <v>-0.16460000000000008</v>
      </c>
      <c r="K130" s="13">
        <f t="shared" si="7"/>
        <v>2.7093160000000026E-2</v>
      </c>
      <c r="L130" s="13">
        <f>ABS(MA1SONY[[#This Row],[Erorr 2]])</f>
        <v>0.16460000000000008</v>
      </c>
      <c r="M130" s="11">
        <f>MA1SONY[[#This Row],[Abs Erorr 2]]/MA1SONY[[#This Row],[Adj Close]]</f>
        <v>1.3692476624629827E-2</v>
      </c>
      <c r="N130" s="9">
        <f t="shared" si="9"/>
        <v>12.268416666666667</v>
      </c>
      <c r="O130" s="14">
        <f>MA1SONY[[#This Row],[Adj Close]]-MA1SONY[[#This Row],[6-MA]]</f>
        <v>-0.24721666666666664</v>
      </c>
      <c r="P130" s="13">
        <f>(MA1SONY[[#This Row],[Adj Close]]-N130)^2</f>
        <v>6.1116080277777762E-2</v>
      </c>
      <c r="Q130" s="13">
        <f>ABS(MA1SONY[[#This Row],[Erorr 3]])</f>
        <v>0.24721666666666664</v>
      </c>
      <c r="R130" s="15">
        <f>MA1SONY[[#This Row],[Abs Erorr 3]]/MA1SONY[[#This Row],[Adj Close]]</f>
        <v>2.0565057287680651E-2</v>
      </c>
    </row>
    <row r="131" spans="2:18">
      <c r="B131" s="7">
        <v>43971.291666666664</v>
      </c>
      <c r="C131" s="8">
        <v>12.0441</v>
      </c>
      <c r="D131" s="9">
        <f t="shared" si="6"/>
        <v>12.0212</v>
      </c>
      <c r="E131" s="10">
        <f>MA1SONY[[#This Row],[Adj Close]]-MA1SONY[[#This Row],[Naive Trend ]]</f>
        <v>2.289999999999992E-2</v>
      </c>
      <c r="F131" s="6">
        <f t="shared" si="5"/>
        <v>5.2440999999999632E-4</v>
      </c>
      <c r="G131" s="6">
        <f>ABS(MA1SONY[[#This Row],[Erorr 1]])</f>
        <v>2.289999999999992E-2</v>
      </c>
      <c r="H131" s="11">
        <f>MA1SONY[[#This Row],[Abs Erorr 1]]/MA1SONY[[#This Row],[Adj Close]]</f>
        <v>1.9013458871978744E-3</v>
      </c>
      <c r="I131" s="9">
        <f t="shared" si="8"/>
        <v>12.147033333333333</v>
      </c>
      <c r="J131" s="12">
        <f>(MA1SONY[[#This Row],[Adj Close]]-MA1SONY[[#This Row],[3-MA]])</f>
        <v>-0.10293333333333266</v>
      </c>
      <c r="K131" s="13">
        <f t="shared" si="7"/>
        <v>1.0595271111110971E-2</v>
      </c>
      <c r="L131" s="13">
        <f>ABS(MA1SONY[[#This Row],[Erorr 2]])</f>
        <v>0.10293333333333266</v>
      </c>
      <c r="M131" s="11">
        <f>MA1SONY[[#This Row],[Abs Erorr 2]]/MA1SONY[[#This Row],[Adj Close]]</f>
        <v>8.5463698685109436E-3</v>
      </c>
      <c r="N131" s="9">
        <f t="shared" si="9"/>
        <v>12.175633333333332</v>
      </c>
      <c r="O131" s="14">
        <f>MA1SONY[[#This Row],[Adj Close]]-MA1SONY[[#This Row],[6-MA]]</f>
        <v>-0.13153333333333173</v>
      </c>
      <c r="P131" s="13">
        <f>(MA1SONY[[#This Row],[Adj Close]]-N131)^2</f>
        <v>1.7301017777777355E-2</v>
      </c>
      <c r="Q131" s="13">
        <f>ABS(MA1SONY[[#This Row],[Erorr 3]])</f>
        <v>0.13153333333333173</v>
      </c>
      <c r="R131" s="15">
        <f>MA1SONY[[#This Row],[Abs Erorr 3]]/MA1SONY[[#This Row],[Adj Close]]</f>
        <v>1.092097652239119E-2</v>
      </c>
    </row>
    <row r="132" spans="2:18">
      <c r="B132" s="7">
        <v>43972.291666666664</v>
      </c>
      <c r="C132" s="8">
        <v>11.9621</v>
      </c>
      <c r="D132" s="9">
        <f t="shared" si="6"/>
        <v>12.0441</v>
      </c>
      <c r="E132" s="10">
        <f>MA1SONY[[#This Row],[Adj Close]]-MA1SONY[[#This Row],[Naive Trend ]]</f>
        <v>-8.2000000000000739E-2</v>
      </c>
      <c r="F132" s="6">
        <f t="shared" ref="F132:F195" si="10">(C132-D132)^2</f>
        <v>6.7240000000001214E-3</v>
      </c>
      <c r="G132" s="6">
        <f>ABS(MA1SONY[[#This Row],[Erorr 1]])</f>
        <v>8.2000000000000739E-2</v>
      </c>
      <c r="H132" s="11">
        <f>MA1SONY[[#This Row],[Abs Erorr 1]]/MA1SONY[[#This Row],[Adj Close]]</f>
        <v>6.8549836567158564E-3</v>
      </c>
      <c r="I132" s="9">
        <f t="shared" si="8"/>
        <v>12.093666666666666</v>
      </c>
      <c r="J132" s="12">
        <f>(MA1SONY[[#This Row],[Adj Close]]-MA1SONY[[#This Row],[3-MA]])</f>
        <v>-0.13156666666666617</v>
      </c>
      <c r="K132" s="13">
        <f t="shared" si="7"/>
        <v>1.7309787777777644E-2</v>
      </c>
      <c r="L132" s="13">
        <f>ABS(MA1SONY[[#This Row],[Erorr 2]])</f>
        <v>0.13156666666666617</v>
      </c>
      <c r="M132" s="11">
        <f>MA1SONY[[#This Row],[Abs Erorr 2]]/MA1SONY[[#This Row],[Adj Close]]</f>
        <v>1.0998626216689893E-2</v>
      </c>
      <c r="N132" s="9">
        <f t="shared" si="9"/>
        <v>12.098733333333334</v>
      </c>
      <c r="O132" s="14">
        <f>MA1SONY[[#This Row],[Adj Close]]-MA1SONY[[#This Row],[6-MA]]</f>
        <v>-0.13663333333333405</v>
      </c>
      <c r="P132" s="13">
        <f>(MA1SONY[[#This Row],[Adj Close]]-N132)^2</f>
        <v>1.8668667777777974E-2</v>
      </c>
      <c r="Q132" s="13">
        <f>ABS(MA1SONY[[#This Row],[Erorr 3]])</f>
        <v>0.13663333333333405</v>
      </c>
      <c r="R132" s="15">
        <f>MA1SONY[[#This Row],[Abs Erorr 3]]/MA1SONY[[#This Row],[Adj Close]]</f>
        <v>1.1422186182470808E-2</v>
      </c>
    </row>
    <row r="133" spans="2:18">
      <c r="B133" s="7">
        <v>43973.291666666664</v>
      </c>
      <c r="C133" s="8">
        <v>12.057399999999999</v>
      </c>
      <c r="D133" s="9">
        <f t="shared" ref="D133:D196" si="11">C132</f>
        <v>11.9621</v>
      </c>
      <c r="E133" s="10">
        <f>MA1SONY[[#This Row],[Adj Close]]-MA1SONY[[#This Row],[Naive Trend ]]</f>
        <v>9.529999999999994E-2</v>
      </c>
      <c r="F133" s="6">
        <f t="shared" si="10"/>
        <v>9.0820899999999889E-3</v>
      </c>
      <c r="G133" s="6">
        <f>ABS(MA1SONY[[#This Row],[Erorr 1]])</f>
        <v>9.529999999999994E-2</v>
      </c>
      <c r="H133" s="11">
        <f>MA1SONY[[#This Row],[Abs Erorr 1]]/MA1SONY[[#This Row],[Adj Close]]</f>
        <v>7.9038598702871228E-3</v>
      </c>
      <c r="I133" s="9">
        <f t="shared" si="8"/>
        <v>12.009133333333333</v>
      </c>
      <c r="J133" s="12">
        <f>(MA1SONY[[#This Row],[Adj Close]]-MA1SONY[[#This Row],[3-MA]])</f>
        <v>4.826666666666668E-2</v>
      </c>
      <c r="K133" s="13">
        <f t="shared" si="7"/>
        <v>2.3296711111111122E-3</v>
      </c>
      <c r="L133" s="13">
        <f>ABS(MA1SONY[[#This Row],[Erorr 2]])</f>
        <v>4.826666666666668E-2</v>
      </c>
      <c r="M133" s="11">
        <f>MA1SONY[[#This Row],[Abs Erorr 2]]/MA1SONY[[#This Row],[Adj Close]]</f>
        <v>4.0030741840418899E-3</v>
      </c>
      <c r="N133" s="9">
        <f t="shared" si="9"/>
        <v>12.097466666666667</v>
      </c>
      <c r="O133" s="14">
        <f>MA1SONY[[#This Row],[Adj Close]]-MA1SONY[[#This Row],[6-MA]]</f>
        <v>-4.0066666666668027E-2</v>
      </c>
      <c r="P133" s="13">
        <f>(MA1SONY[[#This Row],[Adj Close]]-N133)^2</f>
        <v>1.6053377777778869E-3</v>
      </c>
      <c r="Q133" s="13">
        <f>ABS(MA1SONY[[#This Row],[Erorr 3]])</f>
        <v>4.0066666666668027E-2</v>
      </c>
      <c r="R133" s="15">
        <f>MA1SONY[[#This Row],[Abs Erorr 3]]/MA1SONY[[#This Row],[Adj Close]]</f>
        <v>3.3229939013940013E-3</v>
      </c>
    </row>
    <row r="134" spans="2:18">
      <c r="B134" s="7">
        <v>43977.291666666664</v>
      </c>
      <c r="C134" s="8">
        <v>11.8553</v>
      </c>
      <c r="D134" s="9">
        <f t="shared" si="11"/>
        <v>12.057399999999999</v>
      </c>
      <c r="E134" s="10">
        <f>MA1SONY[[#This Row],[Adj Close]]-MA1SONY[[#This Row],[Naive Trend ]]</f>
        <v>-0.20209999999999972</v>
      </c>
      <c r="F134" s="6">
        <f t="shared" si="10"/>
        <v>4.0844409999999887E-2</v>
      </c>
      <c r="G134" s="6">
        <f>ABS(MA1SONY[[#This Row],[Erorr 1]])</f>
        <v>0.20209999999999972</v>
      </c>
      <c r="H134" s="11">
        <f>MA1SONY[[#This Row],[Abs Erorr 1]]/MA1SONY[[#This Row],[Adj Close]]</f>
        <v>1.704722782215547E-2</v>
      </c>
      <c r="I134" s="9">
        <f t="shared" si="8"/>
        <v>12.0212</v>
      </c>
      <c r="J134" s="12">
        <f>(MA1SONY[[#This Row],[Adj Close]]-MA1SONY[[#This Row],[3-MA]])</f>
        <v>-0.1659000000000006</v>
      </c>
      <c r="K134" s="13">
        <f t="shared" ref="K134:K197" si="12">(C134-I134)^2</f>
        <v>2.7522810000000199E-2</v>
      </c>
      <c r="L134" s="13">
        <f>ABS(MA1SONY[[#This Row],[Erorr 2]])</f>
        <v>0.1659000000000006</v>
      </c>
      <c r="M134" s="11">
        <f>MA1SONY[[#This Row],[Abs Erorr 2]]/MA1SONY[[#This Row],[Adj Close]]</f>
        <v>1.3993741195920863E-2</v>
      </c>
      <c r="N134" s="9">
        <f t="shared" si="9"/>
        <v>12.084116666666667</v>
      </c>
      <c r="O134" s="14">
        <f>MA1SONY[[#This Row],[Adj Close]]-MA1SONY[[#This Row],[6-MA]]</f>
        <v>-0.22881666666666689</v>
      </c>
      <c r="P134" s="13">
        <f>(MA1SONY[[#This Row],[Adj Close]]-N134)^2</f>
        <v>5.2357066944444544E-2</v>
      </c>
      <c r="Q134" s="13">
        <f>ABS(MA1SONY[[#This Row],[Erorr 3]])</f>
        <v>0.22881666666666689</v>
      </c>
      <c r="R134" s="15">
        <f>MA1SONY[[#This Row],[Abs Erorr 3]]/MA1SONY[[#This Row],[Adj Close]]</f>
        <v>1.9300790926139944E-2</v>
      </c>
    </row>
    <row r="135" spans="2:18">
      <c r="B135" s="7">
        <v>43978.291666666664</v>
      </c>
      <c r="C135" s="8">
        <v>12.0059</v>
      </c>
      <c r="D135" s="9">
        <f t="shared" si="11"/>
        <v>11.8553</v>
      </c>
      <c r="E135" s="10">
        <f>MA1SONY[[#This Row],[Adj Close]]-MA1SONY[[#This Row],[Naive Trend ]]</f>
        <v>0.15060000000000073</v>
      </c>
      <c r="F135" s="6">
        <f t="shared" si="10"/>
        <v>2.2680360000000222E-2</v>
      </c>
      <c r="G135" s="6">
        <f>ABS(MA1SONY[[#This Row],[Erorr 1]])</f>
        <v>0.15060000000000073</v>
      </c>
      <c r="H135" s="11">
        <f>MA1SONY[[#This Row],[Abs Erorr 1]]/MA1SONY[[#This Row],[Adj Close]]</f>
        <v>1.2543832615630709E-2</v>
      </c>
      <c r="I135" s="9">
        <f t="shared" ref="I135:I198" si="13">AVERAGE(C132:C134)</f>
        <v>11.958266666666667</v>
      </c>
      <c r="J135" s="12">
        <f>(MA1SONY[[#This Row],[Adj Close]]-MA1SONY[[#This Row],[3-MA]])</f>
        <v>4.7633333333333638E-2</v>
      </c>
      <c r="K135" s="13">
        <f t="shared" si="12"/>
        <v>2.2689344444444736E-3</v>
      </c>
      <c r="L135" s="13">
        <f>ABS(MA1SONY[[#This Row],[Erorr 2]])</f>
        <v>4.7633333333333638E-2</v>
      </c>
      <c r="M135" s="11">
        <f>MA1SONY[[#This Row],[Abs Erorr 2]]/MA1SONY[[#This Row],[Adj Close]]</f>
        <v>3.9674937600124634E-3</v>
      </c>
      <c r="N135" s="9">
        <f t="shared" si="9"/>
        <v>12.025966666666667</v>
      </c>
      <c r="O135" s="14">
        <f>MA1SONY[[#This Row],[Adj Close]]-MA1SONY[[#This Row],[6-MA]]</f>
        <v>-2.0066666666666677E-2</v>
      </c>
      <c r="P135" s="13">
        <f>(MA1SONY[[#This Row],[Adj Close]]-N135)^2</f>
        <v>4.0267111111111153E-4</v>
      </c>
      <c r="Q135" s="13">
        <f>ABS(MA1SONY[[#This Row],[Erorr 3]])</f>
        <v>2.0066666666666677E-2</v>
      </c>
      <c r="R135" s="15">
        <f>MA1SONY[[#This Row],[Abs Erorr 3]]/MA1SONY[[#This Row],[Adj Close]]</f>
        <v>1.6714004503341421E-3</v>
      </c>
    </row>
    <row r="136" spans="2:18">
      <c r="B136" s="7">
        <v>43979.291666666664</v>
      </c>
      <c r="C136" s="8">
        <v>12.312900000000001</v>
      </c>
      <c r="D136" s="9">
        <f t="shared" si="11"/>
        <v>12.0059</v>
      </c>
      <c r="E136" s="10">
        <f>MA1SONY[[#This Row],[Adj Close]]-MA1SONY[[#This Row],[Naive Trend ]]</f>
        <v>0.30700000000000038</v>
      </c>
      <c r="F136" s="6">
        <f t="shared" si="10"/>
        <v>9.4249000000000235E-2</v>
      </c>
      <c r="G136" s="6">
        <f>ABS(MA1SONY[[#This Row],[Erorr 1]])</f>
        <v>0.30700000000000038</v>
      </c>
      <c r="H136" s="11">
        <f>MA1SONY[[#This Row],[Abs Erorr 1]]/MA1SONY[[#This Row],[Adj Close]]</f>
        <v>2.4933200139690921E-2</v>
      </c>
      <c r="I136" s="9">
        <f t="shared" si="13"/>
        <v>11.972866666666667</v>
      </c>
      <c r="J136" s="12">
        <f>(MA1SONY[[#This Row],[Adj Close]]-MA1SONY[[#This Row],[3-MA]])</f>
        <v>0.3400333333333343</v>
      </c>
      <c r="K136" s="13">
        <f t="shared" si="12"/>
        <v>0.11562266777777844</v>
      </c>
      <c r="L136" s="13">
        <f>ABS(MA1SONY[[#This Row],[Erorr 2]])</f>
        <v>0.3400333333333343</v>
      </c>
      <c r="M136" s="11">
        <f>MA1SONY[[#This Row],[Abs Erorr 2]]/MA1SONY[[#This Row],[Adj Close]]</f>
        <v>2.7616023303473129E-2</v>
      </c>
      <c r="N136" s="9">
        <f t="shared" si="9"/>
        <v>11.991</v>
      </c>
      <c r="O136" s="14">
        <f>MA1SONY[[#This Row],[Adj Close]]-MA1SONY[[#This Row],[6-MA]]</f>
        <v>0.32190000000000119</v>
      </c>
      <c r="P136" s="13">
        <f>(MA1SONY[[#This Row],[Adj Close]]-N136)^2</f>
        <v>0.10361961000000076</v>
      </c>
      <c r="Q136" s="13">
        <f>ABS(MA1SONY[[#This Row],[Erorr 3]])</f>
        <v>0.32190000000000119</v>
      </c>
      <c r="R136" s="15">
        <f>MA1SONY[[#This Row],[Abs Erorr 3]]/MA1SONY[[#This Row],[Adj Close]]</f>
        <v>2.6143313110640155E-2</v>
      </c>
    </row>
    <row r="137" spans="2:18">
      <c r="B137" s="7">
        <v>43980.291666666664</v>
      </c>
      <c r="C137" s="8">
        <v>12.347200000000001</v>
      </c>
      <c r="D137" s="9">
        <f t="shared" si="11"/>
        <v>12.312900000000001</v>
      </c>
      <c r="E137" s="10">
        <f>MA1SONY[[#This Row],[Adj Close]]-MA1SONY[[#This Row],[Naive Trend ]]</f>
        <v>3.4299999999999997E-2</v>
      </c>
      <c r="F137" s="6">
        <f t="shared" si="10"/>
        <v>1.1764899999999999E-3</v>
      </c>
      <c r="G137" s="6">
        <f>ABS(MA1SONY[[#This Row],[Erorr 1]])</f>
        <v>3.4299999999999997E-2</v>
      </c>
      <c r="H137" s="11">
        <f>MA1SONY[[#This Row],[Abs Erorr 1]]/MA1SONY[[#This Row],[Adj Close]]</f>
        <v>2.7779577556045093E-3</v>
      </c>
      <c r="I137" s="9">
        <f t="shared" si="13"/>
        <v>12.058033333333334</v>
      </c>
      <c r="J137" s="12">
        <f>(MA1SONY[[#This Row],[Adj Close]]-MA1SONY[[#This Row],[3-MA]])</f>
        <v>0.28916666666666657</v>
      </c>
      <c r="K137" s="13">
        <f t="shared" si="12"/>
        <v>8.3617361111111052E-2</v>
      </c>
      <c r="L137" s="13">
        <f>ABS(MA1SONY[[#This Row],[Erorr 2]])</f>
        <v>0.28916666666666657</v>
      </c>
      <c r="M137" s="11">
        <f>MA1SONY[[#This Row],[Abs Erorr 2]]/MA1SONY[[#This Row],[Adj Close]]</f>
        <v>2.3419614703468525E-2</v>
      </c>
      <c r="N137" s="9">
        <f t="shared" si="9"/>
        <v>12.039616666666667</v>
      </c>
      <c r="O137" s="14">
        <f>MA1SONY[[#This Row],[Adj Close]]-MA1SONY[[#This Row],[6-MA]]</f>
        <v>0.30758333333333354</v>
      </c>
      <c r="P137" s="13">
        <f>(MA1SONY[[#This Row],[Adj Close]]-N137)^2</f>
        <v>9.4607506944444572E-2</v>
      </c>
      <c r="Q137" s="13">
        <f>ABS(MA1SONY[[#This Row],[Erorr 3]])</f>
        <v>0.30758333333333354</v>
      </c>
      <c r="R137" s="15">
        <f>MA1SONY[[#This Row],[Abs Erorr 3]]/MA1SONY[[#This Row],[Adj Close]]</f>
        <v>2.49111809425079E-2</v>
      </c>
    </row>
    <row r="138" spans="2:18">
      <c r="B138" s="7">
        <v>43983.291666666664</v>
      </c>
      <c r="C138" s="8">
        <v>12.4864</v>
      </c>
      <c r="D138" s="9">
        <f t="shared" si="11"/>
        <v>12.347200000000001</v>
      </c>
      <c r="E138" s="10">
        <f>MA1SONY[[#This Row],[Adj Close]]-MA1SONY[[#This Row],[Naive Trend ]]</f>
        <v>0.13919999999999888</v>
      </c>
      <c r="F138" s="6">
        <f t="shared" si="10"/>
        <v>1.9376639999999688E-2</v>
      </c>
      <c r="G138" s="6">
        <f>ABS(MA1SONY[[#This Row],[Erorr 1]])</f>
        <v>0.13919999999999888</v>
      </c>
      <c r="H138" s="11">
        <f>MA1SONY[[#This Row],[Abs Erorr 1]]/MA1SONY[[#This Row],[Adj Close]]</f>
        <v>1.114812916453092E-2</v>
      </c>
      <c r="I138" s="9">
        <f t="shared" si="13"/>
        <v>12.222000000000001</v>
      </c>
      <c r="J138" s="12">
        <f>(MA1SONY[[#This Row],[Adj Close]]-MA1SONY[[#This Row],[3-MA]])</f>
        <v>0.26439999999999841</v>
      </c>
      <c r="K138" s="13">
        <f t="shared" si="12"/>
        <v>6.9907359999999155E-2</v>
      </c>
      <c r="L138" s="13">
        <f>ABS(MA1SONY[[#This Row],[Erorr 2]])</f>
        <v>0.26439999999999841</v>
      </c>
      <c r="M138" s="11">
        <f>MA1SONY[[#This Row],[Abs Erorr 2]]/MA1SONY[[#This Row],[Adj Close]]</f>
        <v>2.1175038441824577E-2</v>
      </c>
      <c r="N138" s="9">
        <f t="shared" ref="N138:N201" si="14">AVERAGE(C132:C137)</f>
        <v>12.090133333333334</v>
      </c>
      <c r="O138" s="14">
        <f>MA1SONY[[#This Row],[Adj Close]]-MA1SONY[[#This Row],[6-MA]]</f>
        <v>0.39626666666666566</v>
      </c>
      <c r="P138" s="13">
        <f>(MA1SONY[[#This Row],[Adj Close]]-N138)^2</f>
        <v>0.15702727111111031</v>
      </c>
      <c r="Q138" s="13">
        <f>ABS(MA1SONY[[#This Row],[Erorr 3]])</f>
        <v>0.39626666666666566</v>
      </c>
      <c r="R138" s="15">
        <f>MA1SONY[[#This Row],[Abs Erorr 3]]/MA1SONY[[#This Row],[Adj Close]]</f>
        <v>3.1735861951136091E-2</v>
      </c>
    </row>
    <row r="139" spans="2:18">
      <c r="B139" s="7">
        <v>43984.291666666664</v>
      </c>
      <c r="C139" s="8">
        <v>12.726599999999999</v>
      </c>
      <c r="D139" s="9">
        <f t="shared" si="11"/>
        <v>12.4864</v>
      </c>
      <c r="E139" s="10">
        <f>MA1SONY[[#This Row],[Adj Close]]-MA1SONY[[#This Row],[Naive Trend ]]</f>
        <v>0.24019999999999975</v>
      </c>
      <c r="F139" s="6">
        <f t="shared" si="10"/>
        <v>5.7696039999999879E-2</v>
      </c>
      <c r="G139" s="6">
        <f>ABS(MA1SONY[[#This Row],[Erorr 1]])</f>
        <v>0.24019999999999975</v>
      </c>
      <c r="H139" s="11">
        <f>MA1SONY[[#This Row],[Abs Erorr 1]]/MA1SONY[[#This Row],[Adj Close]]</f>
        <v>1.8873854760894485E-2</v>
      </c>
      <c r="I139" s="9">
        <f t="shared" si="13"/>
        <v>12.382166666666668</v>
      </c>
      <c r="J139" s="12">
        <f>(MA1SONY[[#This Row],[Adj Close]]-MA1SONY[[#This Row],[3-MA]])</f>
        <v>0.34443333333333115</v>
      </c>
      <c r="K139" s="13">
        <f t="shared" si="12"/>
        <v>0.11863432111110961</v>
      </c>
      <c r="L139" s="13">
        <f>ABS(MA1SONY[[#This Row],[Erorr 2]])</f>
        <v>0.34443333333333115</v>
      </c>
      <c r="M139" s="11">
        <f>MA1SONY[[#This Row],[Abs Erorr 2]]/MA1SONY[[#This Row],[Adj Close]]</f>
        <v>2.7064049575953607E-2</v>
      </c>
      <c r="N139" s="9">
        <f t="shared" si="14"/>
        <v>12.177516666666667</v>
      </c>
      <c r="O139" s="14">
        <f>MA1SONY[[#This Row],[Adj Close]]-MA1SONY[[#This Row],[6-MA]]</f>
        <v>0.54908333333333204</v>
      </c>
      <c r="P139" s="13">
        <f>(MA1SONY[[#This Row],[Adj Close]]-N139)^2</f>
        <v>0.30149250694444302</v>
      </c>
      <c r="Q139" s="13">
        <f>ABS(MA1SONY[[#This Row],[Erorr 3]])</f>
        <v>0.54908333333333204</v>
      </c>
      <c r="R139" s="15">
        <f>MA1SONY[[#This Row],[Abs Erorr 3]]/MA1SONY[[#This Row],[Adj Close]]</f>
        <v>4.314454240200305E-2</v>
      </c>
    </row>
    <row r="140" spans="2:18">
      <c r="B140" s="7">
        <v>43985.291666666664</v>
      </c>
      <c r="C140" s="8">
        <v>12.734299999999999</v>
      </c>
      <c r="D140" s="9">
        <f t="shared" si="11"/>
        <v>12.726599999999999</v>
      </c>
      <c r="E140" s="10">
        <f>MA1SONY[[#This Row],[Adj Close]]-MA1SONY[[#This Row],[Naive Trend ]]</f>
        <v>7.6999999999998181E-3</v>
      </c>
      <c r="F140" s="6">
        <f t="shared" si="10"/>
        <v>5.9289999999997198E-5</v>
      </c>
      <c r="G140" s="6">
        <f>ABS(MA1SONY[[#This Row],[Erorr 1]])</f>
        <v>7.6999999999998181E-3</v>
      </c>
      <c r="H140" s="11">
        <f>MA1SONY[[#This Row],[Abs Erorr 1]]/MA1SONY[[#This Row],[Adj Close]]</f>
        <v>6.0466613791098202E-4</v>
      </c>
      <c r="I140" s="9">
        <f t="shared" si="13"/>
        <v>12.520066666666667</v>
      </c>
      <c r="J140" s="12">
        <f>(MA1SONY[[#This Row],[Adj Close]]-MA1SONY[[#This Row],[3-MA]])</f>
        <v>0.21423333333333261</v>
      </c>
      <c r="K140" s="13">
        <f t="shared" si="12"/>
        <v>4.58959211111108E-2</v>
      </c>
      <c r="L140" s="13">
        <f>ABS(MA1SONY[[#This Row],[Erorr 2]])</f>
        <v>0.21423333333333261</v>
      </c>
      <c r="M140" s="11">
        <f>MA1SONY[[#This Row],[Abs Erorr 2]]/MA1SONY[[#This Row],[Adj Close]]</f>
        <v>1.6823330166034461E-2</v>
      </c>
      <c r="N140" s="9">
        <f t="shared" si="14"/>
        <v>12.289050000000001</v>
      </c>
      <c r="O140" s="14">
        <f>MA1SONY[[#This Row],[Adj Close]]-MA1SONY[[#This Row],[6-MA]]</f>
        <v>0.44524999999999793</v>
      </c>
      <c r="P140" s="13">
        <f>(MA1SONY[[#This Row],[Adj Close]]-N140)^2</f>
        <v>0.19824756249999814</v>
      </c>
      <c r="Q140" s="13">
        <f>ABS(MA1SONY[[#This Row],[Erorr 3]])</f>
        <v>0.44524999999999793</v>
      </c>
      <c r="R140" s="15">
        <f>MA1SONY[[#This Row],[Abs Erorr 3]]/MA1SONY[[#This Row],[Adj Close]]</f>
        <v>3.4964623104528553E-2</v>
      </c>
    </row>
    <row r="141" spans="2:18">
      <c r="B141" s="7">
        <v>43986.291666666664</v>
      </c>
      <c r="C141" s="8">
        <v>12.618</v>
      </c>
      <c r="D141" s="9">
        <f t="shared" si="11"/>
        <v>12.734299999999999</v>
      </c>
      <c r="E141" s="10">
        <f>MA1SONY[[#This Row],[Adj Close]]-MA1SONY[[#This Row],[Naive Trend ]]</f>
        <v>-0.11629999999999896</v>
      </c>
      <c r="F141" s="6">
        <f t="shared" si="10"/>
        <v>1.3525689999999759E-2</v>
      </c>
      <c r="G141" s="6">
        <f>ABS(MA1SONY[[#This Row],[Erorr 1]])</f>
        <v>0.11629999999999896</v>
      </c>
      <c r="H141" s="11">
        <f>MA1SONY[[#This Row],[Abs Erorr 1]]/MA1SONY[[#This Row],[Adj Close]]</f>
        <v>9.2169915993025008E-3</v>
      </c>
      <c r="I141" s="9">
        <f t="shared" si="13"/>
        <v>12.649099999999999</v>
      </c>
      <c r="J141" s="12">
        <f>(MA1SONY[[#This Row],[Adj Close]]-MA1SONY[[#This Row],[3-MA]])</f>
        <v>-3.1099999999998573E-2</v>
      </c>
      <c r="K141" s="13">
        <f t="shared" si="12"/>
        <v>9.6720999999991124E-4</v>
      </c>
      <c r="L141" s="13">
        <f>ABS(MA1SONY[[#This Row],[Erorr 2]])</f>
        <v>3.1099999999998573E-2</v>
      </c>
      <c r="M141" s="11">
        <f>MA1SONY[[#This Row],[Abs Erorr 2]]/MA1SONY[[#This Row],[Adj Close]]</f>
        <v>2.4647329212235357E-3</v>
      </c>
      <c r="N141" s="9">
        <f t="shared" si="14"/>
        <v>12.435549999999999</v>
      </c>
      <c r="O141" s="14">
        <f>MA1SONY[[#This Row],[Adj Close]]-MA1SONY[[#This Row],[6-MA]]</f>
        <v>0.18245000000000111</v>
      </c>
      <c r="P141" s="13">
        <f>(MA1SONY[[#This Row],[Adj Close]]-N141)^2</f>
        <v>3.3288002500000406E-2</v>
      </c>
      <c r="Q141" s="13">
        <f>ABS(MA1SONY[[#This Row],[Erorr 3]])</f>
        <v>0.18245000000000111</v>
      </c>
      <c r="R141" s="15">
        <f>MA1SONY[[#This Row],[Abs Erorr 3]]/MA1SONY[[#This Row],[Adj Close]]</f>
        <v>1.4459502298304098E-2</v>
      </c>
    </row>
    <row r="142" spans="2:18">
      <c r="B142" s="7">
        <v>43987.291666666664</v>
      </c>
      <c r="C142" s="8">
        <v>12.833399999999999</v>
      </c>
      <c r="D142" s="9">
        <f t="shared" si="11"/>
        <v>12.618</v>
      </c>
      <c r="E142" s="10">
        <f>MA1SONY[[#This Row],[Adj Close]]-MA1SONY[[#This Row],[Naive Trend ]]</f>
        <v>0.21539999999999893</v>
      </c>
      <c r="F142" s="6">
        <f t="shared" si="10"/>
        <v>4.6397159999999535E-2</v>
      </c>
      <c r="G142" s="6">
        <f>ABS(MA1SONY[[#This Row],[Erorr 1]])</f>
        <v>0.21539999999999893</v>
      </c>
      <c r="H142" s="11">
        <f>MA1SONY[[#This Row],[Abs Erorr 1]]/MA1SONY[[#This Row],[Adj Close]]</f>
        <v>1.6784328393099172E-2</v>
      </c>
      <c r="I142" s="9">
        <f t="shared" si="13"/>
        <v>12.692966666666665</v>
      </c>
      <c r="J142" s="12">
        <f>(MA1SONY[[#This Row],[Adj Close]]-MA1SONY[[#This Row],[3-MA]])</f>
        <v>0.14043333333333408</v>
      </c>
      <c r="K142" s="13">
        <f t="shared" si="12"/>
        <v>1.972152111111132E-2</v>
      </c>
      <c r="L142" s="13">
        <f>ABS(MA1SONY[[#This Row],[Erorr 2]])</f>
        <v>0.14043333333333408</v>
      </c>
      <c r="M142" s="11">
        <f>MA1SONY[[#This Row],[Abs Erorr 2]]/MA1SONY[[#This Row],[Adj Close]]</f>
        <v>1.0942800297141371E-2</v>
      </c>
      <c r="N142" s="9">
        <f t="shared" si="14"/>
        <v>12.537566666666665</v>
      </c>
      <c r="O142" s="14">
        <f>MA1SONY[[#This Row],[Adj Close]]-MA1SONY[[#This Row],[6-MA]]</f>
        <v>0.29583333333333428</v>
      </c>
      <c r="P142" s="13">
        <f>(MA1SONY[[#This Row],[Adj Close]]-N142)^2</f>
        <v>8.7517361111111677E-2</v>
      </c>
      <c r="Q142" s="13">
        <f>ABS(MA1SONY[[#This Row],[Erorr 3]])</f>
        <v>0.29583333333333428</v>
      </c>
      <c r="R142" s="15">
        <f>MA1SONY[[#This Row],[Abs Erorr 3]]/MA1SONY[[#This Row],[Adj Close]]</f>
        <v>2.3051828302190713E-2</v>
      </c>
    </row>
    <row r="143" spans="2:18">
      <c r="B143" s="7">
        <v>43990.291666666664</v>
      </c>
      <c r="C143" s="8">
        <v>13.0717</v>
      </c>
      <c r="D143" s="9">
        <f t="shared" si="11"/>
        <v>12.833399999999999</v>
      </c>
      <c r="E143" s="10">
        <f>MA1SONY[[#This Row],[Adj Close]]-MA1SONY[[#This Row],[Naive Trend ]]</f>
        <v>0.23830000000000062</v>
      </c>
      <c r="F143" s="6">
        <f t="shared" si="10"/>
        <v>5.6786890000000298E-2</v>
      </c>
      <c r="G143" s="6">
        <f>ABS(MA1SONY[[#This Row],[Erorr 1]])</f>
        <v>0.23830000000000062</v>
      </c>
      <c r="H143" s="11">
        <f>MA1SONY[[#This Row],[Abs Erorr 1]]/MA1SONY[[#This Row],[Adj Close]]</f>
        <v>1.8230222541827049E-2</v>
      </c>
      <c r="I143" s="9">
        <f t="shared" si="13"/>
        <v>12.728566666666666</v>
      </c>
      <c r="J143" s="12">
        <f>(MA1SONY[[#This Row],[Adj Close]]-MA1SONY[[#This Row],[3-MA]])</f>
        <v>0.34313333333333418</v>
      </c>
      <c r="K143" s="13">
        <f t="shared" si="12"/>
        <v>0.11774048444444503</v>
      </c>
      <c r="L143" s="13">
        <f>ABS(MA1SONY[[#This Row],[Erorr 2]])</f>
        <v>0.34313333333333418</v>
      </c>
      <c r="M143" s="11">
        <f>MA1SONY[[#This Row],[Abs Erorr 2]]/MA1SONY[[#This Row],[Adj Close]]</f>
        <v>2.6250092438882027E-2</v>
      </c>
      <c r="N143" s="9">
        <f t="shared" si="14"/>
        <v>12.624316666666667</v>
      </c>
      <c r="O143" s="14">
        <f>MA1SONY[[#This Row],[Adj Close]]-MA1SONY[[#This Row],[6-MA]]</f>
        <v>0.4473833333333328</v>
      </c>
      <c r="P143" s="13">
        <f>(MA1SONY[[#This Row],[Adj Close]]-N143)^2</f>
        <v>0.20015184694444396</v>
      </c>
      <c r="Q143" s="13">
        <f>ABS(MA1SONY[[#This Row],[Erorr 3]])</f>
        <v>0.4473833333333328</v>
      </c>
      <c r="R143" s="15">
        <f>MA1SONY[[#This Row],[Abs Erorr 3]]/MA1SONY[[#This Row],[Adj Close]]</f>
        <v>3.4225336668783156E-2</v>
      </c>
    </row>
    <row r="144" spans="2:18">
      <c r="B144" s="7">
        <v>43991.291666666664</v>
      </c>
      <c r="C144" s="8">
        <v>13.050800000000001</v>
      </c>
      <c r="D144" s="9">
        <f t="shared" si="11"/>
        <v>13.0717</v>
      </c>
      <c r="E144" s="10">
        <f>MA1SONY[[#This Row],[Adj Close]]-MA1SONY[[#This Row],[Naive Trend ]]</f>
        <v>-2.0899999999999253E-2</v>
      </c>
      <c r="F144" s="6">
        <f t="shared" si="10"/>
        <v>4.3680999999996876E-4</v>
      </c>
      <c r="G144" s="6">
        <f>ABS(MA1SONY[[#This Row],[Erorr 1]])</f>
        <v>2.0899999999999253E-2</v>
      </c>
      <c r="H144" s="11">
        <f>MA1SONY[[#This Row],[Abs Erorr 1]]/MA1SONY[[#This Row],[Adj Close]]</f>
        <v>1.6014343948263135E-3</v>
      </c>
      <c r="I144" s="9">
        <f t="shared" si="13"/>
        <v>12.841033333333334</v>
      </c>
      <c r="J144" s="12">
        <f>(MA1SONY[[#This Row],[Adj Close]]-MA1SONY[[#This Row],[3-MA]])</f>
        <v>0.20976666666666688</v>
      </c>
      <c r="K144" s="13">
        <f t="shared" si="12"/>
        <v>4.4002054444444536E-2</v>
      </c>
      <c r="L144" s="13">
        <f>ABS(MA1SONY[[#This Row],[Erorr 2]])</f>
        <v>0.20976666666666688</v>
      </c>
      <c r="M144" s="11">
        <f>MA1SONY[[#This Row],[Abs Erorr 2]]/MA1SONY[[#This Row],[Adj Close]]</f>
        <v>1.6073088750625776E-2</v>
      </c>
      <c r="N144" s="9">
        <f t="shared" si="14"/>
        <v>12.745066666666666</v>
      </c>
      <c r="O144" s="14">
        <f>MA1SONY[[#This Row],[Adj Close]]-MA1SONY[[#This Row],[6-MA]]</f>
        <v>0.3057333333333343</v>
      </c>
      <c r="P144" s="13">
        <f>(MA1SONY[[#This Row],[Adj Close]]-N144)^2</f>
        <v>9.3472871111111702E-2</v>
      </c>
      <c r="Q144" s="13">
        <f>ABS(MA1SONY[[#This Row],[Erorr 3]])</f>
        <v>0.3057333333333343</v>
      </c>
      <c r="R144" s="15">
        <f>MA1SONY[[#This Row],[Abs Erorr 3]]/MA1SONY[[#This Row],[Adj Close]]</f>
        <v>2.3426405533249633E-2</v>
      </c>
    </row>
    <row r="145" spans="2:18">
      <c r="B145" s="7">
        <v>43992.291666666664</v>
      </c>
      <c r="C145" s="8">
        <v>13.4435</v>
      </c>
      <c r="D145" s="9">
        <f t="shared" si="11"/>
        <v>13.050800000000001</v>
      </c>
      <c r="E145" s="10">
        <f>MA1SONY[[#This Row],[Adj Close]]-MA1SONY[[#This Row],[Naive Trend ]]</f>
        <v>0.3926999999999996</v>
      </c>
      <c r="F145" s="6">
        <f t="shared" si="10"/>
        <v>0.1542132899999997</v>
      </c>
      <c r="G145" s="6">
        <f>ABS(MA1SONY[[#This Row],[Erorr 1]])</f>
        <v>0.3926999999999996</v>
      </c>
      <c r="H145" s="11">
        <f>MA1SONY[[#This Row],[Abs Erorr 1]]/MA1SONY[[#This Row],[Adj Close]]</f>
        <v>2.9211142931528218E-2</v>
      </c>
      <c r="I145" s="9">
        <f t="shared" si="13"/>
        <v>12.985300000000001</v>
      </c>
      <c r="J145" s="12">
        <f>(MA1SONY[[#This Row],[Adj Close]]-MA1SONY[[#This Row],[3-MA]])</f>
        <v>0.45819999999999972</v>
      </c>
      <c r="K145" s="13">
        <f t="shared" si="12"/>
        <v>0.20994723999999973</v>
      </c>
      <c r="L145" s="13">
        <f>ABS(MA1SONY[[#This Row],[Erorr 2]])</f>
        <v>0.45819999999999972</v>
      </c>
      <c r="M145" s="11">
        <f>MA1SONY[[#This Row],[Abs Erorr 2]]/MA1SONY[[#This Row],[Adj Close]]</f>
        <v>3.4083386022985065E-2</v>
      </c>
      <c r="N145" s="9">
        <f t="shared" si="14"/>
        <v>12.839133333333331</v>
      </c>
      <c r="O145" s="14">
        <f>MA1SONY[[#This Row],[Adj Close]]-MA1SONY[[#This Row],[6-MA]]</f>
        <v>0.60436666666666916</v>
      </c>
      <c r="P145" s="13">
        <f>(MA1SONY[[#This Row],[Adj Close]]-N145)^2</f>
        <v>0.36525906777778078</v>
      </c>
      <c r="Q145" s="13">
        <f>ABS(MA1SONY[[#This Row],[Erorr 3]])</f>
        <v>0.60436666666666916</v>
      </c>
      <c r="R145" s="15">
        <f>MA1SONY[[#This Row],[Abs Erorr 3]]/MA1SONY[[#This Row],[Adj Close]]</f>
        <v>4.4956050631656128E-2</v>
      </c>
    </row>
    <row r="146" spans="2:18">
      <c r="B146" s="7">
        <v>43993.291666666664</v>
      </c>
      <c r="C146" s="8">
        <v>12.844799999999999</v>
      </c>
      <c r="D146" s="9">
        <f t="shared" si="11"/>
        <v>13.4435</v>
      </c>
      <c r="E146" s="10">
        <f>MA1SONY[[#This Row],[Adj Close]]-MA1SONY[[#This Row],[Naive Trend ]]</f>
        <v>-0.5987000000000009</v>
      </c>
      <c r="F146" s="6">
        <f t="shared" si="10"/>
        <v>0.35844169000000109</v>
      </c>
      <c r="G146" s="6">
        <f>ABS(MA1SONY[[#This Row],[Erorr 1]])</f>
        <v>0.5987000000000009</v>
      </c>
      <c r="H146" s="11">
        <f>MA1SONY[[#This Row],[Abs Erorr 1]]/MA1SONY[[#This Row],[Adj Close]]</f>
        <v>4.661030144494277E-2</v>
      </c>
      <c r="I146" s="9">
        <f t="shared" si="13"/>
        <v>13.188666666666668</v>
      </c>
      <c r="J146" s="12">
        <f>(MA1SONY[[#This Row],[Adj Close]]-MA1SONY[[#This Row],[3-MA]])</f>
        <v>-0.34386666666666876</v>
      </c>
      <c r="K146" s="13">
        <f t="shared" si="12"/>
        <v>0.11824428444444589</v>
      </c>
      <c r="L146" s="13">
        <f>ABS(MA1SONY[[#This Row],[Erorr 2]])</f>
        <v>0.34386666666666876</v>
      </c>
      <c r="M146" s="11">
        <f>MA1SONY[[#This Row],[Abs Erorr 2]]/MA1SONY[[#This Row],[Adj Close]]</f>
        <v>2.677088523501096E-2</v>
      </c>
      <c r="N146" s="9">
        <f t="shared" si="14"/>
        <v>12.958616666666666</v>
      </c>
      <c r="O146" s="14">
        <f>MA1SONY[[#This Row],[Adj Close]]-MA1SONY[[#This Row],[6-MA]]</f>
        <v>-0.11381666666666668</v>
      </c>
      <c r="P146" s="13">
        <f>(MA1SONY[[#This Row],[Adj Close]]-N146)^2</f>
        <v>1.2954233611111114E-2</v>
      </c>
      <c r="Q146" s="13">
        <f>ABS(MA1SONY[[#This Row],[Erorr 3]])</f>
        <v>0.11381666666666668</v>
      </c>
      <c r="R146" s="15">
        <f>MA1SONY[[#This Row],[Abs Erorr 3]]/MA1SONY[[#This Row],[Adj Close]]</f>
        <v>8.8609138847367559E-3</v>
      </c>
    </row>
    <row r="147" spans="2:18">
      <c r="B147" s="7">
        <v>43994.291666666664</v>
      </c>
      <c r="C147" s="8">
        <v>13.020300000000001</v>
      </c>
      <c r="D147" s="9">
        <f t="shared" si="11"/>
        <v>12.844799999999999</v>
      </c>
      <c r="E147" s="10">
        <f>MA1SONY[[#This Row],[Adj Close]]-MA1SONY[[#This Row],[Naive Trend ]]</f>
        <v>0.17550000000000132</v>
      </c>
      <c r="F147" s="6">
        <f t="shared" si="10"/>
        <v>3.0800250000000463E-2</v>
      </c>
      <c r="G147" s="6">
        <f>ABS(MA1SONY[[#This Row],[Erorr 1]])</f>
        <v>0.17550000000000132</v>
      </c>
      <c r="H147" s="11">
        <f>MA1SONY[[#This Row],[Abs Erorr 1]]/MA1SONY[[#This Row],[Adj Close]]</f>
        <v>1.3478952097878029E-2</v>
      </c>
      <c r="I147" s="9">
        <f t="shared" si="13"/>
        <v>13.113033333333334</v>
      </c>
      <c r="J147" s="12">
        <f>(MA1SONY[[#This Row],[Adj Close]]-MA1SONY[[#This Row],[3-MA]])</f>
        <v>-9.2733333333333334E-2</v>
      </c>
      <c r="K147" s="13">
        <f t="shared" si="12"/>
        <v>8.5994711111111108E-3</v>
      </c>
      <c r="L147" s="13">
        <f>ABS(MA1SONY[[#This Row],[Erorr 2]])</f>
        <v>9.2733333333333334E-2</v>
      </c>
      <c r="M147" s="11">
        <f>MA1SONY[[#This Row],[Abs Erorr 2]]/MA1SONY[[#This Row],[Adj Close]]</f>
        <v>7.1222117257922881E-3</v>
      </c>
      <c r="N147" s="9">
        <f t="shared" si="14"/>
        <v>12.977033333333333</v>
      </c>
      <c r="O147" s="14">
        <f>MA1SONY[[#This Row],[Adj Close]]-MA1SONY[[#This Row],[6-MA]]</f>
        <v>4.3266666666667675E-2</v>
      </c>
      <c r="P147" s="13">
        <f>(MA1SONY[[#This Row],[Adj Close]]-N147)^2</f>
        <v>1.8720044444445318E-3</v>
      </c>
      <c r="Q147" s="13">
        <f>ABS(MA1SONY[[#This Row],[Erorr 3]])</f>
        <v>4.3266666666667675E-2</v>
      </c>
      <c r="R147" s="15">
        <f>MA1SONY[[#This Row],[Abs Erorr 3]]/MA1SONY[[#This Row],[Adj Close]]</f>
        <v>3.323016110739973E-3</v>
      </c>
    </row>
    <row r="148" spans="2:18">
      <c r="B148" s="7">
        <v>43997.291666666664</v>
      </c>
      <c r="C148" s="8">
        <v>13.2948</v>
      </c>
      <c r="D148" s="9">
        <f t="shared" si="11"/>
        <v>13.020300000000001</v>
      </c>
      <c r="E148" s="10">
        <f>MA1SONY[[#This Row],[Adj Close]]-MA1SONY[[#This Row],[Naive Trend ]]</f>
        <v>0.27449999999999974</v>
      </c>
      <c r="F148" s="6">
        <f t="shared" si="10"/>
        <v>7.5350249999999855E-2</v>
      </c>
      <c r="G148" s="6">
        <f>ABS(MA1SONY[[#This Row],[Erorr 1]])</f>
        <v>0.27449999999999974</v>
      </c>
      <c r="H148" s="11">
        <f>MA1SONY[[#This Row],[Abs Erorr 1]]/MA1SONY[[#This Row],[Adj Close]]</f>
        <v>2.0647170322231227E-2</v>
      </c>
      <c r="I148" s="9">
        <f t="shared" si="13"/>
        <v>13.102866666666666</v>
      </c>
      <c r="J148" s="12">
        <f>(MA1SONY[[#This Row],[Adj Close]]-MA1SONY[[#This Row],[3-MA]])</f>
        <v>0.19193333333333484</v>
      </c>
      <c r="K148" s="13">
        <f t="shared" si="12"/>
        <v>3.6838404444445028E-2</v>
      </c>
      <c r="L148" s="13">
        <f>ABS(MA1SONY[[#This Row],[Erorr 2]])</f>
        <v>0.19193333333333484</v>
      </c>
      <c r="M148" s="11">
        <f>MA1SONY[[#This Row],[Abs Erorr 2]]/MA1SONY[[#This Row],[Adj Close]]</f>
        <v>1.443672212694699E-2</v>
      </c>
      <c r="N148" s="9">
        <f t="shared" si="14"/>
        <v>13.044083333333335</v>
      </c>
      <c r="O148" s="14">
        <f>MA1SONY[[#This Row],[Adj Close]]-MA1SONY[[#This Row],[6-MA]]</f>
        <v>0.25071666666666559</v>
      </c>
      <c r="P148" s="13">
        <f>(MA1SONY[[#This Row],[Adj Close]]-N148)^2</f>
        <v>6.2858846944443908E-2</v>
      </c>
      <c r="Q148" s="13">
        <f>ABS(MA1SONY[[#This Row],[Erorr 3]])</f>
        <v>0.25071666666666559</v>
      </c>
      <c r="R148" s="15">
        <f>MA1SONY[[#This Row],[Abs Erorr 3]]/MA1SONY[[#This Row],[Adj Close]]</f>
        <v>1.8858250343492613E-2</v>
      </c>
    </row>
    <row r="149" spans="2:18">
      <c r="B149" s="7">
        <v>43998.291666666664</v>
      </c>
      <c r="C149" s="8">
        <v>13.2224</v>
      </c>
      <c r="D149" s="9">
        <f t="shared" si="11"/>
        <v>13.2948</v>
      </c>
      <c r="E149" s="10">
        <f>MA1SONY[[#This Row],[Adj Close]]-MA1SONY[[#This Row],[Naive Trend ]]</f>
        <v>-7.240000000000002E-2</v>
      </c>
      <c r="F149" s="6">
        <f t="shared" si="10"/>
        <v>5.2417600000000033E-3</v>
      </c>
      <c r="G149" s="6">
        <f>ABS(MA1SONY[[#This Row],[Erorr 1]])</f>
        <v>7.240000000000002E-2</v>
      </c>
      <c r="H149" s="11">
        <f>MA1SONY[[#This Row],[Abs Erorr 1]]/MA1SONY[[#This Row],[Adj Close]]</f>
        <v>5.4755566311713473E-3</v>
      </c>
      <c r="I149" s="9">
        <f t="shared" si="13"/>
        <v>13.0533</v>
      </c>
      <c r="J149" s="12">
        <f>(MA1SONY[[#This Row],[Adj Close]]-MA1SONY[[#This Row],[3-MA]])</f>
        <v>0.16910000000000025</v>
      </c>
      <c r="K149" s="13">
        <f t="shared" si="12"/>
        <v>2.8594810000000085E-2</v>
      </c>
      <c r="L149" s="13">
        <f>ABS(MA1SONY[[#This Row],[Erorr 2]])</f>
        <v>0.16910000000000025</v>
      </c>
      <c r="M149" s="11">
        <f>MA1SONY[[#This Row],[Abs Erorr 2]]/MA1SONY[[#This Row],[Adj Close]]</f>
        <v>1.2788903678606021E-2</v>
      </c>
      <c r="N149" s="9">
        <f t="shared" si="14"/>
        <v>13.120983333333333</v>
      </c>
      <c r="O149" s="14">
        <f>MA1SONY[[#This Row],[Adj Close]]-MA1SONY[[#This Row],[6-MA]]</f>
        <v>0.10141666666666715</v>
      </c>
      <c r="P149" s="13">
        <f>(MA1SONY[[#This Row],[Adj Close]]-N149)^2</f>
        <v>1.0285340277777878E-2</v>
      </c>
      <c r="Q149" s="13">
        <f>ABS(MA1SONY[[#This Row],[Erorr 3]])</f>
        <v>0.10141666666666715</v>
      </c>
      <c r="R149" s="15">
        <f>MA1SONY[[#This Row],[Abs Erorr 3]]/MA1SONY[[#This Row],[Adj Close]]</f>
        <v>7.6700649403033602E-3</v>
      </c>
    </row>
    <row r="150" spans="2:18">
      <c r="B150" s="7">
        <v>43999.291666666664</v>
      </c>
      <c r="C150" s="8">
        <v>13.647500000000001</v>
      </c>
      <c r="D150" s="9">
        <f t="shared" si="11"/>
        <v>13.2224</v>
      </c>
      <c r="E150" s="10">
        <f>MA1SONY[[#This Row],[Adj Close]]-MA1SONY[[#This Row],[Naive Trend ]]</f>
        <v>0.42510000000000048</v>
      </c>
      <c r="F150" s="6">
        <f t="shared" si="10"/>
        <v>0.18071001000000039</v>
      </c>
      <c r="G150" s="6">
        <f>ABS(MA1SONY[[#This Row],[Erorr 1]])</f>
        <v>0.42510000000000048</v>
      </c>
      <c r="H150" s="11">
        <f>MA1SONY[[#This Row],[Abs Erorr 1]]/MA1SONY[[#This Row],[Adj Close]]</f>
        <v>3.114856200769375E-2</v>
      </c>
      <c r="I150" s="9">
        <f t="shared" si="13"/>
        <v>13.179166666666667</v>
      </c>
      <c r="J150" s="12">
        <f>(MA1SONY[[#This Row],[Adj Close]]-MA1SONY[[#This Row],[3-MA]])</f>
        <v>0.46833333333333371</v>
      </c>
      <c r="K150" s="13">
        <f t="shared" si="12"/>
        <v>0.21933611111111145</v>
      </c>
      <c r="L150" s="13">
        <f>ABS(MA1SONY[[#This Row],[Erorr 2]])</f>
        <v>0.46833333333333371</v>
      </c>
      <c r="M150" s="11">
        <f>MA1SONY[[#This Row],[Abs Erorr 2]]/MA1SONY[[#This Row],[Adj Close]]</f>
        <v>3.4316419368626755E-2</v>
      </c>
      <c r="N150" s="9">
        <f t="shared" si="14"/>
        <v>13.146099999999999</v>
      </c>
      <c r="O150" s="14">
        <f>MA1SONY[[#This Row],[Adj Close]]-MA1SONY[[#This Row],[6-MA]]</f>
        <v>0.50140000000000207</v>
      </c>
      <c r="P150" s="13">
        <f>(MA1SONY[[#This Row],[Adj Close]]-N150)^2</f>
        <v>0.25140196000000209</v>
      </c>
      <c r="Q150" s="13">
        <f>ABS(MA1SONY[[#This Row],[Erorr 3]])</f>
        <v>0.50140000000000207</v>
      </c>
      <c r="R150" s="15">
        <f>MA1SONY[[#This Row],[Abs Erorr 3]]/MA1SONY[[#This Row],[Adj Close]]</f>
        <v>3.673932954753633E-2</v>
      </c>
    </row>
    <row r="151" spans="2:18">
      <c r="B151" s="7">
        <v>44000.291666666664</v>
      </c>
      <c r="C151" s="8">
        <v>13.6418</v>
      </c>
      <c r="D151" s="9">
        <f t="shared" si="11"/>
        <v>13.647500000000001</v>
      </c>
      <c r="E151" s="10">
        <f>MA1SONY[[#This Row],[Adj Close]]-MA1SONY[[#This Row],[Naive Trend ]]</f>
        <v>-5.7000000000009265E-3</v>
      </c>
      <c r="F151" s="6">
        <f t="shared" si="10"/>
        <v>3.249000000001056E-5</v>
      </c>
      <c r="G151" s="6">
        <f>ABS(MA1SONY[[#This Row],[Erorr 1]])</f>
        <v>5.7000000000009265E-3</v>
      </c>
      <c r="H151" s="11">
        <f>MA1SONY[[#This Row],[Abs Erorr 1]]/MA1SONY[[#This Row],[Adj Close]]</f>
        <v>4.1783342374180287E-4</v>
      </c>
      <c r="I151" s="9">
        <f t="shared" si="13"/>
        <v>13.388233333333334</v>
      </c>
      <c r="J151" s="12">
        <f>(MA1SONY[[#This Row],[Adj Close]]-MA1SONY[[#This Row],[3-MA]])</f>
        <v>0.25356666666666605</v>
      </c>
      <c r="K151" s="13">
        <f t="shared" si="12"/>
        <v>6.429605444444414E-2</v>
      </c>
      <c r="L151" s="13">
        <f>ABS(MA1SONY[[#This Row],[Erorr 2]])</f>
        <v>0.25356666666666605</v>
      </c>
      <c r="M151" s="11">
        <f>MA1SONY[[#This Row],[Abs Erorr 2]]/MA1SONY[[#This Row],[Adj Close]]</f>
        <v>1.8587478680721463E-2</v>
      </c>
      <c r="N151" s="9">
        <f t="shared" si="14"/>
        <v>13.24555</v>
      </c>
      <c r="O151" s="14">
        <f>MA1SONY[[#This Row],[Adj Close]]-MA1SONY[[#This Row],[6-MA]]</f>
        <v>0.39625000000000021</v>
      </c>
      <c r="P151" s="13">
        <f>(MA1SONY[[#This Row],[Adj Close]]-N151)^2</f>
        <v>0.15701406250000016</v>
      </c>
      <c r="Q151" s="13">
        <f>ABS(MA1SONY[[#This Row],[Erorr 3]])</f>
        <v>0.39625000000000021</v>
      </c>
      <c r="R151" s="15">
        <f>MA1SONY[[#This Row],[Abs Erorr 3]]/MA1SONY[[#This Row],[Adj Close]]</f>
        <v>2.9046753360993435E-2</v>
      </c>
    </row>
    <row r="152" spans="2:18">
      <c r="B152" s="7">
        <v>44001.291666666664</v>
      </c>
      <c r="C152" s="8">
        <v>13.533099999999999</v>
      </c>
      <c r="D152" s="9">
        <f t="shared" si="11"/>
        <v>13.6418</v>
      </c>
      <c r="E152" s="10">
        <f>MA1SONY[[#This Row],[Adj Close]]-MA1SONY[[#This Row],[Naive Trend ]]</f>
        <v>-0.10870000000000068</v>
      </c>
      <c r="F152" s="6">
        <f t="shared" si="10"/>
        <v>1.1815690000000149E-2</v>
      </c>
      <c r="G152" s="6">
        <f>ABS(MA1SONY[[#This Row],[Erorr 1]])</f>
        <v>0.10870000000000068</v>
      </c>
      <c r="H152" s="11">
        <f>MA1SONY[[#This Row],[Abs Erorr 1]]/MA1SONY[[#This Row],[Adj Close]]</f>
        <v>8.0321581899195811E-3</v>
      </c>
      <c r="I152" s="9">
        <f t="shared" si="13"/>
        <v>13.503900000000002</v>
      </c>
      <c r="J152" s="12">
        <f>(MA1SONY[[#This Row],[Adj Close]]-MA1SONY[[#This Row],[3-MA]])</f>
        <v>2.9199999999997672E-2</v>
      </c>
      <c r="K152" s="13">
        <f t="shared" si="12"/>
        <v>8.5263999999986404E-4</v>
      </c>
      <c r="L152" s="13">
        <f>ABS(MA1SONY[[#This Row],[Erorr 2]])</f>
        <v>2.9199999999997672E-2</v>
      </c>
      <c r="M152" s="11">
        <f>MA1SONY[[#This Row],[Abs Erorr 2]]/MA1SONY[[#This Row],[Adj Close]]</f>
        <v>2.1576726692330416E-3</v>
      </c>
      <c r="N152" s="9">
        <f t="shared" si="14"/>
        <v>13.278599999999999</v>
      </c>
      <c r="O152" s="14">
        <f>MA1SONY[[#This Row],[Adj Close]]-MA1SONY[[#This Row],[6-MA]]</f>
        <v>0.25450000000000017</v>
      </c>
      <c r="P152" s="13">
        <f>(MA1SONY[[#This Row],[Adj Close]]-N152)^2</f>
        <v>6.4770250000000085E-2</v>
      </c>
      <c r="Q152" s="13">
        <f>ABS(MA1SONY[[#This Row],[Erorr 3]])</f>
        <v>0.25450000000000017</v>
      </c>
      <c r="R152" s="15">
        <f>MA1SONY[[#This Row],[Abs Erorr 3]]/MA1SONY[[#This Row],[Adj Close]]</f>
        <v>1.8805742956159357E-2</v>
      </c>
    </row>
    <row r="153" spans="2:18">
      <c r="B153" s="7">
        <v>44004.291666666664</v>
      </c>
      <c r="C153" s="8">
        <v>13.6723</v>
      </c>
      <c r="D153" s="9">
        <f t="shared" si="11"/>
        <v>13.533099999999999</v>
      </c>
      <c r="E153" s="10">
        <f>MA1SONY[[#This Row],[Adj Close]]-MA1SONY[[#This Row],[Naive Trend ]]</f>
        <v>0.13920000000000066</v>
      </c>
      <c r="F153" s="6">
        <f t="shared" si="10"/>
        <v>1.9376640000000184E-2</v>
      </c>
      <c r="G153" s="6">
        <f>ABS(MA1SONY[[#This Row],[Erorr 1]])</f>
        <v>0.13920000000000066</v>
      </c>
      <c r="H153" s="11">
        <f>MA1SONY[[#This Row],[Abs Erorr 1]]/MA1SONY[[#This Row],[Adj Close]]</f>
        <v>1.0181169225368127E-2</v>
      </c>
      <c r="I153" s="9">
        <f t="shared" si="13"/>
        <v>13.607466666666667</v>
      </c>
      <c r="J153" s="12">
        <f>(MA1SONY[[#This Row],[Adj Close]]-MA1SONY[[#This Row],[3-MA]])</f>
        <v>6.4833333333332632E-2</v>
      </c>
      <c r="K153" s="13">
        <f t="shared" si="12"/>
        <v>4.2033611111110206E-3</v>
      </c>
      <c r="L153" s="13">
        <f>ABS(MA1SONY[[#This Row],[Erorr 2]])</f>
        <v>6.4833333333332632E-2</v>
      </c>
      <c r="M153" s="11">
        <f>MA1SONY[[#This Row],[Abs Erorr 2]]/MA1SONY[[#This Row],[Adj Close]]</f>
        <v>4.7419478312597466E-3</v>
      </c>
      <c r="N153" s="9">
        <f t="shared" si="14"/>
        <v>13.393316666666669</v>
      </c>
      <c r="O153" s="14">
        <f>MA1SONY[[#This Row],[Adj Close]]-MA1SONY[[#This Row],[6-MA]]</f>
        <v>0.27898333333333092</v>
      </c>
      <c r="P153" s="13">
        <f>(MA1SONY[[#This Row],[Adj Close]]-N153)^2</f>
        <v>7.7831700277776431E-2</v>
      </c>
      <c r="Q153" s="13">
        <f>ABS(MA1SONY[[#This Row],[Erorr 3]])</f>
        <v>0.27898333333333092</v>
      </c>
      <c r="R153" s="15">
        <f>MA1SONY[[#This Row],[Abs Erorr 3]]/MA1SONY[[#This Row],[Adj Close]]</f>
        <v>2.040500379112007E-2</v>
      </c>
    </row>
    <row r="154" spans="2:18">
      <c r="B154" s="7">
        <v>44005.291666666664</v>
      </c>
      <c r="C154" s="8">
        <v>13.659000000000001</v>
      </c>
      <c r="D154" s="9">
        <f t="shared" si="11"/>
        <v>13.6723</v>
      </c>
      <c r="E154" s="10">
        <f>MA1SONY[[#This Row],[Adj Close]]-MA1SONY[[#This Row],[Naive Trend ]]</f>
        <v>-1.3299999999999201E-2</v>
      </c>
      <c r="F154" s="6">
        <f t="shared" si="10"/>
        <v>1.7688999999997875E-4</v>
      </c>
      <c r="G154" s="6">
        <f>ABS(MA1SONY[[#This Row],[Erorr 1]])</f>
        <v>1.3299999999999201E-2</v>
      </c>
      <c r="H154" s="11">
        <f>MA1SONY[[#This Row],[Abs Erorr 1]]/MA1SONY[[#This Row],[Adj Close]]</f>
        <v>9.7371696317440515E-4</v>
      </c>
      <c r="I154" s="9">
        <f t="shared" si="13"/>
        <v>13.615733333333333</v>
      </c>
      <c r="J154" s="12">
        <f>(MA1SONY[[#This Row],[Adj Close]]-MA1SONY[[#This Row],[3-MA]])</f>
        <v>4.3266666666667675E-2</v>
      </c>
      <c r="K154" s="13">
        <f t="shared" si="12"/>
        <v>1.8720044444445318E-3</v>
      </c>
      <c r="L154" s="13">
        <f>ABS(MA1SONY[[#This Row],[Erorr 2]])</f>
        <v>4.3266666666667675E-2</v>
      </c>
      <c r="M154" s="11">
        <f>MA1SONY[[#This Row],[Abs Erorr 2]]/MA1SONY[[#This Row],[Adj Close]]</f>
        <v>3.167630622056349E-3</v>
      </c>
      <c r="N154" s="9">
        <f t="shared" si="14"/>
        <v>13.501983333333333</v>
      </c>
      <c r="O154" s="14">
        <f>MA1SONY[[#This Row],[Adj Close]]-MA1SONY[[#This Row],[6-MA]]</f>
        <v>0.15701666666666725</v>
      </c>
      <c r="P154" s="13">
        <f>(MA1SONY[[#This Row],[Adj Close]]-N154)^2</f>
        <v>2.4654233611111295E-2</v>
      </c>
      <c r="Q154" s="13">
        <f>ABS(MA1SONY[[#This Row],[Erorr 3]])</f>
        <v>0.15701666666666725</v>
      </c>
      <c r="R154" s="15">
        <f>MA1SONY[[#This Row],[Abs Erorr 3]]/MA1SONY[[#This Row],[Adj Close]]</f>
        <v>1.1495473070258968E-2</v>
      </c>
    </row>
    <row r="155" spans="2:18">
      <c r="B155" s="7">
        <v>44006.291666666664</v>
      </c>
      <c r="C155" s="8">
        <v>13.4702</v>
      </c>
      <c r="D155" s="9">
        <f t="shared" si="11"/>
        <v>13.659000000000001</v>
      </c>
      <c r="E155" s="10">
        <f>MA1SONY[[#This Row],[Adj Close]]-MA1SONY[[#This Row],[Naive Trend ]]</f>
        <v>-0.18880000000000052</v>
      </c>
      <c r="F155" s="6">
        <f t="shared" si="10"/>
        <v>3.5645440000000195E-2</v>
      </c>
      <c r="G155" s="6">
        <f>ABS(MA1SONY[[#This Row],[Erorr 1]])</f>
        <v>0.18880000000000052</v>
      </c>
      <c r="H155" s="11">
        <f>MA1SONY[[#This Row],[Abs Erorr 1]]/MA1SONY[[#This Row],[Adj Close]]</f>
        <v>1.4016124482190355E-2</v>
      </c>
      <c r="I155" s="9">
        <f t="shared" si="13"/>
        <v>13.621466666666665</v>
      </c>
      <c r="J155" s="12">
        <f>(MA1SONY[[#This Row],[Adj Close]]-MA1SONY[[#This Row],[3-MA]])</f>
        <v>-0.15126666666666466</v>
      </c>
      <c r="K155" s="13">
        <f t="shared" si="12"/>
        <v>2.2881604444443839E-2</v>
      </c>
      <c r="L155" s="13">
        <f>ABS(MA1SONY[[#This Row],[Erorr 2]])</f>
        <v>0.15126666666666466</v>
      </c>
      <c r="M155" s="11">
        <f>MA1SONY[[#This Row],[Abs Erorr 2]]/MA1SONY[[#This Row],[Adj Close]]</f>
        <v>1.1229726853845129E-2</v>
      </c>
      <c r="N155" s="9">
        <f t="shared" si="14"/>
        <v>13.562683333333334</v>
      </c>
      <c r="O155" s="14">
        <f>MA1SONY[[#This Row],[Adj Close]]-MA1SONY[[#This Row],[6-MA]]</f>
        <v>-9.2483333333333917E-2</v>
      </c>
      <c r="P155" s="13">
        <f>(MA1SONY[[#This Row],[Adj Close]]-N155)^2</f>
        <v>8.553166944444553E-3</v>
      </c>
      <c r="Q155" s="13">
        <f>ABS(MA1SONY[[#This Row],[Erorr 3]])</f>
        <v>9.2483333333333917E-2</v>
      </c>
      <c r="R155" s="15">
        <f>MA1SONY[[#This Row],[Abs Erorr 3]]/MA1SONY[[#This Row],[Adj Close]]</f>
        <v>6.8657728417791802E-3</v>
      </c>
    </row>
    <row r="156" spans="2:18">
      <c r="B156" s="7">
        <v>44007.291666666664</v>
      </c>
      <c r="C156" s="8">
        <v>13.536899999999999</v>
      </c>
      <c r="D156" s="9">
        <f t="shared" si="11"/>
        <v>13.4702</v>
      </c>
      <c r="E156" s="10">
        <f>MA1SONY[[#This Row],[Adj Close]]-MA1SONY[[#This Row],[Naive Trend ]]</f>
        <v>6.6699999999999093E-2</v>
      </c>
      <c r="F156" s="6">
        <f t="shared" si="10"/>
        <v>4.4488899999998791E-3</v>
      </c>
      <c r="G156" s="6">
        <f>ABS(MA1SONY[[#This Row],[Erorr 1]])</f>
        <v>6.6699999999999093E-2</v>
      </c>
      <c r="H156" s="11">
        <f>MA1SONY[[#This Row],[Abs Erorr 1]]/MA1SONY[[#This Row],[Adj Close]]</f>
        <v>4.9272728615856734E-3</v>
      </c>
      <c r="I156" s="9">
        <f t="shared" si="13"/>
        <v>13.600499999999998</v>
      </c>
      <c r="J156" s="12">
        <f>(MA1SONY[[#This Row],[Adj Close]]-MA1SONY[[#This Row],[3-MA]])</f>
        <v>-6.3599999999999213E-2</v>
      </c>
      <c r="K156" s="13">
        <f t="shared" si="12"/>
        <v>4.0449599999998996E-3</v>
      </c>
      <c r="L156" s="13">
        <f>ABS(MA1SONY[[#This Row],[Erorr 2]])</f>
        <v>6.3599999999999213E-2</v>
      </c>
      <c r="M156" s="11">
        <f>MA1SONY[[#This Row],[Abs Erorr 2]]/MA1SONY[[#This Row],[Adj Close]]</f>
        <v>4.6982691753650555E-3</v>
      </c>
      <c r="N156" s="9">
        <f t="shared" si="14"/>
        <v>13.603983333333334</v>
      </c>
      <c r="O156" s="14">
        <f>MA1SONY[[#This Row],[Adj Close]]-MA1SONY[[#This Row],[6-MA]]</f>
        <v>-6.7083333333334494E-2</v>
      </c>
      <c r="P156" s="13">
        <f>(MA1SONY[[#This Row],[Adj Close]]-N156)^2</f>
        <v>4.5001736111112672E-3</v>
      </c>
      <c r="Q156" s="13">
        <f>ABS(MA1SONY[[#This Row],[Erorr 3]])</f>
        <v>6.7083333333334494E-2</v>
      </c>
      <c r="R156" s="15">
        <f>MA1SONY[[#This Row],[Abs Erorr 3]]/MA1SONY[[#This Row],[Adj Close]]</f>
        <v>4.9555905217098821E-3</v>
      </c>
    </row>
    <row r="157" spans="2:18">
      <c r="B157" s="7">
        <v>44008.291666666664</v>
      </c>
      <c r="C157" s="8">
        <v>13.285299999999999</v>
      </c>
      <c r="D157" s="9">
        <f t="shared" si="11"/>
        <v>13.536899999999999</v>
      </c>
      <c r="E157" s="10">
        <f>MA1SONY[[#This Row],[Adj Close]]-MA1SONY[[#This Row],[Naive Trend ]]</f>
        <v>-0.25159999999999982</v>
      </c>
      <c r="F157" s="6">
        <f t="shared" si="10"/>
        <v>6.3302559999999911E-2</v>
      </c>
      <c r="G157" s="6">
        <f>ABS(MA1SONY[[#This Row],[Erorr 1]])</f>
        <v>0.25159999999999982</v>
      </c>
      <c r="H157" s="11">
        <f>MA1SONY[[#This Row],[Abs Erorr 1]]/MA1SONY[[#This Row],[Adj Close]]</f>
        <v>1.8938224955401824E-2</v>
      </c>
      <c r="I157" s="9">
        <f t="shared" si="13"/>
        <v>13.555366666666666</v>
      </c>
      <c r="J157" s="12">
        <f>(MA1SONY[[#This Row],[Adj Close]]-MA1SONY[[#This Row],[3-MA]])</f>
        <v>-0.27006666666666668</v>
      </c>
      <c r="K157" s="13">
        <f t="shared" si="12"/>
        <v>7.2936004444444452E-2</v>
      </c>
      <c r="L157" s="13">
        <f>ABS(MA1SONY[[#This Row],[Erorr 2]])</f>
        <v>0.27006666666666668</v>
      </c>
      <c r="M157" s="11">
        <f>MA1SONY[[#This Row],[Abs Erorr 2]]/MA1SONY[[#This Row],[Adj Close]]</f>
        <v>2.0328232457427885E-2</v>
      </c>
      <c r="N157" s="9">
        <f t="shared" si="14"/>
        <v>13.58555</v>
      </c>
      <c r="O157" s="14">
        <f>MA1SONY[[#This Row],[Adj Close]]-MA1SONY[[#This Row],[6-MA]]</f>
        <v>-0.30025000000000013</v>
      </c>
      <c r="P157" s="13">
        <f>(MA1SONY[[#This Row],[Adj Close]]-N157)^2</f>
        <v>9.0150062500000072E-2</v>
      </c>
      <c r="Q157" s="13">
        <f>ABS(MA1SONY[[#This Row],[Erorr 3]])</f>
        <v>0.30025000000000013</v>
      </c>
      <c r="R157" s="15">
        <f>MA1SONY[[#This Row],[Abs Erorr 3]]/MA1SONY[[#This Row],[Adj Close]]</f>
        <v>2.2600167101984911E-2</v>
      </c>
    </row>
    <row r="158" spans="2:18">
      <c r="B158" s="7">
        <v>44011.291666666664</v>
      </c>
      <c r="C158" s="8">
        <v>13.1022</v>
      </c>
      <c r="D158" s="9">
        <f t="shared" si="11"/>
        <v>13.285299999999999</v>
      </c>
      <c r="E158" s="10">
        <f>MA1SONY[[#This Row],[Adj Close]]-MA1SONY[[#This Row],[Naive Trend ]]</f>
        <v>-0.1830999999999996</v>
      </c>
      <c r="F158" s="6">
        <f t="shared" si="10"/>
        <v>3.3525609999999852E-2</v>
      </c>
      <c r="G158" s="6">
        <f>ABS(MA1SONY[[#This Row],[Erorr 1]])</f>
        <v>0.1830999999999996</v>
      </c>
      <c r="H158" s="11">
        <f>MA1SONY[[#This Row],[Abs Erorr 1]]/MA1SONY[[#This Row],[Adj Close]]</f>
        <v>1.3974752331669459E-2</v>
      </c>
      <c r="I158" s="9">
        <f t="shared" si="13"/>
        <v>13.4308</v>
      </c>
      <c r="J158" s="12">
        <f>(MA1SONY[[#This Row],[Adj Close]]-MA1SONY[[#This Row],[3-MA]])</f>
        <v>-0.32859999999999978</v>
      </c>
      <c r="K158" s="13">
        <f t="shared" si="12"/>
        <v>0.10797795999999986</v>
      </c>
      <c r="L158" s="13">
        <f>ABS(MA1SONY[[#This Row],[Erorr 2]])</f>
        <v>0.32859999999999978</v>
      </c>
      <c r="M158" s="11">
        <f>MA1SONY[[#This Row],[Abs Erorr 2]]/MA1SONY[[#This Row],[Adj Close]]</f>
        <v>2.507975759796063E-2</v>
      </c>
      <c r="N158" s="9">
        <f t="shared" si="14"/>
        <v>13.526133333333334</v>
      </c>
      <c r="O158" s="14">
        <f>MA1SONY[[#This Row],[Adj Close]]-MA1SONY[[#This Row],[6-MA]]</f>
        <v>-0.42393333333333416</v>
      </c>
      <c r="P158" s="13">
        <f>(MA1SONY[[#This Row],[Adj Close]]-N158)^2</f>
        <v>0.17971947111111181</v>
      </c>
      <c r="Q158" s="13">
        <f>ABS(MA1SONY[[#This Row],[Erorr 3]])</f>
        <v>0.42393333333333416</v>
      </c>
      <c r="R158" s="15">
        <f>MA1SONY[[#This Row],[Abs Erorr 3]]/MA1SONY[[#This Row],[Adj Close]]</f>
        <v>3.2355889341739108E-2</v>
      </c>
    </row>
    <row r="159" spans="2:18">
      <c r="B159" s="7">
        <v>44012.291666666664</v>
      </c>
      <c r="C159" s="8">
        <v>13.180400000000001</v>
      </c>
      <c r="D159" s="9">
        <f t="shared" si="11"/>
        <v>13.1022</v>
      </c>
      <c r="E159" s="10">
        <f>MA1SONY[[#This Row],[Adj Close]]-MA1SONY[[#This Row],[Naive Trend ]]</f>
        <v>7.8200000000000713E-2</v>
      </c>
      <c r="F159" s="6">
        <f t="shared" si="10"/>
        <v>6.115240000000112E-3</v>
      </c>
      <c r="G159" s="6">
        <f>ABS(MA1SONY[[#This Row],[Erorr 1]])</f>
        <v>7.8200000000000713E-2</v>
      </c>
      <c r="H159" s="11">
        <f>MA1SONY[[#This Row],[Abs Erorr 1]]/MA1SONY[[#This Row],[Adj Close]]</f>
        <v>5.9330521076750862E-3</v>
      </c>
      <c r="I159" s="9">
        <f t="shared" si="13"/>
        <v>13.308133333333332</v>
      </c>
      <c r="J159" s="12">
        <f>(MA1SONY[[#This Row],[Adj Close]]-MA1SONY[[#This Row],[3-MA]])</f>
        <v>-0.1277333333333317</v>
      </c>
      <c r="K159" s="13">
        <f t="shared" si="12"/>
        <v>1.6315804444444026E-2</v>
      </c>
      <c r="L159" s="13">
        <f>ABS(MA1SONY[[#This Row],[Erorr 2]])</f>
        <v>0.1277333333333317</v>
      </c>
      <c r="M159" s="11">
        <f>MA1SONY[[#This Row],[Abs Erorr 2]]/MA1SONY[[#This Row],[Adj Close]]</f>
        <v>9.6911575774128022E-3</v>
      </c>
      <c r="N159" s="9">
        <f t="shared" si="14"/>
        <v>13.454316666666664</v>
      </c>
      <c r="O159" s="14">
        <f>MA1SONY[[#This Row],[Adj Close]]-MA1SONY[[#This Row],[6-MA]]</f>
        <v>-0.27391666666666303</v>
      </c>
      <c r="P159" s="13">
        <f>(MA1SONY[[#This Row],[Adj Close]]-N159)^2</f>
        <v>7.5030340277775789E-2</v>
      </c>
      <c r="Q159" s="13">
        <f>ABS(MA1SONY[[#This Row],[Erorr 3]])</f>
        <v>0.27391666666666303</v>
      </c>
      <c r="R159" s="15">
        <f>MA1SONY[[#This Row],[Abs Erorr 3]]/MA1SONY[[#This Row],[Adj Close]]</f>
        <v>2.0782120927032792E-2</v>
      </c>
    </row>
    <row r="160" spans="2:18">
      <c r="B160" s="7">
        <v>44013.291666666664</v>
      </c>
      <c r="C160" s="8">
        <v>13.4206</v>
      </c>
      <c r="D160" s="9">
        <f t="shared" si="11"/>
        <v>13.180400000000001</v>
      </c>
      <c r="E160" s="10">
        <f>MA1SONY[[#This Row],[Adj Close]]-MA1SONY[[#This Row],[Naive Trend ]]</f>
        <v>0.24019999999999975</v>
      </c>
      <c r="F160" s="6">
        <f t="shared" si="10"/>
        <v>5.7696039999999879E-2</v>
      </c>
      <c r="G160" s="6">
        <f>ABS(MA1SONY[[#This Row],[Erorr 1]])</f>
        <v>0.24019999999999975</v>
      </c>
      <c r="H160" s="11">
        <f>MA1SONY[[#This Row],[Abs Erorr 1]]/MA1SONY[[#This Row],[Adj Close]]</f>
        <v>1.7897858516012676E-2</v>
      </c>
      <c r="I160" s="9">
        <f t="shared" si="13"/>
        <v>13.189300000000001</v>
      </c>
      <c r="J160" s="12">
        <f>(MA1SONY[[#This Row],[Adj Close]]-MA1SONY[[#This Row],[3-MA]])</f>
        <v>0.23129999999999917</v>
      </c>
      <c r="K160" s="13">
        <f t="shared" si="12"/>
        <v>5.3499689999999614E-2</v>
      </c>
      <c r="L160" s="13">
        <f>ABS(MA1SONY[[#This Row],[Erorr 2]])</f>
        <v>0.23129999999999917</v>
      </c>
      <c r="M160" s="11">
        <f>MA1SONY[[#This Row],[Abs Erorr 2]]/MA1SONY[[#This Row],[Adj Close]]</f>
        <v>1.7234698895727402E-2</v>
      </c>
      <c r="N160" s="9">
        <f t="shared" si="14"/>
        <v>13.372333333333335</v>
      </c>
      <c r="O160" s="14">
        <f>MA1SONY[[#This Row],[Adj Close]]-MA1SONY[[#This Row],[6-MA]]</f>
        <v>4.8266666666664904E-2</v>
      </c>
      <c r="P160" s="13">
        <f>(MA1SONY[[#This Row],[Adj Close]]-N160)^2</f>
        <v>2.3296711111109409E-3</v>
      </c>
      <c r="Q160" s="13">
        <f>ABS(MA1SONY[[#This Row],[Erorr 3]])</f>
        <v>4.8266666666664904E-2</v>
      </c>
      <c r="R160" s="15">
        <f>MA1SONY[[#This Row],[Abs Erorr 3]]/MA1SONY[[#This Row],[Adj Close]]</f>
        <v>3.5964611616965637E-3</v>
      </c>
    </row>
    <row r="161" spans="2:18">
      <c r="B161" s="7">
        <v>44014.291666666664</v>
      </c>
      <c r="C161" s="8">
        <v>13.3901</v>
      </c>
      <c r="D161" s="9">
        <f t="shared" si="11"/>
        <v>13.4206</v>
      </c>
      <c r="E161" s="10">
        <f>MA1SONY[[#This Row],[Adj Close]]-MA1SONY[[#This Row],[Naive Trend ]]</f>
        <v>-3.0499999999999972E-2</v>
      </c>
      <c r="F161" s="6">
        <f t="shared" si="10"/>
        <v>9.3024999999999824E-4</v>
      </c>
      <c r="G161" s="6">
        <f>ABS(MA1SONY[[#This Row],[Erorr 1]])</f>
        <v>3.0499999999999972E-2</v>
      </c>
      <c r="H161" s="11">
        <f>MA1SONY[[#This Row],[Abs Erorr 1]]/MA1SONY[[#This Row],[Adj Close]]</f>
        <v>2.2778022568912832E-3</v>
      </c>
      <c r="I161" s="9">
        <f t="shared" si="13"/>
        <v>13.234400000000001</v>
      </c>
      <c r="J161" s="12">
        <f>(MA1SONY[[#This Row],[Adj Close]]-MA1SONY[[#This Row],[3-MA]])</f>
        <v>0.15569999999999951</v>
      </c>
      <c r="K161" s="13">
        <f t="shared" si="12"/>
        <v>2.4242489999999846E-2</v>
      </c>
      <c r="L161" s="13">
        <f>ABS(MA1SONY[[#This Row],[Erorr 2]])</f>
        <v>0.15569999999999951</v>
      </c>
      <c r="M161" s="11">
        <f>MA1SONY[[#This Row],[Abs Erorr 2]]/MA1SONY[[#This Row],[Adj Close]]</f>
        <v>1.162799381632695E-2</v>
      </c>
      <c r="N161" s="9">
        <f t="shared" si="14"/>
        <v>13.332599999999999</v>
      </c>
      <c r="O161" s="14">
        <f>MA1SONY[[#This Row],[Adj Close]]-MA1SONY[[#This Row],[6-MA]]</f>
        <v>5.7500000000000995E-2</v>
      </c>
      <c r="P161" s="13">
        <f>(MA1SONY[[#This Row],[Adj Close]]-N161)^2</f>
        <v>3.3062500000001142E-3</v>
      </c>
      <c r="Q161" s="13">
        <f>ABS(MA1SONY[[#This Row],[Erorr 3]])</f>
        <v>5.7500000000000995E-2</v>
      </c>
      <c r="R161" s="15">
        <f>MA1SONY[[#This Row],[Abs Erorr 3]]/MA1SONY[[#This Row],[Adj Close]]</f>
        <v>4.2942173695492188E-3</v>
      </c>
    </row>
    <row r="162" spans="2:18">
      <c r="B162" s="7">
        <v>44018.291666666664</v>
      </c>
      <c r="C162" s="8">
        <v>13.4473</v>
      </c>
      <c r="D162" s="9">
        <f t="shared" si="11"/>
        <v>13.3901</v>
      </c>
      <c r="E162" s="10">
        <f>MA1SONY[[#This Row],[Adj Close]]-MA1SONY[[#This Row],[Naive Trend ]]</f>
        <v>5.7199999999999918E-2</v>
      </c>
      <c r="F162" s="6">
        <f t="shared" si="10"/>
        <v>3.2718399999999907E-3</v>
      </c>
      <c r="G162" s="6">
        <f>ABS(MA1SONY[[#This Row],[Erorr 1]])</f>
        <v>5.7199999999999918E-2</v>
      </c>
      <c r="H162" s="11">
        <f>MA1SONY[[#This Row],[Abs Erorr 1]]/MA1SONY[[#This Row],[Adj Close]]</f>
        <v>4.2536419950473265E-3</v>
      </c>
      <c r="I162" s="9">
        <f t="shared" si="13"/>
        <v>13.330366666666668</v>
      </c>
      <c r="J162" s="12">
        <f>(MA1SONY[[#This Row],[Adj Close]]-MA1SONY[[#This Row],[3-MA]])</f>
        <v>0.116933333333332</v>
      </c>
      <c r="K162" s="13">
        <f t="shared" si="12"/>
        <v>1.3673404444444133E-2</v>
      </c>
      <c r="L162" s="13">
        <f>ABS(MA1SONY[[#This Row],[Erorr 2]])</f>
        <v>0.116933333333332</v>
      </c>
      <c r="M162" s="11">
        <f>MA1SONY[[#This Row],[Abs Erorr 2]]/MA1SONY[[#This Row],[Adj Close]]</f>
        <v>8.6956737288029565E-3</v>
      </c>
      <c r="N162" s="9">
        <f t="shared" si="14"/>
        <v>13.319249999999998</v>
      </c>
      <c r="O162" s="14">
        <f>MA1SONY[[#This Row],[Adj Close]]-MA1SONY[[#This Row],[6-MA]]</f>
        <v>0.12805000000000177</v>
      </c>
      <c r="P162" s="13">
        <f>(MA1SONY[[#This Row],[Adj Close]]-N162)^2</f>
        <v>1.6396802500000453E-2</v>
      </c>
      <c r="Q162" s="13">
        <f>ABS(MA1SONY[[#This Row],[Erorr 3]])</f>
        <v>0.12805000000000177</v>
      </c>
      <c r="R162" s="15">
        <f>MA1SONY[[#This Row],[Abs Erorr 3]]/MA1SONY[[#This Row],[Adj Close]]</f>
        <v>9.5223576480038194E-3</v>
      </c>
    </row>
    <row r="163" spans="2:18">
      <c r="B163" s="7">
        <v>44019.291666666664</v>
      </c>
      <c r="C163" s="8">
        <v>13.1861</v>
      </c>
      <c r="D163" s="9">
        <f t="shared" si="11"/>
        <v>13.4473</v>
      </c>
      <c r="E163" s="10">
        <f>MA1SONY[[#This Row],[Adj Close]]-MA1SONY[[#This Row],[Naive Trend ]]</f>
        <v>-0.26120000000000054</v>
      </c>
      <c r="F163" s="6">
        <f t="shared" si="10"/>
        <v>6.822544000000029E-2</v>
      </c>
      <c r="G163" s="6">
        <f>ABS(MA1SONY[[#This Row],[Erorr 1]])</f>
        <v>0.26120000000000054</v>
      </c>
      <c r="H163" s="11">
        <f>MA1SONY[[#This Row],[Abs Erorr 1]]/MA1SONY[[#This Row],[Adj Close]]</f>
        <v>1.9808737989246292E-2</v>
      </c>
      <c r="I163" s="9">
        <f t="shared" si="13"/>
        <v>13.419333333333334</v>
      </c>
      <c r="J163" s="12">
        <f>(MA1SONY[[#This Row],[Adj Close]]-MA1SONY[[#This Row],[3-MA]])</f>
        <v>-0.23323333333333451</v>
      </c>
      <c r="K163" s="13">
        <f t="shared" si="12"/>
        <v>5.4397787777778331E-2</v>
      </c>
      <c r="L163" s="13">
        <f>ABS(MA1SONY[[#This Row],[Erorr 2]])</f>
        <v>0.23323333333333451</v>
      </c>
      <c r="M163" s="11">
        <f>MA1SONY[[#This Row],[Abs Erorr 2]]/MA1SONY[[#This Row],[Adj Close]]</f>
        <v>1.7687817727253283E-2</v>
      </c>
      <c r="N163" s="9">
        <f t="shared" si="14"/>
        <v>13.304316666666667</v>
      </c>
      <c r="O163" s="14">
        <f>MA1SONY[[#This Row],[Adj Close]]-MA1SONY[[#This Row],[6-MA]]</f>
        <v>-0.11821666666666708</v>
      </c>
      <c r="P163" s="13">
        <f>(MA1SONY[[#This Row],[Adj Close]]-N163)^2</f>
        <v>1.3975180277777876E-2</v>
      </c>
      <c r="Q163" s="13">
        <f>ABS(MA1SONY[[#This Row],[Erorr 3]])</f>
        <v>0.11821666666666708</v>
      </c>
      <c r="R163" s="15">
        <f>MA1SONY[[#This Row],[Abs Erorr 3]]/MA1SONY[[#This Row],[Adj Close]]</f>
        <v>8.9652487594259929E-3</v>
      </c>
    </row>
    <row r="164" spans="2:18">
      <c r="B164" s="7">
        <v>44020.291666666664</v>
      </c>
      <c r="C164" s="8">
        <v>13.3062</v>
      </c>
      <c r="D164" s="9">
        <f t="shared" si="11"/>
        <v>13.1861</v>
      </c>
      <c r="E164" s="10">
        <f>MA1SONY[[#This Row],[Adj Close]]-MA1SONY[[#This Row],[Naive Trend ]]</f>
        <v>0.12010000000000076</v>
      </c>
      <c r="F164" s="6">
        <f t="shared" si="10"/>
        <v>1.4424010000000183E-2</v>
      </c>
      <c r="G164" s="6">
        <f>ABS(MA1SONY[[#This Row],[Erorr 1]])</f>
        <v>0.12010000000000076</v>
      </c>
      <c r="H164" s="11">
        <f>MA1SONY[[#This Row],[Abs Erorr 1]]/MA1SONY[[#This Row],[Adj Close]]</f>
        <v>9.025867640648777E-3</v>
      </c>
      <c r="I164" s="9">
        <f t="shared" si="13"/>
        <v>13.341166666666666</v>
      </c>
      <c r="J164" s="12">
        <f>(MA1SONY[[#This Row],[Adj Close]]-MA1SONY[[#This Row],[3-MA]])</f>
        <v>-3.4966666666665702E-2</v>
      </c>
      <c r="K164" s="13">
        <f t="shared" si="12"/>
        <v>1.2226677777777103E-3</v>
      </c>
      <c r="L164" s="13">
        <f>ABS(MA1SONY[[#This Row],[Erorr 2]])</f>
        <v>3.4966666666665702E-2</v>
      </c>
      <c r="M164" s="11">
        <f>MA1SONY[[#This Row],[Abs Erorr 2]]/MA1SONY[[#This Row],[Adj Close]]</f>
        <v>2.6278476700083947E-3</v>
      </c>
      <c r="N164" s="9">
        <f t="shared" si="14"/>
        <v>13.287783333333332</v>
      </c>
      <c r="O164" s="14">
        <f>MA1SONY[[#This Row],[Adj Close]]-MA1SONY[[#This Row],[6-MA]]</f>
        <v>1.8416666666668746E-2</v>
      </c>
      <c r="P164" s="13">
        <f>(MA1SONY[[#This Row],[Adj Close]]-N164)^2</f>
        <v>3.3917361111118771E-4</v>
      </c>
      <c r="Q164" s="13">
        <f>ABS(MA1SONY[[#This Row],[Erorr 3]])</f>
        <v>1.8416666666668746E-2</v>
      </c>
      <c r="R164" s="15">
        <f>MA1SONY[[#This Row],[Abs Erorr 3]]/MA1SONY[[#This Row],[Adj Close]]</f>
        <v>1.3840665754812603E-3</v>
      </c>
    </row>
    <row r="165" spans="2:18">
      <c r="B165" s="7">
        <v>44021.291666666664</v>
      </c>
      <c r="C165" s="8">
        <v>13.638</v>
      </c>
      <c r="D165" s="9">
        <f t="shared" si="11"/>
        <v>13.3062</v>
      </c>
      <c r="E165" s="10">
        <f>MA1SONY[[#This Row],[Adj Close]]-MA1SONY[[#This Row],[Naive Trend ]]</f>
        <v>0.33179999999999943</v>
      </c>
      <c r="F165" s="6">
        <f t="shared" si="10"/>
        <v>0.11009123999999962</v>
      </c>
      <c r="G165" s="6">
        <f>ABS(MA1SONY[[#This Row],[Erorr 1]])</f>
        <v>0.33179999999999943</v>
      </c>
      <c r="H165" s="11">
        <f>MA1SONY[[#This Row],[Abs Erorr 1]]/MA1SONY[[#This Row],[Adj Close]]</f>
        <v>2.4329080510338719E-2</v>
      </c>
      <c r="I165" s="9">
        <f t="shared" si="13"/>
        <v>13.3132</v>
      </c>
      <c r="J165" s="12">
        <f>(MA1SONY[[#This Row],[Adj Close]]-MA1SONY[[#This Row],[3-MA]])</f>
        <v>0.32479999999999976</v>
      </c>
      <c r="K165" s="13">
        <f t="shared" si="12"/>
        <v>0.10549503999999985</v>
      </c>
      <c r="L165" s="13">
        <f>ABS(MA1SONY[[#This Row],[Erorr 2]])</f>
        <v>0.32479999999999976</v>
      </c>
      <c r="M165" s="11">
        <f>MA1SONY[[#This Row],[Abs Erorr 2]]/MA1SONY[[#This Row],[Adj Close]]</f>
        <v>2.3815808769614297E-2</v>
      </c>
      <c r="N165" s="9">
        <f t="shared" si="14"/>
        <v>13.321783333333334</v>
      </c>
      <c r="O165" s="14">
        <f>MA1SONY[[#This Row],[Adj Close]]-MA1SONY[[#This Row],[6-MA]]</f>
        <v>0.3162166666666657</v>
      </c>
      <c r="P165" s="13">
        <f>(MA1SONY[[#This Row],[Adj Close]]-N165)^2</f>
        <v>9.9992980277777171E-2</v>
      </c>
      <c r="Q165" s="13">
        <f>ABS(MA1SONY[[#This Row],[Erorr 3]])</f>
        <v>0.3162166666666657</v>
      </c>
      <c r="R165" s="15">
        <f>MA1SONY[[#This Row],[Abs Erorr 3]]/MA1SONY[[#This Row],[Adj Close]]</f>
        <v>2.3186439849440219E-2</v>
      </c>
    </row>
    <row r="166" spans="2:18">
      <c r="B166" s="7">
        <v>44022.291666666664</v>
      </c>
      <c r="C166" s="8">
        <v>14.0975</v>
      </c>
      <c r="D166" s="9">
        <f t="shared" si="11"/>
        <v>13.638</v>
      </c>
      <c r="E166" s="10">
        <f>MA1SONY[[#This Row],[Adj Close]]-MA1SONY[[#This Row],[Naive Trend ]]</f>
        <v>0.45950000000000024</v>
      </c>
      <c r="F166" s="6">
        <f t="shared" si="10"/>
        <v>0.21114025000000022</v>
      </c>
      <c r="G166" s="6">
        <f>ABS(MA1SONY[[#This Row],[Erorr 1]])</f>
        <v>0.45950000000000024</v>
      </c>
      <c r="H166" s="11">
        <f>MA1SONY[[#This Row],[Abs Erorr 1]]/MA1SONY[[#This Row],[Adj Close]]</f>
        <v>3.2594431636815052E-2</v>
      </c>
      <c r="I166" s="9">
        <f t="shared" si="13"/>
        <v>13.376766666666667</v>
      </c>
      <c r="J166" s="12">
        <f>(MA1SONY[[#This Row],[Adj Close]]-MA1SONY[[#This Row],[3-MA]])</f>
        <v>0.72073333333333345</v>
      </c>
      <c r="K166" s="13">
        <f t="shared" si="12"/>
        <v>0.51945653777777789</v>
      </c>
      <c r="L166" s="13">
        <f>ABS(MA1SONY[[#This Row],[Erorr 2]])</f>
        <v>0.72073333333333345</v>
      </c>
      <c r="M166" s="11">
        <f>MA1SONY[[#This Row],[Abs Erorr 2]]/MA1SONY[[#This Row],[Adj Close]]</f>
        <v>5.1124903942779458E-2</v>
      </c>
      <c r="N166" s="9">
        <f t="shared" si="14"/>
        <v>13.398050000000003</v>
      </c>
      <c r="O166" s="14">
        <f>MA1SONY[[#This Row],[Adj Close]]-MA1SONY[[#This Row],[6-MA]]</f>
        <v>0.69944999999999702</v>
      </c>
      <c r="P166" s="13">
        <f>(MA1SONY[[#This Row],[Adj Close]]-N166)^2</f>
        <v>0.48923030249999583</v>
      </c>
      <c r="Q166" s="13">
        <f>ABS(MA1SONY[[#This Row],[Erorr 3]])</f>
        <v>0.69944999999999702</v>
      </c>
      <c r="R166" s="15">
        <f>MA1SONY[[#This Row],[Abs Erorr 3]]/MA1SONY[[#This Row],[Adj Close]]</f>
        <v>4.9615179996453061E-2</v>
      </c>
    </row>
    <row r="167" spans="2:18">
      <c r="B167" s="7">
        <v>44025.291666666664</v>
      </c>
      <c r="C167" s="8">
        <v>14.1776</v>
      </c>
      <c r="D167" s="9">
        <f t="shared" si="11"/>
        <v>14.0975</v>
      </c>
      <c r="E167" s="10">
        <f>MA1SONY[[#This Row],[Adj Close]]-MA1SONY[[#This Row],[Naive Trend ]]</f>
        <v>8.0099999999999838E-2</v>
      </c>
      <c r="F167" s="6">
        <f t="shared" si="10"/>
        <v>6.4160099999999737E-3</v>
      </c>
      <c r="G167" s="6">
        <f>ABS(MA1SONY[[#This Row],[Erorr 1]])</f>
        <v>8.0099999999999838E-2</v>
      </c>
      <c r="H167" s="11">
        <f>MA1SONY[[#This Row],[Abs Erorr 1]]/MA1SONY[[#This Row],[Adj Close]]</f>
        <v>5.649757363728687E-3</v>
      </c>
      <c r="I167" s="9">
        <f t="shared" si="13"/>
        <v>13.680566666666669</v>
      </c>
      <c r="J167" s="12">
        <f>(MA1SONY[[#This Row],[Adj Close]]-MA1SONY[[#This Row],[3-MA]])</f>
        <v>0.49703333333333077</v>
      </c>
      <c r="K167" s="13">
        <f t="shared" si="12"/>
        <v>0.2470421344444419</v>
      </c>
      <c r="L167" s="13">
        <f>ABS(MA1SONY[[#This Row],[Erorr 2]])</f>
        <v>0.49703333333333077</v>
      </c>
      <c r="M167" s="11">
        <f>MA1SONY[[#This Row],[Abs Erorr 2]]/MA1SONY[[#This Row],[Adj Close]]</f>
        <v>3.5057649625700453E-2</v>
      </c>
      <c r="N167" s="9">
        <f t="shared" si="14"/>
        <v>13.510866666666667</v>
      </c>
      <c r="O167" s="14">
        <f>MA1SONY[[#This Row],[Adj Close]]-MA1SONY[[#This Row],[6-MA]]</f>
        <v>0.66673333333333318</v>
      </c>
      <c r="P167" s="13">
        <f>(MA1SONY[[#This Row],[Adj Close]]-N167)^2</f>
        <v>0.44453333777777759</v>
      </c>
      <c r="Q167" s="13">
        <f>ABS(MA1SONY[[#This Row],[Erorr 3]])</f>
        <v>0.66673333333333318</v>
      </c>
      <c r="R167" s="15">
        <f>MA1SONY[[#This Row],[Abs Erorr 3]]/MA1SONY[[#This Row],[Adj Close]]</f>
        <v>4.7027235451228215E-2</v>
      </c>
    </row>
    <row r="168" spans="2:18">
      <c r="B168" s="7">
        <v>44026.291666666664</v>
      </c>
      <c r="C168" s="8">
        <v>14.2081</v>
      </c>
      <c r="D168" s="9">
        <f t="shared" si="11"/>
        <v>14.1776</v>
      </c>
      <c r="E168" s="10">
        <f>MA1SONY[[#This Row],[Adj Close]]-MA1SONY[[#This Row],[Naive Trend ]]</f>
        <v>3.0499999999999972E-2</v>
      </c>
      <c r="F168" s="6">
        <f t="shared" si="10"/>
        <v>9.3024999999999824E-4</v>
      </c>
      <c r="G168" s="6">
        <f>ABS(MA1SONY[[#This Row],[Erorr 1]])</f>
        <v>3.0499999999999972E-2</v>
      </c>
      <c r="H168" s="11">
        <f>MA1SONY[[#This Row],[Abs Erorr 1]]/MA1SONY[[#This Row],[Adj Close]]</f>
        <v>2.1466628190961474E-3</v>
      </c>
      <c r="I168" s="9">
        <f t="shared" si="13"/>
        <v>13.971033333333333</v>
      </c>
      <c r="J168" s="12">
        <f>(MA1SONY[[#This Row],[Adj Close]]-MA1SONY[[#This Row],[3-MA]])</f>
        <v>0.2370666666666672</v>
      </c>
      <c r="K168" s="13">
        <f t="shared" si="12"/>
        <v>5.6200604444444698E-2</v>
      </c>
      <c r="L168" s="13">
        <f>ABS(MA1SONY[[#This Row],[Erorr 2]])</f>
        <v>0.2370666666666672</v>
      </c>
      <c r="M168" s="11">
        <f>MA1SONY[[#This Row],[Abs Erorr 2]]/MA1SONY[[#This Row],[Adj Close]]</f>
        <v>1.6685317999357213E-2</v>
      </c>
      <c r="N168" s="9">
        <f t="shared" si="14"/>
        <v>13.642116666666666</v>
      </c>
      <c r="O168" s="14">
        <f>MA1SONY[[#This Row],[Adj Close]]-MA1SONY[[#This Row],[6-MA]]</f>
        <v>0.5659833333333335</v>
      </c>
      <c r="P168" s="13">
        <f>(MA1SONY[[#This Row],[Adj Close]]-N168)^2</f>
        <v>0.32033713361111132</v>
      </c>
      <c r="Q168" s="13">
        <f>ABS(MA1SONY[[#This Row],[Erorr 3]])</f>
        <v>0.5659833333333335</v>
      </c>
      <c r="R168" s="15">
        <f>MA1SONY[[#This Row],[Abs Erorr 3]]/MA1SONY[[#This Row],[Adj Close]]</f>
        <v>3.983525829163178E-2</v>
      </c>
    </row>
    <row r="169" spans="2:18">
      <c r="B169" s="7">
        <v>44027.291666666664</v>
      </c>
      <c r="C169" s="8">
        <v>14.6485</v>
      </c>
      <c r="D169" s="9">
        <f t="shared" si="11"/>
        <v>14.2081</v>
      </c>
      <c r="E169" s="10">
        <f>MA1SONY[[#This Row],[Adj Close]]-MA1SONY[[#This Row],[Naive Trend ]]</f>
        <v>0.44040000000000035</v>
      </c>
      <c r="F169" s="6">
        <f t="shared" si="10"/>
        <v>0.19395216000000032</v>
      </c>
      <c r="G169" s="6">
        <f>ABS(MA1SONY[[#This Row],[Erorr 1]])</f>
        <v>0.44040000000000035</v>
      </c>
      <c r="H169" s="11">
        <f>MA1SONY[[#This Row],[Abs Erorr 1]]/MA1SONY[[#This Row],[Adj Close]]</f>
        <v>3.0064511724749998E-2</v>
      </c>
      <c r="I169" s="9">
        <f t="shared" si="13"/>
        <v>14.161066666666668</v>
      </c>
      <c r="J169" s="12">
        <f>(MA1SONY[[#This Row],[Adj Close]]-MA1SONY[[#This Row],[3-MA]])</f>
        <v>0.48743333333333183</v>
      </c>
      <c r="K169" s="13">
        <f t="shared" si="12"/>
        <v>0.23759125444444298</v>
      </c>
      <c r="L169" s="13">
        <f>ABS(MA1SONY[[#This Row],[Erorr 2]])</f>
        <v>0.48743333333333183</v>
      </c>
      <c r="M169" s="11">
        <f>MA1SONY[[#This Row],[Abs Erorr 2]]/MA1SONY[[#This Row],[Adj Close]]</f>
        <v>3.3275306914245954E-2</v>
      </c>
      <c r="N169" s="9">
        <f t="shared" si="14"/>
        <v>13.768916666666668</v>
      </c>
      <c r="O169" s="14">
        <f>MA1SONY[[#This Row],[Adj Close]]-MA1SONY[[#This Row],[6-MA]]</f>
        <v>0.87958333333333272</v>
      </c>
      <c r="P169" s="13">
        <f>(MA1SONY[[#This Row],[Adj Close]]-N169)^2</f>
        <v>0.77366684027777666</v>
      </c>
      <c r="Q169" s="13">
        <f>ABS(MA1SONY[[#This Row],[Erorr 3]])</f>
        <v>0.87958333333333272</v>
      </c>
      <c r="R169" s="15">
        <f>MA1SONY[[#This Row],[Abs Erorr 3]]/MA1SONY[[#This Row],[Adj Close]]</f>
        <v>6.0045966026100468E-2</v>
      </c>
    </row>
    <row r="170" spans="2:18">
      <c r="B170" s="7">
        <v>44028.291666666664</v>
      </c>
      <c r="C170" s="8">
        <v>14.642799999999999</v>
      </c>
      <c r="D170" s="9">
        <f t="shared" si="11"/>
        <v>14.6485</v>
      </c>
      <c r="E170" s="10">
        <f>MA1SONY[[#This Row],[Adj Close]]-MA1SONY[[#This Row],[Naive Trend ]]</f>
        <v>-5.7000000000009265E-3</v>
      </c>
      <c r="F170" s="6">
        <f t="shared" si="10"/>
        <v>3.249000000001056E-5</v>
      </c>
      <c r="G170" s="6">
        <f>ABS(MA1SONY[[#This Row],[Erorr 1]])</f>
        <v>5.7000000000009265E-3</v>
      </c>
      <c r="H170" s="11">
        <f>MA1SONY[[#This Row],[Abs Erorr 1]]/MA1SONY[[#This Row],[Adj Close]]</f>
        <v>3.8926981178469467E-4</v>
      </c>
      <c r="I170" s="9">
        <f t="shared" si="13"/>
        <v>14.344733333333332</v>
      </c>
      <c r="J170" s="12">
        <f>(MA1SONY[[#This Row],[Adj Close]]-MA1SONY[[#This Row],[3-MA]])</f>
        <v>0.29806666666666715</v>
      </c>
      <c r="K170" s="13">
        <f t="shared" si="12"/>
        <v>8.884373777777807E-2</v>
      </c>
      <c r="L170" s="13">
        <f>ABS(MA1SONY[[#This Row],[Erorr 2]])</f>
        <v>0.29806666666666715</v>
      </c>
      <c r="M170" s="11">
        <f>MA1SONY[[#This Row],[Abs Erorr 2]]/MA1SONY[[#This Row],[Adj Close]]</f>
        <v>2.035585179519403E-2</v>
      </c>
      <c r="N170" s="9">
        <f t="shared" si="14"/>
        <v>14.012650000000001</v>
      </c>
      <c r="O170" s="14">
        <f>MA1SONY[[#This Row],[Adj Close]]-MA1SONY[[#This Row],[6-MA]]</f>
        <v>0.63014999999999866</v>
      </c>
      <c r="P170" s="13">
        <f>(MA1SONY[[#This Row],[Adj Close]]-N170)^2</f>
        <v>0.39708902249999828</v>
      </c>
      <c r="Q170" s="13">
        <f>ABS(MA1SONY[[#This Row],[Erorr 3]])</f>
        <v>0.63014999999999866</v>
      </c>
      <c r="R170" s="15">
        <f>MA1SONY[[#This Row],[Abs Erorr 3]]/MA1SONY[[#This Row],[Adj Close]]</f>
        <v>4.3034802087032448E-2</v>
      </c>
    </row>
    <row r="171" spans="2:18">
      <c r="B171" s="7">
        <v>44029.291666666664</v>
      </c>
      <c r="C171" s="8">
        <v>14.5055</v>
      </c>
      <c r="D171" s="9">
        <f t="shared" si="11"/>
        <v>14.642799999999999</v>
      </c>
      <c r="E171" s="10">
        <f>MA1SONY[[#This Row],[Adj Close]]-MA1SONY[[#This Row],[Naive Trend ]]</f>
        <v>-0.13729999999999976</v>
      </c>
      <c r="F171" s="6">
        <f t="shared" si="10"/>
        <v>1.8851289999999934E-2</v>
      </c>
      <c r="G171" s="6">
        <f>ABS(MA1SONY[[#This Row],[Erorr 1]])</f>
        <v>0.13729999999999976</v>
      </c>
      <c r="H171" s="11">
        <f>MA1SONY[[#This Row],[Abs Erorr 1]]/MA1SONY[[#This Row],[Adj Close]]</f>
        <v>9.4653752025093772E-3</v>
      </c>
      <c r="I171" s="9">
        <f t="shared" si="13"/>
        <v>14.4998</v>
      </c>
      <c r="J171" s="12">
        <f>(MA1SONY[[#This Row],[Adj Close]]-MA1SONY[[#This Row],[3-MA]])</f>
        <v>5.6999999999991502E-3</v>
      </c>
      <c r="K171" s="13">
        <f t="shared" si="12"/>
        <v>3.2489999999990312E-5</v>
      </c>
      <c r="L171" s="13">
        <f>ABS(MA1SONY[[#This Row],[Erorr 2]])</f>
        <v>5.6999999999991502E-3</v>
      </c>
      <c r="M171" s="11">
        <f>MA1SONY[[#This Row],[Abs Erorr 2]]/MA1SONY[[#This Row],[Adj Close]]</f>
        <v>3.9295439660812454E-4</v>
      </c>
      <c r="N171" s="9">
        <f t="shared" si="14"/>
        <v>14.235416666666666</v>
      </c>
      <c r="O171" s="14">
        <f>MA1SONY[[#This Row],[Adj Close]]-MA1SONY[[#This Row],[6-MA]]</f>
        <v>0.2700833333333339</v>
      </c>
      <c r="P171" s="13">
        <f>(MA1SONY[[#This Row],[Adj Close]]-N171)^2</f>
        <v>7.2945006944444751E-2</v>
      </c>
      <c r="Q171" s="13">
        <f>ABS(MA1SONY[[#This Row],[Erorr 3]])</f>
        <v>0.2700833333333339</v>
      </c>
      <c r="R171" s="15">
        <f>MA1SONY[[#This Row],[Abs Erorr 3]]/MA1SONY[[#This Row],[Adj Close]]</f>
        <v>1.8619374260338072E-2</v>
      </c>
    </row>
    <row r="172" spans="2:18">
      <c r="B172" s="7">
        <v>44032.291666666664</v>
      </c>
      <c r="C172" s="8">
        <v>14.905900000000001</v>
      </c>
      <c r="D172" s="9">
        <f t="shared" si="11"/>
        <v>14.5055</v>
      </c>
      <c r="E172" s="10">
        <f>MA1SONY[[#This Row],[Adj Close]]-MA1SONY[[#This Row],[Naive Trend ]]</f>
        <v>0.4004000000000012</v>
      </c>
      <c r="F172" s="6">
        <f t="shared" si="10"/>
        <v>0.16032016000000096</v>
      </c>
      <c r="G172" s="6">
        <f>ABS(MA1SONY[[#This Row],[Erorr 1]])</f>
        <v>0.4004000000000012</v>
      </c>
      <c r="H172" s="11">
        <f>MA1SONY[[#This Row],[Abs Erorr 1]]/MA1SONY[[#This Row],[Adj Close]]</f>
        <v>2.6861846651326064E-2</v>
      </c>
      <c r="I172" s="9">
        <f t="shared" si="13"/>
        <v>14.598933333333333</v>
      </c>
      <c r="J172" s="12">
        <f>(MA1SONY[[#This Row],[Adj Close]]-MA1SONY[[#This Row],[3-MA]])</f>
        <v>0.30696666666666772</v>
      </c>
      <c r="K172" s="13">
        <f t="shared" si="12"/>
        <v>9.4228534444445095E-2</v>
      </c>
      <c r="L172" s="13">
        <f>ABS(MA1SONY[[#This Row],[Erorr 2]])</f>
        <v>0.30696666666666772</v>
      </c>
      <c r="M172" s="11">
        <f>MA1SONY[[#This Row],[Abs Erorr 2]]/MA1SONY[[#This Row],[Adj Close]]</f>
        <v>2.0593635182489328E-2</v>
      </c>
      <c r="N172" s="9">
        <f t="shared" si="14"/>
        <v>14.38</v>
      </c>
      <c r="O172" s="14">
        <f>MA1SONY[[#This Row],[Adj Close]]-MA1SONY[[#This Row],[6-MA]]</f>
        <v>0.52590000000000003</v>
      </c>
      <c r="P172" s="13">
        <f>(MA1SONY[[#This Row],[Adj Close]]-N172)^2</f>
        <v>0.27657081000000006</v>
      </c>
      <c r="Q172" s="13">
        <f>ABS(MA1SONY[[#This Row],[Erorr 3]])</f>
        <v>0.52590000000000003</v>
      </c>
      <c r="R172" s="15">
        <f>MA1SONY[[#This Row],[Abs Erorr 3]]/MA1SONY[[#This Row],[Adj Close]]</f>
        <v>3.5281331553277562E-2</v>
      </c>
    </row>
    <row r="173" spans="2:18">
      <c r="B173" s="7">
        <v>44033.291666666664</v>
      </c>
      <c r="C173" s="8">
        <v>14.74</v>
      </c>
      <c r="D173" s="9">
        <f t="shared" si="11"/>
        <v>14.905900000000001</v>
      </c>
      <c r="E173" s="10">
        <f>MA1SONY[[#This Row],[Adj Close]]-MA1SONY[[#This Row],[Naive Trend ]]</f>
        <v>-0.1659000000000006</v>
      </c>
      <c r="F173" s="6">
        <f t="shared" si="10"/>
        <v>2.7522810000000199E-2</v>
      </c>
      <c r="G173" s="6">
        <f>ABS(MA1SONY[[#This Row],[Erorr 1]])</f>
        <v>0.1659000000000006</v>
      </c>
      <c r="H173" s="11">
        <f>MA1SONY[[#This Row],[Abs Erorr 1]]/MA1SONY[[#This Row],[Adj Close]]</f>
        <v>1.1255088195386743E-2</v>
      </c>
      <c r="I173" s="9">
        <f t="shared" si="13"/>
        <v>14.684733333333334</v>
      </c>
      <c r="J173" s="12">
        <f>(MA1SONY[[#This Row],[Adj Close]]-MA1SONY[[#This Row],[3-MA]])</f>
        <v>5.5266666666666353E-2</v>
      </c>
      <c r="K173" s="13">
        <f t="shared" si="12"/>
        <v>3.0544044444444098E-3</v>
      </c>
      <c r="L173" s="13">
        <f>ABS(MA1SONY[[#This Row],[Erorr 2]])</f>
        <v>5.5266666666666353E-2</v>
      </c>
      <c r="M173" s="11">
        <f>MA1SONY[[#This Row],[Abs Erorr 2]]/MA1SONY[[#This Row],[Adj Close]]</f>
        <v>3.7494346449570117E-3</v>
      </c>
      <c r="N173" s="9">
        <f t="shared" si="14"/>
        <v>14.514733333333334</v>
      </c>
      <c r="O173" s="14">
        <f>MA1SONY[[#This Row],[Adj Close]]-MA1SONY[[#This Row],[6-MA]]</f>
        <v>0.22526666666666628</v>
      </c>
      <c r="P173" s="13">
        <f>(MA1SONY[[#This Row],[Adj Close]]-N173)^2</f>
        <v>5.0745071111110936E-2</v>
      </c>
      <c r="Q173" s="13">
        <f>ABS(MA1SONY[[#This Row],[Erorr 3]])</f>
        <v>0.22526666666666628</v>
      </c>
      <c r="R173" s="15">
        <f>MA1SONY[[#This Row],[Abs Erorr 3]]/MA1SONY[[#This Row],[Adj Close]]</f>
        <v>1.5282677521483466E-2</v>
      </c>
    </row>
    <row r="174" spans="2:18">
      <c r="B174" s="7">
        <v>44034.291666666664</v>
      </c>
      <c r="C174" s="8">
        <v>14.7476</v>
      </c>
      <c r="D174" s="9">
        <f t="shared" si="11"/>
        <v>14.74</v>
      </c>
      <c r="E174" s="10">
        <f>MA1SONY[[#This Row],[Adj Close]]-MA1SONY[[#This Row],[Naive Trend ]]</f>
        <v>7.6000000000000512E-3</v>
      </c>
      <c r="F174" s="6">
        <f t="shared" si="10"/>
        <v>5.7760000000000775E-5</v>
      </c>
      <c r="G174" s="6">
        <f>ABS(MA1SONY[[#This Row],[Erorr 1]])</f>
        <v>7.6000000000000512E-3</v>
      </c>
      <c r="H174" s="11">
        <f>MA1SONY[[#This Row],[Abs Erorr 1]]/MA1SONY[[#This Row],[Adj Close]]</f>
        <v>5.1533808890938534E-4</v>
      </c>
      <c r="I174" s="9">
        <f t="shared" si="13"/>
        <v>14.717133333333335</v>
      </c>
      <c r="J174" s="12">
        <f>(MA1SONY[[#This Row],[Adj Close]]-MA1SONY[[#This Row],[3-MA]])</f>
        <v>3.0466666666665532E-2</v>
      </c>
      <c r="K174" s="13">
        <f t="shared" si="12"/>
        <v>9.2821777777770862E-4</v>
      </c>
      <c r="L174" s="13">
        <f>ABS(MA1SONY[[#This Row],[Erorr 2]])</f>
        <v>3.0466666666665532E-2</v>
      </c>
      <c r="M174" s="11">
        <f>MA1SONY[[#This Row],[Abs Erorr 2]]/MA1SONY[[#This Row],[Adj Close]]</f>
        <v>2.0658728651892872E-3</v>
      </c>
      <c r="N174" s="9">
        <f t="shared" si="14"/>
        <v>14.608466666666665</v>
      </c>
      <c r="O174" s="14">
        <f>MA1SONY[[#This Row],[Adj Close]]-MA1SONY[[#This Row],[6-MA]]</f>
        <v>0.13913333333333533</v>
      </c>
      <c r="P174" s="13">
        <f>(MA1SONY[[#This Row],[Adj Close]]-N174)^2</f>
        <v>1.9358084444444999E-2</v>
      </c>
      <c r="Q174" s="13">
        <f>ABS(MA1SONY[[#This Row],[Erorr 3]])</f>
        <v>0.13913333333333533</v>
      </c>
      <c r="R174" s="15">
        <f>MA1SONY[[#This Row],[Abs Erorr 3]]/MA1SONY[[#This Row],[Adj Close]]</f>
        <v>9.4343034346832926E-3</v>
      </c>
    </row>
    <row r="175" spans="2:18">
      <c r="B175" s="7">
        <v>44035.291666666664</v>
      </c>
      <c r="C175" s="8">
        <v>14.5703</v>
      </c>
      <c r="D175" s="9">
        <f t="shared" si="11"/>
        <v>14.7476</v>
      </c>
      <c r="E175" s="10">
        <f>MA1SONY[[#This Row],[Adj Close]]-MA1SONY[[#This Row],[Naive Trend ]]</f>
        <v>-0.17730000000000068</v>
      </c>
      <c r="F175" s="6">
        <f t="shared" si="10"/>
        <v>3.1435290000000241E-2</v>
      </c>
      <c r="G175" s="6">
        <f>ABS(MA1SONY[[#This Row],[Erorr 1]])</f>
        <v>0.17730000000000068</v>
      </c>
      <c r="H175" s="11">
        <f>MA1SONY[[#This Row],[Abs Erorr 1]]/MA1SONY[[#This Row],[Adj Close]]</f>
        <v>1.2168589528012511E-2</v>
      </c>
      <c r="I175" s="9">
        <f t="shared" si="13"/>
        <v>14.797833333333335</v>
      </c>
      <c r="J175" s="12">
        <f>(MA1SONY[[#This Row],[Adj Close]]-MA1SONY[[#This Row],[3-MA]])</f>
        <v>-0.22753333333333536</v>
      </c>
      <c r="K175" s="13">
        <f t="shared" si="12"/>
        <v>5.1771417777778703E-2</v>
      </c>
      <c r="L175" s="13">
        <f>ABS(MA1SONY[[#This Row],[Erorr 2]])</f>
        <v>0.22753333333333536</v>
      </c>
      <c r="M175" s="11">
        <f>MA1SONY[[#This Row],[Abs Erorr 2]]/MA1SONY[[#This Row],[Adj Close]]</f>
        <v>1.5616242173005043E-2</v>
      </c>
      <c r="N175" s="9">
        <f t="shared" si="14"/>
        <v>14.698383333333334</v>
      </c>
      <c r="O175" s="14">
        <f>MA1SONY[[#This Row],[Adj Close]]-MA1SONY[[#This Row],[6-MA]]</f>
        <v>-0.12808333333333444</v>
      </c>
      <c r="P175" s="13">
        <f>(MA1SONY[[#This Row],[Adj Close]]-N175)^2</f>
        <v>1.6405340277778062E-2</v>
      </c>
      <c r="Q175" s="13">
        <f>ABS(MA1SONY[[#This Row],[Erorr 3]])</f>
        <v>0.12808333333333444</v>
      </c>
      <c r="R175" s="15">
        <f>MA1SONY[[#This Row],[Abs Erorr 3]]/MA1SONY[[#This Row],[Adj Close]]</f>
        <v>8.7907135291198143E-3</v>
      </c>
    </row>
    <row r="176" spans="2:18">
      <c r="B176" s="7">
        <v>44036.291666666664</v>
      </c>
      <c r="C176" s="8">
        <v>14.577999999999999</v>
      </c>
      <c r="D176" s="9">
        <f t="shared" si="11"/>
        <v>14.5703</v>
      </c>
      <c r="E176" s="10">
        <f>MA1SONY[[#This Row],[Adj Close]]-MA1SONY[[#This Row],[Naive Trend ]]</f>
        <v>7.6999999999998181E-3</v>
      </c>
      <c r="F176" s="6">
        <f t="shared" si="10"/>
        <v>5.9289999999997198E-5</v>
      </c>
      <c r="G176" s="6">
        <f>ABS(MA1SONY[[#This Row],[Erorr 1]])</f>
        <v>7.6999999999998181E-3</v>
      </c>
      <c r="H176" s="11">
        <f>MA1SONY[[#This Row],[Abs Erorr 1]]/MA1SONY[[#This Row],[Adj Close]]</f>
        <v>5.2819316778706391E-4</v>
      </c>
      <c r="I176" s="9">
        <f t="shared" si="13"/>
        <v>14.685966666666667</v>
      </c>
      <c r="J176" s="12">
        <f>(MA1SONY[[#This Row],[Adj Close]]-MA1SONY[[#This Row],[3-MA]])</f>
        <v>-0.10796666666666788</v>
      </c>
      <c r="K176" s="13">
        <f t="shared" si="12"/>
        <v>1.1656801111111373E-2</v>
      </c>
      <c r="L176" s="13">
        <f>ABS(MA1SONY[[#This Row],[Erorr 2]])</f>
        <v>0.10796666666666788</v>
      </c>
      <c r="M176" s="11">
        <f>MA1SONY[[#This Row],[Abs Erorr 2]]/MA1SONY[[#This Row],[Adj Close]]</f>
        <v>7.4061371015686573E-3</v>
      </c>
      <c r="N176" s="9">
        <f t="shared" si="14"/>
        <v>14.685350000000001</v>
      </c>
      <c r="O176" s="14">
        <f>MA1SONY[[#This Row],[Adj Close]]-MA1SONY[[#This Row],[6-MA]]</f>
        <v>-0.10735000000000205</v>
      </c>
      <c r="P176" s="13">
        <f>(MA1SONY[[#This Row],[Adj Close]]-N176)^2</f>
        <v>1.152402250000044E-2</v>
      </c>
      <c r="Q176" s="13">
        <f>ABS(MA1SONY[[#This Row],[Erorr 3]])</f>
        <v>0.10735000000000205</v>
      </c>
      <c r="R176" s="15">
        <f>MA1SONY[[#This Row],[Abs Erorr 3]]/MA1SONY[[#This Row],[Adj Close]]</f>
        <v>7.3638359171355507E-3</v>
      </c>
    </row>
    <row r="177" spans="2:18">
      <c r="B177" s="7">
        <v>44039.291666666664</v>
      </c>
      <c r="C177" s="8">
        <v>14.9726</v>
      </c>
      <c r="D177" s="9">
        <f t="shared" si="11"/>
        <v>14.577999999999999</v>
      </c>
      <c r="E177" s="10">
        <f>MA1SONY[[#This Row],[Adj Close]]-MA1SONY[[#This Row],[Naive Trend ]]</f>
        <v>0.39460000000000051</v>
      </c>
      <c r="F177" s="6">
        <f t="shared" si="10"/>
        <v>0.1557091600000004</v>
      </c>
      <c r="G177" s="6">
        <f>ABS(MA1SONY[[#This Row],[Erorr 1]])</f>
        <v>0.39460000000000051</v>
      </c>
      <c r="H177" s="11">
        <f>MA1SONY[[#This Row],[Abs Erorr 1]]/MA1SONY[[#This Row],[Adj Close]]</f>
        <v>2.6354808116158885E-2</v>
      </c>
      <c r="I177" s="9">
        <f t="shared" si="13"/>
        <v>14.631966666666665</v>
      </c>
      <c r="J177" s="12">
        <f>(MA1SONY[[#This Row],[Adj Close]]-MA1SONY[[#This Row],[3-MA]])</f>
        <v>0.34063333333333468</v>
      </c>
      <c r="K177" s="13">
        <f t="shared" si="12"/>
        <v>0.11603106777777869</v>
      </c>
      <c r="L177" s="13">
        <f>ABS(MA1SONY[[#This Row],[Erorr 2]])</f>
        <v>0.34063333333333468</v>
      </c>
      <c r="M177" s="11">
        <f>MA1SONY[[#This Row],[Abs Erorr 2]]/MA1SONY[[#This Row],[Adj Close]]</f>
        <v>2.2750446370926537E-2</v>
      </c>
      <c r="N177" s="9">
        <f t="shared" si="14"/>
        <v>14.674550000000002</v>
      </c>
      <c r="O177" s="14">
        <f>MA1SONY[[#This Row],[Adj Close]]-MA1SONY[[#This Row],[6-MA]]</f>
        <v>0.29804999999999815</v>
      </c>
      <c r="P177" s="13">
        <f>(MA1SONY[[#This Row],[Adj Close]]-N177)^2</f>
        <v>8.8833802499998893E-2</v>
      </c>
      <c r="Q177" s="13">
        <f>ABS(MA1SONY[[#This Row],[Erorr 3]])</f>
        <v>0.29804999999999815</v>
      </c>
      <c r="R177" s="15">
        <f>MA1SONY[[#This Row],[Abs Erorr 3]]/MA1SONY[[#This Row],[Adj Close]]</f>
        <v>1.9906362288446774E-2</v>
      </c>
    </row>
    <row r="178" spans="2:18">
      <c r="B178" s="7">
        <v>44040.291666666664</v>
      </c>
      <c r="C178" s="8">
        <v>14.799099999999999</v>
      </c>
      <c r="D178" s="9">
        <f t="shared" si="11"/>
        <v>14.9726</v>
      </c>
      <c r="E178" s="10">
        <f>MA1SONY[[#This Row],[Adj Close]]-MA1SONY[[#This Row],[Naive Trend ]]</f>
        <v>-0.17350000000000065</v>
      </c>
      <c r="F178" s="6">
        <f t="shared" si="10"/>
        <v>3.0102250000000226E-2</v>
      </c>
      <c r="G178" s="6">
        <f>ABS(MA1SONY[[#This Row],[Erorr 1]])</f>
        <v>0.17350000000000065</v>
      </c>
      <c r="H178" s="11">
        <f>MA1SONY[[#This Row],[Abs Erorr 1]]/MA1SONY[[#This Row],[Adj Close]]</f>
        <v>1.1723685899818276E-2</v>
      </c>
      <c r="I178" s="9">
        <f t="shared" si="13"/>
        <v>14.706966666666666</v>
      </c>
      <c r="J178" s="12">
        <f>(MA1SONY[[#This Row],[Adj Close]]-MA1SONY[[#This Row],[3-MA]])</f>
        <v>9.2133333333332956E-2</v>
      </c>
      <c r="K178" s="13">
        <f t="shared" si="12"/>
        <v>8.4885511111110409E-3</v>
      </c>
      <c r="L178" s="13">
        <f>ABS(MA1SONY[[#This Row],[Erorr 2]])</f>
        <v>9.2133333333332956E-2</v>
      </c>
      <c r="M178" s="11">
        <f>MA1SONY[[#This Row],[Abs Erorr 2]]/MA1SONY[[#This Row],[Adj Close]]</f>
        <v>6.2256038092406265E-3</v>
      </c>
      <c r="N178" s="9">
        <f t="shared" si="14"/>
        <v>14.752400000000002</v>
      </c>
      <c r="O178" s="14">
        <f>MA1SONY[[#This Row],[Adj Close]]-MA1SONY[[#This Row],[6-MA]]</f>
        <v>4.6699999999997743E-2</v>
      </c>
      <c r="P178" s="13">
        <f>(MA1SONY[[#This Row],[Adj Close]]-N178)^2</f>
        <v>2.1808899999997892E-3</v>
      </c>
      <c r="Q178" s="13">
        <f>ABS(MA1SONY[[#This Row],[Erorr 3]])</f>
        <v>4.6699999999997743E-2</v>
      </c>
      <c r="R178" s="15">
        <f>MA1SONY[[#This Row],[Abs Erorr 3]]/MA1SONY[[#This Row],[Adj Close]]</f>
        <v>3.1555972998356485E-3</v>
      </c>
    </row>
    <row r="179" spans="2:18">
      <c r="B179" s="7">
        <v>44041.291666666664</v>
      </c>
      <c r="C179" s="8">
        <v>14.9383</v>
      </c>
      <c r="D179" s="9">
        <f t="shared" si="11"/>
        <v>14.799099999999999</v>
      </c>
      <c r="E179" s="10">
        <f>MA1SONY[[#This Row],[Adj Close]]-MA1SONY[[#This Row],[Naive Trend ]]</f>
        <v>0.13920000000000066</v>
      </c>
      <c r="F179" s="6">
        <f t="shared" si="10"/>
        <v>1.9376640000000184E-2</v>
      </c>
      <c r="G179" s="6">
        <f>ABS(MA1SONY[[#This Row],[Erorr 1]])</f>
        <v>0.13920000000000066</v>
      </c>
      <c r="H179" s="11">
        <f>MA1SONY[[#This Row],[Abs Erorr 1]]/MA1SONY[[#This Row],[Adj Close]]</f>
        <v>9.318329394911111E-3</v>
      </c>
      <c r="I179" s="9">
        <f t="shared" si="13"/>
        <v>14.783233333333333</v>
      </c>
      <c r="J179" s="12">
        <f>(MA1SONY[[#This Row],[Adj Close]]-MA1SONY[[#This Row],[3-MA]])</f>
        <v>0.15506666666666646</v>
      </c>
      <c r="K179" s="13">
        <f t="shared" si="12"/>
        <v>2.4045671111111049E-2</v>
      </c>
      <c r="L179" s="13">
        <f>ABS(MA1SONY[[#This Row],[Erorr 2]])</f>
        <v>0.15506666666666646</v>
      </c>
      <c r="M179" s="11">
        <f>MA1SONY[[#This Row],[Abs Erorr 2]]/MA1SONY[[#This Row],[Adj Close]]</f>
        <v>1.0380476136285016E-2</v>
      </c>
      <c r="N179" s="9">
        <f t="shared" si="14"/>
        <v>14.7346</v>
      </c>
      <c r="O179" s="14">
        <f>MA1SONY[[#This Row],[Adj Close]]-MA1SONY[[#This Row],[6-MA]]</f>
        <v>0.20369999999999955</v>
      </c>
      <c r="P179" s="13">
        <f>(MA1SONY[[#This Row],[Adj Close]]-N179)^2</f>
        <v>4.1493689999999819E-2</v>
      </c>
      <c r="Q179" s="13">
        <f>ABS(MA1SONY[[#This Row],[Erorr 3]])</f>
        <v>0.20369999999999955</v>
      </c>
      <c r="R179" s="15">
        <f>MA1SONY[[#This Row],[Abs Erorr 3]]/MA1SONY[[#This Row],[Adj Close]]</f>
        <v>1.3636089782639227E-2</v>
      </c>
    </row>
    <row r="180" spans="2:18">
      <c r="B180" s="7">
        <v>44042.291666666664</v>
      </c>
      <c r="C180" s="8">
        <v>14.970700000000001</v>
      </c>
      <c r="D180" s="9">
        <f t="shared" si="11"/>
        <v>14.9383</v>
      </c>
      <c r="E180" s="10">
        <f>MA1SONY[[#This Row],[Adj Close]]-MA1SONY[[#This Row],[Naive Trend ]]</f>
        <v>3.2400000000000873E-2</v>
      </c>
      <c r="F180" s="6">
        <f t="shared" si="10"/>
        <v>1.0497600000000564E-3</v>
      </c>
      <c r="G180" s="6">
        <f>ABS(MA1SONY[[#This Row],[Erorr 1]])</f>
        <v>3.2400000000000873E-2</v>
      </c>
      <c r="H180" s="11">
        <f>MA1SONY[[#This Row],[Abs Erorr 1]]/MA1SONY[[#This Row],[Adj Close]]</f>
        <v>2.1642274576339697E-3</v>
      </c>
      <c r="I180" s="9">
        <f t="shared" si="13"/>
        <v>14.903333333333334</v>
      </c>
      <c r="J180" s="12">
        <f>(MA1SONY[[#This Row],[Adj Close]]-MA1SONY[[#This Row],[3-MA]])</f>
        <v>6.7366666666666575E-2</v>
      </c>
      <c r="K180" s="13">
        <f t="shared" si="12"/>
        <v>4.5382677777777653E-3</v>
      </c>
      <c r="L180" s="13">
        <f>ABS(MA1SONY[[#This Row],[Erorr 2]])</f>
        <v>6.7366666666666575E-2</v>
      </c>
      <c r="M180" s="11">
        <f>MA1SONY[[#This Row],[Abs Erorr 2]]/MA1SONY[[#This Row],[Adj Close]]</f>
        <v>4.4999009175700913E-3</v>
      </c>
      <c r="N180" s="9">
        <f t="shared" si="14"/>
        <v>14.767649999999998</v>
      </c>
      <c r="O180" s="14">
        <f>MA1SONY[[#This Row],[Adj Close]]-MA1SONY[[#This Row],[6-MA]]</f>
        <v>0.20305000000000284</v>
      </c>
      <c r="P180" s="13">
        <f>(MA1SONY[[#This Row],[Adj Close]]-N180)^2</f>
        <v>4.1229302500001154E-2</v>
      </c>
      <c r="Q180" s="13">
        <f>ABS(MA1SONY[[#This Row],[Erorr 3]])</f>
        <v>0.20305000000000284</v>
      </c>
      <c r="R180" s="15">
        <f>MA1SONY[[#This Row],[Abs Erorr 3]]/MA1SONY[[#This Row],[Adj Close]]</f>
        <v>1.3563160039276909E-2</v>
      </c>
    </row>
    <row r="181" spans="2:18">
      <c r="B181" s="7">
        <v>44043.291666666664</v>
      </c>
      <c r="C181" s="8">
        <v>14.863899999999999</v>
      </c>
      <c r="D181" s="9">
        <f t="shared" si="11"/>
        <v>14.970700000000001</v>
      </c>
      <c r="E181" s="10">
        <f>MA1SONY[[#This Row],[Adj Close]]-MA1SONY[[#This Row],[Naive Trend ]]</f>
        <v>-0.10680000000000156</v>
      </c>
      <c r="F181" s="6">
        <f t="shared" si="10"/>
        <v>1.1406240000000333E-2</v>
      </c>
      <c r="G181" s="6">
        <f>ABS(MA1SONY[[#This Row],[Erorr 1]])</f>
        <v>0.10680000000000156</v>
      </c>
      <c r="H181" s="11">
        <f>MA1SONY[[#This Row],[Abs Erorr 1]]/MA1SONY[[#This Row],[Adj Close]]</f>
        <v>7.1851936571156669E-3</v>
      </c>
      <c r="I181" s="9">
        <f t="shared" si="13"/>
        <v>14.902700000000001</v>
      </c>
      <c r="J181" s="12">
        <f>(MA1SONY[[#This Row],[Adj Close]]-MA1SONY[[#This Row],[3-MA]])</f>
        <v>-3.8800000000001944E-2</v>
      </c>
      <c r="K181" s="13">
        <f t="shared" si="12"/>
        <v>1.505440000000151E-3</v>
      </c>
      <c r="L181" s="13">
        <f>ABS(MA1SONY[[#This Row],[Erorr 2]])</f>
        <v>3.8800000000001944E-2</v>
      </c>
      <c r="M181" s="11">
        <f>MA1SONY[[#This Row],[Abs Erorr 2]]/MA1SONY[[#This Row],[Adj Close]]</f>
        <v>2.6103512537087809E-3</v>
      </c>
      <c r="N181" s="9">
        <f t="shared" si="14"/>
        <v>14.804833333333335</v>
      </c>
      <c r="O181" s="14">
        <f>MA1SONY[[#This Row],[Adj Close]]-MA1SONY[[#This Row],[6-MA]]</f>
        <v>5.9066666666664602E-2</v>
      </c>
      <c r="P181" s="13">
        <f>(MA1SONY[[#This Row],[Adj Close]]-N181)^2</f>
        <v>3.4888711111108672E-3</v>
      </c>
      <c r="Q181" s="13">
        <f>ABS(MA1SONY[[#This Row],[Erorr 3]])</f>
        <v>5.9066666666664602E-2</v>
      </c>
      <c r="R181" s="15">
        <f>MA1SONY[[#This Row],[Abs Erorr 3]]/MA1SONY[[#This Row],[Adj Close]]</f>
        <v>3.9738336955082183E-3</v>
      </c>
    </row>
    <row r="182" spans="2:18">
      <c r="B182" s="7">
        <v>44046.291666666664</v>
      </c>
      <c r="C182" s="8">
        <v>15.494999999999999</v>
      </c>
      <c r="D182" s="9">
        <f t="shared" si="11"/>
        <v>14.863899999999999</v>
      </c>
      <c r="E182" s="10">
        <f>MA1SONY[[#This Row],[Adj Close]]-MA1SONY[[#This Row],[Naive Trend ]]</f>
        <v>0.63109999999999999</v>
      </c>
      <c r="F182" s="6">
        <f t="shared" si="10"/>
        <v>0.39828721</v>
      </c>
      <c r="G182" s="6">
        <f>ABS(MA1SONY[[#This Row],[Erorr 1]])</f>
        <v>0.63109999999999999</v>
      </c>
      <c r="H182" s="11">
        <f>MA1SONY[[#This Row],[Abs Erorr 1]]/MA1SONY[[#This Row],[Adj Close]]</f>
        <v>4.0729267505646982E-2</v>
      </c>
      <c r="I182" s="9">
        <f t="shared" si="13"/>
        <v>14.924300000000001</v>
      </c>
      <c r="J182" s="12">
        <f>(MA1SONY[[#This Row],[Adj Close]]-MA1SONY[[#This Row],[3-MA]])</f>
        <v>0.57069999999999865</v>
      </c>
      <c r="K182" s="13">
        <f t="shared" si="12"/>
        <v>0.32569848999999845</v>
      </c>
      <c r="L182" s="13">
        <f>ABS(MA1SONY[[#This Row],[Erorr 2]])</f>
        <v>0.57069999999999865</v>
      </c>
      <c r="M182" s="11">
        <f>MA1SONY[[#This Row],[Abs Erorr 2]]/MA1SONY[[#This Row],[Adj Close]]</f>
        <v>3.6831235882542668E-2</v>
      </c>
      <c r="N182" s="9">
        <f t="shared" si="14"/>
        <v>14.853766666666667</v>
      </c>
      <c r="O182" s="14">
        <f>MA1SONY[[#This Row],[Adj Close]]-MA1SONY[[#This Row],[6-MA]]</f>
        <v>0.64123333333333221</v>
      </c>
      <c r="P182" s="13">
        <f>(MA1SONY[[#This Row],[Adj Close]]-N182)^2</f>
        <v>0.41118018777777632</v>
      </c>
      <c r="Q182" s="13">
        <f>ABS(MA1SONY[[#This Row],[Erorr 3]])</f>
        <v>0.64123333333333221</v>
      </c>
      <c r="R182" s="15">
        <f>MA1SONY[[#This Row],[Abs Erorr 3]]/MA1SONY[[#This Row],[Adj Close]]</f>
        <v>4.138324190599111E-2</v>
      </c>
    </row>
    <row r="183" spans="2:18">
      <c r="B183" s="7">
        <v>44047.291666666664</v>
      </c>
      <c r="C183" s="8">
        <v>15.8954</v>
      </c>
      <c r="D183" s="9">
        <f t="shared" si="11"/>
        <v>15.494999999999999</v>
      </c>
      <c r="E183" s="10">
        <f>MA1SONY[[#This Row],[Adj Close]]-MA1SONY[[#This Row],[Naive Trend ]]</f>
        <v>0.4004000000000012</v>
      </c>
      <c r="F183" s="6">
        <f t="shared" si="10"/>
        <v>0.16032016000000096</v>
      </c>
      <c r="G183" s="6">
        <f>ABS(MA1SONY[[#This Row],[Erorr 1]])</f>
        <v>0.4004000000000012</v>
      </c>
      <c r="H183" s="11">
        <f>MA1SONY[[#This Row],[Abs Erorr 1]]/MA1SONY[[#This Row],[Adj Close]]</f>
        <v>2.5189677516765933E-2</v>
      </c>
      <c r="I183" s="9">
        <f t="shared" si="13"/>
        <v>15.109866666666667</v>
      </c>
      <c r="J183" s="12">
        <f>(MA1SONY[[#This Row],[Adj Close]]-MA1SONY[[#This Row],[3-MA]])</f>
        <v>0.78553333333333342</v>
      </c>
      <c r="K183" s="13">
        <f t="shared" si="12"/>
        <v>0.61706261777777793</v>
      </c>
      <c r="L183" s="13">
        <f>ABS(MA1SONY[[#This Row],[Erorr 2]])</f>
        <v>0.78553333333333342</v>
      </c>
      <c r="M183" s="11">
        <f>MA1SONY[[#This Row],[Abs Erorr 2]]/MA1SONY[[#This Row],[Adj Close]]</f>
        <v>4.9418909453888132E-2</v>
      </c>
      <c r="N183" s="9">
        <f t="shared" si="14"/>
        <v>15.006600000000001</v>
      </c>
      <c r="O183" s="14">
        <f>MA1SONY[[#This Row],[Adj Close]]-MA1SONY[[#This Row],[6-MA]]</f>
        <v>0.88879999999999981</v>
      </c>
      <c r="P183" s="13">
        <f>(MA1SONY[[#This Row],[Adj Close]]-N183)^2</f>
        <v>0.78996543999999969</v>
      </c>
      <c r="Q183" s="13">
        <f>ABS(MA1SONY[[#This Row],[Erorr 3]])</f>
        <v>0.88879999999999981</v>
      </c>
      <c r="R183" s="15">
        <f>MA1SONY[[#This Row],[Abs Erorr 3]]/MA1SONY[[#This Row],[Adj Close]]</f>
        <v>5.591554789435936E-2</v>
      </c>
    </row>
    <row r="184" spans="2:18">
      <c r="B184" s="7">
        <v>44048.291666666664</v>
      </c>
      <c r="C184" s="8">
        <v>15.491199999999999</v>
      </c>
      <c r="D184" s="9">
        <f t="shared" si="11"/>
        <v>15.8954</v>
      </c>
      <c r="E184" s="10">
        <f>MA1SONY[[#This Row],[Adj Close]]-MA1SONY[[#This Row],[Naive Trend ]]</f>
        <v>-0.40420000000000122</v>
      </c>
      <c r="F184" s="6">
        <f t="shared" si="10"/>
        <v>0.16337764000000099</v>
      </c>
      <c r="G184" s="6">
        <f>ABS(MA1SONY[[#This Row],[Erorr 1]])</f>
        <v>0.40420000000000122</v>
      </c>
      <c r="H184" s="11">
        <f>MA1SONY[[#This Row],[Abs Erorr 1]]/MA1SONY[[#This Row],[Adj Close]]</f>
        <v>2.609223300970882E-2</v>
      </c>
      <c r="I184" s="9">
        <f t="shared" si="13"/>
        <v>15.418100000000001</v>
      </c>
      <c r="J184" s="12">
        <f>(MA1SONY[[#This Row],[Adj Close]]-MA1SONY[[#This Row],[3-MA]])</f>
        <v>7.3099999999998388E-2</v>
      </c>
      <c r="K184" s="13">
        <f t="shared" si="12"/>
        <v>5.3436099999997645E-3</v>
      </c>
      <c r="L184" s="13">
        <f>ABS(MA1SONY[[#This Row],[Erorr 2]])</f>
        <v>7.3099999999998388E-2</v>
      </c>
      <c r="M184" s="11">
        <f>MA1SONY[[#This Row],[Abs Erorr 2]]/MA1SONY[[#This Row],[Adj Close]]</f>
        <v>4.7188080975004128E-3</v>
      </c>
      <c r="N184" s="9">
        <f t="shared" si="14"/>
        <v>15.160400000000001</v>
      </c>
      <c r="O184" s="14">
        <f>MA1SONY[[#This Row],[Adj Close]]-MA1SONY[[#This Row],[6-MA]]</f>
        <v>0.33079999999999821</v>
      </c>
      <c r="P184" s="13">
        <f>(MA1SONY[[#This Row],[Adj Close]]-N184)^2</f>
        <v>0.10942863999999881</v>
      </c>
      <c r="Q184" s="13">
        <f>ABS(MA1SONY[[#This Row],[Erorr 3]])</f>
        <v>0.33079999999999821</v>
      </c>
      <c r="R184" s="15">
        <f>MA1SONY[[#This Row],[Abs Erorr 3]]/MA1SONY[[#This Row],[Adj Close]]</f>
        <v>2.1354059078702633E-2</v>
      </c>
    </row>
    <row r="185" spans="2:18">
      <c r="B185" s="7">
        <v>44049.291666666664</v>
      </c>
      <c r="C185" s="8">
        <v>15.342499999999999</v>
      </c>
      <c r="D185" s="9">
        <f t="shared" si="11"/>
        <v>15.491199999999999</v>
      </c>
      <c r="E185" s="10">
        <f>MA1SONY[[#This Row],[Adj Close]]-MA1SONY[[#This Row],[Naive Trend ]]</f>
        <v>-0.14869999999999983</v>
      </c>
      <c r="F185" s="6">
        <f t="shared" si="10"/>
        <v>2.2111689999999951E-2</v>
      </c>
      <c r="G185" s="6">
        <f>ABS(MA1SONY[[#This Row],[Erorr 1]])</f>
        <v>0.14869999999999983</v>
      </c>
      <c r="H185" s="11">
        <f>MA1SONY[[#This Row],[Abs Erorr 1]]/MA1SONY[[#This Row],[Adj Close]]</f>
        <v>9.6920319374287009E-3</v>
      </c>
      <c r="I185" s="9">
        <f t="shared" si="13"/>
        <v>15.6272</v>
      </c>
      <c r="J185" s="12">
        <f>(MA1SONY[[#This Row],[Adj Close]]-MA1SONY[[#This Row],[3-MA]])</f>
        <v>-0.28470000000000084</v>
      </c>
      <c r="K185" s="13">
        <f t="shared" si="12"/>
        <v>8.1054090000000481E-2</v>
      </c>
      <c r="L185" s="13">
        <f>ABS(MA1SONY[[#This Row],[Erorr 2]])</f>
        <v>0.28470000000000084</v>
      </c>
      <c r="M185" s="11">
        <f>MA1SONY[[#This Row],[Abs Erorr 2]]/MA1SONY[[#This Row],[Adj Close]]</f>
        <v>1.8556297865406607E-2</v>
      </c>
      <c r="N185" s="9">
        <f t="shared" si="14"/>
        <v>15.275749999999997</v>
      </c>
      <c r="O185" s="14">
        <f>MA1SONY[[#This Row],[Adj Close]]-MA1SONY[[#This Row],[6-MA]]</f>
        <v>6.675000000000253E-2</v>
      </c>
      <c r="P185" s="13">
        <f>(MA1SONY[[#This Row],[Adj Close]]-N185)^2</f>
        <v>4.4555625000003377E-3</v>
      </c>
      <c r="Q185" s="13">
        <f>ABS(MA1SONY[[#This Row],[Erorr 3]])</f>
        <v>6.675000000000253E-2</v>
      </c>
      <c r="R185" s="15">
        <f>MA1SONY[[#This Row],[Abs Erorr 3]]/MA1SONY[[#This Row],[Adj Close]]</f>
        <v>4.350659931562818E-3</v>
      </c>
    </row>
    <row r="186" spans="2:18">
      <c r="B186" s="7">
        <v>44050.291666666664</v>
      </c>
      <c r="C186" s="8">
        <v>15.258599999999999</v>
      </c>
      <c r="D186" s="9">
        <f t="shared" si="11"/>
        <v>15.342499999999999</v>
      </c>
      <c r="E186" s="10">
        <f>MA1SONY[[#This Row],[Adj Close]]-MA1SONY[[#This Row],[Naive Trend ]]</f>
        <v>-8.3899999999999864E-2</v>
      </c>
      <c r="F186" s="6">
        <f t="shared" si="10"/>
        <v>7.0392099999999772E-3</v>
      </c>
      <c r="G186" s="6">
        <f>ABS(MA1SONY[[#This Row],[Erorr 1]])</f>
        <v>8.3899999999999864E-2</v>
      </c>
      <c r="H186" s="11">
        <f>MA1SONY[[#This Row],[Abs Erorr 1]]/MA1SONY[[#This Row],[Adj Close]]</f>
        <v>5.4985385290917824E-3</v>
      </c>
      <c r="I186" s="9">
        <f t="shared" si="13"/>
        <v>15.576366666666667</v>
      </c>
      <c r="J186" s="12">
        <f>(MA1SONY[[#This Row],[Adj Close]]-MA1SONY[[#This Row],[3-MA]])</f>
        <v>-0.31776666666666742</v>
      </c>
      <c r="K186" s="13">
        <f t="shared" si="12"/>
        <v>0.10097565444444492</v>
      </c>
      <c r="L186" s="13">
        <f>ABS(MA1SONY[[#This Row],[Erorr 2]])</f>
        <v>0.31776666666666742</v>
      </c>
      <c r="M186" s="11">
        <f>MA1SONY[[#This Row],[Abs Erorr 2]]/MA1SONY[[#This Row],[Adj Close]]</f>
        <v>2.0825414301880084E-2</v>
      </c>
      <c r="N186" s="9">
        <f t="shared" si="14"/>
        <v>15.343116666666667</v>
      </c>
      <c r="O186" s="14">
        <f>MA1SONY[[#This Row],[Adj Close]]-MA1SONY[[#This Row],[6-MA]]</f>
        <v>-8.4516666666667462E-2</v>
      </c>
      <c r="P186" s="13">
        <f>(MA1SONY[[#This Row],[Adj Close]]-N186)^2</f>
        <v>7.143066944444579E-3</v>
      </c>
      <c r="Q186" s="13">
        <f>ABS(MA1SONY[[#This Row],[Erorr 3]])</f>
        <v>8.4516666666667462E-2</v>
      </c>
      <c r="R186" s="15">
        <f>MA1SONY[[#This Row],[Abs Erorr 3]]/MA1SONY[[#This Row],[Adj Close]]</f>
        <v>5.5389528965086882E-3</v>
      </c>
    </row>
    <row r="187" spans="2:18">
      <c r="B187" s="7">
        <v>44053.291666666664</v>
      </c>
      <c r="C187" s="8">
        <v>15.2624</v>
      </c>
      <c r="D187" s="9">
        <f t="shared" si="11"/>
        <v>15.258599999999999</v>
      </c>
      <c r="E187" s="10">
        <f>MA1SONY[[#This Row],[Adj Close]]-MA1SONY[[#This Row],[Naive Trend ]]</f>
        <v>3.8000000000000256E-3</v>
      </c>
      <c r="F187" s="6">
        <f t="shared" si="10"/>
        <v>1.4440000000000194E-5</v>
      </c>
      <c r="G187" s="6">
        <f>ABS(MA1SONY[[#This Row],[Erorr 1]])</f>
        <v>3.8000000000000256E-3</v>
      </c>
      <c r="H187" s="11">
        <f>MA1SONY[[#This Row],[Abs Erorr 1]]/MA1SONY[[#This Row],[Adj Close]]</f>
        <v>2.4897788028095354E-4</v>
      </c>
      <c r="I187" s="9">
        <f t="shared" si="13"/>
        <v>15.364100000000001</v>
      </c>
      <c r="J187" s="12">
        <f>(MA1SONY[[#This Row],[Adj Close]]-MA1SONY[[#This Row],[3-MA]])</f>
        <v>-0.10170000000000101</v>
      </c>
      <c r="K187" s="13">
        <f t="shared" si="12"/>
        <v>1.0342890000000205E-2</v>
      </c>
      <c r="L187" s="13">
        <f>ABS(MA1SONY[[#This Row],[Erorr 2]])</f>
        <v>0.10170000000000101</v>
      </c>
      <c r="M187" s="11">
        <f>MA1SONY[[#This Row],[Abs Erorr 2]]/MA1SONY[[#This Row],[Adj Close]]</f>
        <v>6.6634343222560684E-3</v>
      </c>
      <c r="N187" s="9">
        <f t="shared" si="14"/>
        <v>15.3911</v>
      </c>
      <c r="O187" s="14">
        <f>MA1SONY[[#This Row],[Adj Close]]-MA1SONY[[#This Row],[6-MA]]</f>
        <v>-0.12870000000000026</v>
      </c>
      <c r="P187" s="13">
        <f>(MA1SONY[[#This Row],[Adj Close]]-N187)^2</f>
        <v>1.6563690000000065E-2</v>
      </c>
      <c r="Q187" s="13">
        <f>ABS(MA1SONY[[#This Row],[Erorr 3]])</f>
        <v>0.12870000000000026</v>
      </c>
      <c r="R187" s="15">
        <f>MA1SONY[[#This Row],[Abs Erorr 3]]/MA1SONY[[#This Row],[Adj Close]]</f>
        <v>8.4324876821469923E-3</v>
      </c>
    </row>
    <row r="188" spans="2:18">
      <c r="B188" s="7">
        <v>44054.291666666664</v>
      </c>
      <c r="C188" s="8">
        <v>15.1251</v>
      </c>
      <c r="D188" s="9">
        <f t="shared" si="11"/>
        <v>15.2624</v>
      </c>
      <c r="E188" s="10">
        <f>MA1SONY[[#This Row],[Adj Close]]-MA1SONY[[#This Row],[Naive Trend ]]</f>
        <v>-0.13729999999999976</v>
      </c>
      <c r="F188" s="6">
        <f t="shared" si="10"/>
        <v>1.8851289999999934E-2</v>
      </c>
      <c r="G188" s="6">
        <f>ABS(MA1SONY[[#This Row],[Erorr 1]])</f>
        <v>0.13729999999999976</v>
      </c>
      <c r="H188" s="11">
        <f>MA1SONY[[#This Row],[Abs Erorr 1]]/MA1SONY[[#This Row],[Adj Close]]</f>
        <v>9.0776259330516661E-3</v>
      </c>
      <c r="I188" s="9">
        <f t="shared" si="13"/>
        <v>15.287833333333333</v>
      </c>
      <c r="J188" s="12">
        <f>(MA1SONY[[#This Row],[Adj Close]]-MA1SONY[[#This Row],[3-MA]])</f>
        <v>-0.16273333333333362</v>
      </c>
      <c r="K188" s="13">
        <f t="shared" si="12"/>
        <v>2.6482137777777869E-2</v>
      </c>
      <c r="L188" s="13">
        <f>ABS(MA1SONY[[#This Row],[Erorr 2]])</f>
        <v>0.16273333333333362</v>
      </c>
      <c r="M188" s="11">
        <f>MA1SONY[[#This Row],[Abs Erorr 2]]/MA1SONY[[#This Row],[Adj Close]]</f>
        <v>1.075915751521204E-2</v>
      </c>
      <c r="N188" s="9">
        <f t="shared" si="14"/>
        <v>15.457516666666665</v>
      </c>
      <c r="O188" s="14">
        <f>MA1SONY[[#This Row],[Adj Close]]-MA1SONY[[#This Row],[6-MA]]</f>
        <v>-0.33241666666666525</v>
      </c>
      <c r="P188" s="13">
        <f>(MA1SONY[[#This Row],[Adj Close]]-N188)^2</f>
        <v>0.11050084027777683</v>
      </c>
      <c r="Q188" s="13">
        <f>ABS(MA1SONY[[#This Row],[Erorr 3]])</f>
        <v>0.33241666666666525</v>
      </c>
      <c r="R188" s="15">
        <f>MA1SONY[[#This Row],[Abs Erorr 3]]/MA1SONY[[#This Row],[Adj Close]]</f>
        <v>2.197781612463159E-2</v>
      </c>
    </row>
    <row r="189" spans="2:18">
      <c r="B189" s="7">
        <v>44055.291666666664</v>
      </c>
      <c r="C189" s="8">
        <v>15.394</v>
      </c>
      <c r="D189" s="9">
        <f t="shared" si="11"/>
        <v>15.1251</v>
      </c>
      <c r="E189" s="10">
        <f>MA1SONY[[#This Row],[Adj Close]]-MA1SONY[[#This Row],[Naive Trend ]]</f>
        <v>0.26890000000000036</v>
      </c>
      <c r="F189" s="6">
        <f t="shared" si="10"/>
        <v>7.2307210000000191E-2</v>
      </c>
      <c r="G189" s="6">
        <f>ABS(MA1SONY[[#This Row],[Erorr 1]])</f>
        <v>0.26890000000000036</v>
      </c>
      <c r="H189" s="11">
        <f>MA1SONY[[#This Row],[Abs Erorr 1]]/MA1SONY[[#This Row],[Adj Close]]</f>
        <v>1.7467844614785004E-2</v>
      </c>
      <c r="I189" s="9">
        <f t="shared" si="13"/>
        <v>15.215366666666668</v>
      </c>
      <c r="J189" s="12">
        <f>(MA1SONY[[#This Row],[Adj Close]]-MA1SONY[[#This Row],[3-MA]])</f>
        <v>0.17863333333333209</v>
      </c>
      <c r="K189" s="13">
        <f t="shared" si="12"/>
        <v>3.190986777777733E-2</v>
      </c>
      <c r="L189" s="13">
        <f>ABS(MA1SONY[[#This Row],[Erorr 2]])</f>
        <v>0.17863333333333209</v>
      </c>
      <c r="M189" s="11">
        <f>MA1SONY[[#This Row],[Abs Erorr 2]]/MA1SONY[[#This Row],[Adj Close]]</f>
        <v>1.1604088172881128E-2</v>
      </c>
      <c r="N189" s="9">
        <f t="shared" si="14"/>
        <v>15.395866666666668</v>
      </c>
      <c r="O189" s="14">
        <f>MA1SONY[[#This Row],[Adj Close]]-MA1SONY[[#This Row],[6-MA]]</f>
        <v>-1.8666666666682374E-3</v>
      </c>
      <c r="P189" s="13">
        <f>(MA1SONY[[#This Row],[Adj Close]]-N189)^2</f>
        <v>3.4844444444503085E-6</v>
      </c>
      <c r="Q189" s="13">
        <f>ABS(MA1SONY[[#This Row],[Erorr 3]])</f>
        <v>1.8666666666682374E-3</v>
      </c>
      <c r="R189" s="15">
        <f>MA1SONY[[#This Row],[Abs Erorr 3]]/MA1SONY[[#This Row],[Adj Close]]</f>
        <v>1.2125936512071179E-4</v>
      </c>
    </row>
    <row r="190" spans="2:18">
      <c r="B190" s="7">
        <v>44056.291666666664</v>
      </c>
      <c r="C190" s="8">
        <v>15.762</v>
      </c>
      <c r="D190" s="9">
        <f t="shared" si="11"/>
        <v>15.394</v>
      </c>
      <c r="E190" s="10">
        <f>MA1SONY[[#This Row],[Adj Close]]-MA1SONY[[#This Row],[Naive Trend ]]</f>
        <v>0.36800000000000033</v>
      </c>
      <c r="F190" s="6">
        <f t="shared" si="10"/>
        <v>0.13542400000000024</v>
      </c>
      <c r="G190" s="6">
        <f>ABS(MA1SONY[[#This Row],[Erorr 1]])</f>
        <v>0.36800000000000033</v>
      </c>
      <c r="H190" s="11">
        <f>MA1SONY[[#This Row],[Abs Erorr 1]]/MA1SONY[[#This Row],[Adj Close]]</f>
        <v>2.3347290952924777E-2</v>
      </c>
      <c r="I190" s="9">
        <f t="shared" si="13"/>
        <v>15.2605</v>
      </c>
      <c r="J190" s="12">
        <f>(MA1SONY[[#This Row],[Adj Close]]-MA1SONY[[#This Row],[3-MA]])</f>
        <v>0.50150000000000006</v>
      </c>
      <c r="K190" s="13">
        <f t="shared" si="12"/>
        <v>0.25150225000000004</v>
      </c>
      <c r="L190" s="13">
        <f>ABS(MA1SONY[[#This Row],[Erorr 2]])</f>
        <v>0.50150000000000006</v>
      </c>
      <c r="M190" s="11">
        <f>MA1SONY[[#This Row],[Abs Erorr 2]]/MA1SONY[[#This Row],[Adj Close]]</f>
        <v>3.1817028295901537E-2</v>
      </c>
      <c r="N190" s="9">
        <f t="shared" si="14"/>
        <v>15.3123</v>
      </c>
      <c r="O190" s="14">
        <f>MA1SONY[[#This Row],[Adj Close]]-MA1SONY[[#This Row],[6-MA]]</f>
        <v>0.44969999999999999</v>
      </c>
      <c r="P190" s="13">
        <f>(MA1SONY[[#This Row],[Adj Close]]-N190)^2</f>
        <v>0.20223009</v>
      </c>
      <c r="Q190" s="13">
        <f>ABS(MA1SONY[[#This Row],[Erorr 3]])</f>
        <v>0.44969999999999999</v>
      </c>
      <c r="R190" s="15">
        <f>MA1SONY[[#This Row],[Abs Erorr 3]]/MA1SONY[[#This Row],[Adj Close]]</f>
        <v>2.8530643319375711E-2</v>
      </c>
    </row>
    <row r="191" spans="2:18">
      <c r="B191" s="7">
        <v>44057.291666666664</v>
      </c>
      <c r="C191" s="8">
        <v>15.811500000000001</v>
      </c>
      <c r="D191" s="9">
        <f t="shared" si="11"/>
        <v>15.762</v>
      </c>
      <c r="E191" s="10">
        <f>MA1SONY[[#This Row],[Adj Close]]-MA1SONY[[#This Row],[Naive Trend ]]</f>
        <v>4.9500000000000099E-2</v>
      </c>
      <c r="F191" s="6">
        <f t="shared" si="10"/>
        <v>2.4502500000000097E-3</v>
      </c>
      <c r="G191" s="6">
        <f>ABS(MA1SONY[[#This Row],[Erorr 1]])</f>
        <v>4.9500000000000099E-2</v>
      </c>
      <c r="H191" s="11">
        <f>MA1SONY[[#This Row],[Abs Erorr 1]]/MA1SONY[[#This Row],[Adj Close]]</f>
        <v>3.1306327672896372E-3</v>
      </c>
      <c r="I191" s="9">
        <f t="shared" si="13"/>
        <v>15.427033333333334</v>
      </c>
      <c r="J191" s="12">
        <f>(MA1SONY[[#This Row],[Adj Close]]-MA1SONY[[#This Row],[3-MA]])</f>
        <v>0.38446666666666651</v>
      </c>
      <c r="K191" s="13">
        <f t="shared" si="12"/>
        <v>0.14781461777777766</v>
      </c>
      <c r="L191" s="13">
        <f>ABS(MA1SONY[[#This Row],[Erorr 2]])</f>
        <v>0.38446666666666651</v>
      </c>
      <c r="M191" s="11">
        <f>MA1SONY[[#This Row],[Abs Erorr 2]]/MA1SONY[[#This Row],[Adj Close]]</f>
        <v>2.4315635244389622E-2</v>
      </c>
      <c r="N191" s="9">
        <f t="shared" si="14"/>
        <v>15.357433333333335</v>
      </c>
      <c r="O191" s="14">
        <f>MA1SONY[[#This Row],[Adj Close]]-MA1SONY[[#This Row],[6-MA]]</f>
        <v>0.45406666666666595</v>
      </c>
      <c r="P191" s="13">
        <f>(MA1SONY[[#This Row],[Adj Close]]-N191)^2</f>
        <v>0.20617653777777714</v>
      </c>
      <c r="Q191" s="13">
        <f>ABS(MA1SONY[[#This Row],[Erorr 3]])</f>
        <v>0.45406666666666595</v>
      </c>
      <c r="R191" s="15">
        <f>MA1SONY[[#This Row],[Abs Erorr 3]]/MA1SONY[[#This Row],[Adj Close]]</f>
        <v>2.8717494650518035E-2</v>
      </c>
    </row>
    <row r="192" spans="2:18">
      <c r="B192" s="7">
        <v>44060.291666666664</v>
      </c>
      <c r="C192" s="8">
        <v>15.9107</v>
      </c>
      <c r="D192" s="9">
        <f t="shared" si="11"/>
        <v>15.811500000000001</v>
      </c>
      <c r="E192" s="10">
        <f>MA1SONY[[#This Row],[Adj Close]]-MA1SONY[[#This Row],[Naive Trend ]]</f>
        <v>9.9199999999999733E-2</v>
      </c>
      <c r="F192" s="6">
        <f t="shared" si="10"/>
        <v>9.8406399999999474E-3</v>
      </c>
      <c r="G192" s="6">
        <f>ABS(MA1SONY[[#This Row],[Erorr 1]])</f>
        <v>9.9199999999999733E-2</v>
      </c>
      <c r="H192" s="11">
        <f>MA1SONY[[#This Row],[Abs Erorr 1]]/MA1SONY[[#This Row],[Adj Close]]</f>
        <v>6.2347979661485494E-3</v>
      </c>
      <c r="I192" s="9">
        <f t="shared" si="13"/>
        <v>15.655833333333334</v>
      </c>
      <c r="J192" s="12">
        <f>(MA1SONY[[#This Row],[Adj Close]]-MA1SONY[[#This Row],[3-MA]])</f>
        <v>0.25486666666666657</v>
      </c>
      <c r="K192" s="13">
        <f t="shared" si="12"/>
        <v>6.4957017777777737E-2</v>
      </c>
      <c r="L192" s="13">
        <f>ABS(MA1SONY[[#This Row],[Erorr 2]])</f>
        <v>0.25486666666666657</v>
      </c>
      <c r="M192" s="11">
        <f>MA1SONY[[#This Row],[Abs Erorr 2]]/MA1SONY[[#This Row],[Adj Close]]</f>
        <v>1.6018570312221748E-2</v>
      </c>
      <c r="N192" s="9">
        <f t="shared" si="14"/>
        <v>15.435599999999999</v>
      </c>
      <c r="O192" s="14">
        <f>MA1SONY[[#This Row],[Adj Close]]-MA1SONY[[#This Row],[6-MA]]</f>
        <v>0.47510000000000119</v>
      </c>
      <c r="P192" s="13">
        <f>(MA1SONY[[#This Row],[Adj Close]]-N192)^2</f>
        <v>0.22572001000000114</v>
      </c>
      <c r="Q192" s="13">
        <f>ABS(MA1SONY[[#This Row],[Erorr 3]])</f>
        <v>0.47510000000000119</v>
      </c>
      <c r="R192" s="15">
        <f>MA1SONY[[#This Row],[Abs Erorr 3]]/MA1SONY[[#This Row],[Adj Close]]</f>
        <v>2.9860408404407172E-2</v>
      </c>
    </row>
    <row r="193" spans="2:18">
      <c r="B193" s="7">
        <v>44061.291666666664</v>
      </c>
      <c r="C193" s="8">
        <v>15.821099999999999</v>
      </c>
      <c r="D193" s="9">
        <f t="shared" si="11"/>
        <v>15.9107</v>
      </c>
      <c r="E193" s="10">
        <f>MA1SONY[[#This Row],[Adj Close]]-MA1SONY[[#This Row],[Naive Trend ]]</f>
        <v>-8.960000000000079E-2</v>
      </c>
      <c r="F193" s="6">
        <f t="shared" si="10"/>
        <v>8.0281600000001417E-3</v>
      </c>
      <c r="G193" s="6">
        <f>ABS(MA1SONY[[#This Row],[Erorr 1]])</f>
        <v>8.960000000000079E-2</v>
      </c>
      <c r="H193" s="11">
        <f>MA1SONY[[#This Row],[Abs Erorr 1]]/MA1SONY[[#This Row],[Adj Close]]</f>
        <v>5.6633230306363525E-3</v>
      </c>
      <c r="I193" s="9">
        <f t="shared" si="13"/>
        <v>15.828066666666667</v>
      </c>
      <c r="J193" s="12">
        <f>(MA1SONY[[#This Row],[Adj Close]]-MA1SONY[[#This Row],[3-MA]])</f>
        <v>-6.9666666666670096E-3</v>
      </c>
      <c r="K193" s="13">
        <f t="shared" si="12"/>
        <v>4.853444444444922E-5</v>
      </c>
      <c r="L193" s="13">
        <f>ABS(MA1SONY[[#This Row],[Erorr 2]])</f>
        <v>6.9666666666670096E-3</v>
      </c>
      <c r="M193" s="11">
        <f>MA1SONY[[#This Row],[Abs Erorr 2]]/MA1SONY[[#This Row],[Adj Close]]</f>
        <v>4.4034022076006155E-4</v>
      </c>
      <c r="N193" s="9">
        <f t="shared" si="14"/>
        <v>15.544283333333334</v>
      </c>
      <c r="O193" s="14">
        <f>MA1SONY[[#This Row],[Adj Close]]-MA1SONY[[#This Row],[6-MA]]</f>
        <v>0.27681666666666516</v>
      </c>
      <c r="P193" s="13">
        <f>(MA1SONY[[#This Row],[Adj Close]]-N193)^2</f>
        <v>7.6627466944443612E-2</v>
      </c>
      <c r="Q193" s="13">
        <f>ABS(MA1SONY[[#This Row],[Erorr 3]])</f>
        <v>0.27681666666666516</v>
      </c>
      <c r="R193" s="15">
        <f>MA1SONY[[#This Row],[Abs Erorr 3]]/MA1SONY[[#This Row],[Adj Close]]</f>
        <v>1.7496676379434122E-2</v>
      </c>
    </row>
    <row r="194" spans="2:18">
      <c r="B194" s="7">
        <v>44062.291666666664</v>
      </c>
      <c r="C194" s="8">
        <v>15.4626</v>
      </c>
      <c r="D194" s="9">
        <f t="shared" si="11"/>
        <v>15.821099999999999</v>
      </c>
      <c r="E194" s="10">
        <f>MA1SONY[[#This Row],[Adj Close]]-MA1SONY[[#This Row],[Naive Trend ]]</f>
        <v>-0.35849999999999937</v>
      </c>
      <c r="F194" s="6">
        <f t="shared" si="10"/>
        <v>0.12852224999999956</v>
      </c>
      <c r="G194" s="6">
        <f>ABS(MA1SONY[[#This Row],[Erorr 1]])</f>
        <v>0.35849999999999937</v>
      </c>
      <c r="H194" s="11">
        <f>MA1SONY[[#This Row],[Abs Erorr 1]]/MA1SONY[[#This Row],[Adj Close]]</f>
        <v>2.3184975359900623E-2</v>
      </c>
      <c r="I194" s="9">
        <f t="shared" si="13"/>
        <v>15.847766666666667</v>
      </c>
      <c r="J194" s="12">
        <f>(MA1SONY[[#This Row],[Adj Close]]-MA1SONY[[#This Row],[3-MA]])</f>
        <v>-0.38516666666666666</v>
      </c>
      <c r="K194" s="13">
        <f t="shared" si="12"/>
        <v>0.14835336111111111</v>
      </c>
      <c r="L194" s="13">
        <f>ABS(MA1SONY[[#This Row],[Erorr 2]])</f>
        <v>0.38516666666666666</v>
      </c>
      <c r="M194" s="11">
        <f>MA1SONY[[#This Row],[Abs Erorr 2]]/MA1SONY[[#This Row],[Adj Close]]</f>
        <v>2.4909566739530653E-2</v>
      </c>
      <c r="N194" s="9">
        <f t="shared" si="14"/>
        <v>15.637400000000001</v>
      </c>
      <c r="O194" s="14">
        <f>MA1SONY[[#This Row],[Adj Close]]-MA1SONY[[#This Row],[6-MA]]</f>
        <v>-0.17480000000000118</v>
      </c>
      <c r="P194" s="13">
        <f>(MA1SONY[[#This Row],[Adj Close]]-N194)^2</f>
        <v>3.0555040000000411E-2</v>
      </c>
      <c r="Q194" s="13">
        <f>ABS(MA1SONY[[#This Row],[Erorr 3]])</f>
        <v>0.17480000000000118</v>
      </c>
      <c r="R194" s="15">
        <f>MA1SONY[[#This Row],[Abs Erorr 3]]/MA1SONY[[#This Row],[Adj Close]]</f>
        <v>1.1304696493474653E-2</v>
      </c>
    </row>
    <row r="195" spans="2:18">
      <c r="B195" s="7">
        <v>44063.291666666664</v>
      </c>
      <c r="C195" s="8">
        <v>15.1404</v>
      </c>
      <c r="D195" s="9">
        <f t="shared" si="11"/>
        <v>15.4626</v>
      </c>
      <c r="E195" s="10">
        <f>MA1SONY[[#This Row],[Adj Close]]-MA1SONY[[#This Row],[Naive Trend ]]</f>
        <v>-0.32220000000000049</v>
      </c>
      <c r="F195" s="6">
        <f t="shared" si="10"/>
        <v>0.10381284000000031</v>
      </c>
      <c r="G195" s="6">
        <f>ABS(MA1SONY[[#This Row],[Erorr 1]])</f>
        <v>0.32220000000000049</v>
      </c>
      <c r="H195" s="11">
        <f>MA1SONY[[#This Row],[Abs Erorr 1]]/MA1SONY[[#This Row],[Adj Close]]</f>
        <v>2.1280811603392281E-2</v>
      </c>
      <c r="I195" s="9">
        <f t="shared" si="13"/>
        <v>15.731466666666668</v>
      </c>
      <c r="J195" s="12">
        <f>(MA1SONY[[#This Row],[Adj Close]]-MA1SONY[[#This Row],[3-MA]])</f>
        <v>-0.59106666666666818</v>
      </c>
      <c r="K195" s="13">
        <f t="shared" si="12"/>
        <v>0.34935980444444625</v>
      </c>
      <c r="L195" s="13">
        <f>ABS(MA1SONY[[#This Row],[Erorr 2]])</f>
        <v>0.59106666666666818</v>
      </c>
      <c r="M195" s="11">
        <f>MA1SONY[[#This Row],[Abs Erorr 2]]/MA1SONY[[#This Row],[Adj Close]]</f>
        <v>3.9039039039039138E-2</v>
      </c>
      <c r="N195" s="9">
        <f t="shared" si="14"/>
        <v>15.693649999999998</v>
      </c>
      <c r="O195" s="14">
        <f>MA1SONY[[#This Row],[Adj Close]]-MA1SONY[[#This Row],[6-MA]]</f>
        <v>-0.55324999999999847</v>
      </c>
      <c r="P195" s="13">
        <f>(MA1SONY[[#This Row],[Adj Close]]-N195)^2</f>
        <v>0.3060855624999983</v>
      </c>
      <c r="Q195" s="13">
        <f>ABS(MA1SONY[[#This Row],[Erorr 3]])</f>
        <v>0.55324999999999847</v>
      </c>
      <c r="R195" s="15">
        <f>MA1SONY[[#This Row],[Abs Erorr 3]]/MA1SONY[[#This Row],[Adj Close]]</f>
        <v>3.6541306702596928E-2</v>
      </c>
    </row>
    <row r="196" spans="2:18">
      <c r="B196" s="7">
        <v>44064.291666666664</v>
      </c>
      <c r="C196" s="8">
        <v>15.0146</v>
      </c>
      <c r="D196" s="9">
        <f t="shared" si="11"/>
        <v>15.1404</v>
      </c>
      <c r="E196" s="10">
        <f>MA1SONY[[#This Row],[Adj Close]]-MA1SONY[[#This Row],[Naive Trend ]]</f>
        <v>-0.12579999999999991</v>
      </c>
      <c r="F196" s="6">
        <f t="shared" ref="F196:F259" si="15">(C196-D196)^2</f>
        <v>1.5825639999999978E-2</v>
      </c>
      <c r="G196" s="6">
        <f>ABS(MA1SONY[[#This Row],[Erorr 1]])</f>
        <v>0.12579999999999991</v>
      </c>
      <c r="H196" s="11">
        <f>MA1SONY[[#This Row],[Abs Erorr 1]]/MA1SONY[[#This Row],[Adj Close]]</f>
        <v>8.3785115820601223E-3</v>
      </c>
      <c r="I196" s="9">
        <f t="shared" si="13"/>
        <v>15.474699999999999</v>
      </c>
      <c r="J196" s="12">
        <f>(MA1SONY[[#This Row],[Adj Close]]-MA1SONY[[#This Row],[3-MA]])</f>
        <v>-0.46009999999999884</v>
      </c>
      <c r="K196" s="13">
        <f t="shared" si="12"/>
        <v>0.21169200999999893</v>
      </c>
      <c r="L196" s="13">
        <f>ABS(MA1SONY[[#This Row],[Erorr 2]])</f>
        <v>0.46009999999999884</v>
      </c>
      <c r="M196" s="11">
        <f>MA1SONY[[#This Row],[Abs Erorr 2]]/MA1SONY[[#This Row],[Adj Close]]</f>
        <v>3.064350698653303E-2</v>
      </c>
      <c r="N196" s="9">
        <f t="shared" si="14"/>
        <v>15.651383333333333</v>
      </c>
      <c r="O196" s="14">
        <f>MA1SONY[[#This Row],[Adj Close]]-MA1SONY[[#This Row],[6-MA]]</f>
        <v>-0.6367833333333337</v>
      </c>
      <c r="P196" s="13">
        <f>(MA1SONY[[#This Row],[Adj Close]]-N196)^2</f>
        <v>0.40549301361111156</v>
      </c>
      <c r="Q196" s="13">
        <f>ABS(MA1SONY[[#This Row],[Erorr 3]])</f>
        <v>0.6367833333333337</v>
      </c>
      <c r="R196" s="15">
        <f>MA1SONY[[#This Row],[Abs Erorr 3]]/MA1SONY[[#This Row],[Adj Close]]</f>
        <v>4.2410942238443494E-2</v>
      </c>
    </row>
    <row r="197" spans="2:18">
      <c r="B197" s="7">
        <v>44067.291666666664</v>
      </c>
      <c r="C197" s="8">
        <v>15.209</v>
      </c>
      <c r="D197" s="9">
        <f t="shared" ref="D197:D260" si="16">C196</f>
        <v>15.0146</v>
      </c>
      <c r="E197" s="10">
        <f>MA1SONY[[#This Row],[Adj Close]]-MA1SONY[[#This Row],[Naive Trend ]]</f>
        <v>0.19439999999999991</v>
      </c>
      <c r="F197" s="6">
        <f t="shared" si="15"/>
        <v>3.7791359999999961E-2</v>
      </c>
      <c r="G197" s="6">
        <f>ABS(MA1SONY[[#This Row],[Erorr 1]])</f>
        <v>0.19439999999999991</v>
      </c>
      <c r="H197" s="11">
        <f>MA1SONY[[#This Row],[Abs Erorr 1]]/MA1SONY[[#This Row],[Adj Close]]</f>
        <v>1.2781905450719963E-2</v>
      </c>
      <c r="I197" s="9">
        <f t="shared" si="13"/>
        <v>15.205866666666667</v>
      </c>
      <c r="J197" s="12">
        <f>(MA1SONY[[#This Row],[Adj Close]]-MA1SONY[[#This Row],[3-MA]])</f>
        <v>3.1333333333325442E-3</v>
      </c>
      <c r="K197" s="13">
        <f t="shared" si="12"/>
        <v>9.8177777777728316E-6</v>
      </c>
      <c r="L197" s="13">
        <f>ABS(MA1SONY[[#This Row],[Erorr 2]])</f>
        <v>3.1333333333325442E-3</v>
      </c>
      <c r="M197" s="11">
        <f>MA1SONY[[#This Row],[Abs Erorr 2]]/MA1SONY[[#This Row],[Adj Close]]</f>
        <v>2.0601836631813691E-4</v>
      </c>
      <c r="N197" s="9">
        <f t="shared" si="14"/>
        <v>15.526816666666667</v>
      </c>
      <c r="O197" s="14">
        <f>MA1SONY[[#This Row],[Adj Close]]-MA1SONY[[#This Row],[6-MA]]</f>
        <v>-0.3178166666666673</v>
      </c>
      <c r="P197" s="13">
        <f>(MA1SONY[[#This Row],[Adj Close]]-N197)^2</f>
        <v>0.10100743361111152</v>
      </c>
      <c r="Q197" s="13">
        <f>ABS(MA1SONY[[#This Row],[Erorr 3]])</f>
        <v>0.3178166666666673</v>
      </c>
      <c r="R197" s="15">
        <f>MA1SONY[[#This Row],[Abs Erorr 3]]/MA1SONY[[#This Row],[Adj Close]]</f>
        <v>2.0896618230433778E-2</v>
      </c>
    </row>
    <row r="198" spans="2:18">
      <c r="B198" s="7">
        <v>44068.291666666664</v>
      </c>
      <c r="C198" s="8">
        <v>15.1328</v>
      </c>
      <c r="D198" s="9">
        <f t="shared" si="16"/>
        <v>15.209</v>
      </c>
      <c r="E198" s="10">
        <f>MA1SONY[[#This Row],[Adj Close]]-MA1SONY[[#This Row],[Naive Trend ]]</f>
        <v>-7.6200000000000045E-2</v>
      </c>
      <c r="F198" s="6">
        <f t="shared" si="15"/>
        <v>5.8064400000000073E-3</v>
      </c>
      <c r="G198" s="6">
        <f>ABS(MA1SONY[[#This Row],[Erorr 1]])</f>
        <v>7.6200000000000045E-2</v>
      </c>
      <c r="H198" s="11">
        <f>MA1SONY[[#This Row],[Abs Erorr 1]]/MA1SONY[[#This Row],[Adj Close]]</f>
        <v>5.0354197504757911E-3</v>
      </c>
      <c r="I198" s="9">
        <f t="shared" si="13"/>
        <v>15.121333333333334</v>
      </c>
      <c r="J198" s="12">
        <f>(MA1SONY[[#This Row],[Adj Close]]-MA1SONY[[#This Row],[3-MA]])</f>
        <v>1.1466666666665404E-2</v>
      </c>
      <c r="K198" s="13">
        <f t="shared" ref="K198:K261" si="17">(C198-I198)^2</f>
        <v>1.3148444444441548E-4</v>
      </c>
      <c r="L198" s="13">
        <f>ABS(MA1SONY[[#This Row],[Erorr 2]])</f>
        <v>1.1466666666665404E-2</v>
      </c>
      <c r="M198" s="11">
        <f>MA1SONY[[#This Row],[Abs Erorr 2]]/MA1SONY[[#This Row],[Adj Close]]</f>
        <v>7.5773595545209108E-4</v>
      </c>
      <c r="N198" s="9">
        <f t="shared" si="14"/>
        <v>15.426400000000001</v>
      </c>
      <c r="O198" s="14">
        <f>MA1SONY[[#This Row],[Adj Close]]-MA1SONY[[#This Row],[6-MA]]</f>
        <v>-0.29360000000000142</v>
      </c>
      <c r="P198" s="13">
        <f>(MA1SONY[[#This Row],[Adj Close]]-N198)^2</f>
        <v>8.6200960000000826E-2</v>
      </c>
      <c r="Q198" s="13">
        <f>ABS(MA1SONY[[#This Row],[Erorr 3]])</f>
        <v>0.29360000000000142</v>
      </c>
      <c r="R198" s="15">
        <f>MA1SONY[[#This Row],[Abs Erorr 3]]/MA1SONY[[#This Row],[Adj Close]]</f>
        <v>1.9401564812856934E-2</v>
      </c>
    </row>
    <row r="199" spans="2:18">
      <c r="B199" s="7">
        <v>44069.291666666664</v>
      </c>
      <c r="C199" s="8">
        <v>15.4664</v>
      </c>
      <c r="D199" s="9">
        <f t="shared" si="16"/>
        <v>15.1328</v>
      </c>
      <c r="E199" s="10">
        <f>MA1SONY[[#This Row],[Adj Close]]-MA1SONY[[#This Row],[Naive Trend ]]</f>
        <v>0.33360000000000056</v>
      </c>
      <c r="F199" s="6">
        <f t="shared" si="15"/>
        <v>0.11128896000000038</v>
      </c>
      <c r="G199" s="6">
        <f>ABS(MA1SONY[[#This Row],[Erorr 1]])</f>
        <v>0.33360000000000056</v>
      </c>
      <c r="H199" s="11">
        <f>MA1SONY[[#This Row],[Abs Erorr 1]]/MA1SONY[[#This Row],[Adj Close]]</f>
        <v>2.1569337402369042E-2</v>
      </c>
      <c r="I199" s="9">
        <f t="shared" ref="I199:I262" si="18">AVERAGE(C196:C198)</f>
        <v>15.118799999999998</v>
      </c>
      <c r="J199" s="12">
        <f>(MA1SONY[[#This Row],[Adj Close]]-MA1SONY[[#This Row],[3-MA]])</f>
        <v>0.34760000000000169</v>
      </c>
      <c r="K199" s="13">
        <f t="shared" si="17"/>
        <v>0.12082576000000117</v>
      </c>
      <c r="L199" s="13">
        <f>ABS(MA1SONY[[#This Row],[Erorr 2]])</f>
        <v>0.34760000000000169</v>
      </c>
      <c r="M199" s="11">
        <f>MA1SONY[[#This Row],[Abs Erorr 2]]/MA1SONY[[#This Row],[Adj Close]]</f>
        <v>2.2474525422852228E-2</v>
      </c>
      <c r="N199" s="9">
        <f t="shared" si="14"/>
        <v>15.296750000000001</v>
      </c>
      <c r="O199" s="14">
        <f>MA1SONY[[#This Row],[Adj Close]]-MA1SONY[[#This Row],[6-MA]]</f>
        <v>0.16964999999999897</v>
      </c>
      <c r="P199" s="13">
        <f>(MA1SONY[[#This Row],[Adj Close]]-N199)^2</f>
        <v>2.8781122499999649E-2</v>
      </c>
      <c r="Q199" s="13">
        <f>ABS(MA1SONY[[#This Row],[Erorr 3]])</f>
        <v>0.16964999999999897</v>
      </c>
      <c r="R199" s="15">
        <f>MA1SONY[[#This Row],[Abs Erorr 3]]/MA1SONY[[#This Row],[Adj Close]]</f>
        <v>1.0968939119639927E-2</v>
      </c>
    </row>
    <row r="200" spans="2:18">
      <c r="B200" s="7">
        <v>44070.291666666664</v>
      </c>
      <c r="C200" s="8">
        <v>15.333</v>
      </c>
      <c r="D200" s="9">
        <f t="shared" si="16"/>
        <v>15.4664</v>
      </c>
      <c r="E200" s="10">
        <f>MA1SONY[[#This Row],[Adj Close]]-MA1SONY[[#This Row],[Naive Trend ]]</f>
        <v>-0.13339999999999996</v>
      </c>
      <c r="F200" s="6">
        <f t="shared" si="15"/>
        <v>1.7795559999999992E-2</v>
      </c>
      <c r="G200" s="6">
        <f>ABS(MA1SONY[[#This Row],[Erorr 1]])</f>
        <v>0.13339999999999996</v>
      </c>
      <c r="H200" s="11">
        <f>MA1SONY[[#This Row],[Abs Erorr 1]]/MA1SONY[[#This Row],[Adj Close]]</f>
        <v>8.7001891345464006E-3</v>
      </c>
      <c r="I200" s="9">
        <f t="shared" si="18"/>
        <v>15.269399999999999</v>
      </c>
      <c r="J200" s="12">
        <f>(MA1SONY[[#This Row],[Adj Close]]-MA1SONY[[#This Row],[3-MA]])</f>
        <v>6.3600000000000989E-2</v>
      </c>
      <c r="K200" s="13">
        <f t="shared" si="17"/>
        <v>4.044960000000126E-3</v>
      </c>
      <c r="L200" s="13">
        <f>ABS(MA1SONY[[#This Row],[Erorr 2]])</f>
        <v>6.3600000000000989E-2</v>
      </c>
      <c r="M200" s="11">
        <f>MA1SONY[[#This Row],[Abs Erorr 2]]/MA1SONY[[#This Row],[Adj Close]]</f>
        <v>4.1479162590491742E-3</v>
      </c>
      <c r="N200" s="9">
        <f t="shared" si="14"/>
        <v>15.237633333333335</v>
      </c>
      <c r="O200" s="14">
        <f>MA1SONY[[#This Row],[Adj Close]]-MA1SONY[[#This Row],[6-MA]]</f>
        <v>9.5366666666665267E-2</v>
      </c>
      <c r="P200" s="13">
        <f>(MA1SONY[[#This Row],[Adj Close]]-N200)^2</f>
        <v>9.0948011111108441E-3</v>
      </c>
      <c r="Q200" s="13">
        <f>ABS(MA1SONY[[#This Row],[Erorr 3]])</f>
        <v>9.5366666666665267E-2</v>
      </c>
      <c r="R200" s="15">
        <f>MA1SONY[[#This Row],[Abs Erorr 3]]/MA1SONY[[#This Row],[Adj Close]]</f>
        <v>6.2197004282700885E-3</v>
      </c>
    </row>
    <row r="201" spans="2:18">
      <c r="B201" s="7">
        <v>44071.291666666664</v>
      </c>
      <c r="C201" s="8">
        <v>15.1366</v>
      </c>
      <c r="D201" s="9">
        <f t="shared" si="16"/>
        <v>15.333</v>
      </c>
      <c r="E201" s="10">
        <f>MA1SONY[[#This Row],[Adj Close]]-MA1SONY[[#This Row],[Naive Trend ]]</f>
        <v>-0.19640000000000057</v>
      </c>
      <c r="F201" s="6">
        <f t="shared" si="15"/>
        <v>3.8572960000000225E-2</v>
      </c>
      <c r="G201" s="6">
        <f>ABS(MA1SONY[[#This Row],[Erorr 1]])</f>
        <v>0.19640000000000057</v>
      </c>
      <c r="H201" s="11">
        <f>MA1SONY[[#This Row],[Abs Erorr 1]]/MA1SONY[[#This Row],[Adj Close]]</f>
        <v>1.2975172760065046E-2</v>
      </c>
      <c r="I201" s="9">
        <f t="shared" si="18"/>
        <v>15.310733333333333</v>
      </c>
      <c r="J201" s="12">
        <f>(MA1SONY[[#This Row],[Adj Close]]-MA1SONY[[#This Row],[3-MA]])</f>
        <v>-0.1741333333333337</v>
      </c>
      <c r="K201" s="13">
        <f t="shared" si="17"/>
        <v>3.0322417777777905E-2</v>
      </c>
      <c r="L201" s="13">
        <f>ABS(MA1SONY[[#This Row],[Erorr 2]])</f>
        <v>0.1741333333333337</v>
      </c>
      <c r="M201" s="11">
        <f>MA1SONY[[#This Row],[Abs Erorr 2]]/MA1SONY[[#This Row],[Adj Close]]</f>
        <v>1.1504124660315638E-2</v>
      </c>
      <c r="N201" s="9">
        <f t="shared" si="14"/>
        <v>15.216033333333334</v>
      </c>
      <c r="O201" s="14">
        <f>MA1SONY[[#This Row],[Adj Close]]-MA1SONY[[#This Row],[6-MA]]</f>
        <v>-7.9433333333334133E-2</v>
      </c>
      <c r="P201" s="13">
        <f>(MA1SONY[[#This Row],[Adj Close]]-N201)^2</f>
        <v>6.3096544444445719E-3</v>
      </c>
      <c r="Q201" s="13">
        <f>ABS(MA1SONY[[#This Row],[Erorr 3]])</f>
        <v>7.9433333333334133E-2</v>
      </c>
      <c r="R201" s="15">
        <f>MA1SONY[[#This Row],[Abs Erorr 3]]/MA1SONY[[#This Row],[Adj Close]]</f>
        <v>5.2477659007527542E-3</v>
      </c>
    </row>
    <row r="202" spans="2:18">
      <c r="B202" s="7">
        <v>44074.291666666664</v>
      </c>
      <c r="C202" s="8">
        <v>14.993600000000001</v>
      </c>
      <c r="D202" s="9">
        <f t="shared" si="16"/>
        <v>15.1366</v>
      </c>
      <c r="E202" s="10">
        <f>MA1SONY[[#This Row],[Adj Close]]-MA1SONY[[#This Row],[Naive Trend ]]</f>
        <v>-0.14299999999999891</v>
      </c>
      <c r="F202" s="6">
        <f t="shared" si="15"/>
        <v>2.0448999999999686E-2</v>
      </c>
      <c r="G202" s="6">
        <f>ABS(MA1SONY[[#This Row],[Erorr 1]])</f>
        <v>0.14299999999999891</v>
      </c>
      <c r="H202" s="11">
        <f>MA1SONY[[#This Row],[Abs Erorr 1]]/MA1SONY[[#This Row],[Adj Close]]</f>
        <v>9.537402625119977E-3</v>
      </c>
      <c r="I202" s="9">
        <f t="shared" si="18"/>
        <v>15.311999999999999</v>
      </c>
      <c r="J202" s="12">
        <f>(MA1SONY[[#This Row],[Adj Close]]-MA1SONY[[#This Row],[3-MA]])</f>
        <v>-0.31839999999999868</v>
      </c>
      <c r="K202" s="13">
        <f t="shared" si="17"/>
        <v>0.10137855999999916</v>
      </c>
      <c r="L202" s="13">
        <f>ABS(MA1SONY[[#This Row],[Erorr 2]])</f>
        <v>0.31839999999999868</v>
      </c>
      <c r="M202" s="11">
        <f>MA1SONY[[#This Row],[Abs Erorr 2]]/MA1SONY[[#This Row],[Adj Close]]</f>
        <v>2.1235727243623857E-2</v>
      </c>
      <c r="N202" s="9">
        <f t="shared" ref="N202:N265" si="19">AVERAGE(C196:C201)</f>
        <v>15.215400000000001</v>
      </c>
      <c r="O202" s="14">
        <f>MA1SONY[[#This Row],[Adj Close]]-MA1SONY[[#This Row],[6-MA]]</f>
        <v>-0.2218</v>
      </c>
      <c r="P202" s="13">
        <f>(MA1SONY[[#This Row],[Adj Close]]-N202)^2</f>
        <v>4.9195240000000001E-2</v>
      </c>
      <c r="Q202" s="13">
        <f>ABS(MA1SONY[[#This Row],[Erorr 3]])</f>
        <v>0.2218</v>
      </c>
      <c r="R202" s="15">
        <f>MA1SONY[[#This Row],[Abs Erorr 3]]/MA1SONY[[#This Row],[Adj Close]]</f>
        <v>1.4792978337423967E-2</v>
      </c>
    </row>
    <row r="203" spans="2:18">
      <c r="B203" s="7">
        <v>44075.291666666664</v>
      </c>
      <c r="C203" s="8">
        <v>15.1576</v>
      </c>
      <c r="D203" s="9">
        <f t="shared" si="16"/>
        <v>14.993600000000001</v>
      </c>
      <c r="E203" s="10">
        <f>MA1SONY[[#This Row],[Adj Close]]-MA1SONY[[#This Row],[Naive Trend ]]</f>
        <v>0.1639999999999997</v>
      </c>
      <c r="F203" s="6">
        <f t="shared" si="15"/>
        <v>2.6895999999999903E-2</v>
      </c>
      <c r="G203" s="6">
        <f>ABS(MA1SONY[[#This Row],[Erorr 1]])</f>
        <v>0.1639999999999997</v>
      </c>
      <c r="H203" s="11">
        <f>MA1SONY[[#This Row],[Abs Erorr 1]]/MA1SONY[[#This Row],[Adj Close]]</f>
        <v>1.0819654826621609E-2</v>
      </c>
      <c r="I203" s="9">
        <f t="shared" si="18"/>
        <v>15.154400000000001</v>
      </c>
      <c r="J203" s="12">
        <f>(MA1SONY[[#This Row],[Adj Close]]-MA1SONY[[#This Row],[3-MA]])</f>
        <v>3.1999999999996476E-3</v>
      </c>
      <c r="K203" s="13">
        <f t="shared" si="17"/>
        <v>1.0239999999997744E-5</v>
      </c>
      <c r="L203" s="13">
        <f>ABS(MA1SONY[[#This Row],[Erorr 2]])</f>
        <v>3.1999999999996476E-3</v>
      </c>
      <c r="M203" s="11">
        <f>MA1SONY[[#This Row],[Abs Erorr 2]]/MA1SONY[[#This Row],[Adj Close]]</f>
        <v>2.1111521612917925E-4</v>
      </c>
      <c r="N203" s="9">
        <f t="shared" si="19"/>
        <v>15.2119</v>
      </c>
      <c r="O203" s="14">
        <f>MA1SONY[[#This Row],[Adj Close]]-MA1SONY[[#This Row],[6-MA]]</f>
        <v>-5.4299999999999571E-2</v>
      </c>
      <c r="P203" s="13">
        <f>(MA1SONY[[#This Row],[Adj Close]]-N203)^2</f>
        <v>2.9484899999999534E-3</v>
      </c>
      <c r="Q203" s="13">
        <f>ABS(MA1SONY[[#This Row],[Erorr 3]])</f>
        <v>5.4299999999999571E-2</v>
      </c>
      <c r="R203" s="15">
        <f>MA1SONY[[#This Row],[Abs Erorr 3]]/MA1SONY[[#This Row],[Adj Close]]</f>
        <v>3.5823613236923768E-3</v>
      </c>
    </row>
    <row r="204" spans="2:18">
      <c r="B204" s="7">
        <v>44076.291666666664</v>
      </c>
      <c r="C204" s="8">
        <v>15.1557</v>
      </c>
      <c r="D204" s="9">
        <f t="shared" si="16"/>
        <v>15.1576</v>
      </c>
      <c r="E204" s="10">
        <f>MA1SONY[[#This Row],[Adj Close]]-MA1SONY[[#This Row],[Naive Trend ]]</f>
        <v>-1.900000000000901E-3</v>
      </c>
      <c r="F204" s="6">
        <f t="shared" si="15"/>
        <v>3.6100000000034239E-6</v>
      </c>
      <c r="G204" s="6">
        <f>ABS(MA1SONY[[#This Row],[Erorr 1]])</f>
        <v>1.900000000000901E-3</v>
      </c>
      <c r="H204" s="11">
        <f>MA1SONY[[#This Row],[Abs Erorr 1]]/MA1SONY[[#This Row],[Adj Close]]</f>
        <v>1.2536537408373754E-4</v>
      </c>
      <c r="I204" s="9">
        <f t="shared" si="18"/>
        <v>15.095933333333335</v>
      </c>
      <c r="J204" s="12">
        <f>(MA1SONY[[#This Row],[Adj Close]]-MA1SONY[[#This Row],[3-MA]])</f>
        <v>5.9766666666664747E-2</v>
      </c>
      <c r="K204" s="13">
        <f t="shared" si="17"/>
        <v>3.5720544444442152E-3</v>
      </c>
      <c r="L204" s="13">
        <f>ABS(MA1SONY[[#This Row],[Erorr 2]])</f>
        <v>5.9766666666664747E-2</v>
      </c>
      <c r="M204" s="11">
        <f>MA1SONY[[#This Row],[Abs Erorr 2]]/MA1SONY[[#This Row],[Adj Close]]</f>
        <v>3.9435108023162741E-3</v>
      </c>
      <c r="N204" s="9">
        <f t="shared" si="19"/>
        <v>15.203333333333333</v>
      </c>
      <c r="O204" s="14">
        <f>MA1SONY[[#This Row],[Adj Close]]-MA1SONY[[#This Row],[6-MA]]</f>
        <v>-4.7633333333333638E-2</v>
      </c>
      <c r="P204" s="13">
        <f>(MA1SONY[[#This Row],[Adj Close]]-N204)^2</f>
        <v>2.2689344444444736E-3</v>
      </c>
      <c r="Q204" s="13">
        <f>ABS(MA1SONY[[#This Row],[Erorr 3]])</f>
        <v>4.7633333333333638E-2</v>
      </c>
      <c r="R204" s="15">
        <f>MA1SONY[[#This Row],[Abs Erorr 3]]/MA1SONY[[#This Row],[Adj Close]]</f>
        <v>3.1429319222031076E-3</v>
      </c>
    </row>
    <row r="205" spans="2:18">
      <c r="B205" s="7">
        <v>44077.291666666664</v>
      </c>
      <c r="C205" s="8">
        <v>14.753399999999999</v>
      </c>
      <c r="D205" s="9">
        <f t="shared" si="16"/>
        <v>15.1557</v>
      </c>
      <c r="E205" s="10">
        <f>MA1SONY[[#This Row],[Adj Close]]-MA1SONY[[#This Row],[Naive Trend ]]</f>
        <v>-0.40230000000000032</v>
      </c>
      <c r="F205" s="6">
        <f t="shared" si="15"/>
        <v>0.16184529000000025</v>
      </c>
      <c r="G205" s="6">
        <f>ABS(MA1SONY[[#This Row],[Erorr 1]])</f>
        <v>0.40230000000000032</v>
      </c>
      <c r="H205" s="11">
        <f>MA1SONY[[#This Row],[Abs Erorr 1]]/MA1SONY[[#This Row],[Adj Close]]</f>
        <v>2.7268290699093114E-2</v>
      </c>
      <c r="I205" s="9">
        <f t="shared" si="18"/>
        <v>15.1023</v>
      </c>
      <c r="J205" s="12">
        <f>(MA1SONY[[#This Row],[Adj Close]]-MA1SONY[[#This Row],[3-MA]])</f>
        <v>-0.34890000000000043</v>
      </c>
      <c r="K205" s="13">
        <f t="shared" si="17"/>
        <v>0.1217312100000003</v>
      </c>
      <c r="L205" s="13">
        <f>ABS(MA1SONY[[#This Row],[Erorr 2]])</f>
        <v>0.34890000000000043</v>
      </c>
      <c r="M205" s="11">
        <f>MA1SONY[[#This Row],[Abs Erorr 2]]/MA1SONY[[#This Row],[Adj Close]]</f>
        <v>2.3648786042539376E-2</v>
      </c>
      <c r="N205" s="9">
        <f t="shared" si="19"/>
        <v>15.207149999999999</v>
      </c>
      <c r="O205" s="14">
        <f>MA1SONY[[#This Row],[Adj Close]]-MA1SONY[[#This Row],[6-MA]]</f>
        <v>-0.45374999999999943</v>
      </c>
      <c r="P205" s="13">
        <f>(MA1SONY[[#This Row],[Adj Close]]-N205)^2</f>
        <v>0.2058890624999995</v>
      </c>
      <c r="Q205" s="13">
        <f>ABS(MA1SONY[[#This Row],[Erorr 3]])</f>
        <v>0.45374999999999943</v>
      </c>
      <c r="R205" s="15">
        <f>MA1SONY[[#This Row],[Abs Erorr 3]]/MA1SONY[[#This Row],[Adj Close]]</f>
        <v>3.0755622432795116E-2</v>
      </c>
    </row>
    <row r="206" spans="2:18">
      <c r="B206" s="7">
        <v>44078.291666666664</v>
      </c>
      <c r="C206" s="8">
        <v>14.806699999999999</v>
      </c>
      <c r="D206" s="9">
        <f t="shared" si="16"/>
        <v>14.753399999999999</v>
      </c>
      <c r="E206" s="10">
        <f>MA1SONY[[#This Row],[Adj Close]]-MA1SONY[[#This Row],[Naive Trend ]]</f>
        <v>5.3300000000000125E-2</v>
      </c>
      <c r="F206" s="6">
        <f t="shared" si="15"/>
        <v>2.8408900000000134E-3</v>
      </c>
      <c r="G206" s="6">
        <f>ABS(MA1SONY[[#This Row],[Erorr 1]])</f>
        <v>5.3300000000000125E-2</v>
      </c>
      <c r="H206" s="11">
        <f>MA1SONY[[#This Row],[Abs Erorr 1]]/MA1SONY[[#This Row],[Adj Close]]</f>
        <v>3.5997217475872497E-3</v>
      </c>
      <c r="I206" s="9">
        <f t="shared" si="18"/>
        <v>15.022233333333332</v>
      </c>
      <c r="J206" s="12">
        <f>(MA1SONY[[#This Row],[Adj Close]]-MA1SONY[[#This Row],[3-MA]])</f>
        <v>-0.21553333333333313</v>
      </c>
      <c r="K206" s="13">
        <f t="shared" si="17"/>
        <v>4.6454617777777693E-2</v>
      </c>
      <c r="L206" s="13">
        <f>ABS(MA1SONY[[#This Row],[Erorr 2]])</f>
        <v>0.21553333333333313</v>
      </c>
      <c r="M206" s="11">
        <f>MA1SONY[[#This Row],[Abs Erorr 2]]/MA1SONY[[#This Row],[Adj Close]]</f>
        <v>1.4556473308254584E-2</v>
      </c>
      <c r="N206" s="9">
        <f t="shared" si="19"/>
        <v>15.088316666666666</v>
      </c>
      <c r="O206" s="14">
        <f>MA1SONY[[#This Row],[Adj Close]]-MA1SONY[[#This Row],[6-MA]]</f>
        <v>-0.2816166666666664</v>
      </c>
      <c r="P206" s="13">
        <f>(MA1SONY[[#This Row],[Adj Close]]-N206)^2</f>
        <v>7.9307946944444291E-2</v>
      </c>
      <c r="Q206" s="13">
        <f>ABS(MA1SONY[[#This Row],[Erorr 3]])</f>
        <v>0.2816166666666664</v>
      </c>
      <c r="R206" s="15">
        <f>MA1SONY[[#This Row],[Abs Erorr 3]]/MA1SONY[[#This Row],[Adj Close]]</f>
        <v>1.9019542954653395E-2</v>
      </c>
    </row>
    <row r="207" spans="2:18">
      <c r="B207" s="7">
        <v>44082.291666666664</v>
      </c>
      <c r="C207" s="8">
        <v>14.4922</v>
      </c>
      <c r="D207" s="9">
        <f t="shared" si="16"/>
        <v>14.806699999999999</v>
      </c>
      <c r="E207" s="10">
        <f>MA1SONY[[#This Row],[Adj Close]]-MA1SONY[[#This Row],[Naive Trend ]]</f>
        <v>-0.31449999999999889</v>
      </c>
      <c r="F207" s="6">
        <f t="shared" si="15"/>
        <v>9.8910249999999297E-2</v>
      </c>
      <c r="G207" s="6">
        <f>ABS(MA1SONY[[#This Row],[Erorr 1]])</f>
        <v>0.31449999999999889</v>
      </c>
      <c r="H207" s="11">
        <f>MA1SONY[[#This Row],[Abs Erorr 1]]/MA1SONY[[#This Row],[Adj Close]]</f>
        <v>2.170132899076737E-2</v>
      </c>
      <c r="I207" s="9">
        <f t="shared" si="18"/>
        <v>14.905266666666668</v>
      </c>
      <c r="J207" s="12">
        <f>(MA1SONY[[#This Row],[Adj Close]]-MA1SONY[[#This Row],[3-MA]])</f>
        <v>-0.41306666666666736</v>
      </c>
      <c r="K207" s="13">
        <f t="shared" si="17"/>
        <v>0.17062407111111169</v>
      </c>
      <c r="L207" s="13">
        <f>ABS(MA1SONY[[#This Row],[Erorr 2]])</f>
        <v>0.41306666666666736</v>
      </c>
      <c r="M207" s="11">
        <f>MA1SONY[[#This Row],[Abs Erorr 2]]/MA1SONY[[#This Row],[Adj Close]]</f>
        <v>2.8502688802712312E-2</v>
      </c>
      <c r="N207" s="9">
        <f t="shared" si="19"/>
        <v>15.0006</v>
      </c>
      <c r="O207" s="14">
        <f>MA1SONY[[#This Row],[Adj Close]]-MA1SONY[[#This Row],[6-MA]]</f>
        <v>-0.50839999999999996</v>
      </c>
      <c r="P207" s="13">
        <f>(MA1SONY[[#This Row],[Adj Close]]-N207)^2</f>
        <v>0.25847055999999996</v>
      </c>
      <c r="Q207" s="13">
        <f>ABS(MA1SONY[[#This Row],[Erorr 3]])</f>
        <v>0.50839999999999996</v>
      </c>
      <c r="R207" s="15">
        <f>MA1SONY[[#This Row],[Abs Erorr 3]]/MA1SONY[[#This Row],[Adj Close]]</f>
        <v>3.5080940091911504E-2</v>
      </c>
    </row>
    <row r="208" spans="2:18">
      <c r="B208" s="7">
        <v>44083.291666666664</v>
      </c>
      <c r="C208" s="8">
        <v>14.772399999999999</v>
      </c>
      <c r="D208" s="9">
        <f t="shared" si="16"/>
        <v>14.4922</v>
      </c>
      <c r="E208" s="10">
        <f>MA1SONY[[#This Row],[Adj Close]]-MA1SONY[[#This Row],[Naive Trend ]]</f>
        <v>0.28019999999999889</v>
      </c>
      <c r="F208" s="6">
        <f t="shared" si="15"/>
        <v>7.8512039999999381E-2</v>
      </c>
      <c r="G208" s="6">
        <f>ABS(MA1SONY[[#This Row],[Erorr 1]])</f>
        <v>0.28019999999999889</v>
      </c>
      <c r="H208" s="11">
        <f>MA1SONY[[#This Row],[Abs Erorr 1]]/MA1SONY[[#This Row],[Adj Close]]</f>
        <v>1.8967804825214516E-2</v>
      </c>
      <c r="I208" s="9">
        <f t="shared" si="18"/>
        <v>14.684100000000001</v>
      </c>
      <c r="J208" s="12">
        <f>(MA1SONY[[#This Row],[Adj Close]]-MA1SONY[[#This Row],[3-MA]])</f>
        <v>8.8299999999998491E-2</v>
      </c>
      <c r="K208" s="13">
        <f t="shared" si="17"/>
        <v>7.7968899999997336E-3</v>
      </c>
      <c r="L208" s="13">
        <f>ABS(MA1SONY[[#This Row],[Erorr 2]])</f>
        <v>8.8299999999998491E-2</v>
      </c>
      <c r="M208" s="11">
        <f>MA1SONY[[#This Row],[Abs Erorr 2]]/MA1SONY[[#This Row],[Adj Close]]</f>
        <v>5.9773631908152025E-3</v>
      </c>
      <c r="N208" s="9">
        <f t="shared" si="19"/>
        <v>14.893199999999998</v>
      </c>
      <c r="O208" s="14">
        <f>MA1SONY[[#This Row],[Adj Close]]-MA1SONY[[#This Row],[6-MA]]</f>
        <v>-0.12079999999999913</v>
      </c>
      <c r="P208" s="13">
        <f>(MA1SONY[[#This Row],[Adj Close]]-N208)^2</f>
        <v>1.4592639999999791E-2</v>
      </c>
      <c r="Q208" s="13">
        <f>ABS(MA1SONY[[#This Row],[Erorr 3]])</f>
        <v>0.12079999999999913</v>
      </c>
      <c r="R208" s="15">
        <f>MA1SONY[[#This Row],[Abs Erorr 3]]/MA1SONY[[#This Row],[Adj Close]]</f>
        <v>8.177411930356553E-3</v>
      </c>
    </row>
    <row r="209" spans="2:18">
      <c r="B209" s="7">
        <v>44084.291666666664</v>
      </c>
      <c r="C209" s="8">
        <v>14.585599999999999</v>
      </c>
      <c r="D209" s="9">
        <f t="shared" si="16"/>
        <v>14.772399999999999</v>
      </c>
      <c r="E209" s="10">
        <f>MA1SONY[[#This Row],[Adj Close]]-MA1SONY[[#This Row],[Naive Trend ]]</f>
        <v>-0.18679999999999986</v>
      </c>
      <c r="F209" s="6">
        <f t="shared" si="15"/>
        <v>3.4894239999999944E-2</v>
      </c>
      <c r="G209" s="6">
        <f>ABS(MA1SONY[[#This Row],[Erorr 1]])</f>
        <v>0.18679999999999986</v>
      </c>
      <c r="H209" s="11">
        <f>MA1SONY[[#This Row],[Abs Erorr 1]]/MA1SONY[[#This Row],[Adj Close]]</f>
        <v>1.2807152259763045E-2</v>
      </c>
      <c r="I209" s="9">
        <f t="shared" si="18"/>
        <v>14.690433333333333</v>
      </c>
      <c r="J209" s="12">
        <f>(MA1SONY[[#This Row],[Adj Close]]-MA1SONY[[#This Row],[3-MA]])</f>
        <v>-0.10483333333333356</v>
      </c>
      <c r="K209" s="13">
        <f t="shared" si="17"/>
        <v>1.0990027777777824E-2</v>
      </c>
      <c r="L209" s="13">
        <f>ABS(MA1SONY[[#This Row],[Erorr 2]])</f>
        <v>0.10483333333333356</v>
      </c>
      <c r="M209" s="11">
        <f>MA1SONY[[#This Row],[Abs Erorr 2]]/MA1SONY[[#This Row],[Adj Close]]</f>
        <v>7.1874542928185032E-3</v>
      </c>
      <c r="N209" s="9">
        <f t="shared" si="19"/>
        <v>14.856333333333334</v>
      </c>
      <c r="O209" s="14">
        <f>MA1SONY[[#This Row],[Adj Close]]-MA1SONY[[#This Row],[6-MA]]</f>
        <v>-0.27073333333333416</v>
      </c>
      <c r="P209" s="13">
        <f>(MA1SONY[[#This Row],[Adj Close]]-N209)^2</f>
        <v>7.3296537777778226E-2</v>
      </c>
      <c r="Q209" s="13">
        <f>ABS(MA1SONY[[#This Row],[Erorr 3]])</f>
        <v>0.27073333333333416</v>
      </c>
      <c r="R209" s="15">
        <f>MA1SONY[[#This Row],[Abs Erorr 3]]/MA1SONY[[#This Row],[Adj Close]]</f>
        <v>1.8561686412169136E-2</v>
      </c>
    </row>
    <row r="210" spans="2:18">
      <c r="B210" s="7">
        <v>44085.291666666664</v>
      </c>
      <c r="C210" s="8">
        <v>14.684699999999999</v>
      </c>
      <c r="D210" s="9">
        <f t="shared" si="16"/>
        <v>14.585599999999999</v>
      </c>
      <c r="E210" s="10">
        <f>MA1SONY[[#This Row],[Adj Close]]-MA1SONY[[#This Row],[Naive Trend ]]</f>
        <v>9.9099999999999966E-2</v>
      </c>
      <c r="F210" s="6">
        <f t="shared" si="15"/>
        <v>9.8208099999999941E-3</v>
      </c>
      <c r="G210" s="6">
        <f>ABS(MA1SONY[[#This Row],[Erorr 1]])</f>
        <v>9.9099999999999966E-2</v>
      </c>
      <c r="H210" s="11">
        <f>MA1SONY[[#This Row],[Abs Erorr 1]]/MA1SONY[[#This Row],[Adj Close]]</f>
        <v>6.7485205690276254E-3</v>
      </c>
      <c r="I210" s="9">
        <f t="shared" si="18"/>
        <v>14.616733333333334</v>
      </c>
      <c r="J210" s="12">
        <f>(MA1SONY[[#This Row],[Adj Close]]-MA1SONY[[#This Row],[3-MA]])</f>
        <v>6.7966666666665176E-2</v>
      </c>
      <c r="K210" s="13">
        <f t="shared" si="17"/>
        <v>4.6194677777775753E-3</v>
      </c>
      <c r="L210" s="13">
        <f>ABS(MA1SONY[[#This Row],[Erorr 2]])</f>
        <v>6.7966666666665176E-2</v>
      </c>
      <c r="M210" s="11">
        <f>MA1SONY[[#This Row],[Abs Erorr 2]]/MA1SONY[[#This Row],[Adj Close]]</f>
        <v>4.6284000808096302E-3</v>
      </c>
      <c r="N210" s="9">
        <f t="shared" si="19"/>
        <v>14.761000000000001</v>
      </c>
      <c r="O210" s="14">
        <f>MA1SONY[[#This Row],[Adj Close]]-MA1SONY[[#This Row],[6-MA]]</f>
        <v>-7.6300000000001589E-2</v>
      </c>
      <c r="P210" s="13">
        <f>(MA1SONY[[#This Row],[Adj Close]]-N210)^2</f>
        <v>5.821690000000242E-3</v>
      </c>
      <c r="Q210" s="13">
        <f>ABS(MA1SONY[[#This Row],[Erorr 3]])</f>
        <v>7.6300000000001589E-2</v>
      </c>
      <c r="R210" s="15">
        <f>MA1SONY[[#This Row],[Abs Erorr 3]]/MA1SONY[[#This Row],[Adj Close]]</f>
        <v>5.1958841515319749E-3</v>
      </c>
    </row>
    <row r="211" spans="2:18">
      <c r="B211" s="7">
        <v>44088.291666666664</v>
      </c>
      <c r="C211" s="8">
        <v>14.818199999999999</v>
      </c>
      <c r="D211" s="9">
        <f t="shared" si="16"/>
        <v>14.684699999999999</v>
      </c>
      <c r="E211" s="10">
        <f>MA1SONY[[#This Row],[Adj Close]]-MA1SONY[[#This Row],[Naive Trend ]]</f>
        <v>0.13349999999999973</v>
      </c>
      <c r="F211" s="6">
        <f t="shared" si="15"/>
        <v>1.7822249999999928E-2</v>
      </c>
      <c r="G211" s="6">
        <f>ABS(MA1SONY[[#This Row],[Erorr 1]])</f>
        <v>0.13349999999999973</v>
      </c>
      <c r="H211" s="11">
        <f>MA1SONY[[#This Row],[Abs Erorr 1]]/MA1SONY[[#This Row],[Adj Close]]</f>
        <v>9.0091913997651357E-3</v>
      </c>
      <c r="I211" s="9">
        <f t="shared" si="18"/>
        <v>14.680899999999999</v>
      </c>
      <c r="J211" s="12">
        <f>(MA1SONY[[#This Row],[Adj Close]]-MA1SONY[[#This Row],[3-MA]])</f>
        <v>0.13729999999999976</v>
      </c>
      <c r="K211" s="13">
        <f t="shared" si="17"/>
        <v>1.8851289999999934E-2</v>
      </c>
      <c r="L211" s="13">
        <f>ABS(MA1SONY[[#This Row],[Erorr 2]])</f>
        <v>0.13729999999999976</v>
      </c>
      <c r="M211" s="11">
        <f>MA1SONY[[#This Row],[Abs Erorr 2]]/MA1SONY[[#This Row],[Adj Close]]</f>
        <v>9.26563280290452E-3</v>
      </c>
      <c r="N211" s="9">
        <f t="shared" si="19"/>
        <v>14.682499999999999</v>
      </c>
      <c r="O211" s="14">
        <f>MA1SONY[[#This Row],[Adj Close]]-MA1SONY[[#This Row],[6-MA]]</f>
        <v>0.13569999999999993</v>
      </c>
      <c r="P211" s="13">
        <f>(MA1SONY[[#This Row],[Adj Close]]-N211)^2</f>
        <v>1.8414489999999981E-2</v>
      </c>
      <c r="Q211" s="13">
        <f>ABS(MA1SONY[[#This Row],[Erorr 3]])</f>
        <v>0.13569999999999993</v>
      </c>
      <c r="R211" s="15">
        <f>MA1SONY[[#This Row],[Abs Erorr 3]]/MA1SONY[[#This Row],[Adj Close]]</f>
        <v>9.1576574752668966E-3</v>
      </c>
    </row>
    <row r="212" spans="2:18">
      <c r="B212" s="7">
        <v>44089.291666666664</v>
      </c>
      <c r="C212" s="8">
        <v>14.577999999999999</v>
      </c>
      <c r="D212" s="9">
        <f t="shared" si="16"/>
        <v>14.818199999999999</v>
      </c>
      <c r="E212" s="10">
        <f>MA1SONY[[#This Row],[Adj Close]]-MA1SONY[[#This Row],[Naive Trend ]]</f>
        <v>-0.24019999999999975</v>
      </c>
      <c r="F212" s="6">
        <f t="shared" si="15"/>
        <v>5.7696039999999879E-2</v>
      </c>
      <c r="G212" s="6">
        <f>ABS(MA1SONY[[#This Row],[Erorr 1]])</f>
        <v>0.24019999999999975</v>
      </c>
      <c r="H212" s="11">
        <f>MA1SONY[[#This Row],[Abs Erorr 1]]/MA1SONY[[#This Row],[Adj Close]]</f>
        <v>1.6476882974344888E-2</v>
      </c>
      <c r="I212" s="9">
        <f t="shared" si="18"/>
        <v>14.696166666666665</v>
      </c>
      <c r="J212" s="12">
        <f>(MA1SONY[[#This Row],[Adj Close]]-MA1SONY[[#This Row],[3-MA]])</f>
        <v>-0.11816666666666542</v>
      </c>
      <c r="K212" s="13">
        <f t="shared" si="17"/>
        <v>1.3963361111110817E-2</v>
      </c>
      <c r="L212" s="13">
        <f>ABS(MA1SONY[[#This Row],[Erorr 2]])</f>
        <v>0.11816666666666542</v>
      </c>
      <c r="M212" s="11">
        <f>MA1SONY[[#This Row],[Abs Erorr 2]]/MA1SONY[[#This Row],[Adj Close]]</f>
        <v>8.1058215575981214E-3</v>
      </c>
      <c r="N212" s="9">
        <f t="shared" si="19"/>
        <v>14.693300000000001</v>
      </c>
      <c r="O212" s="14">
        <f>MA1SONY[[#This Row],[Adj Close]]-MA1SONY[[#This Row],[6-MA]]</f>
        <v>-0.11530000000000129</v>
      </c>
      <c r="P212" s="13">
        <f>(MA1SONY[[#This Row],[Adj Close]]-N212)^2</f>
        <v>1.3294090000000298E-2</v>
      </c>
      <c r="Q212" s="13">
        <f>ABS(MA1SONY[[#This Row],[Erorr 3]])</f>
        <v>0.11530000000000129</v>
      </c>
      <c r="R212" s="15">
        <f>MA1SONY[[#This Row],[Abs Erorr 3]]/MA1SONY[[#This Row],[Adj Close]]</f>
        <v>7.9091782137468303E-3</v>
      </c>
    </row>
    <row r="213" spans="2:18">
      <c r="B213" s="7">
        <v>44090.291666666664</v>
      </c>
      <c r="C213" s="8">
        <v>14.679</v>
      </c>
      <c r="D213" s="9">
        <f t="shared" si="16"/>
        <v>14.577999999999999</v>
      </c>
      <c r="E213" s="10">
        <f>MA1SONY[[#This Row],[Adj Close]]-MA1SONY[[#This Row],[Naive Trend ]]</f>
        <v>0.10100000000000087</v>
      </c>
      <c r="F213" s="6">
        <f t="shared" si="15"/>
        <v>1.0201000000000175E-2</v>
      </c>
      <c r="G213" s="6">
        <f>ABS(MA1SONY[[#This Row],[Erorr 1]])</f>
        <v>0.10100000000000087</v>
      </c>
      <c r="H213" s="11">
        <f>MA1SONY[[#This Row],[Abs Erorr 1]]/MA1SONY[[#This Row],[Adj Close]]</f>
        <v>6.8805776960283987E-3</v>
      </c>
      <c r="I213" s="9">
        <f t="shared" si="18"/>
        <v>14.693633333333333</v>
      </c>
      <c r="J213" s="12">
        <f>(MA1SONY[[#This Row],[Adj Close]]-MA1SONY[[#This Row],[3-MA]])</f>
        <v>-1.4633333333332388E-2</v>
      </c>
      <c r="K213" s="13">
        <f t="shared" si="17"/>
        <v>2.1413444444441678E-4</v>
      </c>
      <c r="L213" s="13">
        <f>ABS(MA1SONY[[#This Row],[Erorr 2]])</f>
        <v>1.4633333333332388E-2</v>
      </c>
      <c r="M213" s="11">
        <f>MA1SONY[[#This Row],[Abs Erorr 2]]/MA1SONY[[#This Row],[Adj Close]]</f>
        <v>9.9688897972153331E-4</v>
      </c>
      <c r="N213" s="9">
        <f t="shared" si="19"/>
        <v>14.655183333333333</v>
      </c>
      <c r="O213" s="14">
        <f>MA1SONY[[#This Row],[Adj Close]]-MA1SONY[[#This Row],[6-MA]]</f>
        <v>2.3816666666666819E-2</v>
      </c>
      <c r="P213" s="13">
        <f>(MA1SONY[[#This Row],[Adj Close]]-N213)^2</f>
        <v>5.6723361111111841E-4</v>
      </c>
      <c r="Q213" s="13">
        <f>ABS(MA1SONY[[#This Row],[Erorr 3]])</f>
        <v>2.3816666666666819E-2</v>
      </c>
      <c r="R213" s="15">
        <f>MA1SONY[[#This Row],[Abs Erorr 3]]/MA1SONY[[#This Row],[Adj Close]]</f>
        <v>1.6224992619842508E-3</v>
      </c>
    </row>
    <row r="214" spans="2:18">
      <c r="B214" s="7">
        <v>44091.291666666664</v>
      </c>
      <c r="C214" s="8">
        <v>14.7972</v>
      </c>
      <c r="D214" s="9">
        <f t="shared" si="16"/>
        <v>14.679</v>
      </c>
      <c r="E214" s="10">
        <f>MA1SONY[[#This Row],[Adj Close]]-MA1SONY[[#This Row],[Naive Trend ]]</f>
        <v>0.11819999999999986</v>
      </c>
      <c r="F214" s="6">
        <f t="shared" si="15"/>
        <v>1.3971239999999966E-2</v>
      </c>
      <c r="G214" s="6">
        <f>ABS(MA1SONY[[#This Row],[Erorr 1]])</f>
        <v>0.11819999999999986</v>
      </c>
      <c r="H214" s="11">
        <f>MA1SONY[[#This Row],[Abs Erorr 1]]/MA1SONY[[#This Row],[Adj Close]]</f>
        <v>7.9879977293001291E-3</v>
      </c>
      <c r="I214" s="9">
        <f t="shared" si="18"/>
        <v>14.691733333333334</v>
      </c>
      <c r="J214" s="12">
        <f>(MA1SONY[[#This Row],[Adj Close]]-MA1SONY[[#This Row],[3-MA]])</f>
        <v>0.1054666666666666</v>
      </c>
      <c r="K214" s="13">
        <f t="shared" si="17"/>
        <v>1.1123217777777764E-2</v>
      </c>
      <c r="L214" s="13">
        <f>ABS(MA1SONY[[#This Row],[Erorr 2]])</f>
        <v>0.1054666666666666</v>
      </c>
      <c r="M214" s="11">
        <f>MA1SONY[[#This Row],[Abs Erorr 2]]/MA1SONY[[#This Row],[Adj Close]]</f>
        <v>7.1274745672604677E-3</v>
      </c>
      <c r="N214" s="9">
        <f t="shared" si="19"/>
        <v>14.686316666666665</v>
      </c>
      <c r="O214" s="14">
        <f>MA1SONY[[#This Row],[Adj Close]]-MA1SONY[[#This Row],[6-MA]]</f>
        <v>0.11088333333333544</v>
      </c>
      <c r="P214" s="13">
        <f>(MA1SONY[[#This Row],[Adj Close]]-N214)^2</f>
        <v>1.229511361111158E-2</v>
      </c>
      <c r="Q214" s="13">
        <f>ABS(MA1SONY[[#This Row],[Erorr 3]])</f>
        <v>0.11088333333333544</v>
      </c>
      <c r="R214" s="15">
        <f>MA1SONY[[#This Row],[Abs Erorr 3]]/MA1SONY[[#This Row],[Adj Close]]</f>
        <v>7.4935348128926721E-3</v>
      </c>
    </row>
    <row r="215" spans="2:18">
      <c r="B215" s="7">
        <v>44092.291666666664</v>
      </c>
      <c r="C215" s="8">
        <v>15.054600000000001</v>
      </c>
      <c r="D215" s="9">
        <f t="shared" si="16"/>
        <v>14.7972</v>
      </c>
      <c r="E215" s="10">
        <f>MA1SONY[[#This Row],[Adj Close]]-MA1SONY[[#This Row],[Naive Trend ]]</f>
        <v>0.25740000000000052</v>
      </c>
      <c r="F215" s="6">
        <f t="shared" si="15"/>
        <v>6.625476000000026E-2</v>
      </c>
      <c r="G215" s="6">
        <f>ABS(MA1SONY[[#This Row],[Erorr 1]])</f>
        <v>0.25740000000000052</v>
      </c>
      <c r="H215" s="11">
        <f>MA1SONY[[#This Row],[Abs Erorr 1]]/MA1SONY[[#This Row],[Adj Close]]</f>
        <v>1.7097764138535764E-2</v>
      </c>
      <c r="I215" s="9">
        <f t="shared" si="18"/>
        <v>14.684733333333332</v>
      </c>
      <c r="J215" s="12">
        <f>(MA1SONY[[#This Row],[Adj Close]]-MA1SONY[[#This Row],[3-MA]])</f>
        <v>0.36986666666666856</v>
      </c>
      <c r="K215" s="13">
        <f t="shared" si="17"/>
        <v>0.13680135111111252</v>
      </c>
      <c r="L215" s="13">
        <f>ABS(MA1SONY[[#This Row],[Erorr 2]])</f>
        <v>0.36986666666666856</v>
      </c>
      <c r="M215" s="11">
        <f>MA1SONY[[#This Row],[Abs Erorr 2]]/MA1SONY[[#This Row],[Adj Close]]</f>
        <v>2.4568348987463535E-2</v>
      </c>
      <c r="N215" s="9">
        <f t="shared" si="19"/>
        <v>14.69045</v>
      </c>
      <c r="O215" s="14">
        <f>MA1SONY[[#This Row],[Adj Close]]-MA1SONY[[#This Row],[6-MA]]</f>
        <v>0.36415000000000042</v>
      </c>
      <c r="P215" s="13">
        <f>(MA1SONY[[#This Row],[Adj Close]]-N215)^2</f>
        <v>0.13260522250000031</v>
      </c>
      <c r="Q215" s="13">
        <f>ABS(MA1SONY[[#This Row],[Erorr 3]])</f>
        <v>0.36415000000000042</v>
      </c>
      <c r="R215" s="15">
        <f>MA1SONY[[#This Row],[Abs Erorr 3]]/MA1SONY[[#This Row],[Adj Close]]</f>
        <v>2.4188620089540765E-2</v>
      </c>
    </row>
    <row r="216" spans="2:18">
      <c r="B216" s="7">
        <v>44095.291666666664</v>
      </c>
      <c r="C216" s="8">
        <v>14.923</v>
      </c>
      <c r="D216" s="9">
        <f t="shared" si="16"/>
        <v>15.054600000000001</v>
      </c>
      <c r="E216" s="10">
        <f>MA1SONY[[#This Row],[Adj Close]]-MA1SONY[[#This Row],[Naive Trend ]]</f>
        <v>-0.13160000000000061</v>
      </c>
      <c r="F216" s="6">
        <f t="shared" si="15"/>
        <v>1.731856000000016E-2</v>
      </c>
      <c r="G216" s="6">
        <f>ABS(MA1SONY[[#This Row],[Erorr 1]])</f>
        <v>0.13160000000000061</v>
      </c>
      <c r="H216" s="11">
        <f>MA1SONY[[#This Row],[Abs Erorr 1]]/MA1SONY[[#This Row],[Adj Close]]</f>
        <v>8.8186021577431224E-3</v>
      </c>
      <c r="I216" s="9">
        <f t="shared" si="18"/>
        <v>14.8436</v>
      </c>
      <c r="J216" s="12">
        <f>(MA1SONY[[#This Row],[Adj Close]]-MA1SONY[[#This Row],[3-MA]])</f>
        <v>7.9399999999999693E-2</v>
      </c>
      <c r="K216" s="13">
        <f t="shared" si="17"/>
        <v>6.3043599999999516E-3</v>
      </c>
      <c r="L216" s="13">
        <f>ABS(MA1SONY[[#This Row],[Erorr 2]])</f>
        <v>7.9399999999999693E-2</v>
      </c>
      <c r="M216" s="11">
        <f>MA1SONY[[#This Row],[Abs Erorr 2]]/MA1SONY[[#This Row],[Adj Close]]</f>
        <v>5.3206459827112307E-3</v>
      </c>
      <c r="N216" s="9">
        <f t="shared" si="19"/>
        <v>14.768616666666668</v>
      </c>
      <c r="O216" s="14">
        <f>MA1SONY[[#This Row],[Adj Close]]-MA1SONY[[#This Row],[6-MA]]</f>
        <v>0.15438333333333176</v>
      </c>
      <c r="P216" s="13">
        <f>(MA1SONY[[#This Row],[Adj Close]]-N216)^2</f>
        <v>2.3834213611110627E-2</v>
      </c>
      <c r="Q216" s="13">
        <f>ABS(MA1SONY[[#This Row],[Erorr 3]])</f>
        <v>0.15438333333333176</v>
      </c>
      <c r="R216" s="15">
        <f>MA1SONY[[#This Row],[Abs Erorr 3]]/MA1SONY[[#This Row],[Adj Close]]</f>
        <v>1.0345328240523472E-2</v>
      </c>
    </row>
    <row r="217" spans="2:18">
      <c r="B217" s="7">
        <v>44096.291666666664</v>
      </c>
      <c r="C217" s="8">
        <v>15.005000000000001</v>
      </c>
      <c r="D217" s="9">
        <f t="shared" si="16"/>
        <v>14.923</v>
      </c>
      <c r="E217" s="10">
        <f>MA1SONY[[#This Row],[Adj Close]]-MA1SONY[[#This Row],[Naive Trend ]]</f>
        <v>8.2000000000000739E-2</v>
      </c>
      <c r="F217" s="6">
        <f t="shared" si="15"/>
        <v>6.7240000000001214E-3</v>
      </c>
      <c r="G217" s="6">
        <f>ABS(MA1SONY[[#This Row],[Erorr 1]])</f>
        <v>8.2000000000000739E-2</v>
      </c>
      <c r="H217" s="11">
        <f>MA1SONY[[#This Row],[Abs Erorr 1]]/MA1SONY[[#This Row],[Adj Close]]</f>
        <v>5.4648450516494992E-3</v>
      </c>
      <c r="I217" s="9">
        <f t="shared" si="18"/>
        <v>14.924933333333334</v>
      </c>
      <c r="J217" s="12">
        <f>(MA1SONY[[#This Row],[Adj Close]]-MA1SONY[[#This Row],[3-MA]])</f>
        <v>8.0066666666667174E-2</v>
      </c>
      <c r="K217" s="13">
        <f t="shared" si="17"/>
        <v>6.410671111111192E-3</v>
      </c>
      <c r="L217" s="13">
        <f>ABS(MA1SONY[[#This Row],[Erorr 2]])</f>
        <v>8.0066666666667174E-2</v>
      </c>
      <c r="M217" s="11">
        <f>MA1SONY[[#This Row],[Abs Erorr 2]]/MA1SONY[[#This Row],[Adj Close]]</f>
        <v>5.3359991114073418E-3</v>
      </c>
      <c r="N217" s="9">
        <f t="shared" si="19"/>
        <v>14.808333333333332</v>
      </c>
      <c r="O217" s="14">
        <f>MA1SONY[[#This Row],[Adj Close]]-MA1SONY[[#This Row],[6-MA]]</f>
        <v>0.19666666666666899</v>
      </c>
      <c r="P217" s="13">
        <f>(MA1SONY[[#This Row],[Adj Close]]-N217)^2</f>
        <v>3.8677777777778692E-2</v>
      </c>
      <c r="Q217" s="13">
        <f>ABS(MA1SONY[[#This Row],[Erorr 3]])</f>
        <v>0.19666666666666899</v>
      </c>
      <c r="R217" s="15">
        <f>MA1SONY[[#This Row],[Abs Erorr 3]]/MA1SONY[[#This Row],[Adj Close]]</f>
        <v>1.3106742197045584E-2</v>
      </c>
    </row>
    <row r="218" spans="2:18">
      <c r="B218" s="7">
        <v>44097.291666666664</v>
      </c>
      <c r="C218" s="8">
        <v>14.7438</v>
      </c>
      <c r="D218" s="9">
        <f t="shared" si="16"/>
        <v>15.005000000000001</v>
      </c>
      <c r="E218" s="10">
        <f>MA1SONY[[#This Row],[Adj Close]]-MA1SONY[[#This Row],[Naive Trend ]]</f>
        <v>-0.26120000000000054</v>
      </c>
      <c r="F218" s="6">
        <f t="shared" si="15"/>
        <v>6.822544000000029E-2</v>
      </c>
      <c r="G218" s="6">
        <f>ABS(MA1SONY[[#This Row],[Erorr 1]])</f>
        <v>0.26120000000000054</v>
      </c>
      <c r="H218" s="11">
        <f>MA1SONY[[#This Row],[Abs Erorr 1]]/MA1SONY[[#This Row],[Adj Close]]</f>
        <v>1.7715921268601074E-2</v>
      </c>
      <c r="I218" s="9">
        <f t="shared" si="18"/>
        <v>14.994200000000001</v>
      </c>
      <c r="J218" s="12">
        <f>(MA1SONY[[#This Row],[Adj Close]]-MA1SONY[[#This Row],[3-MA]])</f>
        <v>-0.25040000000000084</v>
      </c>
      <c r="K218" s="13">
        <f t="shared" si="17"/>
        <v>6.2700160000000421E-2</v>
      </c>
      <c r="L218" s="13">
        <f>ABS(MA1SONY[[#This Row],[Erorr 2]])</f>
        <v>0.25040000000000084</v>
      </c>
      <c r="M218" s="11">
        <f>MA1SONY[[#This Row],[Abs Erorr 2]]/MA1SONY[[#This Row],[Adj Close]]</f>
        <v>1.6983409975718664E-2</v>
      </c>
      <c r="N218" s="9">
        <f t="shared" si="19"/>
        <v>14.839466666666665</v>
      </c>
      <c r="O218" s="14">
        <f>MA1SONY[[#This Row],[Adj Close]]-MA1SONY[[#This Row],[6-MA]]</f>
        <v>-9.5666666666664568E-2</v>
      </c>
      <c r="P218" s="13">
        <f>(MA1SONY[[#This Row],[Adj Close]]-N218)^2</f>
        <v>9.1521111111107101E-3</v>
      </c>
      <c r="Q218" s="13">
        <f>ABS(MA1SONY[[#This Row],[Erorr 3]])</f>
        <v>9.5666666666664568E-2</v>
      </c>
      <c r="R218" s="15">
        <f>MA1SONY[[#This Row],[Abs Erorr 3]]/MA1SONY[[#This Row],[Adj Close]]</f>
        <v>6.4886031190510294E-3</v>
      </c>
    </row>
    <row r="219" spans="2:18">
      <c r="B219" s="7">
        <v>44098.291666666664</v>
      </c>
      <c r="C219" s="8">
        <v>14.829599999999999</v>
      </c>
      <c r="D219" s="9">
        <f t="shared" si="16"/>
        <v>14.7438</v>
      </c>
      <c r="E219" s="10">
        <f>MA1SONY[[#This Row],[Adj Close]]-MA1SONY[[#This Row],[Naive Trend ]]</f>
        <v>8.5799999999998988E-2</v>
      </c>
      <c r="F219" s="6">
        <f t="shared" si="15"/>
        <v>7.3616399999998266E-3</v>
      </c>
      <c r="G219" s="6">
        <f>ABS(MA1SONY[[#This Row],[Erorr 1]])</f>
        <v>8.5799999999998988E-2</v>
      </c>
      <c r="H219" s="11">
        <f>MA1SONY[[#This Row],[Abs Erorr 1]]/MA1SONY[[#This Row],[Adj Close]]</f>
        <v>5.7857258456060169E-3</v>
      </c>
      <c r="I219" s="9">
        <f t="shared" si="18"/>
        <v>14.890600000000001</v>
      </c>
      <c r="J219" s="12">
        <f>(MA1SONY[[#This Row],[Adj Close]]-MA1SONY[[#This Row],[3-MA]])</f>
        <v>-6.100000000000172E-2</v>
      </c>
      <c r="K219" s="13">
        <f t="shared" si="17"/>
        <v>3.7210000000002098E-3</v>
      </c>
      <c r="L219" s="13">
        <f>ABS(MA1SONY[[#This Row],[Erorr 2]])</f>
        <v>6.100000000000172E-2</v>
      </c>
      <c r="M219" s="11">
        <f>MA1SONY[[#This Row],[Abs Erorr 2]]/MA1SONY[[#This Row],[Adj Close]]</f>
        <v>4.1133948319578223E-3</v>
      </c>
      <c r="N219" s="9">
        <f t="shared" si="19"/>
        <v>14.867099999999999</v>
      </c>
      <c r="O219" s="14">
        <f>MA1SONY[[#This Row],[Adj Close]]-MA1SONY[[#This Row],[6-MA]]</f>
        <v>-3.7499999999999645E-2</v>
      </c>
      <c r="P219" s="13">
        <f>(MA1SONY[[#This Row],[Adj Close]]-N219)^2</f>
        <v>1.4062499999999733E-3</v>
      </c>
      <c r="Q219" s="13">
        <f>ABS(MA1SONY[[#This Row],[Erorr 3]])</f>
        <v>3.7499999999999645E-2</v>
      </c>
      <c r="R219" s="15">
        <f>MA1SONY[[#This Row],[Abs Erorr 3]]/MA1SONY[[#This Row],[Adj Close]]</f>
        <v>2.5287263311215167E-3</v>
      </c>
    </row>
    <row r="220" spans="2:18">
      <c r="B220" s="7">
        <v>44099.291666666664</v>
      </c>
      <c r="C220" s="8">
        <v>14.730499999999999</v>
      </c>
      <c r="D220" s="9">
        <f t="shared" si="16"/>
        <v>14.829599999999999</v>
      </c>
      <c r="E220" s="10">
        <f>MA1SONY[[#This Row],[Adj Close]]-MA1SONY[[#This Row],[Naive Trend ]]</f>
        <v>-9.9099999999999966E-2</v>
      </c>
      <c r="F220" s="6">
        <f t="shared" si="15"/>
        <v>9.8208099999999941E-3</v>
      </c>
      <c r="G220" s="6">
        <f>ABS(MA1SONY[[#This Row],[Erorr 1]])</f>
        <v>9.9099999999999966E-2</v>
      </c>
      <c r="H220" s="11">
        <f>MA1SONY[[#This Row],[Abs Erorr 1]]/MA1SONY[[#This Row],[Adj Close]]</f>
        <v>6.7275381012185578E-3</v>
      </c>
      <c r="I220" s="9">
        <f t="shared" si="18"/>
        <v>14.859466666666668</v>
      </c>
      <c r="J220" s="12">
        <f>(MA1SONY[[#This Row],[Adj Close]]-MA1SONY[[#This Row],[3-MA]])</f>
        <v>-0.12896666666666867</v>
      </c>
      <c r="K220" s="13">
        <f t="shared" si="17"/>
        <v>1.6632401111111628E-2</v>
      </c>
      <c r="L220" s="13">
        <f>ABS(MA1SONY[[#This Row],[Erorr 2]])</f>
        <v>0.12896666666666867</v>
      </c>
      <c r="M220" s="11">
        <f>MA1SONY[[#This Row],[Abs Erorr 2]]/MA1SONY[[#This Row],[Adj Close]]</f>
        <v>8.7550773338765601E-3</v>
      </c>
      <c r="N220" s="9">
        <f t="shared" si="19"/>
        <v>14.892200000000001</v>
      </c>
      <c r="O220" s="14">
        <f>MA1SONY[[#This Row],[Adj Close]]-MA1SONY[[#This Row],[6-MA]]</f>
        <v>-0.16170000000000151</v>
      </c>
      <c r="P220" s="13">
        <f>(MA1SONY[[#This Row],[Adj Close]]-N220)^2</f>
        <v>2.6146890000000488E-2</v>
      </c>
      <c r="Q220" s="13">
        <f>ABS(MA1SONY[[#This Row],[Erorr 3]])</f>
        <v>0.16170000000000151</v>
      </c>
      <c r="R220" s="15">
        <f>MA1SONY[[#This Row],[Abs Erorr 3]]/MA1SONY[[#This Row],[Adj Close]]</f>
        <v>1.097722412681182E-2</v>
      </c>
    </row>
    <row r="221" spans="2:18">
      <c r="B221" s="7">
        <v>44102.291666666664</v>
      </c>
      <c r="C221" s="8">
        <v>14.78</v>
      </c>
      <c r="D221" s="9">
        <f t="shared" si="16"/>
        <v>14.730499999999999</v>
      </c>
      <c r="E221" s="10">
        <f>MA1SONY[[#This Row],[Adj Close]]-MA1SONY[[#This Row],[Naive Trend ]]</f>
        <v>4.9500000000000099E-2</v>
      </c>
      <c r="F221" s="6">
        <f t="shared" si="15"/>
        <v>2.4502500000000097E-3</v>
      </c>
      <c r="G221" s="6">
        <f>ABS(MA1SONY[[#This Row],[Erorr 1]])</f>
        <v>4.9500000000000099E-2</v>
      </c>
      <c r="H221" s="11">
        <f>MA1SONY[[#This Row],[Abs Erorr 1]]/MA1SONY[[#This Row],[Adj Close]]</f>
        <v>3.349120433017598E-3</v>
      </c>
      <c r="I221" s="9">
        <f t="shared" si="18"/>
        <v>14.767966666666666</v>
      </c>
      <c r="J221" s="12">
        <f>(MA1SONY[[#This Row],[Adj Close]]-MA1SONY[[#This Row],[3-MA]])</f>
        <v>1.2033333333333118E-2</v>
      </c>
      <c r="K221" s="13">
        <f t="shared" si="17"/>
        <v>1.4480111111110592E-4</v>
      </c>
      <c r="L221" s="13">
        <f>ABS(MA1SONY[[#This Row],[Erorr 2]])</f>
        <v>1.2033333333333118E-2</v>
      </c>
      <c r="M221" s="11">
        <f>MA1SONY[[#This Row],[Abs Erorr 2]]/MA1SONY[[#This Row],[Adj Close]]</f>
        <v>8.1416328371671984E-4</v>
      </c>
      <c r="N221" s="9">
        <f t="shared" si="19"/>
        <v>14.881083333333336</v>
      </c>
      <c r="O221" s="14">
        <f>MA1SONY[[#This Row],[Adj Close]]-MA1SONY[[#This Row],[6-MA]]</f>
        <v>-0.10108333333333697</v>
      </c>
      <c r="P221" s="13">
        <f>(MA1SONY[[#This Row],[Adj Close]]-N221)^2</f>
        <v>1.0217840277778513E-2</v>
      </c>
      <c r="Q221" s="13">
        <f>ABS(MA1SONY[[#This Row],[Erorr 3]])</f>
        <v>0.10108333333333697</v>
      </c>
      <c r="R221" s="15">
        <f>MA1SONY[[#This Row],[Abs Erorr 3]]/MA1SONY[[#This Row],[Adj Close]]</f>
        <v>6.8391971132163035E-3</v>
      </c>
    </row>
    <row r="222" spans="2:18">
      <c r="B222" s="7">
        <v>44103.291666666664</v>
      </c>
      <c r="C222" s="8">
        <v>14.818300000000001</v>
      </c>
      <c r="D222" s="9">
        <f t="shared" si="16"/>
        <v>14.78</v>
      </c>
      <c r="E222" s="10">
        <f>MA1SONY[[#This Row],[Adj Close]]-MA1SONY[[#This Row],[Naive Trend ]]</f>
        <v>3.8300000000001333E-2</v>
      </c>
      <c r="F222" s="6">
        <f t="shared" si="15"/>
        <v>1.4668900000001021E-3</v>
      </c>
      <c r="G222" s="6">
        <f>ABS(MA1SONY[[#This Row],[Erorr 1]])</f>
        <v>3.8300000000001333E-2</v>
      </c>
      <c r="H222" s="11">
        <f>MA1SONY[[#This Row],[Abs Erorr 1]]/MA1SONY[[#This Row],[Adj Close]]</f>
        <v>2.584641962978299E-3</v>
      </c>
      <c r="I222" s="9">
        <f t="shared" si="18"/>
        <v>14.780033333333334</v>
      </c>
      <c r="J222" s="12">
        <f>(MA1SONY[[#This Row],[Adj Close]]-MA1SONY[[#This Row],[3-MA]])</f>
        <v>3.8266666666666893E-2</v>
      </c>
      <c r="K222" s="13">
        <f t="shared" si="17"/>
        <v>1.4643377777777951E-3</v>
      </c>
      <c r="L222" s="13">
        <f>ABS(MA1SONY[[#This Row],[Erorr 2]])</f>
        <v>3.8266666666666893E-2</v>
      </c>
      <c r="M222" s="11">
        <f>MA1SONY[[#This Row],[Abs Erorr 2]]/MA1SONY[[#This Row],[Adj Close]]</f>
        <v>2.5823924921662329E-3</v>
      </c>
      <c r="N222" s="9">
        <f t="shared" si="19"/>
        <v>14.835316666666666</v>
      </c>
      <c r="O222" s="14">
        <f>MA1SONY[[#This Row],[Adj Close]]-MA1SONY[[#This Row],[6-MA]]</f>
        <v>-1.7016666666664904E-2</v>
      </c>
      <c r="P222" s="13">
        <f>(MA1SONY[[#This Row],[Adj Close]]-N222)^2</f>
        <v>2.8956694444438446E-4</v>
      </c>
      <c r="Q222" s="13">
        <f>ABS(MA1SONY[[#This Row],[Erorr 3]])</f>
        <v>1.7016666666664904E-2</v>
      </c>
      <c r="R222" s="15">
        <f>MA1SONY[[#This Row],[Abs Erorr 3]]/MA1SONY[[#This Row],[Adj Close]]</f>
        <v>1.1483548495215309E-3</v>
      </c>
    </row>
    <row r="223" spans="2:18">
      <c r="B223" s="7">
        <v>44104.291666666664</v>
      </c>
      <c r="C223" s="8">
        <v>14.678599999999999</v>
      </c>
      <c r="D223" s="9">
        <f t="shared" si="16"/>
        <v>14.818300000000001</v>
      </c>
      <c r="E223" s="10">
        <f>MA1SONY[[#This Row],[Adj Close]]-MA1SONY[[#This Row],[Naive Trend ]]</f>
        <v>-0.13970000000000127</v>
      </c>
      <c r="F223" s="6">
        <f t="shared" si="15"/>
        <v>1.9516090000000354E-2</v>
      </c>
      <c r="G223" s="6">
        <f>ABS(MA1SONY[[#This Row],[Erorr 1]])</f>
        <v>0.13970000000000127</v>
      </c>
      <c r="H223" s="11">
        <f>MA1SONY[[#This Row],[Abs Erorr 1]]/MA1SONY[[#This Row],[Adj Close]]</f>
        <v>9.5172564140995237E-3</v>
      </c>
      <c r="I223" s="9">
        <f t="shared" si="18"/>
        <v>14.776266666666666</v>
      </c>
      <c r="J223" s="12">
        <f>(MA1SONY[[#This Row],[Adj Close]]-MA1SONY[[#This Row],[3-MA]])</f>
        <v>-9.7666666666667012E-2</v>
      </c>
      <c r="K223" s="13">
        <f t="shared" si="17"/>
        <v>9.5387777777778456E-3</v>
      </c>
      <c r="L223" s="13">
        <f>ABS(MA1SONY[[#This Row],[Erorr 2]])</f>
        <v>9.7666666666667012E-2</v>
      </c>
      <c r="M223" s="11">
        <f>MA1SONY[[#This Row],[Abs Erorr 2]]/MA1SONY[[#This Row],[Adj Close]]</f>
        <v>6.6536772353403602E-3</v>
      </c>
      <c r="N223" s="9">
        <f t="shared" si="19"/>
        <v>14.817866666666665</v>
      </c>
      <c r="O223" s="14">
        <f>MA1SONY[[#This Row],[Adj Close]]-MA1SONY[[#This Row],[6-MA]]</f>
        <v>-0.13926666666666598</v>
      </c>
      <c r="P223" s="13">
        <f>(MA1SONY[[#This Row],[Adj Close]]-N223)^2</f>
        <v>1.9395204444444255E-2</v>
      </c>
      <c r="Q223" s="13">
        <f>ABS(MA1SONY[[#This Row],[Erorr 3]])</f>
        <v>0.13926666666666598</v>
      </c>
      <c r="R223" s="15">
        <f>MA1SONY[[#This Row],[Abs Erorr 3]]/MA1SONY[[#This Row],[Adj Close]]</f>
        <v>9.4877349792668233E-3</v>
      </c>
    </row>
    <row r="224" spans="2:18">
      <c r="B224" s="7">
        <v>44105.291666666664</v>
      </c>
      <c r="C224" s="8">
        <v>14.6213</v>
      </c>
      <c r="D224" s="9">
        <f t="shared" si="16"/>
        <v>14.678599999999999</v>
      </c>
      <c r="E224" s="10">
        <f>MA1SONY[[#This Row],[Adj Close]]-MA1SONY[[#This Row],[Naive Trend ]]</f>
        <v>-5.7299999999999685E-2</v>
      </c>
      <c r="F224" s="6">
        <f t="shared" si="15"/>
        <v>3.2832899999999639E-3</v>
      </c>
      <c r="G224" s="6">
        <f>ABS(MA1SONY[[#This Row],[Erorr 1]])</f>
        <v>5.7299999999999685E-2</v>
      </c>
      <c r="H224" s="11">
        <f>MA1SONY[[#This Row],[Abs Erorr 1]]/MA1SONY[[#This Row],[Adj Close]]</f>
        <v>3.9189401763180896E-3</v>
      </c>
      <c r="I224" s="9">
        <f t="shared" si="18"/>
        <v>14.758966666666666</v>
      </c>
      <c r="J224" s="12">
        <f>(MA1SONY[[#This Row],[Adj Close]]-MA1SONY[[#This Row],[3-MA]])</f>
        <v>-0.13766666666666616</v>
      </c>
      <c r="K224" s="13">
        <f t="shared" si="17"/>
        <v>1.8952111111110972E-2</v>
      </c>
      <c r="L224" s="13">
        <f>ABS(MA1SONY[[#This Row],[Erorr 2]])</f>
        <v>0.13766666666666616</v>
      </c>
      <c r="M224" s="11">
        <f>MA1SONY[[#This Row],[Abs Erorr 2]]/MA1SONY[[#This Row],[Adj Close]]</f>
        <v>9.4154874509562187E-3</v>
      </c>
      <c r="N224" s="9">
        <f t="shared" si="19"/>
        <v>14.763466666666666</v>
      </c>
      <c r="O224" s="14">
        <f>MA1SONY[[#This Row],[Adj Close]]-MA1SONY[[#This Row],[6-MA]]</f>
        <v>-0.14216666666666633</v>
      </c>
      <c r="P224" s="13">
        <f>(MA1SONY[[#This Row],[Adj Close]]-N224)^2</f>
        <v>2.0211361111111017E-2</v>
      </c>
      <c r="Q224" s="13">
        <f>ABS(MA1SONY[[#This Row],[Erorr 3]])</f>
        <v>0.14216666666666633</v>
      </c>
      <c r="R224" s="15">
        <f>MA1SONY[[#This Row],[Abs Erorr 3]]/MA1SONY[[#This Row],[Adj Close]]</f>
        <v>9.7232576218712653E-3</v>
      </c>
    </row>
    <row r="225" spans="2:18">
      <c r="B225" s="7">
        <v>44106.291666666664</v>
      </c>
      <c r="C225" s="8">
        <v>14.152699999999999</v>
      </c>
      <c r="D225" s="9">
        <f t="shared" si="16"/>
        <v>14.6213</v>
      </c>
      <c r="E225" s="10">
        <f>MA1SONY[[#This Row],[Adj Close]]-MA1SONY[[#This Row],[Naive Trend ]]</f>
        <v>-0.46860000000000035</v>
      </c>
      <c r="F225" s="6">
        <f t="shared" si="15"/>
        <v>0.21958596000000033</v>
      </c>
      <c r="G225" s="6">
        <f>ABS(MA1SONY[[#This Row],[Erorr 1]])</f>
        <v>0.46860000000000035</v>
      </c>
      <c r="H225" s="11">
        <f>MA1SONY[[#This Row],[Abs Erorr 1]]/MA1SONY[[#This Row],[Adj Close]]</f>
        <v>3.3110289909345947E-2</v>
      </c>
      <c r="I225" s="9">
        <f t="shared" si="18"/>
        <v>14.706066666666667</v>
      </c>
      <c r="J225" s="12">
        <f>(MA1SONY[[#This Row],[Adj Close]]-MA1SONY[[#This Row],[3-MA]])</f>
        <v>-0.55336666666666723</v>
      </c>
      <c r="K225" s="13">
        <f t="shared" si="17"/>
        <v>0.30621466777777839</v>
      </c>
      <c r="L225" s="13">
        <f>ABS(MA1SONY[[#This Row],[Erorr 2]])</f>
        <v>0.55336666666666723</v>
      </c>
      <c r="M225" s="11">
        <f>MA1SONY[[#This Row],[Abs Erorr 2]]/MA1SONY[[#This Row],[Adj Close]]</f>
        <v>3.9099724198680623E-2</v>
      </c>
      <c r="N225" s="9">
        <f t="shared" si="19"/>
        <v>14.743050000000002</v>
      </c>
      <c r="O225" s="14">
        <f>MA1SONY[[#This Row],[Adj Close]]-MA1SONY[[#This Row],[6-MA]]</f>
        <v>-0.59035000000000259</v>
      </c>
      <c r="P225" s="13">
        <f>(MA1SONY[[#This Row],[Adj Close]]-N225)^2</f>
        <v>0.34851312250000305</v>
      </c>
      <c r="Q225" s="13">
        <f>ABS(MA1SONY[[#This Row],[Erorr 3]])</f>
        <v>0.59035000000000259</v>
      </c>
      <c r="R225" s="15">
        <f>MA1SONY[[#This Row],[Abs Erorr 3]]/MA1SONY[[#This Row],[Adj Close]]</f>
        <v>4.1712888706748719E-2</v>
      </c>
    </row>
    <row r="226" spans="2:18">
      <c r="B226" s="7">
        <v>44109.291666666664</v>
      </c>
      <c r="C226" s="8">
        <v>14.3573</v>
      </c>
      <c r="D226" s="9">
        <f t="shared" si="16"/>
        <v>14.152699999999999</v>
      </c>
      <c r="E226" s="10">
        <f>MA1SONY[[#This Row],[Adj Close]]-MA1SONY[[#This Row],[Naive Trend ]]</f>
        <v>0.204600000000001</v>
      </c>
      <c r="F226" s="6">
        <f t="shared" si="15"/>
        <v>4.1861160000000411E-2</v>
      </c>
      <c r="G226" s="6">
        <f>ABS(MA1SONY[[#This Row],[Erorr 1]])</f>
        <v>0.204600000000001</v>
      </c>
      <c r="H226" s="11">
        <f>MA1SONY[[#This Row],[Abs Erorr 1]]/MA1SONY[[#This Row],[Adj Close]]</f>
        <v>1.4250590292046623E-2</v>
      </c>
      <c r="I226" s="9">
        <f t="shared" si="18"/>
        <v>14.484200000000001</v>
      </c>
      <c r="J226" s="12">
        <f>(MA1SONY[[#This Row],[Adj Close]]-MA1SONY[[#This Row],[3-MA]])</f>
        <v>-0.1269000000000009</v>
      </c>
      <c r="K226" s="13">
        <f t="shared" si="17"/>
        <v>1.610361000000023E-2</v>
      </c>
      <c r="L226" s="13">
        <f>ABS(MA1SONY[[#This Row],[Erorr 2]])</f>
        <v>0.1269000000000009</v>
      </c>
      <c r="M226" s="11">
        <f>MA1SONY[[#This Row],[Abs Erorr 2]]/MA1SONY[[#This Row],[Adj Close]]</f>
        <v>8.8387092280582634E-3</v>
      </c>
      <c r="N226" s="9">
        <f t="shared" si="19"/>
        <v>14.630233333333335</v>
      </c>
      <c r="O226" s="14">
        <f>MA1SONY[[#This Row],[Adj Close]]-MA1SONY[[#This Row],[6-MA]]</f>
        <v>-0.27293333333333436</v>
      </c>
      <c r="P226" s="13">
        <f>(MA1SONY[[#This Row],[Adj Close]]-N226)^2</f>
        <v>7.4492604444444999E-2</v>
      </c>
      <c r="Q226" s="13">
        <f>ABS(MA1SONY[[#This Row],[Erorr 3]])</f>
        <v>0.27293333333333436</v>
      </c>
      <c r="R226" s="15">
        <f>MA1SONY[[#This Row],[Abs Erorr 3]]/MA1SONY[[#This Row],[Adj Close]]</f>
        <v>1.9010073853254743E-2</v>
      </c>
    </row>
    <row r="227" spans="2:18">
      <c r="B227" s="7">
        <v>44110.291666666664</v>
      </c>
      <c r="C227" s="8">
        <v>14.0647</v>
      </c>
      <c r="D227" s="9">
        <f t="shared" si="16"/>
        <v>14.3573</v>
      </c>
      <c r="E227" s="10">
        <f>MA1SONY[[#This Row],[Adj Close]]-MA1SONY[[#This Row],[Naive Trend ]]</f>
        <v>-0.29260000000000019</v>
      </c>
      <c r="F227" s="6">
        <f t="shared" si="15"/>
        <v>8.5614760000000109E-2</v>
      </c>
      <c r="G227" s="6">
        <f>ABS(MA1SONY[[#This Row],[Erorr 1]])</f>
        <v>0.29260000000000019</v>
      </c>
      <c r="H227" s="11">
        <f>MA1SONY[[#This Row],[Abs Erorr 1]]/MA1SONY[[#This Row],[Adj Close]]</f>
        <v>2.0803856463344414E-2</v>
      </c>
      <c r="I227" s="9">
        <f t="shared" si="18"/>
        <v>14.3771</v>
      </c>
      <c r="J227" s="12">
        <f>(MA1SONY[[#This Row],[Adj Close]]-MA1SONY[[#This Row],[3-MA]])</f>
        <v>-0.31240000000000023</v>
      </c>
      <c r="K227" s="13">
        <f t="shared" si="17"/>
        <v>9.759376000000014E-2</v>
      </c>
      <c r="L227" s="13">
        <f>ABS(MA1SONY[[#This Row],[Erorr 2]])</f>
        <v>0.31240000000000023</v>
      </c>
      <c r="M227" s="11">
        <f>MA1SONY[[#This Row],[Abs Erorr 2]]/MA1SONY[[#This Row],[Adj Close]]</f>
        <v>2.2211636224021857E-2</v>
      </c>
      <c r="N227" s="9">
        <f t="shared" si="19"/>
        <v>14.568033333333332</v>
      </c>
      <c r="O227" s="14">
        <f>MA1SONY[[#This Row],[Adj Close]]-MA1SONY[[#This Row],[6-MA]]</f>
        <v>-0.50333333333333208</v>
      </c>
      <c r="P227" s="13">
        <f>(MA1SONY[[#This Row],[Adj Close]]-N227)^2</f>
        <v>0.25334444444444321</v>
      </c>
      <c r="Q227" s="13">
        <f>ABS(MA1SONY[[#This Row],[Erorr 3]])</f>
        <v>0.50333333333333208</v>
      </c>
      <c r="R227" s="15">
        <f>MA1SONY[[#This Row],[Abs Erorr 3]]/MA1SONY[[#This Row],[Adj Close]]</f>
        <v>3.5786993916210944E-2</v>
      </c>
    </row>
    <row r="228" spans="2:18">
      <c r="B228" s="7">
        <v>44111.291666666664</v>
      </c>
      <c r="C228" s="8">
        <v>14.0322</v>
      </c>
      <c r="D228" s="9">
        <f t="shared" si="16"/>
        <v>14.0647</v>
      </c>
      <c r="E228" s="10">
        <f>MA1SONY[[#This Row],[Adj Close]]-MA1SONY[[#This Row],[Naive Trend ]]</f>
        <v>-3.2500000000000639E-2</v>
      </c>
      <c r="F228" s="6">
        <f t="shared" si="15"/>
        <v>1.0562500000000415E-3</v>
      </c>
      <c r="G228" s="6">
        <f>ABS(MA1SONY[[#This Row],[Erorr 1]])</f>
        <v>3.2500000000000639E-2</v>
      </c>
      <c r="H228" s="11">
        <f>MA1SONY[[#This Row],[Abs Erorr 1]]/MA1SONY[[#This Row],[Adj Close]]</f>
        <v>2.3161015378914667E-3</v>
      </c>
      <c r="I228" s="9">
        <f t="shared" si="18"/>
        <v>14.191566666666667</v>
      </c>
      <c r="J228" s="12">
        <f>(MA1SONY[[#This Row],[Adj Close]]-MA1SONY[[#This Row],[3-MA]])</f>
        <v>-0.1593666666666671</v>
      </c>
      <c r="K228" s="13">
        <f t="shared" si="17"/>
        <v>2.5397734444444584E-2</v>
      </c>
      <c r="L228" s="13">
        <f>ABS(MA1SONY[[#This Row],[Erorr 2]])</f>
        <v>0.1593666666666671</v>
      </c>
      <c r="M228" s="11">
        <f>MA1SONY[[#This Row],[Abs Erorr 2]]/MA1SONY[[#This Row],[Adj Close]]</f>
        <v>1.1357211746316835E-2</v>
      </c>
      <c r="N228" s="9">
        <f t="shared" si="19"/>
        <v>14.448816666666666</v>
      </c>
      <c r="O228" s="14">
        <f>MA1SONY[[#This Row],[Adj Close]]-MA1SONY[[#This Row],[6-MA]]</f>
        <v>-0.41661666666666619</v>
      </c>
      <c r="P228" s="13">
        <f>(MA1SONY[[#This Row],[Adj Close]]-N228)^2</f>
        <v>0.17356944694444404</v>
      </c>
      <c r="Q228" s="13">
        <f>ABS(MA1SONY[[#This Row],[Erorr 3]])</f>
        <v>0.41661666666666619</v>
      </c>
      <c r="R228" s="15">
        <f>MA1SONY[[#This Row],[Abs Erorr 3]]/MA1SONY[[#This Row],[Adj Close]]</f>
        <v>2.9690046227011175E-2</v>
      </c>
    </row>
    <row r="229" spans="2:18">
      <c r="B229" s="7">
        <v>44112.291666666664</v>
      </c>
      <c r="C229" s="8">
        <v>14.1776</v>
      </c>
      <c r="D229" s="9">
        <f t="shared" si="16"/>
        <v>14.0322</v>
      </c>
      <c r="E229" s="10">
        <f>MA1SONY[[#This Row],[Adj Close]]-MA1SONY[[#This Row],[Naive Trend ]]</f>
        <v>0.14540000000000042</v>
      </c>
      <c r="F229" s="6">
        <f t="shared" si="15"/>
        <v>2.1141160000000121E-2</v>
      </c>
      <c r="G229" s="6">
        <f>ABS(MA1SONY[[#This Row],[Erorr 1]])</f>
        <v>0.14540000000000042</v>
      </c>
      <c r="H229" s="11">
        <f>MA1SONY[[#This Row],[Abs Erorr 1]]/MA1SONY[[#This Row],[Adj Close]]</f>
        <v>1.025561449046386E-2</v>
      </c>
      <c r="I229" s="9">
        <f t="shared" si="18"/>
        <v>14.151400000000001</v>
      </c>
      <c r="J229" s="12">
        <f>(MA1SONY[[#This Row],[Adj Close]]-MA1SONY[[#This Row],[3-MA]])</f>
        <v>2.6199999999999335E-2</v>
      </c>
      <c r="K229" s="13">
        <f t="shared" si="17"/>
        <v>6.8643999999996516E-4</v>
      </c>
      <c r="L229" s="13">
        <f>ABS(MA1SONY[[#This Row],[Erorr 2]])</f>
        <v>2.6199999999999335E-2</v>
      </c>
      <c r="M229" s="11">
        <f>MA1SONY[[#This Row],[Abs Erorr 2]]/MA1SONY[[#This Row],[Adj Close]]</f>
        <v>1.8479855546777546E-3</v>
      </c>
      <c r="N229" s="9">
        <f t="shared" si="19"/>
        <v>14.3178</v>
      </c>
      <c r="O229" s="14">
        <f>MA1SONY[[#This Row],[Adj Close]]-MA1SONY[[#This Row],[6-MA]]</f>
        <v>-0.1402000000000001</v>
      </c>
      <c r="P229" s="13">
        <f>(MA1SONY[[#This Row],[Adj Close]]-N229)^2</f>
        <v>1.9656040000000027E-2</v>
      </c>
      <c r="Q229" s="13">
        <f>ABS(MA1SONY[[#This Row],[Erorr 3]])</f>
        <v>0.1402000000000001</v>
      </c>
      <c r="R229" s="15">
        <f>MA1SONY[[#This Row],[Abs Erorr 3]]/MA1SONY[[#This Row],[Adj Close]]</f>
        <v>9.8888387315201522E-3</v>
      </c>
    </row>
    <row r="230" spans="2:18">
      <c r="B230" s="7">
        <v>44113.291666666664</v>
      </c>
      <c r="C230" s="8">
        <v>14.257899999999999</v>
      </c>
      <c r="D230" s="9">
        <f t="shared" si="16"/>
        <v>14.1776</v>
      </c>
      <c r="E230" s="10">
        <f>MA1SONY[[#This Row],[Adj Close]]-MA1SONY[[#This Row],[Naive Trend ]]</f>
        <v>8.0299999999999372E-2</v>
      </c>
      <c r="F230" s="6">
        <f t="shared" si="15"/>
        <v>6.4480899999998995E-3</v>
      </c>
      <c r="G230" s="6">
        <f>ABS(MA1SONY[[#This Row],[Erorr 1]])</f>
        <v>8.0299999999999372E-2</v>
      </c>
      <c r="H230" s="11">
        <f>MA1SONY[[#This Row],[Abs Erorr 1]]/MA1SONY[[#This Row],[Adj Close]]</f>
        <v>5.6319654367052215E-3</v>
      </c>
      <c r="I230" s="9">
        <f t="shared" si="18"/>
        <v>14.091499999999998</v>
      </c>
      <c r="J230" s="12">
        <f>(MA1SONY[[#This Row],[Adj Close]]-MA1SONY[[#This Row],[3-MA]])</f>
        <v>0.16640000000000121</v>
      </c>
      <c r="K230" s="13">
        <f t="shared" si="17"/>
        <v>2.7688960000000404E-2</v>
      </c>
      <c r="L230" s="13">
        <f>ABS(MA1SONY[[#This Row],[Erorr 2]])</f>
        <v>0.16640000000000121</v>
      </c>
      <c r="M230" s="11">
        <f>MA1SONY[[#This Row],[Abs Erorr 2]]/MA1SONY[[#This Row],[Adj Close]]</f>
        <v>1.1670722897481481E-2</v>
      </c>
      <c r="N230" s="9">
        <f t="shared" si="19"/>
        <v>14.234299999999999</v>
      </c>
      <c r="O230" s="14">
        <f>MA1SONY[[#This Row],[Adj Close]]-MA1SONY[[#This Row],[6-MA]]</f>
        <v>2.3600000000000065E-2</v>
      </c>
      <c r="P230" s="13">
        <f>(MA1SONY[[#This Row],[Adj Close]]-N230)^2</f>
        <v>5.5696000000000304E-4</v>
      </c>
      <c r="Q230" s="13">
        <f>ABS(MA1SONY[[#This Row],[Erorr 3]])</f>
        <v>2.3600000000000065E-2</v>
      </c>
      <c r="R230" s="15">
        <f>MA1SONY[[#This Row],[Abs Erorr 3]]/MA1SONY[[#This Row],[Adj Close]]</f>
        <v>1.6552227186331834E-3</v>
      </c>
    </row>
    <row r="231" spans="2:18">
      <c r="B231" s="7">
        <v>44116.291666666664</v>
      </c>
      <c r="C231" s="8">
        <v>14.265499999999999</v>
      </c>
      <c r="D231" s="9">
        <f t="shared" si="16"/>
        <v>14.257899999999999</v>
      </c>
      <c r="E231" s="10">
        <f>MA1SONY[[#This Row],[Adj Close]]-MA1SONY[[#This Row],[Naive Trend ]]</f>
        <v>7.6000000000000512E-3</v>
      </c>
      <c r="F231" s="6">
        <f t="shared" si="15"/>
        <v>5.7760000000000775E-5</v>
      </c>
      <c r="G231" s="6">
        <f>ABS(MA1SONY[[#This Row],[Erorr 1]])</f>
        <v>7.6000000000000512E-3</v>
      </c>
      <c r="H231" s="11">
        <f>MA1SONY[[#This Row],[Abs Erorr 1]]/MA1SONY[[#This Row],[Adj Close]]</f>
        <v>5.3275384669307434E-4</v>
      </c>
      <c r="I231" s="9">
        <f t="shared" si="18"/>
        <v>14.155900000000001</v>
      </c>
      <c r="J231" s="12">
        <f>(MA1SONY[[#This Row],[Adj Close]]-MA1SONY[[#This Row],[3-MA]])</f>
        <v>0.10959999999999859</v>
      </c>
      <c r="K231" s="13">
        <f t="shared" si="17"/>
        <v>1.201215999999969E-2</v>
      </c>
      <c r="L231" s="13">
        <f>ABS(MA1SONY[[#This Row],[Erorr 2]])</f>
        <v>0.10959999999999859</v>
      </c>
      <c r="M231" s="11">
        <f>MA1SONY[[#This Row],[Abs Erorr 2]]/MA1SONY[[#This Row],[Adj Close]]</f>
        <v>7.6828712628368157E-3</v>
      </c>
      <c r="N231" s="9">
        <f t="shared" si="19"/>
        <v>14.173733333333331</v>
      </c>
      <c r="O231" s="14">
        <f>MA1SONY[[#This Row],[Adj Close]]-MA1SONY[[#This Row],[6-MA]]</f>
        <v>9.1766666666668328E-2</v>
      </c>
      <c r="P231" s="13">
        <f>(MA1SONY[[#This Row],[Adj Close]]-N231)^2</f>
        <v>8.4211211111114154E-3</v>
      </c>
      <c r="Q231" s="13">
        <f>ABS(MA1SONY[[#This Row],[Erorr 3]])</f>
        <v>9.1766666666668328E-2</v>
      </c>
      <c r="R231" s="15">
        <f>MA1SONY[[#This Row],[Abs Erorr 3]]/MA1SONY[[#This Row],[Adj Close]]</f>
        <v>6.4327690348510973E-3</v>
      </c>
    </row>
    <row r="232" spans="2:18">
      <c r="B232" s="7">
        <v>44117.291666666664</v>
      </c>
      <c r="C232" s="8">
        <v>14.284700000000001</v>
      </c>
      <c r="D232" s="9">
        <f t="shared" si="16"/>
        <v>14.265499999999999</v>
      </c>
      <c r="E232" s="10">
        <f>MA1SONY[[#This Row],[Adj Close]]-MA1SONY[[#This Row],[Naive Trend ]]</f>
        <v>1.9200000000001438E-2</v>
      </c>
      <c r="F232" s="6">
        <f t="shared" si="15"/>
        <v>3.6864000000005523E-4</v>
      </c>
      <c r="G232" s="6">
        <f>ABS(MA1SONY[[#This Row],[Erorr 1]])</f>
        <v>1.9200000000001438E-2</v>
      </c>
      <c r="H232" s="11">
        <f>MA1SONY[[#This Row],[Abs Erorr 1]]/MA1SONY[[#This Row],[Adj Close]]</f>
        <v>1.3440954307756858E-3</v>
      </c>
      <c r="I232" s="9">
        <f t="shared" si="18"/>
        <v>14.233666666666664</v>
      </c>
      <c r="J232" s="12">
        <f>(MA1SONY[[#This Row],[Adj Close]]-MA1SONY[[#This Row],[3-MA]])</f>
        <v>5.1033333333336373E-2</v>
      </c>
      <c r="K232" s="13">
        <f t="shared" si="17"/>
        <v>2.6044011111114214E-3</v>
      </c>
      <c r="L232" s="13">
        <f>ABS(MA1SONY[[#This Row],[Erorr 2]])</f>
        <v>5.1033333333336373E-2</v>
      </c>
      <c r="M232" s="11">
        <f>MA1SONY[[#This Row],[Abs Erorr 2]]/MA1SONY[[#This Row],[Adj Close]]</f>
        <v>3.5725869870096238E-3</v>
      </c>
      <c r="N232" s="9">
        <f t="shared" si="19"/>
        <v>14.192533333333335</v>
      </c>
      <c r="O232" s="14">
        <f>MA1SONY[[#This Row],[Adj Close]]-MA1SONY[[#This Row],[6-MA]]</f>
        <v>9.216666666666562E-2</v>
      </c>
      <c r="P232" s="13">
        <f>(MA1SONY[[#This Row],[Adj Close]]-N232)^2</f>
        <v>8.494694444444251E-3</v>
      </c>
      <c r="Q232" s="13">
        <f>ABS(MA1SONY[[#This Row],[Erorr 3]])</f>
        <v>9.216666666666562E-2</v>
      </c>
      <c r="R232" s="15">
        <f>MA1SONY[[#This Row],[Abs Erorr 3]]/MA1SONY[[#This Row],[Adj Close]]</f>
        <v>6.4521247675250869E-3</v>
      </c>
    </row>
    <row r="233" spans="2:18">
      <c r="B233" s="7">
        <v>44118.291666666664</v>
      </c>
      <c r="C233" s="8">
        <v>14.2311</v>
      </c>
      <c r="D233" s="9">
        <f t="shared" si="16"/>
        <v>14.284700000000001</v>
      </c>
      <c r="E233" s="10">
        <f>MA1SONY[[#This Row],[Adj Close]]-MA1SONY[[#This Row],[Naive Trend ]]</f>
        <v>-5.3600000000001202E-2</v>
      </c>
      <c r="F233" s="6">
        <f t="shared" si="15"/>
        <v>2.8729600000001287E-3</v>
      </c>
      <c r="G233" s="6">
        <f>ABS(MA1SONY[[#This Row],[Erorr 1]])</f>
        <v>5.3600000000001202E-2</v>
      </c>
      <c r="H233" s="11">
        <f>MA1SONY[[#This Row],[Abs Erorr 1]]/MA1SONY[[#This Row],[Adj Close]]</f>
        <v>3.766398943159784E-3</v>
      </c>
      <c r="I233" s="9">
        <f t="shared" si="18"/>
        <v>14.269366666666665</v>
      </c>
      <c r="J233" s="12">
        <f>(MA1SONY[[#This Row],[Adj Close]]-MA1SONY[[#This Row],[3-MA]])</f>
        <v>-3.8266666666665117E-2</v>
      </c>
      <c r="K233" s="13">
        <f t="shared" si="17"/>
        <v>1.4643377777776591E-3</v>
      </c>
      <c r="L233" s="13">
        <f>ABS(MA1SONY[[#This Row],[Erorr 2]])</f>
        <v>3.8266666666665117E-2</v>
      </c>
      <c r="M233" s="11">
        <f>MA1SONY[[#This Row],[Abs Erorr 2]]/MA1SONY[[#This Row],[Adj Close]]</f>
        <v>2.6889465091711195E-3</v>
      </c>
      <c r="N233" s="9">
        <f t="shared" si="19"/>
        <v>14.180433333333333</v>
      </c>
      <c r="O233" s="14">
        <f>MA1SONY[[#This Row],[Adj Close]]-MA1SONY[[#This Row],[6-MA]]</f>
        <v>5.0666666666666416E-2</v>
      </c>
      <c r="P233" s="13">
        <f>(MA1SONY[[#This Row],[Adj Close]]-N233)^2</f>
        <v>2.5671111111110856E-3</v>
      </c>
      <c r="Q233" s="13">
        <f>ABS(MA1SONY[[#This Row],[Erorr 3]])</f>
        <v>5.0666666666666416E-2</v>
      </c>
      <c r="R233" s="15">
        <f>MA1SONY[[#This Row],[Abs Erorr 3]]/MA1SONY[[#This Row],[Adj Close]]</f>
        <v>3.5602776079618876E-3</v>
      </c>
    </row>
    <row r="234" spans="2:18">
      <c r="B234" s="7">
        <v>44119.291666666664</v>
      </c>
      <c r="C234" s="8">
        <v>14.0131</v>
      </c>
      <c r="D234" s="9">
        <f t="shared" si="16"/>
        <v>14.2311</v>
      </c>
      <c r="E234" s="10">
        <f>MA1SONY[[#This Row],[Adj Close]]-MA1SONY[[#This Row],[Naive Trend ]]</f>
        <v>-0.21799999999999997</v>
      </c>
      <c r="F234" s="6">
        <f t="shared" si="15"/>
        <v>4.752399999999999E-2</v>
      </c>
      <c r="G234" s="6">
        <f>ABS(MA1SONY[[#This Row],[Erorr 1]])</f>
        <v>0.21799999999999997</v>
      </c>
      <c r="H234" s="11">
        <f>MA1SONY[[#This Row],[Abs Erorr 1]]/MA1SONY[[#This Row],[Adj Close]]</f>
        <v>1.5556871784259014E-2</v>
      </c>
      <c r="I234" s="9">
        <f t="shared" si="18"/>
        <v>14.260433333333333</v>
      </c>
      <c r="J234" s="12">
        <f>(MA1SONY[[#This Row],[Adj Close]]-MA1SONY[[#This Row],[3-MA]])</f>
        <v>-0.24733333333333363</v>
      </c>
      <c r="K234" s="13">
        <f t="shared" si="17"/>
        <v>6.1173777777777924E-2</v>
      </c>
      <c r="L234" s="13">
        <f>ABS(MA1SONY[[#This Row],[Erorr 2]])</f>
        <v>0.24733333333333363</v>
      </c>
      <c r="M234" s="11">
        <f>MA1SONY[[#This Row],[Abs Erorr 2]]/MA1SONY[[#This Row],[Adj Close]]</f>
        <v>1.7650151168073704E-2</v>
      </c>
      <c r="N234" s="9">
        <f t="shared" si="19"/>
        <v>14.208166666666665</v>
      </c>
      <c r="O234" s="14">
        <f>MA1SONY[[#This Row],[Adj Close]]-MA1SONY[[#This Row],[6-MA]]</f>
        <v>-0.19506666666666561</v>
      </c>
      <c r="P234" s="13">
        <f>(MA1SONY[[#This Row],[Adj Close]]-N234)^2</f>
        <v>3.805100444444403E-2</v>
      </c>
      <c r="Q234" s="13">
        <f>ABS(MA1SONY[[#This Row],[Erorr 3]])</f>
        <v>0.19506666666666561</v>
      </c>
      <c r="R234" s="15">
        <f>MA1SONY[[#This Row],[Abs Erorr 3]]/MA1SONY[[#This Row],[Adj Close]]</f>
        <v>1.3920307902367472E-2</v>
      </c>
    </row>
    <row r="235" spans="2:18">
      <c r="B235" s="7">
        <v>44120.291666666664</v>
      </c>
      <c r="C235" s="8">
        <v>13.898300000000001</v>
      </c>
      <c r="D235" s="9">
        <f t="shared" si="16"/>
        <v>14.0131</v>
      </c>
      <c r="E235" s="10">
        <f>MA1SONY[[#This Row],[Adj Close]]-MA1SONY[[#This Row],[Naive Trend ]]</f>
        <v>-0.1147999999999989</v>
      </c>
      <c r="F235" s="6">
        <f t="shared" si="15"/>
        <v>1.3179039999999748E-2</v>
      </c>
      <c r="G235" s="6">
        <f>ABS(MA1SONY[[#This Row],[Erorr 1]])</f>
        <v>0.1147999999999989</v>
      </c>
      <c r="H235" s="11">
        <f>MA1SONY[[#This Row],[Abs Erorr 1]]/MA1SONY[[#This Row],[Adj Close]]</f>
        <v>8.2600030219522457E-3</v>
      </c>
      <c r="I235" s="9">
        <f t="shared" si="18"/>
        <v>14.176299999999999</v>
      </c>
      <c r="J235" s="12">
        <f>(MA1SONY[[#This Row],[Adj Close]]-MA1SONY[[#This Row],[3-MA]])</f>
        <v>-0.27799999999999869</v>
      </c>
      <c r="K235" s="13">
        <f t="shared" si="17"/>
        <v>7.728399999999927E-2</v>
      </c>
      <c r="L235" s="13">
        <f>ABS(MA1SONY[[#This Row],[Erorr 2]])</f>
        <v>0.27799999999999869</v>
      </c>
      <c r="M235" s="11">
        <f>MA1SONY[[#This Row],[Abs Erorr 2]]/MA1SONY[[#This Row],[Adj Close]]</f>
        <v>2.0002446342358322E-2</v>
      </c>
      <c r="N235" s="9">
        <f t="shared" si="19"/>
        <v>14.204983333333331</v>
      </c>
      <c r="O235" s="14">
        <f>MA1SONY[[#This Row],[Adj Close]]-MA1SONY[[#This Row],[6-MA]]</f>
        <v>-0.30668333333333031</v>
      </c>
      <c r="P235" s="13">
        <f>(MA1SONY[[#This Row],[Adj Close]]-N235)^2</f>
        <v>9.4054666944442589E-2</v>
      </c>
      <c r="Q235" s="13">
        <f>ABS(MA1SONY[[#This Row],[Erorr 3]])</f>
        <v>0.30668333333333031</v>
      </c>
      <c r="R235" s="15">
        <f>MA1SONY[[#This Row],[Abs Erorr 3]]/MA1SONY[[#This Row],[Adj Close]]</f>
        <v>2.2066247910415684E-2</v>
      </c>
    </row>
    <row r="236" spans="2:18">
      <c r="B236" s="7">
        <v>44123.291666666664</v>
      </c>
      <c r="C236" s="8">
        <v>13.9481</v>
      </c>
      <c r="D236" s="9">
        <f t="shared" si="16"/>
        <v>13.898300000000001</v>
      </c>
      <c r="E236" s="10">
        <f>MA1SONY[[#This Row],[Adj Close]]-MA1SONY[[#This Row],[Naive Trend ]]</f>
        <v>4.97999999999994E-2</v>
      </c>
      <c r="F236" s="6">
        <f t="shared" si="15"/>
        <v>2.4800399999999403E-3</v>
      </c>
      <c r="G236" s="6">
        <f>ABS(MA1SONY[[#This Row],[Erorr 1]])</f>
        <v>4.97999999999994E-2</v>
      </c>
      <c r="H236" s="11">
        <f>MA1SONY[[#This Row],[Abs Erorr 1]]/MA1SONY[[#This Row],[Adj Close]]</f>
        <v>3.5703787612649321E-3</v>
      </c>
      <c r="I236" s="9">
        <f t="shared" si="18"/>
        <v>14.047499999999999</v>
      </c>
      <c r="J236" s="12">
        <f>(MA1SONY[[#This Row],[Adj Close]]-MA1SONY[[#This Row],[3-MA]])</f>
        <v>-9.9399999999999267E-2</v>
      </c>
      <c r="K236" s="13">
        <f t="shared" si="17"/>
        <v>9.8803599999998538E-3</v>
      </c>
      <c r="L236" s="13">
        <f>ABS(MA1SONY[[#This Row],[Erorr 2]])</f>
        <v>9.9399999999999267E-2</v>
      </c>
      <c r="M236" s="11">
        <f>MA1SONY[[#This Row],[Abs Erorr 2]]/MA1SONY[[#This Row],[Adj Close]]</f>
        <v>7.1264186520027294E-3</v>
      </c>
      <c r="N236" s="9">
        <f t="shared" si="19"/>
        <v>14.158433333333333</v>
      </c>
      <c r="O236" s="14">
        <f>MA1SONY[[#This Row],[Adj Close]]-MA1SONY[[#This Row],[6-MA]]</f>
        <v>-0.21033333333333282</v>
      </c>
      <c r="P236" s="13">
        <f>(MA1SONY[[#This Row],[Adj Close]]-N236)^2</f>
        <v>4.4240111111110897E-2</v>
      </c>
      <c r="Q236" s="13">
        <f>ABS(MA1SONY[[#This Row],[Erorr 3]])</f>
        <v>0.21033333333333282</v>
      </c>
      <c r="R236" s="15">
        <f>MA1SONY[[#This Row],[Abs Erorr 3]]/MA1SONY[[#This Row],[Adj Close]]</f>
        <v>1.5079712171072247E-2</v>
      </c>
    </row>
    <row r="237" spans="2:18">
      <c r="B237" s="7">
        <v>44124.291666666664</v>
      </c>
      <c r="C237" s="8">
        <v>14.452999999999999</v>
      </c>
      <c r="D237" s="9">
        <f t="shared" si="16"/>
        <v>13.9481</v>
      </c>
      <c r="E237" s="10">
        <f>MA1SONY[[#This Row],[Adj Close]]-MA1SONY[[#This Row],[Naive Trend ]]</f>
        <v>0.50489999999999924</v>
      </c>
      <c r="F237" s="6">
        <f t="shared" si="15"/>
        <v>0.25492400999999926</v>
      </c>
      <c r="G237" s="6">
        <f>ABS(MA1SONY[[#This Row],[Erorr 1]])</f>
        <v>0.50489999999999924</v>
      </c>
      <c r="H237" s="11">
        <f>MA1SONY[[#This Row],[Abs Erorr 1]]/MA1SONY[[#This Row],[Adj Close]]</f>
        <v>3.4933923752854028E-2</v>
      </c>
      <c r="I237" s="9">
        <f t="shared" si="18"/>
        <v>13.953166666666666</v>
      </c>
      <c r="J237" s="12">
        <f>(MA1SONY[[#This Row],[Adj Close]]-MA1SONY[[#This Row],[3-MA]])</f>
        <v>0.49983333333333313</v>
      </c>
      <c r="K237" s="13">
        <f t="shared" si="17"/>
        <v>0.2498333611111109</v>
      </c>
      <c r="L237" s="13">
        <f>ABS(MA1SONY[[#This Row],[Erorr 2]])</f>
        <v>0.49983333333333313</v>
      </c>
      <c r="M237" s="11">
        <f>MA1SONY[[#This Row],[Abs Erorr 2]]/MA1SONY[[#This Row],[Adj Close]]</f>
        <v>3.458336216241148E-2</v>
      </c>
      <c r="N237" s="9">
        <f t="shared" si="19"/>
        <v>14.1068</v>
      </c>
      <c r="O237" s="14">
        <f>MA1SONY[[#This Row],[Adj Close]]-MA1SONY[[#This Row],[6-MA]]</f>
        <v>0.34619999999999962</v>
      </c>
      <c r="P237" s="13">
        <f>(MA1SONY[[#This Row],[Adj Close]]-N237)^2</f>
        <v>0.11985443999999974</v>
      </c>
      <c r="Q237" s="13">
        <f>ABS(MA1SONY[[#This Row],[Erorr 3]])</f>
        <v>0.34619999999999962</v>
      </c>
      <c r="R237" s="15">
        <f>MA1SONY[[#This Row],[Abs Erorr 3]]/MA1SONY[[#This Row],[Adj Close]]</f>
        <v>2.3953504462741273E-2</v>
      </c>
    </row>
    <row r="238" spans="2:18">
      <c r="B238" s="7">
        <v>44125.291666666664</v>
      </c>
      <c r="C238" s="8">
        <v>14.2751</v>
      </c>
      <c r="D238" s="9">
        <f t="shared" si="16"/>
        <v>14.452999999999999</v>
      </c>
      <c r="E238" s="10">
        <f>MA1SONY[[#This Row],[Adj Close]]-MA1SONY[[#This Row],[Naive Trend ]]</f>
        <v>-0.17789999999999928</v>
      </c>
      <c r="F238" s="6">
        <f t="shared" si="15"/>
        <v>3.1648409999999745E-2</v>
      </c>
      <c r="G238" s="6">
        <f>ABS(MA1SONY[[#This Row],[Erorr 1]])</f>
        <v>0.17789999999999928</v>
      </c>
      <c r="H238" s="11">
        <f>MA1SONY[[#This Row],[Abs Erorr 1]]/MA1SONY[[#This Row],[Adj Close]]</f>
        <v>1.2462259458777821E-2</v>
      </c>
      <c r="I238" s="9">
        <f t="shared" si="18"/>
        <v>14.099800000000002</v>
      </c>
      <c r="J238" s="12">
        <f>(MA1SONY[[#This Row],[Adj Close]]-MA1SONY[[#This Row],[3-MA]])</f>
        <v>0.17529999999999824</v>
      </c>
      <c r="K238" s="13">
        <f t="shared" si="17"/>
        <v>3.0730089999999381E-2</v>
      </c>
      <c r="L238" s="13">
        <f>ABS(MA1SONY[[#This Row],[Erorr 2]])</f>
        <v>0.17529999999999824</v>
      </c>
      <c r="M238" s="11">
        <f>MA1SONY[[#This Row],[Abs Erorr 2]]/MA1SONY[[#This Row],[Adj Close]]</f>
        <v>1.2280124132230123E-2</v>
      </c>
      <c r="N238" s="9">
        <f t="shared" si="19"/>
        <v>14.13805</v>
      </c>
      <c r="O238" s="14">
        <f>MA1SONY[[#This Row],[Adj Close]]-MA1SONY[[#This Row],[6-MA]]</f>
        <v>0.13705000000000034</v>
      </c>
      <c r="P238" s="13">
        <f>(MA1SONY[[#This Row],[Adj Close]]-N238)^2</f>
        <v>1.8782702500000092E-2</v>
      </c>
      <c r="Q238" s="13">
        <f>ABS(MA1SONY[[#This Row],[Erorr 3]])</f>
        <v>0.13705000000000034</v>
      </c>
      <c r="R238" s="15">
        <f>MA1SONY[[#This Row],[Abs Erorr 3]]/MA1SONY[[#This Row],[Adj Close]]</f>
        <v>9.6006332705200204E-3</v>
      </c>
    </row>
    <row r="239" spans="2:18">
      <c r="B239" s="7">
        <v>44126.291666666664</v>
      </c>
      <c r="C239" s="8">
        <v>14.2675</v>
      </c>
      <c r="D239" s="9">
        <f t="shared" si="16"/>
        <v>14.2751</v>
      </c>
      <c r="E239" s="10">
        <f>MA1SONY[[#This Row],[Adj Close]]-MA1SONY[[#This Row],[Naive Trend ]]</f>
        <v>-7.6000000000000512E-3</v>
      </c>
      <c r="F239" s="6">
        <f t="shared" si="15"/>
        <v>5.7760000000000775E-5</v>
      </c>
      <c r="G239" s="6">
        <f>ABS(MA1SONY[[#This Row],[Erorr 1]])</f>
        <v>7.6000000000000512E-3</v>
      </c>
      <c r="H239" s="11">
        <f>MA1SONY[[#This Row],[Abs Erorr 1]]/MA1SONY[[#This Row],[Adj Close]]</f>
        <v>5.3267916593657274E-4</v>
      </c>
      <c r="I239" s="9">
        <f t="shared" si="18"/>
        <v>14.2254</v>
      </c>
      <c r="J239" s="12">
        <f>(MA1SONY[[#This Row],[Adj Close]]-MA1SONY[[#This Row],[3-MA]])</f>
        <v>4.2099999999999582E-2</v>
      </c>
      <c r="K239" s="13">
        <f t="shared" si="17"/>
        <v>1.7724099999999647E-3</v>
      </c>
      <c r="L239" s="13">
        <f>ABS(MA1SONY[[#This Row],[Erorr 2]])</f>
        <v>4.2099999999999582E-2</v>
      </c>
      <c r="M239" s="11">
        <f>MA1SONY[[#This Row],[Abs Erorr 2]]/MA1SONY[[#This Row],[Adj Close]]</f>
        <v>2.9507622218328078E-3</v>
      </c>
      <c r="N239" s="9">
        <f t="shared" si="19"/>
        <v>14.136449999999998</v>
      </c>
      <c r="O239" s="14">
        <f>MA1SONY[[#This Row],[Adj Close]]-MA1SONY[[#This Row],[6-MA]]</f>
        <v>0.13105000000000189</v>
      </c>
      <c r="P239" s="13">
        <f>(MA1SONY[[#This Row],[Adj Close]]-N239)^2</f>
        <v>1.7174102500000496E-2</v>
      </c>
      <c r="Q239" s="13">
        <f>ABS(MA1SONY[[#This Row],[Erorr 3]])</f>
        <v>0.13105000000000189</v>
      </c>
      <c r="R239" s="15">
        <f>MA1SONY[[#This Row],[Abs Erorr 3]]/MA1SONY[[#This Row],[Adj Close]]</f>
        <v>9.1852111442089993E-3</v>
      </c>
    </row>
    <row r="240" spans="2:18">
      <c r="B240" s="7">
        <v>44127.291666666664</v>
      </c>
      <c r="C240" s="8">
        <v>14.4262</v>
      </c>
      <c r="D240" s="9">
        <f t="shared" si="16"/>
        <v>14.2675</v>
      </c>
      <c r="E240" s="10">
        <f>MA1SONY[[#This Row],[Adj Close]]-MA1SONY[[#This Row],[Naive Trend ]]</f>
        <v>0.15869999999999962</v>
      </c>
      <c r="F240" s="6">
        <f t="shared" si="15"/>
        <v>2.5185689999999879E-2</v>
      </c>
      <c r="G240" s="6">
        <f>ABS(MA1SONY[[#This Row],[Erorr 1]])</f>
        <v>0.15869999999999962</v>
      </c>
      <c r="H240" s="11">
        <f>MA1SONY[[#This Row],[Abs Erorr 1]]/MA1SONY[[#This Row],[Adj Close]]</f>
        <v>1.1000817956218521E-2</v>
      </c>
      <c r="I240" s="9">
        <f t="shared" si="18"/>
        <v>14.331866666666665</v>
      </c>
      <c r="J240" s="12">
        <f>(MA1SONY[[#This Row],[Adj Close]]-MA1SONY[[#This Row],[3-MA]])</f>
        <v>9.4333333333334934E-2</v>
      </c>
      <c r="K240" s="13">
        <f t="shared" si="17"/>
        <v>8.8987777777780799E-3</v>
      </c>
      <c r="L240" s="13">
        <f>ABS(MA1SONY[[#This Row],[Erorr 2]])</f>
        <v>9.4333333333334934E-2</v>
      </c>
      <c r="M240" s="11">
        <f>MA1SONY[[#This Row],[Abs Erorr 2]]/MA1SONY[[#This Row],[Adj Close]]</f>
        <v>6.5390285268008856E-3</v>
      </c>
      <c r="N240" s="9">
        <f t="shared" si="19"/>
        <v>14.142516666666666</v>
      </c>
      <c r="O240" s="14">
        <f>MA1SONY[[#This Row],[Adj Close]]-MA1SONY[[#This Row],[6-MA]]</f>
        <v>0.28368333333333418</v>
      </c>
      <c r="P240" s="13">
        <f>(MA1SONY[[#This Row],[Adj Close]]-N240)^2</f>
        <v>8.0476233611111586E-2</v>
      </c>
      <c r="Q240" s="13">
        <f>ABS(MA1SONY[[#This Row],[Erorr 3]])</f>
        <v>0.28368333333333418</v>
      </c>
      <c r="R240" s="15">
        <f>MA1SONY[[#This Row],[Abs Erorr 3]]/MA1SONY[[#This Row],[Adj Close]]</f>
        <v>1.9664453101532919E-2</v>
      </c>
    </row>
    <row r="241" spans="2:18">
      <c r="B241" s="7">
        <v>44130.291666666664</v>
      </c>
      <c r="C241" s="8">
        <v>14.573499999999999</v>
      </c>
      <c r="D241" s="9">
        <f t="shared" si="16"/>
        <v>14.4262</v>
      </c>
      <c r="E241" s="10">
        <f>MA1SONY[[#This Row],[Adj Close]]-MA1SONY[[#This Row],[Naive Trend ]]</f>
        <v>0.14729999999999954</v>
      </c>
      <c r="F241" s="6">
        <f t="shared" si="15"/>
        <v>2.1697289999999866E-2</v>
      </c>
      <c r="G241" s="6">
        <f>ABS(MA1SONY[[#This Row],[Erorr 1]])</f>
        <v>0.14729999999999954</v>
      </c>
      <c r="H241" s="11">
        <f>MA1SONY[[#This Row],[Abs Erorr 1]]/MA1SONY[[#This Row],[Adj Close]]</f>
        <v>1.0107386695028617E-2</v>
      </c>
      <c r="I241" s="9">
        <f t="shared" si="18"/>
        <v>14.322933333333333</v>
      </c>
      <c r="J241" s="12">
        <f>(MA1SONY[[#This Row],[Adj Close]]-MA1SONY[[#This Row],[3-MA]])</f>
        <v>0.25056666666666594</v>
      </c>
      <c r="K241" s="13">
        <f t="shared" si="17"/>
        <v>6.2783654444444073E-2</v>
      </c>
      <c r="L241" s="13">
        <f>ABS(MA1SONY[[#This Row],[Erorr 2]])</f>
        <v>0.25056666666666594</v>
      </c>
      <c r="M241" s="11">
        <f>MA1SONY[[#This Row],[Abs Erorr 2]]/MA1SONY[[#This Row],[Adj Close]]</f>
        <v>1.7193307487334268E-2</v>
      </c>
      <c r="N241" s="9">
        <f t="shared" si="19"/>
        <v>14.211366666666668</v>
      </c>
      <c r="O241" s="14">
        <f>MA1SONY[[#This Row],[Adj Close]]-MA1SONY[[#This Row],[6-MA]]</f>
        <v>0.36213333333333075</v>
      </c>
      <c r="P241" s="13">
        <f>(MA1SONY[[#This Row],[Adj Close]]-N241)^2</f>
        <v>0.13114055111110925</v>
      </c>
      <c r="Q241" s="13">
        <f>ABS(MA1SONY[[#This Row],[Erorr 3]])</f>
        <v>0.36213333333333075</v>
      </c>
      <c r="R241" s="15">
        <f>MA1SONY[[#This Row],[Abs Erorr 3]]/MA1SONY[[#This Row],[Adj Close]]</f>
        <v>2.4848755160622415E-2</v>
      </c>
    </row>
    <row r="242" spans="2:18">
      <c r="B242" s="7">
        <v>44131.291666666664</v>
      </c>
      <c r="C242" s="8">
        <v>14.8164</v>
      </c>
      <c r="D242" s="9">
        <f t="shared" si="16"/>
        <v>14.573499999999999</v>
      </c>
      <c r="E242" s="10">
        <f>MA1SONY[[#This Row],[Adj Close]]-MA1SONY[[#This Row],[Naive Trend ]]</f>
        <v>0.24290000000000056</v>
      </c>
      <c r="F242" s="6">
        <f t="shared" si="15"/>
        <v>5.9000410000000274E-2</v>
      </c>
      <c r="G242" s="6">
        <f>ABS(MA1SONY[[#This Row],[Erorr 1]])</f>
        <v>0.24290000000000056</v>
      </c>
      <c r="H242" s="11">
        <f>MA1SONY[[#This Row],[Abs Erorr 1]]/MA1SONY[[#This Row],[Adj Close]]</f>
        <v>1.6393995842444897E-2</v>
      </c>
      <c r="I242" s="9">
        <f t="shared" si="18"/>
        <v>14.422400000000001</v>
      </c>
      <c r="J242" s="12">
        <f>(MA1SONY[[#This Row],[Adj Close]]-MA1SONY[[#This Row],[3-MA]])</f>
        <v>0.39399999999999835</v>
      </c>
      <c r="K242" s="13">
        <f t="shared" si="17"/>
        <v>0.15523599999999871</v>
      </c>
      <c r="L242" s="13">
        <f>ABS(MA1SONY[[#This Row],[Erorr 2]])</f>
        <v>0.39399999999999835</v>
      </c>
      <c r="M242" s="11">
        <f>MA1SONY[[#This Row],[Abs Erorr 2]]/MA1SONY[[#This Row],[Adj Close]]</f>
        <v>2.6592154639453469E-2</v>
      </c>
      <c r="N242" s="9">
        <f t="shared" si="19"/>
        <v>14.3239</v>
      </c>
      <c r="O242" s="14">
        <f>MA1SONY[[#This Row],[Adj Close]]-MA1SONY[[#This Row],[6-MA]]</f>
        <v>0.49249999999999972</v>
      </c>
      <c r="P242" s="13">
        <f>(MA1SONY[[#This Row],[Adj Close]]-N242)^2</f>
        <v>0.24255624999999972</v>
      </c>
      <c r="Q242" s="13">
        <f>ABS(MA1SONY[[#This Row],[Erorr 3]])</f>
        <v>0.49249999999999972</v>
      </c>
      <c r="R242" s="15">
        <f>MA1SONY[[#This Row],[Abs Erorr 3]]/MA1SONY[[#This Row],[Adj Close]]</f>
        <v>3.3240193299316954E-2</v>
      </c>
    </row>
    <row r="243" spans="2:18">
      <c r="B243" s="7">
        <v>44132.291666666664</v>
      </c>
      <c r="C243" s="8">
        <v>15.606199999999999</v>
      </c>
      <c r="D243" s="9">
        <f t="shared" si="16"/>
        <v>14.8164</v>
      </c>
      <c r="E243" s="10">
        <f>MA1SONY[[#This Row],[Adj Close]]-MA1SONY[[#This Row],[Naive Trend ]]</f>
        <v>0.78979999999999961</v>
      </c>
      <c r="F243" s="6">
        <f t="shared" si="15"/>
        <v>0.62378403999999943</v>
      </c>
      <c r="G243" s="6">
        <f>ABS(MA1SONY[[#This Row],[Erorr 1]])</f>
        <v>0.78979999999999961</v>
      </c>
      <c r="H243" s="11">
        <f>MA1SONY[[#This Row],[Abs Erorr 1]]/MA1SONY[[#This Row],[Adj Close]]</f>
        <v>5.060809165588033E-2</v>
      </c>
      <c r="I243" s="9">
        <f t="shared" si="18"/>
        <v>14.605366666666667</v>
      </c>
      <c r="J243" s="12">
        <f>(MA1SONY[[#This Row],[Adj Close]]-MA1SONY[[#This Row],[3-MA]])</f>
        <v>1.0008333333333326</v>
      </c>
      <c r="K243" s="13">
        <f t="shared" si="17"/>
        <v>1.0016673611111095</v>
      </c>
      <c r="L243" s="13">
        <f>ABS(MA1SONY[[#This Row],[Erorr 2]])</f>
        <v>1.0008333333333326</v>
      </c>
      <c r="M243" s="11">
        <f>MA1SONY[[#This Row],[Abs Erorr 2]]/MA1SONY[[#This Row],[Adj Close]]</f>
        <v>6.4130495145091865E-2</v>
      </c>
      <c r="N243" s="9">
        <f t="shared" si="19"/>
        <v>14.468616666666668</v>
      </c>
      <c r="O243" s="14">
        <f>MA1SONY[[#This Row],[Adj Close]]-MA1SONY[[#This Row],[6-MA]]</f>
        <v>1.1375833333333318</v>
      </c>
      <c r="P243" s="13">
        <f>(MA1SONY[[#This Row],[Adj Close]]-N243)^2</f>
        <v>1.2940958402777745</v>
      </c>
      <c r="Q243" s="13">
        <f>ABS(MA1SONY[[#This Row],[Erorr 3]])</f>
        <v>1.1375833333333318</v>
      </c>
      <c r="R243" s="15">
        <f>MA1SONY[[#This Row],[Abs Erorr 3]]/MA1SONY[[#This Row],[Adj Close]]</f>
        <v>7.2893038236939933E-2</v>
      </c>
    </row>
    <row r="244" spans="2:18">
      <c r="B244" s="7">
        <v>44133.291666666664</v>
      </c>
      <c r="C244" s="8">
        <v>15.956200000000001</v>
      </c>
      <c r="D244" s="9">
        <f t="shared" si="16"/>
        <v>15.606199999999999</v>
      </c>
      <c r="E244" s="10">
        <f>MA1SONY[[#This Row],[Adj Close]]-MA1SONY[[#This Row],[Naive Trend ]]</f>
        <v>0.35000000000000142</v>
      </c>
      <c r="F244" s="6">
        <f t="shared" si="15"/>
        <v>0.122500000000001</v>
      </c>
      <c r="G244" s="6">
        <f>ABS(MA1SONY[[#This Row],[Erorr 1]])</f>
        <v>0.35000000000000142</v>
      </c>
      <c r="H244" s="11">
        <f>MA1SONY[[#This Row],[Abs Erorr 1]]/MA1SONY[[#This Row],[Adj Close]]</f>
        <v>2.1935047191687332E-2</v>
      </c>
      <c r="I244" s="9">
        <f t="shared" si="18"/>
        <v>14.998699999999999</v>
      </c>
      <c r="J244" s="12">
        <f>(MA1SONY[[#This Row],[Adj Close]]-MA1SONY[[#This Row],[3-MA]])</f>
        <v>0.95750000000000135</v>
      </c>
      <c r="K244" s="13">
        <f t="shared" si="17"/>
        <v>0.9168062500000026</v>
      </c>
      <c r="L244" s="13">
        <f>ABS(MA1SONY[[#This Row],[Erorr 2]])</f>
        <v>0.95750000000000135</v>
      </c>
      <c r="M244" s="11">
        <f>MA1SONY[[#This Row],[Abs Erorr 2]]/MA1SONY[[#This Row],[Adj Close]]</f>
        <v>6.0008021960115898E-2</v>
      </c>
      <c r="N244" s="9">
        <f t="shared" si="19"/>
        <v>14.660816666666667</v>
      </c>
      <c r="O244" s="14">
        <f>MA1SONY[[#This Row],[Adj Close]]-MA1SONY[[#This Row],[6-MA]]</f>
        <v>1.2953833333333336</v>
      </c>
      <c r="P244" s="13">
        <f>(MA1SONY[[#This Row],[Adj Close]]-N244)^2</f>
        <v>1.6780179802777784</v>
      </c>
      <c r="Q244" s="13">
        <f>ABS(MA1SONY[[#This Row],[Erorr 3]])</f>
        <v>1.2953833333333336</v>
      </c>
      <c r="R244" s="15">
        <f>MA1SONY[[#This Row],[Abs Erorr 3]]/MA1SONY[[#This Row],[Adj Close]]</f>
        <v>8.1183698708547997E-2</v>
      </c>
    </row>
    <row r="245" spans="2:18">
      <c r="B245" s="7">
        <v>44134.291666666664</v>
      </c>
      <c r="C245" s="8">
        <v>16.0002</v>
      </c>
      <c r="D245" s="9">
        <f t="shared" si="16"/>
        <v>15.956200000000001</v>
      </c>
      <c r="E245" s="10">
        <f>MA1SONY[[#This Row],[Adj Close]]-MA1SONY[[#This Row],[Naive Trend ]]</f>
        <v>4.3999999999998707E-2</v>
      </c>
      <c r="F245" s="6">
        <f t="shared" si="15"/>
        <v>1.9359999999998862E-3</v>
      </c>
      <c r="G245" s="6">
        <f>ABS(MA1SONY[[#This Row],[Erorr 1]])</f>
        <v>4.3999999999998707E-2</v>
      </c>
      <c r="H245" s="11">
        <f>MA1SONY[[#This Row],[Abs Erorr 1]]/MA1SONY[[#This Row],[Adj Close]]</f>
        <v>2.7499656254296014E-3</v>
      </c>
      <c r="I245" s="9">
        <f t="shared" si="18"/>
        <v>15.4596</v>
      </c>
      <c r="J245" s="12">
        <f>(MA1SONY[[#This Row],[Adj Close]]-MA1SONY[[#This Row],[3-MA]])</f>
        <v>0.54059999999999953</v>
      </c>
      <c r="K245" s="13">
        <f t="shared" si="17"/>
        <v>0.29224835999999949</v>
      </c>
      <c r="L245" s="13">
        <f>ABS(MA1SONY[[#This Row],[Erorr 2]])</f>
        <v>0.54059999999999953</v>
      </c>
      <c r="M245" s="11">
        <f>MA1SONY[[#This Row],[Abs Erorr 2]]/MA1SONY[[#This Row],[Adj Close]]</f>
        <v>3.3787077661529205E-2</v>
      </c>
      <c r="N245" s="9">
        <f t="shared" si="19"/>
        <v>14.941000000000001</v>
      </c>
      <c r="O245" s="14">
        <f>MA1SONY[[#This Row],[Adj Close]]-MA1SONY[[#This Row],[6-MA]]</f>
        <v>1.0591999999999988</v>
      </c>
      <c r="P245" s="13">
        <f>(MA1SONY[[#This Row],[Adj Close]]-N245)^2</f>
        <v>1.1219046399999975</v>
      </c>
      <c r="Q245" s="13">
        <f>ABS(MA1SONY[[#This Row],[Erorr 3]])</f>
        <v>1.0591999999999988</v>
      </c>
      <c r="R245" s="15">
        <f>MA1SONY[[#This Row],[Abs Erorr 3]]/MA1SONY[[#This Row],[Adj Close]]</f>
        <v>6.6199172510343546E-2</v>
      </c>
    </row>
    <row r="246" spans="2:18">
      <c r="B246" s="7">
        <v>44137.291666666664</v>
      </c>
      <c r="C246" s="8">
        <v>16.3521</v>
      </c>
      <c r="D246" s="9">
        <f t="shared" si="16"/>
        <v>16.0002</v>
      </c>
      <c r="E246" s="10">
        <f>MA1SONY[[#This Row],[Adj Close]]-MA1SONY[[#This Row],[Naive Trend ]]</f>
        <v>0.35190000000000055</v>
      </c>
      <c r="F246" s="6">
        <f t="shared" si="15"/>
        <v>0.12383361000000039</v>
      </c>
      <c r="G246" s="6">
        <f>ABS(MA1SONY[[#This Row],[Erorr 1]])</f>
        <v>0.35190000000000055</v>
      </c>
      <c r="H246" s="11">
        <f>MA1SONY[[#This Row],[Abs Erorr 1]]/MA1SONY[[#This Row],[Adj Close]]</f>
        <v>2.1520171721063384E-2</v>
      </c>
      <c r="I246" s="9">
        <f t="shared" si="18"/>
        <v>15.854200000000001</v>
      </c>
      <c r="J246" s="12">
        <f>(MA1SONY[[#This Row],[Adj Close]]-MA1SONY[[#This Row],[3-MA]])</f>
        <v>0.49789999999999957</v>
      </c>
      <c r="K246" s="13">
        <f t="shared" si="17"/>
        <v>0.24790440999999958</v>
      </c>
      <c r="L246" s="13">
        <f>ABS(MA1SONY[[#This Row],[Erorr 2]])</f>
        <v>0.49789999999999957</v>
      </c>
      <c r="M246" s="11">
        <f>MA1SONY[[#This Row],[Abs Erorr 2]]/MA1SONY[[#This Row],[Adj Close]]</f>
        <v>3.0448688547648286E-2</v>
      </c>
      <c r="N246" s="9">
        <f t="shared" si="19"/>
        <v>15.229783333333335</v>
      </c>
      <c r="O246" s="14">
        <f>MA1SONY[[#This Row],[Adj Close]]-MA1SONY[[#This Row],[6-MA]]</f>
        <v>1.1223166666666646</v>
      </c>
      <c r="P246" s="13">
        <f>(MA1SONY[[#This Row],[Adj Close]]-N246)^2</f>
        <v>1.2595947002777732</v>
      </c>
      <c r="Q246" s="13">
        <f>ABS(MA1SONY[[#This Row],[Erorr 3]])</f>
        <v>1.1223166666666646</v>
      </c>
      <c r="R246" s="15">
        <f>MA1SONY[[#This Row],[Abs Erorr 3]]/MA1SONY[[#This Row],[Adj Close]]</f>
        <v>6.8634405774589485E-2</v>
      </c>
    </row>
    <row r="247" spans="2:18">
      <c r="B247" s="7">
        <v>44138.291666666664</v>
      </c>
      <c r="C247" s="8">
        <v>16.5261</v>
      </c>
      <c r="D247" s="9">
        <f t="shared" si="16"/>
        <v>16.3521</v>
      </c>
      <c r="E247" s="10">
        <f>MA1SONY[[#This Row],[Adj Close]]-MA1SONY[[#This Row],[Naive Trend ]]</f>
        <v>0.17399999999999949</v>
      </c>
      <c r="F247" s="6">
        <f t="shared" si="15"/>
        <v>3.027599999999982E-2</v>
      </c>
      <c r="G247" s="6">
        <f>ABS(MA1SONY[[#This Row],[Erorr 1]])</f>
        <v>0.17399999999999949</v>
      </c>
      <c r="H247" s="11">
        <f>MA1SONY[[#This Row],[Abs Erorr 1]]/MA1SONY[[#This Row],[Adj Close]]</f>
        <v>1.0528799898342591E-2</v>
      </c>
      <c r="I247" s="9">
        <f t="shared" si="18"/>
        <v>16.102833333333333</v>
      </c>
      <c r="J247" s="12">
        <f>(MA1SONY[[#This Row],[Adj Close]]-MA1SONY[[#This Row],[3-MA]])</f>
        <v>0.42326666666666668</v>
      </c>
      <c r="K247" s="13">
        <f t="shared" si="17"/>
        <v>0.17915467111111114</v>
      </c>
      <c r="L247" s="13">
        <f>ABS(MA1SONY[[#This Row],[Erorr 2]])</f>
        <v>0.42326666666666668</v>
      </c>
      <c r="M247" s="11">
        <f>MA1SONY[[#This Row],[Abs Erorr 2]]/MA1SONY[[#This Row],[Adj Close]]</f>
        <v>2.5612011706734602E-2</v>
      </c>
      <c r="N247" s="9">
        <f t="shared" si="19"/>
        <v>15.550766666666666</v>
      </c>
      <c r="O247" s="14">
        <f>MA1SONY[[#This Row],[Adj Close]]-MA1SONY[[#This Row],[6-MA]]</f>
        <v>0.97533333333333339</v>
      </c>
      <c r="P247" s="13">
        <f>(MA1SONY[[#This Row],[Adj Close]]-N247)^2</f>
        <v>0.95127511111111118</v>
      </c>
      <c r="Q247" s="13">
        <f>ABS(MA1SONY[[#This Row],[Erorr 3]])</f>
        <v>0.97533333333333339</v>
      </c>
      <c r="R247" s="15">
        <f>MA1SONY[[#This Row],[Abs Erorr 3]]/MA1SONY[[#This Row],[Adj Close]]</f>
        <v>5.9017755752012478E-2</v>
      </c>
    </row>
    <row r="248" spans="2:18">
      <c r="B248" s="7">
        <v>44139.291666666664</v>
      </c>
      <c r="C248" s="8">
        <v>16.5261</v>
      </c>
      <c r="D248" s="9">
        <f t="shared" si="16"/>
        <v>16.5261</v>
      </c>
      <c r="E248" s="10">
        <f>MA1SONY[[#This Row],[Adj Close]]-MA1SONY[[#This Row],[Naive Trend ]]</f>
        <v>0</v>
      </c>
      <c r="F248" s="6">
        <f t="shared" si="15"/>
        <v>0</v>
      </c>
      <c r="G248" s="6">
        <f>ABS(MA1SONY[[#This Row],[Erorr 1]])</f>
        <v>0</v>
      </c>
      <c r="H248" s="11">
        <f>MA1SONY[[#This Row],[Abs Erorr 1]]/MA1SONY[[#This Row],[Adj Close]]</f>
        <v>0</v>
      </c>
      <c r="I248" s="9">
        <f t="shared" si="18"/>
        <v>16.2928</v>
      </c>
      <c r="J248" s="12">
        <f>(MA1SONY[[#This Row],[Adj Close]]-MA1SONY[[#This Row],[3-MA]])</f>
        <v>0.23329999999999984</v>
      </c>
      <c r="K248" s="13">
        <f t="shared" si="17"/>
        <v>5.4428889999999924E-2</v>
      </c>
      <c r="L248" s="13">
        <f>ABS(MA1SONY[[#This Row],[Erorr 2]])</f>
        <v>0.23329999999999984</v>
      </c>
      <c r="M248" s="11">
        <f>MA1SONY[[#This Row],[Abs Erorr 2]]/MA1SONY[[#This Row],[Adj Close]]</f>
        <v>1.4117063311973172E-2</v>
      </c>
      <c r="N248" s="9">
        <f t="shared" si="19"/>
        <v>15.876199999999999</v>
      </c>
      <c r="O248" s="14">
        <f>MA1SONY[[#This Row],[Adj Close]]-MA1SONY[[#This Row],[6-MA]]</f>
        <v>0.64990000000000059</v>
      </c>
      <c r="P248" s="13">
        <f>(MA1SONY[[#This Row],[Adj Close]]-N248)^2</f>
        <v>0.42237001000000074</v>
      </c>
      <c r="Q248" s="13">
        <f>ABS(MA1SONY[[#This Row],[Erorr 3]])</f>
        <v>0.64990000000000059</v>
      </c>
      <c r="R248" s="15">
        <f>MA1SONY[[#This Row],[Abs Erorr 3]]/MA1SONY[[#This Row],[Adj Close]]</f>
        <v>3.9325672723752161E-2</v>
      </c>
    </row>
    <row r="249" spans="2:18">
      <c r="B249" s="7">
        <v>44140.291666666664</v>
      </c>
      <c r="C249" s="8">
        <v>17.287299999999998</v>
      </c>
      <c r="D249" s="9">
        <f t="shared" si="16"/>
        <v>16.5261</v>
      </c>
      <c r="E249" s="10">
        <f>MA1SONY[[#This Row],[Adj Close]]-MA1SONY[[#This Row],[Naive Trend ]]</f>
        <v>0.76119999999999877</v>
      </c>
      <c r="F249" s="6">
        <f t="shared" si="15"/>
        <v>0.57942543999999807</v>
      </c>
      <c r="G249" s="6">
        <f>ABS(MA1SONY[[#This Row],[Erorr 1]])</f>
        <v>0.76119999999999877</v>
      </c>
      <c r="H249" s="11">
        <f>MA1SONY[[#This Row],[Abs Erorr 1]]/MA1SONY[[#This Row],[Adj Close]]</f>
        <v>4.4032324307439495E-2</v>
      </c>
      <c r="I249" s="9">
        <f t="shared" si="18"/>
        <v>16.4681</v>
      </c>
      <c r="J249" s="12">
        <f>(MA1SONY[[#This Row],[Adj Close]]-MA1SONY[[#This Row],[3-MA]])</f>
        <v>0.8191999999999986</v>
      </c>
      <c r="K249" s="13">
        <f t="shared" si="17"/>
        <v>0.67108863999999768</v>
      </c>
      <c r="L249" s="13">
        <f>ABS(MA1SONY[[#This Row],[Erorr 2]])</f>
        <v>0.8191999999999986</v>
      </c>
      <c r="M249" s="11">
        <f>MA1SONY[[#This Row],[Abs Erorr 2]]/MA1SONY[[#This Row],[Adj Close]]</f>
        <v>4.7387388429656375E-2</v>
      </c>
      <c r="N249" s="9">
        <f t="shared" si="19"/>
        <v>16.161149999999999</v>
      </c>
      <c r="O249" s="14">
        <f>MA1SONY[[#This Row],[Adj Close]]-MA1SONY[[#This Row],[6-MA]]</f>
        <v>1.1261499999999991</v>
      </c>
      <c r="P249" s="13">
        <f>(MA1SONY[[#This Row],[Adj Close]]-N249)^2</f>
        <v>1.2682138224999979</v>
      </c>
      <c r="Q249" s="13">
        <f>ABS(MA1SONY[[#This Row],[Erorr 3]])</f>
        <v>1.1261499999999991</v>
      </c>
      <c r="R249" s="15">
        <f>MA1SONY[[#This Row],[Abs Erorr 3]]/MA1SONY[[#This Row],[Adj Close]]</f>
        <v>6.5143197607492154E-2</v>
      </c>
    </row>
    <row r="250" spans="2:18">
      <c r="B250" s="7">
        <v>44141.291666666664</v>
      </c>
      <c r="C250" s="8">
        <v>17.0961</v>
      </c>
      <c r="D250" s="9">
        <f t="shared" si="16"/>
        <v>17.287299999999998</v>
      </c>
      <c r="E250" s="10">
        <f>MA1SONY[[#This Row],[Adj Close]]-MA1SONY[[#This Row],[Naive Trend ]]</f>
        <v>-0.19119999999999848</v>
      </c>
      <c r="F250" s="6">
        <f t="shared" si="15"/>
        <v>3.6557439999999421E-2</v>
      </c>
      <c r="G250" s="6">
        <f>ABS(MA1SONY[[#This Row],[Erorr 1]])</f>
        <v>0.19119999999999848</v>
      </c>
      <c r="H250" s="11">
        <f>MA1SONY[[#This Row],[Abs Erorr 1]]/MA1SONY[[#This Row],[Adj Close]]</f>
        <v>1.1183837249431068E-2</v>
      </c>
      <c r="I250" s="9">
        <f t="shared" si="18"/>
        <v>16.779833333333332</v>
      </c>
      <c r="J250" s="12">
        <f>(MA1SONY[[#This Row],[Adj Close]]-MA1SONY[[#This Row],[3-MA]])</f>
        <v>0.31626666666666736</v>
      </c>
      <c r="K250" s="13">
        <f t="shared" si="17"/>
        <v>0.10002460444444489</v>
      </c>
      <c r="L250" s="13">
        <f>ABS(MA1SONY[[#This Row],[Erorr 2]])</f>
        <v>0.31626666666666736</v>
      </c>
      <c r="M250" s="11">
        <f>MA1SONY[[#This Row],[Abs Erorr 2]]/MA1SONY[[#This Row],[Adj Close]]</f>
        <v>1.8499345854707645E-2</v>
      </c>
      <c r="N250" s="9">
        <f t="shared" si="19"/>
        <v>16.441333333333333</v>
      </c>
      <c r="O250" s="14">
        <f>MA1SONY[[#This Row],[Adj Close]]-MA1SONY[[#This Row],[6-MA]]</f>
        <v>0.65476666666666716</v>
      </c>
      <c r="P250" s="13">
        <f>(MA1SONY[[#This Row],[Adj Close]]-N250)^2</f>
        <v>0.4287193877777784</v>
      </c>
      <c r="Q250" s="13">
        <f>ABS(MA1SONY[[#This Row],[Erorr 3]])</f>
        <v>0.65476666666666716</v>
      </c>
      <c r="R250" s="15">
        <f>MA1SONY[[#This Row],[Abs Erorr 3]]/MA1SONY[[#This Row],[Adj Close]]</f>
        <v>3.8299183244521681E-2</v>
      </c>
    </row>
    <row r="251" spans="2:18">
      <c r="B251" s="7">
        <v>44144.291666666664</v>
      </c>
      <c r="C251" s="8">
        <v>16.564399999999999</v>
      </c>
      <c r="D251" s="9">
        <f t="shared" si="16"/>
        <v>17.0961</v>
      </c>
      <c r="E251" s="10">
        <f>MA1SONY[[#This Row],[Adj Close]]-MA1SONY[[#This Row],[Naive Trend ]]</f>
        <v>-0.53170000000000073</v>
      </c>
      <c r="F251" s="6">
        <f t="shared" si="15"/>
        <v>0.28270489000000076</v>
      </c>
      <c r="G251" s="6">
        <f>ABS(MA1SONY[[#This Row],[Erorr 1]])</f>
        <v>0.53170000000000073</v>
      </c>
      <c r="H251" s="11">
        <f>MA1SONY[[#This Row],[Abs Erorr 1]]/MA1SONY[[#This Row],[Adj Close]]</f>
        <v>3.2098959213735526E-2</v>
      </c>
      <c r="I251" s="9">
        <f t="shared" si="18"/>
        <v>16.969833333333334</v>
      </c>
      <c r="J251" s="12">
        <f>(MA1SONY[[#This Row],[Adj Close]]-MA1SONY[[#This Row],[3-MA]])</f>
        <v>-0.40543333333333464</v>
      </c>
      <c r="K251" s="13">
        <f t="shared" si="17"/>
        <v>0.16437618777777885</v>
      </c>
      <c r="L251" s="13">
        <f>ABS(MA1SONY[[#This Row],[Erorr 2]])</f>
        <v>0.40543333333333464</v>
      </c>
      <c r="M251" s="11">
        <f>MA1SONY[[#This Row],[Abs Erorr 2]]/MA1SONY[[#This Row],[Adj Close]]</f>
        <v>2.447618587653852E-2</v>
      </c>
      <c r="N251" s="9">
        <f t="shared" si="19"/>
        <v>16.631316666666667</v>
      </c>
      <c r="O251" s="14">
        <f>MA1SONY[[#This Row],[Adj Close]]-MA1SONY[[#This Row],[6-MA]]</f>
        <v>-6.6916666666667624E-2</v>
      </c>
      <c r="P251" s="13">
        <f>(MA1SONY[[#This Row],[Adj Close]]-N251)^2</f>
        <v>4.477840277777906E-3</v>
      </c>
      <c r="Q251" s="13">
        <f>ABS(MA1SONY[[#This Row],[Erorr 3]])</f>
        <v>6.6916666666667624E-2</v>
      </c>
      <c r="R251" s="15">
        <f>MA1SONY[[#This Row],[Abs Erorr 3]]/MA1SONY[[#This Row],[Adj Close]]</f>
        <v>4.0397881400272648E-3</v>
      </c>
    </row>
    <row r="252" spans="2:18">
      <c r="B252" s="7">
        <v>44145.291666666664</v>
      </c>
      <c r="C252" s="8">
        <v>16.430499999999999</v>
      </c>
      <c r="D252" s="9">
        <f t="shared" si="16"/>
        <v>16.564399999999999</v>
      </c>
      <c r="E252" s="10">
        <f>MA1SONY[[#This Row],[Adj Close]]-MA1SONY[[#This Row],[Naive Trend ]]</f>
        <v>-0.13390000000000057</v>
      </c>
      <c r="F252" s="6">
        <f t="shared" si="15"/>
        <v>1.7929210000000154E-2</v>
      </c>
      <c r="G252" s="6">
        <f>ABS(MA1SONY[[#This Row],[Erorr 1]])</f>
        <v>0.13390000000000057</v>
      </c>
      <c r="H252" s="11">
        <f>MA1SONY[[#This Row],[Abs Erorr 1]]/MA1SONY[[#This Row],[Adj Close]]</f>
        <v>8.1494781047442618E-3</v>
      </c>
      <c r="I252" s="9">
        <f t="shared" si="18"/>
        <v>16.982599999999998</v>
      </c>
      <c r="J252" s="12">
        <f>(MA1SONY[[#This Row],[Adj Close]]-MA1SONY[[#This Row],[3-MA]])</f>
        <v>-0.55209999999999937</v>
      </c>
      <c r="K252" s="13">
        <f t="shared" si="17"/>
        <v>0.30481440999999931</v>
      </c>
      <c r="L252" s="13">
        <f>ABS(MA1SONY[[#This Row],[Erorr 2]])</f>
        <v>0.55209999999999937</v>
      </c>
      <c r="M252" s="11">
        <f>MA1SONY[[#This Row],[Abs Erorr 2]]/MA1SONY[[#This Row],[Adj Close]]</f>
        <v>3.3602142357201513E-2</v>
      </c>
      <c r="N252" s="9">
        <f t="shared" si="19"/>
        <v>16.725350000000002</v>
      </c>
      <c r="O252" s="14">
        <f>MA1SONY[[#This Row],[Adj Close]]-MA1SONY[[#This Row],[6-MA]]</f>
        <v>-0.29485000000000383</v>
      </c>
      <c r="P252" s="13">
        <f>(MA1SONY[[#This Row],[Adj Close]]-N252)^2</f>
        <v>8.6936522500002264E-2</v>
      </c>
      <c r="Q252" s="13">
        <f>ABS(MA1SONY[[#This Row],[Erorr 3]])</f>
        <v>0.29485000000000383</v>
      </c>
      <c r="R252" s="15">
        <f>MA1SONY[[#This Row],[Abs Erorr 3]]/MA1SONY[[#This Row],[Adj Close]]</f>
        <v>1.7945284683972117E-2</v>
      </c>
    </row>
    <row r="253" spans="2:18">
      <c r="B253" s="7">
        <v>44146.291666666664</v>
      </c>
      <c r="C253" s="8">
        <v>16.8475</v>
      </c>
      <c r="D253" s="9">
        <f t="shared" si="16"/>
        <v>16.430499999999999</v>
      </c>
      <c r="E253" s="10">
        <f>MA1SONY[[#This Row],[Adj Close]]-MA1SONY[[#This Row],[Naive Trend ]]</f>
        <v>0.41700000000000159</v>
      </c>
      <c r="F253" s="6">
        <f t="shared" si="15"/>
        <v>0.17388900000000132</v>
      </c>
      <c r="G253" s="6">
        <f>ABS(MA1SONY[[#This Row],[Erorr 1]])</f>
        <v>0.41700000000000159</v>
      </c>
      <c r="H253" s="11">
        <f>MA1SONY[[#This Row],[Abs Erorr 1]]/MA1SONY[[#This Row],[Adj Close]]</f>
        <v>2.4751446802196264E-2</v>
      </c>
      <c r="I253" s="9">
        <f t="shared" si="18"/>
        <v>16.696999999999999</v>
      </c>
      <c r="J253" s="12">
        <f>(MA1SONY[[#This Row],[Adj Close]]-MA1SONY[[#This Row],[3-MA]])</f>
        <v>0.15050000000000097</v>
      </c>
      <c r="K253" s="13">
        <f t="shared" si="17"/>
        <v>2.2650250000000292E-2</v>
      </c>
      <c r="L253" s="13">
        <f>ABS(MA1SONY[[#This Row],[Erorr 2]])</f>
        <v>0.15050000000000097</v>
      </c>
      <c r="M253" s="11">
        <f>MA1SONY[[#This Row],[Abs Erorr 2]]/MA1SONY[[#This Row],[Adj Close]]</f>
        <v>8.9330761240540707E-3</v>
      </c>
      <c r="N253" s="9">
        <f t="shared" si="19"/>
        <v>16.738416666666666</v>
      </c>
      <c r="O253" s="14">
        <f>MA1SONY[[#This Row],[Adj Close]]-MA1SONY[[#This Row],[6-MA]]</f>
        <v>0.10908333333333431</v>
      </c>
      <c r="P253" s="13">
        <f>(MA1SONY[[#This Row],[Adj Close]]-N253)^2</f>
        <v>1.1899173611111324E-2</v>
      </c>
      <c r="Q253" s="13">
        <f>ABS(MA1SONY[[#This Row],[Erorr 3]])</f>
        <v>0.10908333333333431</v>
      </c>
      <c r="R253" s="15">
        <f>MA1SONY[[#This Row],[Abs Erorr 3]]/MA1SONY[[#This Row],[Adj Close]]</f>
        <v>6.4747489736361064E-3</v>
      </c>
    </row>
    <row r="254" spans="2:18">
      <c r="B254" s="7">
        <v>44147.291666666664</v>
      </c>
      <c r="C254" s="8">
        <v>16.66</v>
      </c>
      <c r="D254" s="9">
        <f t="shared" si="16"/>
        <v>16.8475</v>
      </c>
      <c r="E254" s="10">
        <f>MA1SONY[[#This Row],[Adj Close]]-MA1SONY[[#This Row],[Naive Trend ]]</f>
        <v>-0.1875</v>
      </c>
      <c r="F254" s="6">
        <f t="shared" si="15"/>
        <v>3.515625E-2</v>
      </c>
      <c r="G254" s="6">
        <f>ABS(MA1SONY[[#This Row],[Erorr 1]])</f>
        <v>0.1875</v>
      </c>
      <c r="H254" s="11">
        <f>MA1SONY[[#This Row],[Abs Erorr 1]]/MA1SONY[[#This Row],[Adj Close]]</f>
        <v>1.1254501800720289E-2</v>
      </c>
      <c r="I254" s="9">
        <f t="shared" si="18"/>
        <v>16.614133333333331</v>
      </c>
      <c r="J254" s="12">
        <f>(MA1SONY[[#This Row],[Adj Close]]-MA1SONY[[#This Row],[3-MA]])</f>
        <v>4.5866666666668721E-2</v>
      </c>
      <c r="K254" s="13">
        <f t="shared" si="17"/>
        <v>2.1037511111112995E-3</v>
      </c>
      <c r="L254" s="13">
        <f>ABS(MA1SONY[[#This Row],[Erorr 2]])</f>
        <v>4.5866666666668721E-2</v>
      </c>
      <c r="M254" s="11">
        <f>MA1SONY[[#This Row],[Abs Erorr 2]]/MA1SONY[[#This Row],[Adj Close]]</f>
        <v>2.7531012404963216E-3</v>
      </c>
      <c r="N254" s="9">
        <f t="shared" si="19"/>
        <v>16.791983333333331</v>
      </c>
      <c r="O254" s="14">
        <f>MA1SONY[[#This Row],[Adj Close]]-MA1SONY[[#This Row],[6-MA]]</f>
        <v>-0.13198333333333068</v>
      </c>
      <c r="P254" s="13">
        <f>(MA1SONY[[#This Row],[Adj Close]]-N254)^2</f>
        <v>1.7419600277777076E-2</v>
      </c>
      <c r="Q254" s="13">
        <f>ABS(MA1SONY[[#This Row],[Erorr 3]])</f>
        <v>0.13198333333333068</v>
      </c>
      <c r="R254" s="15">
        <f>MA1SONY[[#This Row],[Abs Erorr 3]]/MA1SONY[[#This Row],[Adj Close]]</f>
        <v>7.9221688675468593E-3</v>
      </c>
    </row>
    <row r="255" spans="2:18">
      <c r="B255" s="7">
        <v>44148.291666666664</v>
      </c>
      <c r="C255" s="8">
        <v>17.159199999999998</v>
      </c>
      <c r="D255" s="9">
        <f t="shared" si="16"/>
        <v>16.66</v>
      </c>
      <c r="E255" s="10">
        <f>MA1SONY[[#This Row],[Adj Close]]-MA1SONY[[#This Row],[Naive Trend ]]</f>
        <v>0.49919999999999831</v>
      </c>
      <c r="F255" s="6">
        <f t="shared" si="15"/>
        <v>0.24920063999999831</v>
      </c>
      <c r="G255" s="6">
        <f>ABS(MA1SONY[[#This Row],[Erorr 1]])</f>
        <v>0.49919999999999831</v>
      </c>
      <c r="H255" s="11">
        <f>MA1SONY[[#This Row],[Abs Erorr 1]]/MA1SONY[[#This Row],[Adj Close]]</f>
        <v>2.9092265373676998E-2</v>
      </c>
      <c r="I255" s="9">
        <f t="shared" si="18"/>
        <v>16.646000000000001</v>
      </c>
      <c r="J255" s="12">
        <f>(MA1SONY[[#This Row],[Adj Close]]-MA1SONY[[#This Row],[3-MA]])</f>
        <v>0.51319999999999766</v>
      </c>
      <c r="K255" s="13">
        <f t="shared" si="17"/>
        <v>0.26337423999999759</v>
      </c>
      <c r="L255" s="13">
        <f>ABS(MA1SONY[[#This Row],[Erorr 2]])</f>
        <v>0.51319999999999766</v>
      </c>
      <c r="M255" s="11">
        <f>MA1SONY[[#This Row],[Abs Erorr 2]]/MA1SONY[[#This Row],[Adj Close]]</f>
        <v>2.9908154226304124E-2</v>
      </c>
      <c r="N255" s="9">
        <f t="shared" si="19"/>
        <v>16.814299999999999</v>
      </c>
      <c r="O255" s="14">
        <f>MA1SONY[[#This Row],[Adj Close]]-MA1SONY[[#This Row],[6-MA]]</f>
        <v>0.3448999999999991</v>
      </c>
      <c r="P255" s="13">
        <f>(MA1SONY[[#This Row],[Adj Close]]-N255)^2</f>
        <v>0.11895600999999938</v>
      </c>
      <c r="Q255" s="13">
        <f>ABS(MA1SONY[[#This Row],[Erorr 3]])</f>
        <v>0.3448999999999991</v>
      </c>
      <c r="R255" s="15">
        <f>MA1SONY[[#This Row],[Abs Erorr 3]]/MA1SONY[[#This Row],[Adj Close]]</f>
        <v>2.0100004662221962E-2</v>
      </c>
    </row>
    <row r="256" spans="2:18">
      <c r="B256" s="7">
        <v>44151.291666666664</v>
      </c>
      <c r="C256" s="8">
        <v>17.2988</v>
      </c>
      <c r="D256" s="9">
        <f t="shared" si="16"/>
        <v>17.159199999999998</v>
      </c>
      <c r="E256" s="10">
        <f>MA1SONY[[#This Row],[Adj Close]]-MA1SONY[[#This Row],[Naive Trend ]]</f>
        <v>0.1396000000000015</v>
      </c>
      <c r="F256" s="6">
        <f t="shared" si="15"/>
        <v>1.9488160000000421E-2</v>
      </c>
      <c r="G256" s="6">
        <f>ABS(MA1SONY[[#This Row],[Erorr 1]])</f>
        <v>0.1396000000000015</v>
      </c>
      <c r="H256" s="11">
        <f>MA1SONY[[#This Row],[Abs Erorr 1]]/MA1SONY[[#This Row],[Adj Close]]</f>
        <v>8.069923925359072E-3</v>
      </c>
      <c r="I256" s="9">
        <f t="shared" si="18"/>
        <v>16.8889</v>
      </c>
      <c r="J256" s="12">
        <f>(MA1SONY[[#This Row],[Adj Close]]-MA1SONY[[#This Row],[3-MA]])</f>
        <v>0.40990000000000038</v>
      </c>
      <c r="K256" s="13">
        <f t="shared" si="17"/>
        <v>0.1680180100000003</v>
      </c>
      <c r="L256" s="13">
        <f>ABS(MA1SONY[[#This Row],[Erorr 2]])</f>
        <v>0.40990000000000038</v>
      </c>
      <c r="M256" s="11">
        <f>MA1SONY[[#This Row],[Abs Erorr 2]]/MA1SONY[[#This Row],[Adj Close]]</f>
        <v>2.3695285222096352E-2</v>
      </c>
      <c r="N256" s="9">
        <f t="shared" si="19"/>
        <v>16.792949999999998</v>
      </c>
      <c r="O256" s="14">
        <f>MA1SONY[[#This Row],[Adj Close]]-MA1SONY[[#This Row],[6-MA]]</f>
        <v>0.50585000000000235</v>
      </c>
      <c r="P256" s="13">
        <f>(MA1SONY[[#This Row],[Adj Close]]-N256)^2</f>
        <v>0.25588422250000237</v>
      </c>
      <c r="Q256" s="13">
        <f>ABS(MA1SONY[[#This Row],[Erorr 3]])</f>
        <v>0.50585000000000235</v>
      </c>
      <c r="R256" s="15">
        <f>MA1SONY[[#This Row],[Abs Erorr 3]]/MA1SONY[[#This Row],[Adj Close]]</f>
        <v>2.9241912733831383E-2</v>
      </c>
    </row>
    <row r="257" spans="2:18">
      <c r="B257" s="7">
        <v>44152.291666666664</v>
      </c>
      <c r="C257" s="8">
        <v>17.157299999999999</v>
      </c>
      <c r="D257" s="9">
        <f t="shared" si="16"/>
        <v>17.2988</v>
      </c>
      <c r="E257" s="10">
        <f>MA1SONY[[#This Row],[Adj Close]]-MA1SONY[[#This Row],[Naive Trend ]]</f>
        <v>-0.14150000000000063</v>
      </c>
      <c r="F257" s="6">
        <f t="shared" si="15"/>
        <v>2.0022250000000175E-2</v>
      </c>
      <c r="G257" s="6">
        <f>ABS(MA1SONY[[#This Row],[Erorr 1]])</f>
        <v>0.14150000000000063</v>
      </c>
      <c r="H257" s="11">
        <f>MA1SONY[[#This Row],[Abs Erorr 1]]/MA1SONY[[#This Row],[Adj Close]]</f>
        <v>8.2472183851771911E-3</v>
      </c>
      <c r="I257" s="9">
        <f t="shared" si="18"/>
        <v>17.039333333333332</v>
      </c>
      <c r="J257" s="12">
        <f>(MA1SONY[[#This Row],[Adj Close]]-MA1SONY[[#This Row],[3-MA]])</f>
        <v>0.11796666666666766</v>
      </c>
      <c r="K257" s="13">
        <f t="shared" si="17"/>
        <v>1.3916134444444679E-2</v>
      </c>
      <c r="L257" s="13">
        <f>ABS(MA1SONY[[#This Row],[Erorr 2]])</f>
        <v>0.11796666666666766</v>
      </c>
      <c r="M257" s="11">
        <f>MA1SONY[[#This Row],[Abs Erorr 2]]/MA1SONY[[#This Row],[Adj Close]]</f>
        <v>6.8755961990912126E-3</v>
      </c>
      <c r="N257" s="9">
        <f t="shared" si="19"/>
        <v>16.826733333333333</v>
      </c>
      <c r="O257" s="14">
        <f>MA1SONY[[#This Row],[Adj Close]]-MA1SONY[[#This Row],[6-MA]]</f>
        <v>0.33056666666666601</v>
      </c>
      <c r="P257" s="13">
        <f>(MA1SONY[[#This Row],[Adj Close]]-N257)^2</f>
        <v>0.10927432111111067</v>
      </c>
      <c r="Q257" s="13">
        <f>ABS(MA1SONY[[#This Row],[Erorr 3]])</f>
        <v>0.33056666666666601</v>
      </c>
      <c r="R257" s="15">
        <f>MA1SONY[[#This Row],[Abs Erorr 3]]/MA1SONY[[#This Row],[Adj Close]]</f>
        <v>1.9266823256961527E-2</v>
      </c>
    </row>
    <row r="258" spans="2:18">
      <c r="B258" s="7">
        <v>44153.291666666664</v>
      </c>
      <c r="C258" s="8">
        <v>16.8781</v>
      </c>
      <c r="D258" s="9">
        <f t="shared" si="16"/>
        <v>17.157299999999999</v>
      </c>
      <c r="E258" s="10">
        <f>MA1SONY[[#This Row],[Adj Close]]-MA1SONY[[#This Row],[Naive Trend ]]</f>
        <v>-0.27919999999999945</v>
      </c>
      <c r="F258" s="6">
        <f t="shared" si="15"/>
        <v>7.7952639999999698E-2</v>
      </c>
      <c r="G258" s="6">
        <f>ABS(MA1SONY[[#This Row],[Erorr 1]])</f>
        <v>0.27919999999999945</v>
      </c>
      <c r="H258" s="11">
        <f>MA1SONY[[#This Row],[Abs Erorr 1]]/MA1SONY[[#This Row],[Adj Close]]</f>
        <v>1.6542146331636823E-2</v>
      </c>
      <c r="I258" s="9">
        <f t="shared" si="18"/>
        <v>17.205099999999998</v>
      </c>
      <c r="J258" s="12">
        <f>(MA1SONY[[#This Row],[Adj Close]]-MA1SONY[[#This Row],[3-MA]])</f>
        <v>-0.32699999999999818</v>
      </c>
      <c r="K258" s="13">
        <f t="shared" si="17"/>
        <v>0.10692899999999882</v>
      </c>
      <c r="L258" s="13">
        <f>ABS(MA1SONY[[#This Row],[Erorr 2]])</f>
        <v>0.32699999999999818</v>
      </c>
      <c r="M258" s="11">
        <f>MA1SONY[[#This Row],[Abs Erorr 2]]/MA1SONY[[#This Row],[Adj Close]]</f>
        <v>1.9374218662053085E-2</v>
      </c>
      <c r="N258" s="9">
        <f t="shared" si="19"/>
        <v>16.925550000000001</v>
      </c>
      <c r="O258" s="14">
        <f>MA1SONY[[#This Row],[Adj Close]]-MA1SONY[[#This Row],[6-MA]]</f>
        <v>-4.7450000000001324E-2</v>
      </c>
      <c r="P258" s="13">
        <f>(MA1SONY[[#This Row],[Adj Close]]-N258)^2</f>
        <v>2.2515025000001258E-3</v>
      </c>
      <c r="Q258" s="13">
        <f>ABS(MA1SONY[[#This Row],[Erorr 3]])</f>
        <v>4.7450000000001324E-2</v>
      </c>
      <c r="R258" s="15">
        <f>MA1SONY[[#This Row],[Abs Erorr 3]]/MA1SONY[[#This Row],[Adj Close]]</f>
        <v>2.8113353991267576E-3</v>
      </c>
    </row>
    <row r="259" spans="2:18">
      <c r="B259" s="7">
        <v>44154.291666666664</v>
      </c>
      <c r="C259" s="8">
        <v>16.992799999999999</v>
      </c>
      <c r="D259" s="9">
        <f t="shared" si="16"/>
        <v>16.8781</v>
      </c>
      <c r="E259" s="10">
        <f>MA1SONY[[#This Row],[Adj Close]]-MA1SONY[[#This Row],[Naive Trend ]]</f>
        <v>0.11469999999999914</v>
      </c>
      <c r="F259" s="6">
        <f t="shared" si="15"/>
        <v>1.3156089999999801E-2</v>
      </c>
      <c r="G259" s="6">
        <f>ABS(MA1SONY[[#This Row],[Erorr 1]])</f>
        <v>0.11469999999999914</v>
      </c>
      <c r="H259" s="11">
        <f>MA1SONY[[#This Row],[Abs Erorr 1]]/MA1SONY[[#This Row],[Adj Close]]</f>
        <v>6.7499176121651018E-3</v>
      </c>
      <c r="I259" s="9">
        <f t="shared" si="18"/>
        <v>17.1114</v>
      </c>
      <c r="J259" s="12">
        <f>(MA1SONY[[#This Row],[Adj Close]]-MA1SONY[[#This Row],[3-MA]])</f>
        <v>-0.1186000000000007</v>
      </c>
      <c r="K259" s="13">
        <f t="shared" si="17"/>
        <v>1.4065960000000167E-2</v>
      </c>
      <c r="L259" s="13">
        <f>ABS(MA1SONY[[#This Row],[Erorr 2]])</f>
        <v>0.1186000000000007</v>
      </c>
      <c r="M259" s="11">
        <f>MA1SONY[[#This Row],[Abs Erorr 2]]/MA1SONY[[#This Row],[Adj Close]]</f>
        <v>6.9794265806695016E-3</v>
      </c>
      <c r="N259" s="9">
        <f t="shared" si="19"/>
        <v>17.000149999999998</v>
      </c>
      <c r="O259" s="14">
        <f>MA1SONY[[#This Row],[Adj Close]]-MA1SONY[[#This Row],[6-MA]]</f>
        <v>-7.3499999999988574E-3</v>
      </c>
      <c r="P259" s="13">
        <f>(MA1SONY[[#This Row],[Adj Close]]-N259)^2</f>
        <v>5.4022499999983202E-5</v>
      </c>
      <c r="Q259" s="13">
        <f>ABS(MA1SONY[[#This Row],[Erorr 3]])</f>
        <v>7.3499999999988574E-3</v>
      </c>
      <c r="R259" s="15">
        <f>MA1SONY[[#This Row],[Abs Erorr 3]]/MA1SONY[[#This Row],[Adj Close]]</f>
        <v>4.3253613295035886E-4</v>
      </c>
    </row>
    <row r="260" spans="2:18">
      <c r="B260" s="7">
        <v>44155.291666666664</v>
      </c>
      <c r="C260" s="8">
        <v>17.2089</v>
      </c>
      <c r="D260" s="9">
        <f t="shared" si="16"/>
        <v>16.992799999999999</v>
      </c>
      <c r="E260" s="10">
        <f>MA1SONY[[#This Row],[Adj Close]]-MA1SONY[[#This Row],[Naive Trend ]]</f>
        <v>0.21610000000000085</v>
      </c>
      <c r="F260" s="6">
        <f t="shared" ref="F260:F323" si="20">(C260-D260)^2</f>
        <v>4.6699210000000366E-2</v>
      </c>
      <c r="G260" s="6">
        <f>ABS(MA1SONY[[#This Row],[Erorr 1]])</f>
        <v>0.21610000000000085</v>
      </c>
      <c r="H260" s="11">
        <f>MA1SONY[[#This Row],[Abs Erorr 1]]/MA1SONY[[#This Row],[Adj Close]]</f>
        <v>1.2557455735113857E-2</v>
      </c>
      <c r="I260" s="9">
        <f t="shared" si="18"/>
        <v>17.009399999999999</v>
      </c>
      <c r="J260" s="12">
        <f>(MA1SONY[[#This Row],[Adj Close]]-MA1SONY[[#This Row],[3-MA]])</f>
        <v>0.19950000000000045</v>
      </c>
      <c r="K260" s="13">
        <f t="shared" si="17"/>
        <v>3.9800250000000183E-2</v>
      </c>
      <c r="L260" s="13">
        <f>ABS(MA1SONY[[#This Row],[Erorr 2]])</f>
        <v>0.19950000000000045</v>
      </c>
      <c r="M260" s="11">
        <f>MA1SONY[[#This Row],[Abs Erorr 2]]/MA1SONY[[#This Row],[Adj Close]]</f>
        <v>1.1592838589334615E-2</v>
      </c>
      <c r="N260" s="9">
        <f t="shared" si="19"/>
        <v>17.024366666666666</v>
      </c>
      <c r="O260" s="14">
        <f>MA1SONY[[#This Row],[Adj Close]]-MA1SONY[[#This Row],[6-MA]]</f>
        <v>0.18453333333333433</v>
      </c>
      <c r="P260" s="13">
        <f>(MA1SONY[[#This Row],[Adj Close]]-N260)^2</f>
        <v>3.4052551111111475E-2</v>
      </c>
      <c r="Q260" s="13">
        <f>ABS(MA1SONY[[#This Row],[Erorr 3]])</f>
        <v>0.18453333333333433</v>
      </c>
      <c r="R260" s="15">
        <f>MA1SONY[[#This Row],[Abs Erorr 3]]/MA1SONY[[#This Row],[Adj Close]]</f>
        <v>1.0723133572356998E-2</v>
      </c>
    </row>
    <row r="261" spans="2:18">
      <c r="B261" s="7">
        <v>44158.291666666664</v>
      </c>
      <c r="C261" s="8">
        <v>17.172599999999999</v>
      </c>
      <c r="D261" s="9">
        <f t="shared" ref="D261:D324" si="21">C260</f>
        <v>17.2089</v>
      </c>
      <c r="E261" s="10">
        <f>MA1SONY[[#This Row],[Adj Close]]-MA1SONY[[#This Row],[Naive Trend ]]</f>
        <v>-3.6300000000000665E-2</v>
      </c>
      <c r="F261" s="6">
        <f t="shared" si="20"/>
        <v>1.3176900000000482E-3</v>
      </c>
      <c r="G261" s="6">
        <f>ABS(MA1SONY[[#This Row],[Erorr 1]])</f>
        <v>3.6300000000000665E-2</v>
      </c>
      <c r="H261" s="11">
        <f>MA1SONY[[#This Row],[Abs Erorr 1]]/MA1SONY[[#This Row],[Adj Close]]</f>
        <v>2.113832500611478E-3</v>
      </c>
      <c r="I261" s="9">
        <f t="shared" si="18"/>
        <v>17.026599999999998</v>
      </c>
      <c r="J261" s="12">
        <f>(MA1SONY[[#This Row],[Adj Close]]-MA1SONY[[#This Row],[3-MA]])</f>
        <v>0.1460000000000008</v>
      </c>
      <c r="K261" s="13">
        <f t="shared" si="17"/>
        <v>2.1316000000000234E-2</v>
      </c>
      <c r="L261" s="13">
        <f>ABS(MA1SONY[[#This Row],[Erorr 2]])</f>
        <v>0.1460000000000008</v>
      </c>
      <c r="M261" s="11">
        <f>MA1SONY[[#This Row],[Abs Erorr 2]]/MA1SONY[[#This Row],[Adj Close]]</f>
        <v>8.5019158426796644E-3</v>
      </c>
      <c r="N261" s="9">
        <f t="shared" si="19"/>
        <v>17.115849999999998</v>
      </c>
      <c r="O261" s="14">
        <f>MA1SONY[[#This Row],[Adj Close]]-MA1SONY[[#This Row],[6-MA]]</f>
        <v>5.6750000000000966E-2</v>
      </c>
      <c r="P261" s="13">
        <f>(MA1SONY[[#This Row],[Adj Close]]-N261)^2</f>
        <v>3.2205625000001096E-3</v>
      </c>
      <c r="Q261" s="13">
        <f>ABS(MA1SONY[[#This Row],[Erorr 3]])</f>
        <v>5.6750000000000966E-2</v>
      </c>
      <c r="R261" s="15">
        <f>MA1SONY[[#This Row],[Abs Erorr 3]]/MA1SONY[[#This Row],[Adj Close]]</f>
        <v>3.3046830415895652E-3</v>
      </c>
    </row>
    <row r="262" spans="2:18">
      <c r="B262" s="7">
        <v>44159.291666666664</v>
      </c>
      <c r="C262" s="8">
        <v>17.3658</v>
      </c>
      <c r="D262" s="9">
        <f t="shared" si="21"/>
        <v>17.172599999999999</v>
      </c>
      <c r="E262" s="10">
        <f>MA1SONY[[#This Row],[Adj Close]]-MA1SONY[[#This Row],[Naive Trend ]]</f>
        <v>0.19320000000000093</v>
      </c>
      <c r="F262" s="6">
        <f t="shared" si="20"/>
        <v>3.7326240000000357E-2</v>
      </c>
      <c r="G262" s="6">
        <f>ABS(MA1SONY[[#This Row],[Erorr 1]])</f>
        <v>0.19320000000000093</v>
      </c>
      <c r="H262" s="11">
        <f>MA1SONY[[#This Row],[Abs Erorr 1]]/MA1SONY[[#This Row],[Adj Close]]</f>
        <v>1.1125315274850622E-2</v>
      </c>
      <c r="I262" s="9">
        <f t="shared" si="18"/>
        <v>17.12476666666667</v>
      </c>
      <c r="J262" s="12">
        <f>(MA1SONY[[#This Row],[Adj Close]]-MA1SONY[[#This Row],[3-MA]])</f>
        <v>0.24103333333333055</v>
      </c>
      <c r="K262" s="13">
        <f t="shared" ref="K262:K325" si="22">(C262-I262)^2</f>
        <v>5.8097067777776436E-2</v>
      </c>
      <c r="L262" s="13">
        <f>ABS(MA1SONY[[#This Row],[Erorr 2]])</f>
        <v>0.24103333333333055</v>
      </c>
      <c r="M262" s="11">
        <f>MA1SONY[[#This Row],[Abs Erorr 2]]/MA1SONY[[#This Row],[Adj Close]]</f>
        <v>1.3879771351353265E-2</v>
      </c>
      <c r="N262" s="9">
        <f t="shared" si="19"/>
        <v>17.118083333333335</v>
      </c>
      <c r="O262" s="14">
        <f>MA1SONY[[#This Row],[Adj Close]]-MA1SONY[[#This Row],[6-MA]]</f>
        <v>0.24771666666666547</v>
      </c>
      <c r="P262" s="13">
        <f>(MA1SONY[[#This Row],[Adj Close]]-N262)^2</f>
        <v>6.1363546944443854E-2</v>
      </c>
      <c r="Q262" s="13">
        <f>ABS(MA1SONY[[#This Row],[Erorr 3]])</f>
        <v>0.24771666666666547</v>
      </c>
      <c r="R262" s="15">
        <f>MA1SONY[[#This Row],[Abs Erorr 3]]/MA1SONY[[#This Row],[Adj Close]]</f>
        <v>1.4264627409429192E-2</v>
      </c>
    </row>
    <row r="263" spans="2:18">
      <c r="B263" s="7">
        <v>44160.291666666664</v>
      </c>
      <c r="C263" s="8">
        <v>17.830500000000001</v>
      </c>
      <c r="D263" s="9">
        <f t="shared" si="21"/>
        <v>17.3658</v>
      </c>
      <c r="E263" s="10">
        <f>MA1SONY[[#This Row],[Adj Close]]-MA1SONY[[#This Row],[Naive Trend ]]</f>
        <v>0.46470000000000056</v>
      </c>
      <c r="F263" s="6">
        <f t="shared" si="20"/>
        <v>0.21594609000000051</v>
      </c>
      <c r="G263" s="6">
        <f>ABS(MA1SONY[[#This Row],[Erorr 1]])</f>
        <v>0.46470000000000056</v>
      </c>
      <c r="H263" s="11">
        <f>MA1SONY[[#This Row],[Abs Erorr 1]]/MA1SONY[[#This Row],[Adj Close]]</f>
        <v>2.6062084630268392E-2</v>
      </c>
      <c r="I263" s="9">
        <f t="shared" ref="I263:I326" si="23">AVERAGE(C260:C262)</f>
        <v>17.249100000000002</v>
      </c>
      <c r="J263" s="12">
        <f>(MA1SONY[[#This Row],[Adj Close]]-MA1SONY[[#This Row],[3-MA]])</f>
        <v>0.58139999999999858</v>
      </c>
      <c r="K263" s="13">
        <f t="shared" si="22"/>
        <v>0.33802595999999835</v>
      </c>
      <c r="L263" s="13">
        <f>ABS(MA1SONY[[#This Row],[Erorr 2]])</f>
        <v>0.58139999999999858</v>
      </c>
      <c r="M263" s="11">
        <f>MA1SONY[[#This Row],[Abs Erorr 2]]/MA1SONY[[#This Row],[Adj Close]]</f>
        <v>3.2607049718179446E-2</v>
      </c>
      <c r="N263" s="9">
        <f t="shared" si="19"/>
        <v>17.129249999999999</v>
      </c>
      <c r="O263" s="14">
        <f>MA1SONY[[#This Row],[Adj Close]]-MA1SONY[[#This Row],[6-MA]]</f>
        <v>0.70125000000000171</v>
      </c>
      <c r="P263" s="13">
        <f>(MA1SONY[[#This Row],[Adj Close]]-N263)^2</f>
        <v>0.4917515625000024</v>
      </c>
      <c r="Q263" s="13">
        <f>ABS(MA1SONY[[#This Row],[Erorr 3]])</f>
        <v>0.70125000000000171</v>
      </c>
      <c r="R263" s="15">
        <f>MA1SONY[[#This Row],[Abs Erorr 3]]/MA1SONY[[#This Row],[Adj Close]]</f>
        <v>3.9328678388155222E-2</v>
      </c>
    </row>
    <row r="264" spans="2:18">
      <c r="B264" s="7">
        <v>44162.291666666664</v>
      </c>
      <c r="C264" s="8">
        <v>17.991099999999999</v>
      </c>
      <c r="D264" s="9">
        <f t="shared" si="21"/>
        <v>17.830500000000001</v>
      </c>
      <c r="E264" s="10">
        <f>MA1SONY[[#This Row],[Adj Close]]-MA1SONY[[#This Row],[Naive Trend ]]</f>
        <v>0.16059999999999874</v>
      </c>
      <c r="F264" s="6">
        <f t="shared" si="20"/>
        <v>2.5792359999999598E-2</v>
      </c>
      <c r="G264" s="6">
        <f>ABS(MA1SONY[[#This Row],[Erorr 1]])</f>
        <v>0.16059999999999874</v>
      </c>
      <c r="H264" s="11">
        <f>MA1SONY[[#This Row],[Abs Erorr 1]]/MA1SONY[[#This Row],[Adj Close]]</f>
        <v>8.9266359477741079E-3</v>
      </c>
      <c r="I264" s="9">
        <f t="shared" si="23"/>
        <v>17.456299999999999</v>
      </c>
      <c r="J264" s="12">
        <f>(MA1SONY[[#This Row],[Adj Close]]-MA1SONY[[#This Row],[3-MA]])</f>
        <v>0.53480000000000061</v>
      </c>
      <c r="K264" s="13">
        <f t="shared" si="22"/>
        <v>0.28601104000000066</v>
      </c>
      <c r="L264" s="13">
        <f>ABS(MA1SONY[[#This Row],[Erorr 2]])</f>
        <v>0.53480000000000061</v>
      </c>
      <c r="M264" s="11">
        <f>MA1SONY[[#This Row],[Abs Erorr 2]]/MA1SONY[[#This Row],[Adj Close]]</f>
        <v>2.9725808872164604E-2</v>
      </c>
      <c r="N264" s="9">
        <f t="shared" si="19"/>
        <v>17.24145</v>
      </c>
      <c r="O264" s="14">
        <f>MA1SONY[[#This Row],[Adj Close]]-MA1SONY[[#This Row],[6-MA]]</f>
        <v>0.74964999999999904</v>
      </c>
      <c r="P264" s="13">
        <f>(MA1SONY[[#This Row],[Adj Close]]-N264)^2</f>
        <v>0.56197512249999859</v>
      </c>
      <c r="Q264" s="13">
        <f>ABS(MA1SONY[[#This Row],[Erorr 3]])</f>
        <v>0.74964999999999904</v>
      </c>
      <c r="R264" s="15">
        <f>MA1SONY[[#This Row],[Abs Erorr 3]]/MA1SONY[[#This Row],[Adj Close]]</f>
        <v>4.1667824646630783E-2</v>
      </c>
    </row>
    <row r="265" spans="2:18">
      <c r="B265" s="7">
        <v>44165.291666666664</v>
      </c>
      <c r="C265" s="8">
        <v>17.841999999999999</v>
      </c>
      <c r="D265" s="9">
        <f t="shared" si="21"/>
        <v>17.991099999999999</v>
      </c>
      <c r="E265" s="10">
        <f>MA1SONY[[#This Row],[Adj Close]]-MA1SONY[[#This Row],[Naive Trend ]]</f>
        <v>-0.14910000000000068</v>
      </c>
      <c r="F265" s="6">
        <f t="shared" si="20"/>
        <v>2.2230810000000201E-2</v>
      </c>
      <c r="G265" s="6">
        <f>ABS(MA1SONY[[#This Row],[Erorr 1]])</f>
        <v>0.14910000000000068</v>
      </c>
      <c r="H265" s="11">
        <f>MA1SONY[[#This Row],[Abs Erorr 1]]/MA1SONY[[#This Row],[Adj Close]]</f>
        <v>8.3566864701267052E-3</v>
      </c>
      <c r="I265" s="9">
        <f t="shared" si="23"/>
        <v>17.729133333333333</v>
      </c>
      <c r="J265" s="12">
        <f>(MA1SONY[[#This Row],[Adj Close]]-MA1SONY[[#This Row],[3-MA]])</f>
        <v>0.11286666666666534</v>
      </c>
      <c r="K265" s="13">
        <f t="shared" si="22"/>
        <v>1.2738884444444145E-2</v>
      </c>
      <c r="L265" s="13">
        <f>ABS(MA1SONY[[#This Row],[Erorr 2]])</f>
        <v>0.11286666666666534</v>
      </c>
      <c r="M265" s="11">
        <f>MA1SONY[[#This Row],[Abs Erorr 2]]/MA1SONY[[#This Row],[Adj Close]]</f>
        <v>6.3258976945782617E-3</v>
      </c>
      <c r="N265" s="9">
        <f t="shared" si="19"/>
        <v>17.426950000000001</v>
      </c>
      <c r="O265" s="14">
        <f>MA1SONY[[#This Row],[Adj Close]]-MA1SONY[[#This Row],[6-MA]]</f>
        <v>0.41504999999999725</v>
      </c>
      <c r="P265" s="13">
        <f>(MA1SONY[[#This Row],[Adj Close]]-N265)^2</f>
        <v>0.17226650249999773</v>
      </c>
      <c r="Q265" s="13">
        <f>ABS(MA1SONY[[#This Row],[Erorr 3]])</f>
        <v>0.41504999999999725</v>
      </c>
      <c r="R265" s="15">
        <f>MA1SONY[[#This Row],[Abs Erorr 3]]/MA1SONY[[#This Row],[Adj Close]]</f>
        <v>2.3262526622575792E-2</v>
      </c>
    </row>
    <row r="266" spans="2:18">
      <c r="B266" s="7">
        <v>44166.291666666664</v>
      </c>
      <c r="C266" s="8">
        <v>18.107800000000001</v>
      </c>
      <c r="D266" s="9">
        <f t="shared" si="21"/>
        <v>17.841999999999999</v>
      </c>
      <c r="E266" s="10">
        <f>MA1SONY[[#This Row],[Adj Close]]-MA1SONY[[#This Row],[Naive Trend ]]</f>
        <v>0.26580000000000226</v>
      </c>
      <c r="F266" s="6">
        <f t="shared" si="20"/>
        <v>7.0649640000001193E-2</v>
      </c>
      <c r="G266" s="6">
        <f>ABS(MA1SONY[[#This Row],[Erorr 1]])</f>
        <v>0.26580000000000226</v>
      </c>
      <c r="H266" s="11">
        <f>MA1SONY[[#This Row],[Abs Erorr 1]]/MA1SONY[[#This Row],[Adj Close]]</f>
        <v>1.4678757220645371E-2</v>
      </c>
      <c r="I266" s="9">
        <f t="shared" si="23"/>
        <v>17.887866666666667</v>
      </c>
      <c r="J266" s="12">
        <f>(MA1SONY[[#This Row],[Adj Close]]-MA1SONY[[#This Row],[3-MA]])</f>
        <v>0.21993333333333354</v>
      </c>
      <c r="K266" s="13">
        <f t="shared" si="22"/>
        <v>4.8370671111111201E-2</v>
      </c>
      <c r="L266" s="13">
        <f>ABS(MA1SONY[[#This Row],[Erorr 2]])</f>
        <v>0.21993333333333354</v>
      </c>
      <c r="M266" s="11">
        <f>MA1SONY[[#This Row],[Abs Erorr 2]]/MA1SONY[[#This Row],[Adj Close]]</f>
        <v>1.2145778798823354E-2</v>
      </c>
      <c r="N266" s="9">
        <f t="shared" ref="N266:N329" si="24">AVERAGE(C260:C265)</f>
        <v>17.568483333333333</v>
      </c>
      <c r="O266" s="14">
        <f>MA1SONY[[#This Row],[Adj Close]]-MA1SONY[[#This Row],[6-MA]]</f>
        <v>0.539316666666668</v>
      </c>
      <c r="P266" s="13">
        <f>(MA1SONY[[#This Row],[Adj Close]]-N266)^2</f>
        <v>0.2908624669444459</v>
      </c>
      <c r="Q266" s="13">
        <f>ABS(MA1SONY[[#This Row],[Erorr 3]])</f>
        <v>0.539316666666668</v>
      </c>
      <c r="R266" s="15">
        <f>MA1SONY[[#This Row],[Abs Erorr 3]]/MA1SONY[[#This Row],[Adj Close]]</f>
        <v>2.9783665970834004E-2</v>
      </c>
    </row>
    <row r="267" spans="2:18">
      <c r="B267" s="7">
        <v>44167.291666666664</v>
      </c>
      <c r="C267" s="8">
        <v>17.713799999999999</v>
      </c>
      <c r="D267" s="9">
        <f t="shared" si="21"/>
        <v>18.107800000000001</v>
      </c>
      <c r="E267" s="10">
        <f>MA1SONY[[#This Row],[Adj Close]]-MA1SONY[[#This Row],[Naive Trend ]]</f>
        <v>-0.3940000000000019</v>
      </c>
      <c r="F267" s="6">
        <f t="shared" si="20"/>
        <v>0.15523600000000151</v>
      </c>
      <c r="G267" s="6">
        <f>ABS(MA1SONY[[#This Row],[Erorr 1]])</f>
        <v>0.3940000000000019</v>
      </c>
      <c r="H267" s="11">
        <f>MA1SONY[[#This Row],[Abs Erorr 1]]/MA1SONY[[#This Row],[Adj Close]]</f>
        <v>2.2242545360114822E-2</v>
      </c>
      <c r="I267" s="9">
        <f t="shared" si="23"/>
        <v>17.9803</v>
      </c>
      <c r="J267" s="12">
        <f>(MA1SONY[[#This Row],[Adj Close]]-MA1SONY[[#This Row],[3-MA]])</f>
        <v>-0.26650000000000063</v>
      </c>
      <c r="K267" s="13">
        <f t="shared" si="22"/>
        <v>7.1022250000000328E-2</v>
      </c>
      <c r="L267" s="13">
        <f>ABS(MA1SONY[[#This Row],[Erorr 2]])</f>
        <v>0.26650000000000063</v>
      </c>
      <c r="M267" s="11">
        <f>MA1SONY[[#This Row],[Abs Erorr 2]]/MA1SONY[[#This Row],[Adj Close]]</f>
        <v>1.5044767356524328E-2</v>
      </c>
      <c r="N267" s="9">
        <f t="shared" si="24"/>
        <v>17.718299999999999</v>
      </c>
      <c r="O267" s="14">
        <f>MA1SONY[[#This Row],[Adj Close]]-MA1SONY[[#This Row],[6-MA]]</f>
        <v>-4.5000000000001705E-3</v>
      </c>
      <c r="P267" s="13">
        <f>(MA1SONY[[#This Row],[Adj Close]]-N267)^2</f>
        <v>2.0250000000001536E-5</v>
      </c>
      <c r="Q267" s="13">
        <f>ABS(MA1SONY[[#This Row],[Erorr 3]])</f>
        <v>4.5000000000001705E-3</v>
      </c>
      <c r="R267" s="15">
        <f>MA1SONY[[#This Row],[Abs Erorr 3]]/MA1SONY[[#This Row],[Adj Close]]</f>
        <v>2.5403922365614212E-4</v>
      </c>
    </row>
    <row r="268" spans="2:18">
      <c r="B268" s="7">
        <v>44168.291666666664</v>
      </c>
      <c r="C268" s="8">
        <v>17.9452</v>
      </c>
      <c r="D268" s="9">
        <f t="shared" si="21"/>
        <v>17.713799999999999</v>
      </c>
      <c r="E268" s="10">
        <f>MA1SONY[[#This Row],[Adj Close]]-MA1SONY[[#This Row],[Naive Trend ]]</f>
        <v>0.23140000000000072</v>
      </c>
      <c r="F268" s="6">
        <f t="shared" si="20"/>
        <v>5.354596000000033E-2</v>
      </c>
      <c r="G268" s="6">
        <f>ABS(MA1SONY[[#This Row],[Erorr 1]])</f>
        <v>0.23140000000000072</v>
      </c>
      <c r="H268" s="11">
        <f>MA1SONY[[#This Row],[Abs Erorr 1]]/MA1SONY[[#This Row],[Adj Close]]</f>
        <v>1.2894813097652894E-2</v>
      </c>
      <c r="I268" s="9">
        <f t="shared" si="23"/>
        <v>17.887866666666664</v>
      </c>
      <c r="J268" s="12">
        <f>(MA1SONY[[#This Row],[Adj Close]]-MA1SONY[[#This Row],[3-MA]])</f>
        <v>5.7333333333335901E-2</v>
      </c>
      <c r="K268" s="13">
        <f t="shared" si="22"/>
        <v>3.2871111111114053E-3</v>
      </c>
      <c r="L268" s="13">
        <f>ABS(MA1SONY[[#This Row],[Erorr 2]])</f>
        <v>5.7333333333335901E-2</v>
      </c>
      <c r="M268" s="11">
        <f>MA1SONY[[#This Row],[Abs Erorr 2]]/MA1SONY[[#This Row],[Adj Close]]</f>
        <v>3.1949119170215936E-3</v>
      </c>
      <c r="N268" s="9">
        <f t="shared" si="24"/>
        <v>17.808499999999999</v>
      </c>
      <c r="O268" s="14">
        <f>MA1SONY[[#This Row],[Adj Close]]-MA1SONY[[#This Row],[6-MA]]</f>
        <v>0.13670000000000115</v>
      </c>
      <c r="P268" s="13">
        <f>(MA1SONY[[#This Row],[Adj Close]]-N268)^2</f>
        <v>1.8686890000000317E-2</v>
      </c>
      <c r="Q268" s="13">
        <f>ABS(MA1SONY[[#This Row],[Erorr 3]])</f>
        <v>0.13670000000000115</v>
      </c>
      <c r="R268" s="15">
        <f>MA1SONY[[#This Row],[Abs Erorr 3]]/MA1SONY[[#This Row],[Adj Close]]</f>
        <v>7.6176359137820225E-3</v>
      </c>
    </row>
    <row r="269" spans="2:18">
      <c r="B269" s="7">
        <v>44169.291666666664</v>
      </c>
      <c r="C269" s="8">
        <v>18.054300000000001</v>
      </c>
      <c r="D269" s="9">
        <f t="shared" si="21"/>
        <v>17.9452</v>
      </c>
      <c r="E269" s="10">
        <f>MA1SONY[[#This Row],[Adj Close]]-MA1SONY[[#This Row],[Naive Trend ]]</f>
        <v>0.10910000000000153</v>
      </c>
      <c r="F269" s="6">
        <f t="shared" si="20"/>
        <v>1.1902810000000333E-2</v>
      </c>
      <c r="G269" s="6">
        <f>ABS(MA1SONY[[#This Row],[Erorr 1]])</f>
        <v>0.10910000000000153</v>
      </c>
      <c r="H269" s="11">
        <f>MA1SONY[[#This Row],[Abs Erorr 1]]/MA1SONY[[#This Row],[Adj Close]]</f>
        <v>6.0428817511618575E-3</v>
      </c>
      <c r="I269" s="9">
        <f t="shared" si="23"/>
        <v>17.922266666666669</v>
      </c>
      <c r="J269" s="12">
        <f>(MA1SONY[[#This Row],[Adj Close]]-MA1SONY[[#This Row],[3-MA]])</f>
        <v>0.13203333333333234</v>
      </c>
      <c r="K269" s="13">
        <f t="shared" si="22"/>
        <v>1.7432801111110847E-2</v>
      </c>
      <c r="L269" s="13">
        <f>ABS(MA1SONY[[#This Row],[Erorr 2]])</f>
        <v>0.13203333333333234</v>
      </c>
      <c r="M269" s="11">
        <f>MA1SONY[[#This Row],[Abs Erorr 2]]/MA1SONY[[#This Row],[Adj Close]]</f>
        <v>7.3131239280023221E-3</v>
      </c>
      <c r="N269" s="9">
        <f t="shared" si="24"/>
        <v>17.905066666666666</v>
      </c>
      <c r="O269" s="14">
        <f>MA1SONY[[#This Row],[Adj Close]]-MA1SONY[[#This Row],[6-MA]]</f>
        <v>0.14923333333333488</v>
      </c>
      <c r="P269" s="13">
        <f>(MA1SONY[[#This Row],[Adj Close]]-N269)^2</f>
        <v>2.2270587777778239E-2</v>
      </c>
      <c r="Q269" s="13">
        <f>ABS(MA1SONY[[#This Row],[Erorr 3]])</f>
        <v>0.14923333333333488</v>
      </c>
      <c r="R269" s="15">
        <f>MA1SONY[[#This Row],[Abs Erorr 3]]/MA1SONY[[#This Row],[Adj Close]]</f>
        <v>8.2658055606329162E-3</v>
      </c>
    </row>
    <row r="270" spans="2:18">
      <c r="B270" s="7">
        <v>44172.291666666664</v>
      </c>
      <c r="C270" s="8">
        <v>17.855399999999999</v>
      </c>
      <c r="D270" s="9">
        <f t="shared" si="21"/>
        <v>18.054300000000001</v>
      </c>
      <c r="E270" s="10">
        <f>MA1SONY[[#This Row],[Adj Close]]-MA1SONY[[#This Row],[Naive Trend ]]</f>
        <v>-0.19890000000000185</v>
      </c>
      <c r="F270" s="6">
        <f t="shared" si="20"/>
        <v>3.9561210000000735E-2</v>
      </c>
      <c r="G270" s="6">
        <f>ABS(MA1SONY[[#This Row],[Erorr 1]])</f>
        <v>0.19890000000000185</v>
      </c>
      <c r="H270" s="11">
        <f>MA1SONY[[#This Row],[Abs Erorr 1]]/MA1SONY[[#This Row],[Adj Close]]</f>
        <v>1.1139487213952186E-2</v>
      </c>
      <c r="I270" s="9">
        <f t="shared" si="23"/>
        <v>17.904433333333333</v>
      </c>
      <c r="J270" s="12">
        <f>(MA1SONY[[#This Row],[Adj Close]]-MA1SONY[[#This Row],[3-MA]])</f>
        <v>-4.9033333333333928E-2</v>
      </c>
      <c r="K270" s="13">
        <f t="shared" si="22"/>
        <v>2.4042677777778359E-3</v>
      </c>
      <c r="L270" s="13">
        <f>ABS(MA1SONY[[#This Row],[Erorr 2]])</f>
        <v>4.9033333333333928E-2</v>
      </c>
      <c r="M270" s="11">
        <f>MA1SONY[[#This Row],[Abs Erorr 2]]/MA1SONY[[#This Row],[Adj Close]]</f>
        <v>2.7461346894123869E-3</v>
      </c>
      <c r="N270" s="9">
        <f t="shared" si="24"/>
        <v>17.942366666666665</v>
      </c>
      <c r="O270" s="14">
        <f>MA1SONY[[#This Row],[Adj Close]]-MA1SONY[[#This Row],[6-MA]]</f>
        <v>-8.6966666666665304E-2</v>
      </c>
      <c r="P270" s="13">
        <f>(MA1SONY[[#This Row],[Adj Close]]-N270)^2</f>
        <v>7.5632011111108743E-3</v>
      </c>
      <c r="Q270" s="13">
        <f>ABS(MA1SONY[[#This Row],[Erorr 3]])</f>
        <v>8.6966666666665304E-2</v>
      </c>
      <c r="R270" s="15">
        <f>MA1SONY[[#This Row],[Abs Erorr 3]]/MA1SONY[[#This Row],[Adj Close]]</f>
        <v>4.8706087047428398E-3</v>
      </c>
    </row>
    <row r="271" spans="2:18">
      <c r="B271" s="7">
        <v>44173.291666666664</v>
      </c>
      <c r="C271" s="8">
        <v>17.857299999999999</v>
      </c>
      <c r="D271" s="9">
        <f t="shared" si="21"/>
        <v>17.855399999999999</v>
      </c>
      <c r="E271" s="10">
        <f>MA1SONY[[#This Row],[Adj Close]]-MA1SONY[[#This Row],[Naive Trend ]]</f>
        <v>1.8999999999991246E-3</v>
      </c>
      <c r="F271" s="6">
        <f t="shared" si="20"/>
        <v>3.6099999999966734E-6</v>
      </c>
      <c r="G271" s="6">
        <f>ABS(MA1SONY[[#This Row],[Erorr 1]])</f>
        <v>1.8999999999991246E-3</v>
      </c>
      <c r="H271" s="11">
        <f>MA1SONY[[#This Row],[Abs Erorr 1]]/MA1SONY[[#This Row],[Adj Close]]</f>
        <v>1.0639906368819053E-4</v>
      </c>
      <c r="I271" s="9">
        <f t="shared" si="23"/>
        <v>17.951633333333334</v>
      </c>
      <c r="J271" s="12">
        <f>(MA1SONY[[#This Row],[Adj Close]]-MA1SONY[[#This Row],[3-MA]])</f>
        <v>-9.4333333333334934E-2</v>
      </c>
      <c r="K271" s="13">
        <f t="shared" si="22"/>
        <v>8.8987777777780799E-3</v>
      </c>
      <c r="L271" s="13">
        <f>ABS(MA1SONY[[#This Row],[Erorr 2]])</f>
        <v>9.4333333333334934E-2</v>
      </c>
      <c r="M271" s="11">
        <f>MA1SONY[[#This Row],[Abs Erorr 2]]/MA1SONY[[#This Row],[Adj Close]]</f>
        <v>5.2826201796091765E-3</v>
      </c>
      <c r="N271" s="9">
        <f t="shared" si="24"/>
        <v>17.919750000000001</v>
      </c>
      <c r="O271" s="14">
        <f>MA1SONY[[#This Row],[Adj Close]]-MA1SONY[[#This Row],[6-MA]]</f>
        <v>-6.2450000000001893E-2</v>
      </c>
      <c r="P271" s="13">
        <f>(MA1SONY[[#This Row],[Adj Close]]-N271)^2</f>
        <v>3.9000025000002366E-3</v>
      </c>
      <c r="Q271" s="13">
        <f>ABS(MA1SONY[[#This Row],[Erorr 3]])</f>
        <v>6.2450000000001893E-2</v>
      </c>
      <c r="R271" s="15">
        <f>MA1SONY[[#This Row],[Abs Erorr 3]]/MA1SONY[[#This Row],[Adj Close]]</f>
        <v>3.4971692249109272E-3</v>
      </c>
    </row>
    <row r="272" spans="2:18">
      <c r="B272" s="7">
        <v>44174.291666666664</v>
      </c>
      <c r="C272" s="8">
        <v>18.002600000000001</v>
      </c>
      <c r="D272" s="9">
        <f t="shared" si="21"/>
        <v>17.857299999999999</v>
      </c>
      <c r="E272" s="10">
        <f>MA1SONY[[#This Row],[Adj Close]]-MA1SONY[[#This Row],[Naive Trend ]]</f>
        <v>0.14530000000000243</v>
      </c>
      <c r="F272" s="6">
        <f t="shared" si="20"/>
        <v>2.1112090000000704E-2</v>
      </c>
      <c r="G272" s="6">
        <f>ABS(MA1SONY[[#This Row],[Erorr 1]])</f>
        <v>0.14530000000000243</v>
      </c>
      <c r="H272" s="11">
        <f>MA1SONY[[#This Row],[Abs Erorr 1]]/MA1SONY[[#This Row],[Adj Close]]</f>
        <v>8.07105640296415E-3</v>
      </c>
      <c r="I272" s="9">
        <f t="shared" si="23"/>
        <v>17.922333333333331</v>
      </c>
      <c r="J272" s="12">
        <f>(MA1SONY[[#This Row],[Adj Close]]-MA1SONY[[#This Row],[3-MA]])</f>
        <v>8.0266666666670261E-2</v>
      </c>
      <c r="K272" s="13">
        <f t="shared" si="22"/>
        <v>6.4427377777783552E-3</v>
      </c>
      <c r="L272" s="13">
        <f>ABS(MA1SONY[[#This Row],[Erorr 2]])</f>
        <v>8.0266666666670261E-2</v>
      </c>
      <c r="M272" s="11">
        <f>MA1SONY[[#This Row],[Abs Erorr 2]]/MA1SONY[[#This Row],[Adj Close]]</f>
        <v>4.4586152370585498E-3</v>
      </c>
      <c r="N272" s="9">
        <f t="shared" si="24"/>
        <v>17.9223</v>
      </c>
      <c r="O272" s="14">
        <f>MA1SONY[[#This Row],[Adj Close]]-MA1SONY[[#This Row],[6-MA]]</f>
        <v>8.0300000000001148E-2</v>
      </c>
      <c r="P272" s="13">
        <f>(MA1SONY[[#This Row],[Adj Close]]-N272)^2</f>
        <v>6.4480900000001848E-3</v>
      </c>
      <c r="Q272" s="13">
        <f>ABS(MA1SONY[[#This Row],[Erorr 3]])</f>
        <v>8.0300000000001148E-2</v>
      </c>
      <c r="R272" s="15">
        <f>MA1SONY[[#This Row],[Abs Erorr 3]]/MA1SONY[[#This Row],[Adj Close]]</f>
        <v>4.460466821459186E-3</v>
      </c>
    </row>
    <row r="273" spans="2:18">
      <c r="B273" s="7">
        <v>44175.291666666664</v>
      </c>
      <c r="C273" s="8">
        <v>17.995000000000001</v>
      </c>
      <c r="D273" s="9">
        <f t="shared" si="21"/>
        <v>18.002600000000001</v>
      </c>
      <c r="E273" s="10">
        <f>MA1SONY[[#This Row],[Adj Close]]-MA1SONY[[#This Row],[Naive Trend ]]</f>
        <v>-7.6000000000000512E-3</v>
      </c>
      <c r="F273" s="6">
        <f t="shared" si="20"/>
        <v>5.7760000000000775E-5</v>
      </c>
      <c r="G273" s="6">
        <f>ABS(MA1SONY[[#This Row],[Erorr 1]])</f>
        <v>7.6000000000000512E-3</v>
      </c>
      <c r="H273" s="11">
        <f>MA1SONY[[#This Row],[Abs Erorr 1]]/MA1SONY[[#This Row],[Adj Close]]</f>
        <v>4.223395387607697E-4</v>
      </c>
      <c r="I273" s="9">
        <f t="shared" si="23"/>
        <v>17.905100000000001</v>
      </c>
      <c r="J273" s="12">
        <f>(MA1SONY[[#This Row],[Adj Close]]-MA1SONY[[#This Row],[3-MA]])</f>
        <v>8.9900000000000091E-2</v>
      </c>
      <c r="K273" s="13">
        <f t="shared" si="22"/>
        <v>8.0820100000000162E-3</v>
      </c>
      <c r="L273" s="13">
        <f>ABS(MA1SONY[[#This Row],[Erorr 2]])</f>
        <v>8.9900000000000091E-2</v>
      </c>
      <c r="M273" s="11">
        <f>MA1SONY[[#This Row],[Abs Erorr 2]]/MA1SONY[[#This Row],[Adj Close]]</f>
        <v>4.9958321756043396E-3</v>
      </c>
      <c r="N273" s="9">
        <f t="shared" si="24"/>
        <v>17.904766666666667</v>
      </c>
      <c r="O273" s="14">
        <f>MA1SONY[[#This Row],[Adj Close]]-MA1SONY[[#This Row],[6-MA]]</f>
        <v>9.0233333333333832E-2</v>
      </c>
      <c r="P273" s="13">
        <f>(MA1SONY[[#This Row],[Adj Close]]-N273)^2</f>
        <v>8.1420544444445343E-3</v>
      </c>
      <c r="Q273" s="13">
        <f>ABS(MA1SONY[[#This Row],[Erorr 3]])</f>
        <v>9.0233333333333832E-2</v>
      </c>
      <c r="R273" s="15">
        <f>MA1SONY[[#This Row],[Abs Erorr 3]]/MA1SONY[[#This Row],[Adj Close]]</f>
        <v>5.0143558395850975E-3</v>
      </c>
    </row>
    <row r="274" spans="2:18">
      <c r="B274" s="7">
        <v>44176.291666666664</v>
      </c>
      <c r="C274" s="8">
        <v>18.107800000000001</v>
      </c>
      <c r="D274" s="9">
        <f t="shared" si="21"/>
        <v>17.995000000000001</v>
      </c>
      <c r="E274" s="10">
        <f>MA1SONY[[#This Row],[Adj Close]]-MA1SONY[[#This Row],[Naive Trend ]]</f>
        <v>0.11280000000000001</v>
      </c>
      <c r="F274" s="6">
        <f t="shared" si="20"/>
        <v>1.2723840000000002E-2</v>
      </c>
      <c r="G274" s="6">
        <f>ABS(MA1SONY[[#This Row],[Erorr 1]])</f>
        <v>0.11280000000000001</v>
      </c>
      <c r="H274" s="11">
        <f>MA1SONY[[#This Row],[Abs Erorr 1]]/MA1SONY[[#This Row],[Adj Close]]</f>
        <v>6.2293597234341002E-3</v>
      </c>
      <c r="I274" s="9">
        <f t="shared" si="23"/>
        <v>17.951633333333334</v>
      </c>
      <c r="J274" s="12">
        <f>(MA1SONY[[#This Row],[Adj Close]]-MA1SONY[[#This Row],[3-MA]])</f>
        <v>0.15616666666666745</v>
      </c>
      <c r="K274" s="13">
        <f t="shared" si="22"/>
        <v>2.4388027777778022E-2</v>
      </c>
      <c r="L274" s="13">
        <f>ABS(MA1SONY[[#This Row],[Erorr 2]])</f>
        <v>0.15616666666666745</v>
      </c>
      <c r="M274" s="11">
        <f>MA1SONY[[#This Row],[Abs Erorr 2]]/MA1SONY[[#This Row],[Adj Close]]</f>
        <v>8.6242760946480222E-3</v>
      </c>
      <c r="N274" s="9">
        <f t="shared" si="24"/>
        <v>17.951633333333334</v>
      </c>
      <c r="O274" s="14">
        <f>MA1SONY[[#This Row],[Adj Close]]-MA1SONY[[#This Row],[6-MA]]</f>
        <v>0.15616666666666745</v>
      </c>
      <c r="P274" s="13">
        <f>(MA1SONY[[#This Row],[Adj Close]]-N274)^2</f>
        <v>2.4388027777778022E-2</v>
      </c>
      <c r="Q274" s="13">
        <f>ABS(MA1SONY[[#This Row],[Erorr 3]])</f>
        <v>0.15616666666666745</v>
      </c>
      <c r="R274" s="15">
        <f>MA1SONY[[#This Row],[Abs Erorr 3]]/MA1SONY[[#This Row],[Adj Close]]</f>
        <v>8.6242760946480222E-3</v>
      </c>
    </row>
    <row r="275" spans="2:18">
      <c r="B275" s="7">
        <v>44179.291666666664</v>
      </c>
      <c r="C275" s="8">
        <v>17.857299999999999</v>
      </c>
      <c r="D275" s="9">
        <f t="shared" si="21"/>
        <v>18.107800000000001</v>
      </c>
      <c r="E275" s="10">
        <f>MA1SONY[[#This Row],[Adj Close]]-MA1SONY[[#This Row],[Naive Trend ]]</f>
        <v>-0.25050000000000239</v>
      </c>
      <c r="F275" s="6">
        <f t="shared" si="20"/>
        <v>6.2750250000001201E-2</v>
      </c>
      <c r="G275" s="6">
        <f>ABS(MA1SONY[[#This Row],[Erorr 1]])</f>
        <v>0.25050000000000239</v>
      </c>
      <c r="H275" s="11">
        <f>MA1SONY[[#This Row],[Abs Erorr 1]]/MA1SONY[[#This Row],[Adj Close]]</f>
        <v>1.4027876554686453E-2</v>
      </c>
      <c r="I275" s="9">
        <f t="shared" si="23"/>
        <v>18.035133333333334</v>
      </c>
      <c r="J275" s="12">
        <f>(MA1SONY[[#This Row],[Adj Close]]-MA1SONY[[#This Row],[3-MA]])</f>
        <v>-0.17783333333333573</v>
      </c>
      <c r="K275" s="13">
        <f t="shared" si="22"/>
        <v>3.1624694444445295E-2</v>
      </c>
      <c r="L275" s="13">
        <f>ABS(MA1SONY[[#This Row],[Erorr 2]])</f>
        <v>0.17783333333333573</v>
      </c>
      <c r="M275" s="11">
        <f>MA1SONY[[#This Row],[Abs Erorr 2]]/MA1SONY[[#This Row],[Adj Close]]</f>
        <v>9.9585790311713281E-3</v>
      </c>
      <c r="N275" s="9">
        <f t="shared" si="24"/>
        <v>17.978733333333334</v>
      </c>
      <c r="O275" s="14">
        <f>MA1SONY[[#This Row],[Adj Close]]-MA1SONY[[#This Row],[6-MA]]</f>
        <v>-0.12143333333333572</v>
      </c>
      <c r="P275" s="13">
        <f>(MA1SONY[[#This Row],[Adj Close]]-N275)^2</f>
        <v>1.4746054444445026E-2</v>
      </c>
      <c r="Q275" s="13">
        <f>ABS(MA1SONY[[#This Row],[Erorr 3]])</f>
        <v>0.12143333333333572</v>
      </c>
      <c r="R275" s="15">
        <f>MA1SONY[[#This Row],[Abs Erorr 3]]/MA1SONY[[#This Row],[Adj Close]]</f>
        <v>6.8002068248467426E-3</v>
      </c>
    </row>
    <row r="276" spans="2:18">
      <c r="B276" s="7">
        <v>44180.291666666664</v>
      </c>
      <c r="C276" s="8">
        <v>18.006399999999999</v>
      </c>
      <c r="D276" s="9">
        <f t="shared" si="21"/>
        <v>17.857299999999999</v>
      </c>
      <c r="E276" s="10">
        <f>MA1SONY[[#This Row],[Adj Close]]-MA1SONY[[#This Row],[Naive Trend ]]</f>
        <v>0.14910000000000068</v>
      </c>
      <c r="F276" s="6">
        <f t="shared" si="20"/>
        <v>2.2230810000000201E-2</v>
      </c>
      <c r="G276" s="6">
        <f>ABS(MA1SONY[[#This Row],[Erorr 1]])</f>
        <v>0.14910000000000068</v>
      </c>
      <c r="H276" s="11">
        <f>MA1SONY[[#This Row],[Abs Erorr 1]]/MA1SONY[[#This Row],[Adj Close]]</f>
        <v>8.2803891949529435E-3</v>
      </c>
      <c r="I276" s="9">
        <f t="shared" si="23"/>
        <v>17.986699999999999</v>
      </c>
      <c r="J276" s="12">
        <f>(MA1SONY[[#This Row],[Adj Close]]-MA1SONY[[#This Row],[3-MA]])</f>
        <v>1.9700000000000273E-2</v>
      </c>
      <c r="K276" s="13">
        <f t="shared" si="22"/>
        <v>3.8809000000001074E-4</v>
      </c>
      <c r="L276" s="13">
        <f>ABS(MA1SONY[[#This Row],[Erorr 2]])</f>
        <v>1.9700000000000273E-2</v>
      </c>
      <c r="M276" s="11">
        <f>MA1SONY[[#This Row],[Abs Erorr 2]]/MA1SONY[[#This Row],[Adj Close]]</f>
        <v>1.0940554469522101E-3</v>
      </c>
      <c r="N276" s="9">
        <f t="shared" si="24"/>
        <v>17.945899999999998</v>
      </c>
      <c r="O276" s="14">
        <f>MA1SONY[[#This Row],[Adj Close]]-MA1SONY[[#This Row],[6-MA]]</f>
        <v>6.0500000000001108E-2</v>
      </c>
      <c r="P276" s="13">
        <f>(MA1SONY[[#This Row],[Adj Close]]-N276)^2</f>
        <v>3.6602500000001343E-3</v>
      </c>
      <c r="Q276" s="13">
        <f>ABS(MA1SONY[[#This Row],[Erorr 3]])</f>
        <v>6.0500000000001108E-2</v>
      </c>
      <c r="R276" s="15">
        <f>MA1SONY[[#This Row],[Abs Erorr 3]]/MA1SONY[[#This Row],[Adj Close]]</f>
        <v>3.3599164741425886E-3</v>
      </c>
    </row>
    <row r="277" spans="2:18">
      <c r="B277" s="7">
        <v>44181.291666666664</v>
      </c>
      <c r="C277" s="8">
        <v>18.190100000000001</v>
      </c>
      <c r="D277" s="9">
        <f t="shared" si="21"/>
        <v>18.006399999999999</v>
      </c>
      <c r="E277" s="10">
        <f>MA1SONY[[#This Row],[Adj Close]]-MA1SONY[[#This Row],[Naive Trend ]]</f>
        <v>0.18370000000000175</v>
      </c>
      <c r="F277" s="6">
        <f t="shared" si="20"/>
        <v>3.374569000000064E-2</v>
      </c>
      <c r="G277" s="6">
        <f>ABS(MA1SONY[[#This Row],[Erorr 1]])</f>
        <v>0.18370000000000175</v>
      </c>
      <c r="H277" s="11">
        <f>MA1SONY[[#This Row],[Abs Erorr 1]]/MA1SONY[[#This Row],[Adj Close]]</f>
        <v>1.0098899951072382E-2</v>
      </c>
      <c r="I277" s="9">
        <f t="shared" si="23"/>
        <v>17.990500000000001</v>
      </c>
      <c r="J277" s="12">
        <f>(MA1SONY[[#This Row],[Adj Close]]-MA1SONY[[#This Row],[3-MA]])</f>
        <v>0.19960000000000022</v>
      </c>
      <c r="K277" s="13">
        <f t="shared" si="22"/>
        <v>3.984016000000009E-2</v>
      </c>
      <c r="L277" s="13">
        <f>ABS(MA1SONY[[#This Row],[Erorr 2]])</f>
        <v>0.19960000000000022</v>
      </c>
      <c r="M277" s="11">
        <f>MA1SONY[[#This Row],[Abs Erorr 2]]/MA1SONY[[#This Row],[Adj Close]]</f>
        <v>1.0973001797681167E-2</v>
      </c>
      <c r="N277" s="9">
        <f t="shared" si="24"/>
        <v>17.971066666666665</v>
      </c>
      <c r="O277" s="14">
        <f>MA1SONY[[#This Row],[Adj Close]]-MA1SONY[[#This Row],[6-MA]]</f>
        <v>0.21903333333333563</v>
      </c>
      <c r="P277" s="13">
        <f>(MA1SONY[[#This Row],[Adj Close]]-N277)^2</f>
        <v>4.7975601111112119E-2</v>
      </c>
      <c r="Q277" s="13">
        <f>ABS(MA1SONY[[#This Row],[Erorr 3]])</f>
        <v>0.21903333333333563</v>
      </c>
      <c r="R277" s="15">
        <f>MA1SONY[[#This Row],[Abs Erorr 3]]/MA1SONY[[#This Row],[Adj Close]]</f>
        <v>1.2041348499092122E-2</v>
      </c>
    </row>
    <row r="278" spans="2:18">
      <c r="B278" s="7">
        <v>44182.291666666664</v>
      </c>
      <c r="C278" s="8">
        <v>18.555299999999999</v>
      </c>
      <c r="D278" s="9">
        <f t="shared" si="21"/>
        <v>18.190100000000001</v>
      </c>
      <c r="E278" s="10">
        <f>MA1SONY[[#This Row],[Adj Close]]-MA1SONY[[#This Row],[Naive Trend ]]</f>
        <v>0.36519999999999797</v>
      </c>
      <c r="F278" s="6">
        <f t="shared" si="20"/>
        <v>0.13337103999999853</v>
      </c>
      <c r="G278" s="6">
        <f>ABS(MA1SONY[[#This Row],[Erorr 1]])</f>
        <v>0.36519999999999797</v>
      </c>
      <c r="H278" s="11">
        <f>MA1SONY[[#This Row],[Abs Erorr 1]]/MA1SONY[[#This Row],[Adj Close]]</f>
        <v>1.9681708191190549E-2</v>
      </c>
      <c r="I278" s="9">
        <f t="shared" si="23"/>
        <v>18.017933333333332</v>
      </c>
      <c r="J278" s="12">
        <f>(MA1SONY[[#This Row],[Adj Close]]-MA1SONY[[#This Row],[3-MA]])</f>
        <v>0.53736666666666721</v>
      </c>
      <c r="K278" s="13">
        <f t="shared" si="22"/>
        <v>0.28876293444444501</v>
      </c>
      <c r="L278" s="13">
        <f>ABS(MA1SONY[[#This Row],[Erorr 2]])</f>
        <v>0.53736666666666721</v>
      </c>
      <c r="M278" s="11">
        <f>MA1SONY[[#This Row],[Abs Erorr 2]]/MA1SONY[[#This Row],[Adj Close]]</f>
        <v>2.8960279093664196E-2</v>
      </c>
      <c r="N278" s="9">
        <f t="shared" si="24"/>
        <v>18.026533333333333</v>
      </c>
      <c r="O278" s="14">
        <f>MA1SONY[[#This Row],[Adj Close]]-MA1SONY[[#This Row],[6-MA]]</f>
        <v>0.52876666666666594</v>
      </c>
      <c r="P278" s="13">
        <f>(MA1SONY[[#This Row],[Adj Close]]-N278)^2</f>
        <v>0.279594187777777</v>
      </c>
      <c r="Q278" s="13">
        <f>ABS(MA1SONY[[#This Row],[Erorr 3]])</f>
        <v>0.52876666666666594</v>
      </c>
      <c r="R278" s="15">
        <f>MA1SONY[[#This Row],[Abs Erorr 3]]/MA1SONY[[#This Row],[Adj Close]]</f>
        <v>2.8496799656522177E-2</v>
      </c>
    </row>
    <row r="279" spans="2:18">
      <c r="B279" s="7">
        <v>44183.291666666664</v>
      </c>
      <c r="C279" s="8">
        <v>18.878599999999999</v>
      </c>
      <c r="D279" s="9">
        <f t="shared" si="21"/>
        <v>18.555299999999999</v>
      </c>
      <c r="E279" s="10">
        <f>MA1SONY[[#This Row],[Adj Close]]-MA1SONY[[#This Row],[Naive Trend ]]</f>
        <v>0.3232999999999997</v>
      </c>
      <c r="F279" s="6">
        <f t="shared" si="20"/>
        <v>0.1045228899999998</v>
      </c>
      <c r="G279" s="6">
        <f>ABS(MA1SONY[[#This Row],[Erorr 1]])</f>
        <v>0.3232999999999997</v>
      </c>
      <c r="H279" s="11">
        <f>MA1SONY[[#This Row],[Abs Erorr 1]]/MA1SONY[[#This Row],[Adj Close]]</f>
        <v>1.7125210555867475E-2</v>
      </c>
      <c r="I279" s="9">
        <f t="shared" si="23"/>
        <v>18.250600000000002</v>
      </c>
      <c r="J279" s="12">
        <f>(MA1SONY[[#This Row],[Adj Close]]-MA1SONY[[#This Row],[3-MA]])</f>
        <v>0.62799999999999656</v>
      </c>
      <c r="K279" s="13">
        <f t="shared" si="22"/>
        <v>0.39438399999999568</v>
      </c>
      <c r="L279" s="13">
        <f>ABS(MA1SONY[[#This Row],[Erorr 2]])</f>
        <v>0.62799999999999656</v>
      </c>
      <c r="M279" s="11">
        <f>MA1SONY[[#This Row],[Abs Erorr 2]]/MA1SONY[[#This Row],[Adj Close]]</f>
        <v>3.3265178561969456E-2</v>
      </c>
      <c r="N279" s="9">
        <f t="shared" si="24"/>
        <v>18.118649999999999</v>
      </c>
      <c r="O279" s="14">
        <f>MA1SONY[[#This Row],[Adj Close]]-MA1SONY[[#This Row],[6-MA]]</f>
        <v>0.7599499999999999</v>
      </c>
      <c r="P279" s="13">
        <f>(MA1SONY[[#This Row],[Adj Close]]-N279)^2</f>
        <v>0.5775240024999998</v>
      </c>
      <c r="Q279" s="13">
        <f>ABS(MA1SONY[[#This Row],[Erorr 3]])</f>
        <v>0.7599499999999999</v>
      </c>
      <c r="R279" s="15">
        <f>MA1SONY[[#This Row],[Abs Erorr 3]]/MA1SONY[[#This Row],[Adj Close]]</f>
        <v>4.0254573962052266E-2</v>
      </c>
    </row>
    <row r="280" spans="2:18">
      <c r="B280" s="7">
        <v>44186.291666666664</v>
      </c>
      <c r="C280" s="8">
        <v>19.0105</v>
      </c>
      <c r="D280" s="9">
        <f t="shared" si="21"/>
        <v>18.878599999999999</v>
      </c>
      <c r="E280" s="10">
        <f>MA1SONY[[#This Row],[Adj Close]]-MA1SONY[[#This Row],[Naive Trend ]]</f>
        <v>0.13190000000000168</v>
      </c>
      <c r="F280" s="6">
        <f t="shared" si="20"/>
        <v>1.7397610000000445E-2</v>
      </c>
      <c r="G280" s="6">
        <f>ABS(MA1SONY[[#This Row],[Erorr 1]])</f>
        <v>0.13190000000000168</v>
      </c>
      <c r="H280" s="11">
        <f>MA1SONY[[#This Row],[Abs Erorr 1]]/MA1SONY[[#This Row],[Adj Close]]</f>
        <v>6.9382709555246671E-3</v>
      </c>
      <c r="I280" s="9">
        <f t="shared" si="23"/>
        <v>18.541333333333334</v>
      </c>
      <c r="J280" s="12">
        <f>(MA1SONY[[#This Row],[Adj Close]]-MA1SONY[[#This Row],[3-MA]])</f>
        <v>0.46916666666666629</v>
      </c>
      <c r="K280" s="13">
        <f t="shared" si="22"/>
        <v>0.22011736111111074</v>
      </c>
      <c r="L280" s="13">
        <f>ABS(MA1SONY[[#This Row],[Erorr 2]])</f>
        <v>0.46916666666666629</v>
      </c>
      <c r="M280" s="11">
        <f>MA1SONY[[#This Row],[Abs Erorr 2]]/MA1SONY[[#This Row],[Adj Close]]</f>
        <v>2.4679343871369309E-2</v>
      </c>
      <c r="N280" s="9">
        <f t="shared" si="24"/>
        <v>18.265916666666666</v>
      </c>
      <c r="O280" s="14">
        <f>MA1SONY[[#This Row],[Adj Close]]-MA1SONY[[#This Row],[6-MA]]</f>
        <v>0.74458333333333471</v>
      </c>
      <c r="P280" s="13">
        <f>(MA1SONY[[#This Row],[Adj Close]]-N280)^2</f>
        <v>0.55440434027777985</v>
      </c>
      <c r="Q280" s="13">
        <f>ABS(MA1SONY[[#This Row],[Erorr 3]])</f>
        <v>0.74458333333333471</v>
      </c>
      <c r="R280" s="15">
        <f>MA1SONY[[#This Row],[Abs Erorr 3]]/MA1SONY[[#This Row],[Adj Close]]</f>
        <v>3.9166951596924578E-2</v>
      </c>
    </row>
    <row r="281" spans="2:18">
      <c r="B281" s="7">
        <v>44187.291666666664</v>
      </c>
      <c r="C281" s="8">
        <v>18.639500000000002</v>
      </c>
      <c r="D281" s="9">
        <f t="shared" si="21"/>
        <v>19.0105</v>
      </c>
      <c r="E281" s="10">
        <f>MA1SONY[[#This Row],[Adj Close]]-MA1SONY[[#This Row],[Naive Trend ]]</f>
        <v>-0.37099999999999866</v>
      </c>
      <c r="F281" s="6">
        <f t="shared" si="20"/>
        <v>0.13764099999999901</v>
      </c>
      <c r="G281" s="6">
        <f>ABS(MA1SONY[[#This Row],[Erorr 1]])</f>
        <v>0.37099999999999866</v>
      </c>
      <c r="H281" s="11">
        <f>MA1SONY[[#This Row],[Abs Erorr 1]]/MA1SONY[[#This Row],[Adj Close]]</f>
        <v>1.9903967381099206E-2</v>
      </c>
      <c r="I281" s="9">
        <f t="shared" si="23"/>
        <v>18.814799999999998</v>
      </c>
      <c r="J281" s="12">
        <f>(MA1SONY[[#This Row],[Adj Close]]-MA1SONY[[#This Row],[3-MA]])</f>
        <v>-0.17529999999999646</v>
      </c>
      <c r="K281" s="13">
        <f t="shared" si="22"/>
        <v>3.073008999999876E-2</v>
      </c>
      <c r="L281" s="13">
        <f>ABS(MA1SONY[[#This Row],[Erorr 2]])</f>
        <v>0.17529999999999646</v>
      </c>
      <c r="M281" s="11">
        <f>MA1SONY[[#This Row],[Abs Erorr 2]]/MA1SONY[[#This Row],[Adj Close]]</f>
        <v>9.404758711338633E-3</v>
      </c>
      <c r="N281" s="9">
        <f t="shared" si="24"/>
        <v>18.416366666666665</v>
      </c>
      <c r="O281" s="14">
        <f>MA1SONY[[#This Row],[Adj Close]]-MA1SONY[[#This Row],[6-MA]]</f>
        <v>0.22313333333333674</v>
      </c>
      <c r="P281" s="13">
        <f>(MA1SONY[[#This Row],[Adj Close]]-N281)^2</f>
        <v>4.978848444444596E-2</v>
      </c>
      <c r="Q281" s="13">
        <f>ABS(MA1SONY[[#This Row],[Erorr 3]])</f>
        <v>0.22313333333333674</v>
      </c>
      <c r="R281" s="15">
        <f>MA1SONY[[#This Row],[Abs Erorr 3]]/MA1SONY[[#This Row],[Adj Close]]</f>
        <v>1.1970993499468157E-2</v>
      </c>
    </row>
    <row r="282" spans="2:18">
      <c r="B282" s="7">
        <v>44188.291666666664</v>
      </c>
      <c r="C282" s="8">
        <v>18.639500000000002</v>
      </c>
      <c r="D282" s="9">
        <f t="shared" si="21"/>
        <v>18.639500000000002</v>
      </c>
      <c r="E282" s="10">
        <f>MA1SONY[[#This Row],[Adj Close]]-MA1SONY[[#This Row],[Naive Trend ]]</f>
        <v>0</v>
      </c>
      <c r="F282" s="6">
        <f t="shared" si="20"/>
        <v>0</v>
      </c>
      <c r="G282" s="6">
        <f>ABS(MA1SONY[[#This Row],[Erorr 1]])</f>
        <v>0</v>
      </c>
      <c r="H282" s="11">
        <f>MA1SONY[[#This Row],[Abs Erorr 1]]/MA1SONY[[#This Row],[Adj Close]]</f>
        <v>0</v>
      </c>
      <c r="I282" s="9">
        <f t="shared" si="23"/>
        <v>18.842866666666666</v>
      </c>
      <c r="J282" s="12">
        <f>(MA1SONY[[#This Row],[Adj Close]]-MA1SONY[[#This Row],[3-MA]])</f>
        <v>-0.20336666666666403</v>
      </c>
      <c r="K282" s="13">
        <f t="shared" si="22"/>
        <v>4.1358001111110036E-2</v>
      </c>
      <c r="L282" s="13">
        <f>ABS(MA1SONY[[#This Row],[Erorr 2]])</f>
        <v>0.20336666666666403</v>
      </c>
      <c r="M282" s="11">
        <f>MA1SONY[[#This Row],[Abs Erorr 2]]/MA1SONY[[#This Row],[Adj Close]]</f>
        <v>1.0910521562631188E-2</v>
      </c>
      <c r="N282" s="9">
        <f t="shared" si="24"/>
        <v>18.546733333333336</v>
      </c>
      <c r="O282" s="14">
        <f>MA1SONY[[#This Row],[Adj Close]]-MA1SONY[[#This Row],[6-MA]]</f>
        <v>9.2766666666665998E-2</v>
      </c>
      <c r="P282" s="13">
        <f>(MA1SONY[[#This Row],[Adj Close]]-N282)^2</f>
        <v>8.6056544444443207E-3</v>
      </c>
      <c r="Q282" s="13">
        <f>ABS(MA1SONY[[#This Row],[Erorr 3]])</f>
        <v>9.2766666666665998E-2</v>
      </c>
      <c r="R282" s="15">
        <f>MA1SONY[[#This Row],[Abs Erorr 3]]/MA1SONY[[#This Row],[Adj Close]]</f>
        <v>4.9768860037375457E-3</v>
      </c>
    </row>
    <row r="283" spans="2:18">
      <c r="B283" s="7">
        <v>44189.291666666664</v>
      </c>
      <c r="C283" s="8">
        <v>18.520900000000001</v>
      </c>
      <c r="D283" s="9">
        <f t="shared" si="21"/>
        <v>18.639500000000002</v>
      </c>
      <c r="E283" s="10">
        <f>MA1SONY[[#This Row],[Adj Close]]-MA1SONY[[#This Row],[Naive Trend ]]</f>
        <v>-0.1186000000000007</v>
      </c>
      <c r="F283" s="6">
        <f t="shared" si="20"/>
        <v>1.4065960000000167E-2</v>
      </c>
      <c r="G283" s="6">
        <f>ABS(MA1SONY[[#This Row],[Erorr 1]])</f>
        <v>0.1186000000000007</v>
      </c>
      <c r="H283" s="11">
        <f>MA1SONY[[#This Row],[Abs Erorr 1]]/MA1SONY[[#This Row],[Adj Close]]</f>
        <v>6.40357650006213E-3</v>
      </c>
      <c r="I283" s="9">
        <f t="shared" si="23"/>
        <v>18.763166666666667</v>
      </c>
      <c r="J283" s="12">
        <f>(MA1SONY[[#This Row],[Adj Close]]-MA1SONY[[#This Row],[3-MA]])</f>
        <v>-0.24226666666666574</v>
      </c>
      <c r="K283" s="13">
        <f t="shared" si="22"/>
        <v>5.8693137777777328E-2</v>
      </c>
      <c r="L283" s="13">
        <f>ABS(MA1SONY[[#This Row],[Erorr 2]])</f>
        <v>0.24226666666666574</v>
      </c>
      <c r="M283" s="11">
        <f>MA1SONY[[#This Row],[Abs Erorr 2]]/MA1SONY[[#This Row],[Adj Close]]</f>
        <v>1.3080717819688337E-2</v>
      </c>
      <c r="N283" s="9">
        <f t="shared" si="24"/>
        <v>18.652249999999999</v>
      </c>
      <c r="O283" s="14">
        <f>MA1SONY[[#This Row],[Adj Close]]-MA1SONY[[#This Row],[6-MA]]</f>
        <v>-0.13134999999999764</v>
      </c>
      <c r="P283" s="13">
        <f>(MA1SONY[[#This Row],[Adj Close]]-N283)^2</f>
        <v>1.725282249999938E-2</v>
      </c>
      <c r="Q283" s="13">
        <f>ABS(MA1SONY[[#This Row],[Erorr 3]])</f>
        <v>0.13134999999999764</v>
      </c>
      <c r="R283" s="15">
        <f>MA1SONY[[#This Row],[Abs Erorr 3]]/MA1SONY[[#This Row],[Adj Close]]</f>
        <v>7.0919879703468854E-3</v>
      </c>
    </row>
    <row r="284" spans="2:18">
      <c r="B284" s="7">
        <v>44193.291666666664</v>
      </c>
      <c r="C284" s="8">
        <v>18.7332</v>
      </c>
      <c r="D284" s="9">
        <f t="shared" si="21"/>
        <v>18.520900000000001</v>
      </c>
      <c r="E284" s="10">
        <f>MA1SONY[[#This Row],[Adj Close]]-MA1SONY[[#This Row],[Naive Trend ]]</f>
        <v>0.21229999999999905</v>
      </c>
      <c r="F284" s="6">
        <f t="shared" si="20"/>
        <v>4.5071289999999598E-2</v>
      </c>
      <c r="G284" s="6">
        <f>ABS(MA1SONY[[#This Row],[Erorr 1]])</f>
        <v>0.21229999999999905</v>
      </c>
      <c r="H284" s="11">
        <f>MA1SONY[[#This Row],[Abs Erorr 1]]/MA1SONY[[#This Row],[Adj Close]]</f>
        <v>1.1332820874169872E-2</v>
      </c>
      <c r="I284" s="9">
        <f t="shared" si="23"/>
        <v>18.599966666666671</v>
      </c>
      <c r="J284" s="12">
        <f>(MA1SONY[[#This Row],[Adj Close]]-MA1SONY[[#This Row],[3-MA]])</f>
        <v>0.13323333333332954</v>
      </c>
      <c r="K284" s="13">
        <f t="shared" si="22"/>
        <v>1.7751121111110102E-2</v>
      </c>
      <c r="L284" s="13">
        <f>ABS(MA1SONY[[#This Row],[Erorr 2]])</f>
        <v>0.13323333333332954</v>
      </c>
      <c r="M284" s="11">
        <f>MA1SONY[[#This Row],[Abs Erorr 2]]/MA1SONY[[#This Row],[Adj Close]]</f>
        <v>7.1121502644144905E-3</v>
      </c>
      <c r="N284" s="9">
        <f t="shared" si="24"/>
        <v>18.707383333333333</v>
      </c>
      <c r="O284" s="14">
        <f>MA1SONY[[#This Row],[Adj Close]]-MA1SONY[[#This Row],[6-MA]]</f>
        <v>2.5816666666667487E-2</v>
      </c>
      <c r="P284" s="13">
        <f>(MA1SONY[[#This Row],[Adj Close]]-N284)^2</f>
        <v>6.6650027777782016E-4</v>
      </c>
      <c r="Q284" s="13">
        <f>ABS(MA1SONY[[#This Row],[Erorr 3]])</f>
        <v>2.5816666666667487E-2</v>
      </c>
      <c r="R284" s="15">
        <f>MA1SONY[[#This Row],[Abs Erorr 3]]/MA1SONY[[#This Row],[Adj Close]]</f>
        <v>1.3781236877131236E-3</v>
      </c>
    </row>
    <row r="285" spans="2:18">
      <c r="B285" s="7">
        <v>44194.291666666664</v>
      </c>
      <c r="C285" s="8">
        <v>19.2075</v>
      </c>
      <c r="D285" s="9">
        <f t="shared" si="21"/>
        <v>18.7332</v>
      </c>
      <c r="E285" s="10">
        <f>MA1SONY[[#This Row],[Adj Close]]-MA1SONY[[#This Row],[Naive Trend ]]</f>
        <v>0.4742999999999995</v>
      </c>
      <c r="F285" s="6">
        <f t="shared" si="20"/>
        <v>0.22496048999999951</v>
      </c>
      <c r="G285" s="6">
        <f>ABS(MA1SONY[[#This Row],[Erorr 1]])</f>
        <v>0.4742999999999995</v>
      </c>
      <c r="H285" s="11">
        <f>MA1SONY[[#This Row],[Abs Erorr 1]]/MA1SONY[[#This Row],[Adj Close]]</f>
        <v>2.4693479109722739E-2</v>
      </c>
      <c r="I285" s="9">
        <f t="shared" si="23"/>
        <v>18.631200000000003</v>
      </c>
      <c r="J285" s="12">
        <f>(MA1SONY[[#This Row],[Adj Close]]-MA1SONY[[#This Row],[3-MA]])</f>
        <v>0.57629999999999626</v>
      </c>
      <c r="K285" s="13">
        <f t="shared" si="22"/>
        <v>0.3321216899999957</v>
      </c>
      <c r="L285" s="13">
        <f>ABS(MA1SONY[[#This Row],[Erorr 2]])</f>
        <v>0.57629999999999626</v>
      </c>
      <c r="M285" s="11">
        <f>MA1SONY[[#This Row],[Abs Erorr 2]]/MA1SONY[[#This Row],[Adj Close]]</f>
        <v>3.0003904724716715E-2</v>
      </c>
      <c r="N285" s="9">
        <f t="shared" si="24"/>
        <v>18.737033333333333</v>
      </c>
      <c r="O285" s="14">
        <f>MA1SONY[[#This Row],[Adj Close]]-MA1SONY[[#This Row],[6-MA]]</f>
        <v>0.47046666666666681</v>
      </c>
      <c r="P285" s="13">
        <f>(MA1SONY[[#This Row],[Adj Close]]-N285)^2</f>
        <v>0.22133888444444458</v>
      </c>
      <c r="Q285" s="13">
        <f>ABS(MA1SONY[[#This Row],[Erorr 3]])</f>
        <v>0.47046666666666681</v>
      </c>
      <c r="R285" s="15">
        <f>MA1SONY[[#This Row],[Abs Erorr 3]]/MA1SONY[[#This Row],[Adj Close]]</f>
        <v>2.4493904290858615E-2</v>
      </c>
    </row>
    <row r="286" spans="2:18">
      <c r="B286" s="7">
        <v>44195.291666666664</v>
      </c>
      <c r="C286" s="8">
        <v>19.2745</v>
      </c>
      <c r="D286" s="9">
        <f t="shared" si="21"/>
        <v>19.2075</v>
      </c>
      <c r="E286" s="10">
        <f>MA1SONY[[#This Row],[Adj Close]]-MA1SONY[[#This Row],[Naive Trend ]]</f>
        <v>6.7000000000000171E-2</v>
      </c>
      <c r="F286" s="6">
        <f t="shared" si="20"/>
        <v>4.4890000000000225E-3</v>
      </c>
      <c r="G286" s="6">
        <f>ABS(MA1SONY[[#This Row],[Erorr 1]])</f>
        <v>6.7000000000000171E-2</v>
      </c>
      <c r="H286" s="11">
        <f>MA1SONY[[#This Row],[Abs Erorr 1]]/MA1SONY[[#This Row],[Adj Close]]</f>
        <v>3.4760953591532941E-3</v>
      </c>
      <c r="I286" s="9">
        <f t="shared" si="23"/>
        <v>18.820533333333334</v>
      </c>
      <c r="J286" s="12">
        <f>(MA1SONY[[#This Row],[Adj Close]]-MA1SONY[[#This Row],[3-MA]])</f>
        <v>0.45396666666666619</v>
      </c>
      <c r="K286" s="13">
        <f t="shared" si="22"/>
        <v>0.206085734444444</v>
      </c>
      <c r="L286" s="13">
        <f>ABS(MA1SONY[[#This Row],[Erorr 2]])</f>
        <v>0.45396666666666619</v>
      </c>
      <c r="M286" s="11">
        <f>MA1SONY[[#This Row],[Abs Erorr 2]]/MA1SONY[[#This Row],[Adj Close]]</f>
        <v>2.3552707809108727E-2</v>
      </c>
      <c r="N286" s="9">
        <f t="shared" si="24"/>
        <v>18.79185</v>
      </c>
      <c r="O286" s="14">
        <f>MA1SONY[[#This Row],[Adj Close]]-MA1SONY[[#This Row],[6-MA]]</f>
        <v>0.48264999999999958</v>
      </c>
      <c r="P286" s="13">
        <f>(MA1SONY[[#This Row],[Adj Close]]-N286)^2</f>
        <v>0.2329510224999996</v>
      </c>
      <c r="Q286" s="13">
        <f>ABS(MA1SONY[[#This Row],[Erorr 3]])</f>
        <v>0.48264999999999958</v>
      </c>
      <c r="R286" s="15">
        <f>MA1SONY[[#This Row],[Abs Erorr 3]]/MA1SONY[[#This Row],[Adj Close]]</f>
        <v>2.5040857090975102E-2</v>
      </c>
    </row>
    <row r="287" spans="2:18">
      <c r="B287" s="7">
        <v>44196.291666666664</v>
      </c>
      <c r="C287" s="8">
        <v>19.335699999999999</v>
      </c>
      <c r="D287" s="9">
        <f t="shared" si="21"/>
        <v>19.2745</v>
      </c>
      <c r="E287" s="10">
        <f>MA1SONY[[#This Row],[Adj Close]]-MA1SONY[[#This Row],[Naive Trend ]]</f>
        <v>6.1199999999999477E-2</v>
      </c>
      <c r="F287" s="6">
        <f t="shared" si="20"/>
        <v>3.7454399999999359E-3</v>
      </c>
      <c r="G287" s="6">
        <f>ABS(MA1SONY[[#This Row],[Erorr 1]])</f>
        <v>6.1199999999999477E-2</v>
      </c>
      <c r="H287" s="11">
        <f>MA1SONY[[#This Row],[Abs Erorr 1]]/MA1SONY[[#This Row],[Adj Close]]</f>
        <v>3.1651297858365343E-3</v>
      </c>
      <c r="I287" s="9">
        <f t="shared" si="23"/>
        <v>19.071733333333331</v>
      </c>
      <c r="J287" s="12">
        <f>(MA1SONY[[#This Row],[Adj Close]]-MA1SONY[[#This Row],[3-MA]])</f>
        <v>0.26396666666666846</v>
      </c>
      <c r="K287" s="13">
        <f t="shared" si="22"/>
        <v>6.9678401111112051E-2</v>
      </c>
      <c r="L287" s="13">
        <f>ABS(MA1SONY[[#This Row],[Erorr 2]])</f>
        <v>0.26396666666666846</v>
      </c>
      <c r="M287" s="11">
        <f>MA1SONY[[#This Row],[Abs Erorr 2]]/MA1SONY[[#This Row],[Adj Close]]</f>
        <v>1.365177711004352E-2</v>
      </c>
      <c r="N287" s="9">
        <f t="shared" si="24"/>
        <v>18.835850000000001</v>
      </c>
      <c r="O287" s="14">
        <f>MA1SONY[[#This Row],[Adj Close]]-MA1SONY[[#This Row],[6-MA]]</f>
        <v>0.49984999999999857</v>
      </c>
      <c r="P287" s="13">
        <f>(MA1SONY[[#This Row],[Adj Close]]-N287)^2</f>
        <v>0.24985002249999858</v>
      </c>
      <c r="Q287" s="13">
        <f>ABS(MA1SONY[[#This Row],[Erorr 3]])</f>
        <v>0.49984999999999857</v>
      </c>
      <c r="R287" s="15">
        <f>MA1SONY[[#This Row],[Abs Erorr 3]]/MA1SONY[[#This Row],[Adj Close]]</f>
        <v>2.5851145808013086E-2</v>
      </c>
    </row>
    <row r="288" spans="2:18">
      <c r="B288" s="7">
        <v>44200.291666666664</v>
      </c>
      <c r="C288" s="8">
        <v>19.1387</v>
      </c>
      <c r="D288" s="9">
        <f t="shared" si="21"/>
        <v>19.335699999999999</v>
      </c>
      <c r="E288" s="10">
        <f>MA1SONY[[#This Row],[Adj Close]]-MA1SONY[[#This Row],[Naive Trend ]]</f>
        <v>-0.19699999999999918</v>
      </c>
      <c r="F288" s="6">
        <f t="shared" si="20"/>
        <v>3.8808999999999677E-2</v>
      </c>
      <c r="G288" s="6">
        <f>ABS(MA1SONY[[#This Row],[Erorr 1]])</f>
        <v>0.19699999999999918</v>
      </c>
      <c r="H288" s="11">
        <f>MA1SONY[[#This Row],[Abs Erorr 1]]/MA1SONY[[#This Row],[Adj Close]]</f>
        <v>1.0293280107844272E-2</v>
      </c>
      <c r="I288" s="9">
        <f t="shared" si="23"/>
        <v>19.272566666666666</v>
      </c>
      <c r="J288" s="12">
        <f>(MA1SONY[[#This Row],[Adj Close]]-MA1SONY[[#This Row],[3-MA]])</f>
        <v>-0.13386666666666613</v>
      </c>
      <c r="K288" s="13">
        <f t="shared" si="22"/>
        <v>1.7920284444444302E-2</v>
      </c>
      <c r="L288" s="13">
        <f>ABS(MA1SONY[[#This Row],[Erorr 2]])</f>
        <v>0.13386666666666613</v>
      </c>
      <c r="M288" s="11">
        <f>MA1SONY[[#This Row],[Abs Erorr 2]]/MA1SONY[[#This Row],[Adj Close]]</f>
        <v>6.994553792403148E-3</v>
      </c>
      <c r="N288" s="9">
        <f t="shared" si="24"/>
        <v>18.951883333333335</v>
      </c>
      <c r="O288" s="14">
        <f>MA1SONY[[#This Row],[Adj Close]]-MA1SONY[[#This Row],[6-MA]]</f>
        <v>0.1868166666666653</v>
      </c>
      <c r="P288" s="13">
        <f>(MA1SONY[[#This Row],[Adj Close]]-N288)^2</f>
        <v>3.4900466944443931E-2</v>
      </c>
      <c r="Q288" s="13">
        <f>ABS(MA1SONY[[#This Row],[Erorr 3]])</f>
        <v>0.1868166666666653</v>
      </c>
      <c r="R288" s="15">
        <f>MA1SONY[[#This Row],[Abs Erorr 3]]/MA1SONY[[#This Row],[Adj Close]]</f>
        <v>9.7611993848414624E-3</v>
      </c>
    </row>
    <row r="289" spans="2:18">
      <c r="B289" s="7">
        <v>44201.291666666664</v>
      </c>
      <c r="C289" s="8">
        <v>19.720099999999999</v>
      </c>
      <c r="D289" s="9">
        <f t="shared" si="21"/>
        <v>19.1387</v>
      </c>
      <c r="E289" s="10">
        <f>MA1SONY[[#This Row],[Adj Close]]-MA1SONY[[#This Row],[Naive Trend ]]</f>
        <v>0.58139999999999858</v>
      </c>
      <c r="F289" s="6">
        <f t="shared" si="20"/>
        <v>0.33802595999999835</v>
      </c>
      <c r="G289" s="6">
        <f>ABS(MA1SONY[[#This Row],[Erorr 1]])</f>
        <v>0.58139999999999858</v>
      </c>
      <c r="H289" s="11">
        <f>MA1SONY[[#This Row],[Abs Erorr 1]]/MA1SONY[[#This Row],[Adj Close]]</f>
        <v>2.9482609114558172E-2</v>
      </c>
      <c r="I289" s="9">
        <f t="shared" si="23"/>
        <v>19.249633333333332</v>
      </c>
      <c r="J289" s="12">
        <f>(MA1SONY[[#This Row],[Adj Close]]-MA1SONY[[#This Row],[3-MA]])</f>
        <v>0.47046666666666681</v>
      </c>
      <c r="K289" s="13">
        <f t="shared" si="22"/>
        <v>0.22133888444444458</v>
      </c>
      <c r="L289" s="13">
        <f>ABS(MA1SONY[[#This Row],[Erorr 2]])</f>
        <v>0.47046666666666681</v>
      </c>
      <c r="M289" s="11">
        <f>MA1SONY[[#This Row],[Abs Erorr 2]]/MA1SONY[[#This Row],[Adj Close]]</f>
        <v>2.3857215058071046E-2</v>
      </c>
      <c r="N289" s="9">
        <f t="shared" si="24"/>
        <v>19.035083333333336</v>
      </c>
      <c r="O289" s="14">
        <f>MA1SONY[[#This Row],[Adj Close]]-MA1SONY[[#This Row],[6-MA]]</f>
        <v>0.68501666666666239</v>
      </c>
      <c r="P289" s="13">
        <f>(MA1SONY[[#This Row],[Adj Close]]-N289)^2</f>
        <v>0.46924783361110523</v>
      </c>
      <c r="Q289" s="13">
        <f>ABS(MA1SONY[[#This Row],[Erorr 3]])</f>
        <v>0.68501666666666239</v>
      </c>
      <c r="R289" s="15">
        <f>MA1SONY[[#This Row],[Abs Erorr 3]]/MA1SONY[[#This Row],[Adj Close]]</f>
        <v>3.4736977331081609E-2</v>
      </c>
    </row>
    <row r="290" spans="2:18">
      <c r="B290" s="7">
        <v>44202.291666666664</v>
      </c>
      <c r="C290" s="8">
        <v>19.331800000000001</v>
      </c>
      <c r="D290" s="9">
        <f t="shared" si="21"/>
        <v>19.720099999999999</v>
      </c>
      <c r="E290" s="10">
        <f>MA1SONY[[#This Row],[Adj Close]]-MA1SONY[[#This Row],[Naive Trend ]]</f>
        <v>-0.38829999999999742</v>
      </c>
      <c r="F290" s="6">
        <f t="shared" si="20"/>
        <v>0.150776889999998</v>
      </c>
      <c r="G290" s="6">
        <f>ABS(MA1SONY[[#This Row],[Erorr 1]])</f>
        <v>0.38829999999999742</v>
      </c>
      <c r="H290" s="11">
        <f>MA1SONY[[#This Row],[Abs Erorr 1]]/MA1SONY[[#This Row],[Adj Close]]</f>
        <v>2.008607579221787E-2</v>
      </c>
      <c r="I290" s="9">
        <f t="shared" si="23"/>
        <v>19.398166666666668</v>
      </c>
      <c r="J290" s="12">
        <f>(MA1SONY[[#This Row],[Adj Close]]-MA1SONY[[#This Row],[3-MA]])</f>
        <v>-6.6366666666667129E-2</v>
      </c>
      <c r="K290" s="13">
        <f t="shared" si="22"/>
        <v>4.4045344444445054E-3</v>
      </c>
      <c r="L290" s="13">
        <f>ABS(MA1SONY[[#This Row],[Erorr 2]])</f>
        <v>6.6366666666667129E-2</v>
      </c>
      <c r="M290" s="11">
        <f>MA1SONY[[#This Row],[Abs Erorr 2]]/MA1SONY[[#This Row],[Adj Close]]</f>
        <v>3.4330308955538092E-3</v>
      </c>
      <c r="N290" s="9">
        <f t="shared" si="24"/>
        <v>19.234950000000001</v>
      </c>
      <c r="O290" s="14">
        <f>MA1SONY[[#This Row],[Adj Close]]-MA1SONY[[#This Row],[6-MA]]</f>
        <v>9.6849999999999881E-2</v>
      </c>
      <c r="P290" s="13">
        <f>(MA1SONY[[#This Row],[Adj Close]]-N290)^2</f>
        <v>9.3799224999999761E-3</v>
      </c>
      <c r="Q290" s="13">
        <f>ABS(MA1SONY[[#This Row],[Erorr 3]])</f>
        <v>9.6849999999999881E-2</v>
      </c>
      <c r="R290" s="15">
        <f>MA1SONY[[#This Row],[Abs Erorr 3]]/MA1SONY[[#This Row],[Adj Close]]</f>
        <v>5.0098800939384781E-3</v>
      </c>
    </row>
    <row r="291" spans="2:18">
      <c r="B291" s="7">
        <v>44203.291666666664</v>
      </c>
      <c r="C291" s="8">
        <v>19.5078</v>
      </c>
      <c r="D291" s="9">
        <f t="shared" si="21"/>
        <v>19.331800000000001</v>
      </c>
      <c r="E291" s="10">
        <f>MA1SONY[[#This Row],[Adj Close]]-MA1SONY[[#This Row],[Naive Trend ]]</f>
        <v>0.17599999999999838</v>
      </c>
      <c r="F291" s="6">
        <f t="shared" si="20"/>
        <v>3.0975999999999431E-2</v>
      </c>
      <c r="G291" s="6">
        <f>ABS(MA1SONY[[#This Row],[Erorr 1]])</f>
        <v>0.17599999999999838</v>
      </c>
      <c r="H291" s="11">
        <f>MA1SONY[[#This Row],[Abs Erorr 1]]/MA1SONY[[#This Row],[Adj Close]]</f>
        <v>9.02203221275584E-3</v>
      </c>
      <c r="I291" s="9">
        <f t="shared" si="23"/>
        <v>19.396866666666668</v>
      </c>
      <c r="J291" s="12">
        <f>(MA1SONY[[#This Row],[Adj Close]]-MA1SONY[[#This Row],[3-MA]])</f>
        <v>0.11093333333333177</v>
      </c>
      <c r="K291" s="13">
        <f t="shared" si="22"/>
        <v>1.2306204444444099E-2</v>
      </c>
      <c r="L291" s="13">
        <f>ABS(MA1SONY[[#This Row],[Erorr 2]])</f>
        <v>0.11093333333333177</v>
      </c>
      <c r="M291" s="11">
        <f>MA1SONY[[#This Row],[Abs Erorr 2]]/MA1SONY[[#This Row],[Adj Close]]</f>
        <v>5.6866142431915324E-3</v>
      </c>
      <c r="N291" s="9">
        <f t="shared" si="24"/>
        <v>19.334716666666669</v>
      </c>
      <c r="O291" s="14">
        <f>MA1SONY[[#This Row],[Adj Close]]-MA1SONY[[#This Row],[6-MA]]</f>
        <v>0.17308333333333081</v>
      </c>
      <c r="P291" s="13">
        <f>(MA1SONY[[#This Row],[Adj Close]]-N291)^2</f>
        <v>2.9957840277776905E-2</v>
      </c>
      <c r="Q291" s="13">
        <f>ABS(MA1SONY[[#This Row],[Erorr 3]])</f>
        <v>0.17308333333333081</v>
      </c>
      <c r="R291" s="15">
        <f>MA1SONY[[#This Row],[Abs Erorr 3]]/MA1SONY[[#This Row],[Adj Close]]</f>
        <v>8.8725193683209195E-3</v>
      </c>
    </row>
    <row r="292" spans="2:18">
      <c r="B292" s="7">
        <v>44204.291666666664</v>
      </c>
      <c r="C292" s="8">
        <v>19.888400000000001</v>
      </c>
      <c r="D292" s="9">
        <f t="shared" si="21"/>
        <v>19.5078</v>
      </c>
      <c r="E292" s="10">
        <f>MA1SONY[[#This Row],[Adj Close]]-MA1SONY[[#This Row],[Naive Trend ]]</f>
        <v>0.38060000000000116</v>
      </c>
      <c r="F292" s="6">
        <f t="shared" si="20"/>
        <v>0.14485636000000088</v>
      </c>
      <c r="G292" s="6">
        <f>ABS(MA1SONY[[#This Row],[Erorr 1]])</f>
        <v>0.38060000000000116</v>
      </c>
      <c r="H292" s="11">
        <f>MA1SONY[[#This Row],[Abs Erorr 1]]/MA1SONY[[#This Row],[Adj Close]]</f>
        <v>1.913678325053806E-2</v>
      </c>
      <c r="I292" s="9">
        <f t="shared" si="23"/>
        <v>19.519900000000003</v>
      </c>
      <c r="J292" s="12">
        <f>(MA1SONY[[#This Row],[Adj Close]]-MA1SONY[[#This Row],[3-MA]])</f>
        <v>0.36849999999999739</v>
      </c>
      <c r="K292" s="13">
        <f t="shared" si="22"/>
        <v>0.13579224999999806</v>
      </c>
      <c r="L292" s="13">
        <f>ABS(MA1SONY[[#This Row],[Erorr 2]])</f>
        <v>0.36849999999999739</v>
      </c>
      <c r="M292" s="11">
        <f>MA1SONY[[#This Row],[Abs Erorr 2]]/MA1SONY[[#This Row],[Adj Close]]</f>
        <v>1.8528388407312673E-2</v>
      </c>
      <c r="N292" s="9">
        <f t="shared" si="24"/>
        <v>19.384766666666668</v>
      </c>
      <c r="O292" s="14">
        <f>MA1SONY[[#This Row],[Adj Close]]-MA1SONY[[#This Row],[6-MA]]</f>
        <v>0.50363333333333316</v>
      </c>
      <c r="P292" s="13">
        <f>(MA1SONY[[#This Row],[Adj Close]]-N292)^2</f>
        <v>0.25364653444444424</v>
      </c>
      <c r="Q292" s="13">
        <f>ABS(MA1SONY[[#This Row],[Erorr 3]])</f>
        <v>0.50363333333333316</v>
      </c>
      <c r="R292" s="15">
        <f>MA1SONY[[#This Row],[Abs Erorr 3]]/MA1SONY[[#This Row],[Adj Close]]</f>
        <v>2.532296883275342E-2</v>
      </c>
    </row>
    <row r="293" spans="2:18">
      <c r="B293" s="7">
        <v>44207.291666666664</v>
      </c>
      <c r="C293" s="8">
        <v>19.8597</v>
      </c>
      <c r="D293" s="9">
        <f t="shared" si="21"/>
        <v>19.888400000000001</v>
      </c>
      <c r="E293" s="10">
        <f>MA1SONY[[#This Row],[Adj Close]]-MA1SONY[[#This Row],[Naive Trend ]]</f>
        <v>-2.8700000000000614E-2</v>
      </c>
      <c r="F293" s="6">
        <f t="shared" si="20"/>
        <v>8.2369000000003521E-4</v>
      </c>
      <c r="G293" s="6">
        <f>ABS(MA1SONY[[#This Row],[Erorr 1]])</f>
        <v>2.8700000000000614E-2</v>
      </c>
      <c r="H293" s="11">
        <f>MA1SONY[[#This Row],[Abs Erorr 1]]/MA1SONY[[#This Row],[Adj Close]]</f>
        <v>1.4451376405484782E-3</v>
      </c>
      <c r="I293" s="9">
        <f t="shared" si="23"/>
        <v>19.576000000000004</v>
      </c>
      <c r="J293" s="12">
        <f>(MA1SONY[[#This Row],[Adj Close]]-MA1SONY[[#This Row],[3-MA]])</f>
        <v>0.28369999999999607</v>
      </c>
      <c r="K293" s="13">
        <f t="shared" si="22"/>
        <v>8.0485689999997764E-2</v>
      </c>
      <c r="L293" s="13">
        <f>ABS(MA1SONY[[#This Row],[Erorr 2]])</f>
        <v>0.28369999999999607</v>
      </c>
      <c r="M293" s="11">
        <f>MA1SONY[[#This Row],[Abs Erorr 2]]/MA1SONY[[#This Row],[Adj Close]]</f>
        <v>1.4285210753435151E-2</v>
      </c>
      <c r="N293" s="9">
        <f t="shared" si="24"/>
        <v>19.487083333333334</v>
      </c>
      <c r="O293" s="14">
        <f>MA1SONY[[#This Row],[Adj Close]]-MA1SONY[[#This Row],[6-MA]]</f>
        <v>0.37261666666666571</v>
      </c>
      <c r="P293" s="13">
        <f>(MA1SONY[[#This Row],[Adj Close]]-N293)^2</f>
        <v>0.13884318027777706</v>
      </c>
      <c r="Q293" s="13">
        <f>ABS(MA1SONY[[#This Row],[Erorr 3]])</f>
        <v>0.37261666666666571</v>
      </c>
      <c r="R293" s="15">
        <f>MA1SONY[[#This Row],[Abs Erorr 3]]/MA1SONY[[#This Row],[Adj Close]]</f>
        <v>1.8762451933647825E-2</v>
      </c>
    </row>
    <row r="294" spans="2:18">
      <c r="B294" s="7">
        <v>44208.291666666664</v>
      </c>
      <c r="C294" s="8">
        <v>19.896000000000001</v>
      </c>
      <c r="D294" s="9">
        <f t="shared" si="21"/>
        <v>19.8597</v>
      </c>
      <c r="E294" s="10">
        <f>MA1SONY[[#This Row],[Adj Close]]-MA1SONY[[#This Row],[Naive Trend ]]</f>
        <v>3.6300000000000665E-2</v>
      </c>
      <c r="F294" s="6">
        <f t="shared" si="20"/>
        <v>1.3176900000000482E-3</v>
      </c>
      <c r="G294" s="6">
        <f>ABS(MA1SONY[[#This Row],[Erorr 1]])</f>
        <v>3.6300000000000665E-2</v>
      </c>
      <c r="H294" s="11">
        <f>MA1SONY[[#This Row],[Abs Erorr 1]]/MA1SONY[[#This Row],[Adj Close]]</f>
        <v>1.8244873341375484E-3</v>
      </c>
      <c r="I294" s="9">
        <f t="shared" si="23"/>
        <v>19.751966666666664</v>
      </c>
      <c r="J294" s="12">
        <f>(MA1SONY[[#This Row],[Adj Close]]-MA1SONY[[#This Row],[3-MA]])</f>
        <v>0.14403333333333634</v>
      </c>
      <c r="K294" s="13">
        <f t="shared" si="22"/>
        <v>2.074560111111198E-2</v>
      </c>
      <c r="L294" s="13">
        <f>ABS(MA1SONY[[#This Row],[Erorr 2]])</f>
        <v>0.14403333333333634</v>
      </c>
      <c r="M294" s="11">
        <f>MA1SONY[[#This Row],[Abs Erorr 2]]/MA1SONY[[#This Row],[Adj Close]]</f>
        <v>7.2393110843052043E-3</v>
      </c>
      <c r="N294" s="9">
        <f t="shared" si="24"/>
        <v>19.574416666666668</v>
      </c>
      <c r="O294" s="14">
        <f>MA1SONY[[#This Row],[Adj Close]]-MA1SONY[[#This Row],[6-MA]]</f>
        <v>0.32158333333333289</v>
      </c>
      <c r="P294" s="13">
        <f>(MA1SONY[[#This Row],[Adj Close]]-N294)^2</f>
        <v>0.10341584027777749</v>
      </c>
      <c r="Q294" s="13">
        <f>ABS(MA1SONY[[#This Row],[Erorr 3]])</f>
        <v>0.32158333333333289</v>
      </c>
      <c r="R294" s="15">
        <f>MA1SONY[[#This Row],[Abs Erorr 3]]/MA1SONY[[#This Row],[Adj Close]]</f>
        <v>1.6163215386677365E-2</v>
      </c>
    </row>
    <row r="295" spans="2:18">
      <c r="B295" s="7">
        <v>44209.291666666664</v>
      </c>
      <c r="C295" s="8">
        <v>19.869199999999999</v>
      </c>
      <c r="D295" s="9">
        <f t="shared" si="21"/>
        <v>19.896000000000001</v>
      </c>
      <c r="E295" s="10">
        <f>MA1SONY[[#This Row],[Adj Close]]-MA1SONY[[#This Row],[Naive Trend ]]</f>
        <v>-2.6800000000001489E-2</v>
      </c>
      <c r="F295" s="6">
        <f t="shared" si="20"/>
        <v>7.1824000000007978E-4</v>
      </c>
      <c r="G295" s="6">
        <f>ABS(MA1SONY[[#This Row],[Erorr 1]])</f>
        <v>2.6800000000001489E-2</v>
      </c>
      <c r="H295" s="11">
        <f>MA1SONY[[#This Row],[Abs Erorr 1]]/MA1SONY[[#This Row],[Adj Close]]</f>
        <v>1.3488212912448156E-3</v>
      </c>
      <c r="I295" s="9">
        <f t="shared" si="23"/>
        <v>19.881366666666668</v>
      </c>
      <c r="J295" s="12">
        <f>(MA1SONY[[#This Row],[Adj Close]]-MA1SONY[[#This Row],[3-MA]])</f>
        <v>-1.2166666666669101E-2</v>
      </c>
      <c r="K295" s="13">
        <f t="shared" si="22"/>
        <v>1.4802777777783702E-4</v>
      </c>
      <c r="L295" s="13">
        <f>ABS(MA1SONY[[#This Row],[Erorr 2]])</f>
        <v>1.2166666666669101E-2</v>
      </c>
      <c r="M295" s="11">
        <f>MA1SONY[[#This Row],[Abs Erorr 2]]/MA1SONY[[#This Row],[Adj Close]]</f>
        <v>6.1233802401048363E-4</v>
      </c>
      <c r="N295" s="9">
        <f t="shared" si="24"/>
        <v>19.700633333333336</v>
      </c>
      <c r="O295" s="14">
        <f>MA1SONY[[#This Row],[Adj Close]]-MA1SONY[[#This Row],[6-MA]]</f>
        <v>0.16856666666666342</v>
      </c>
      <c r="P295" s="13">
        <f>(MA1SONY[[#This Row],[Adj Close]]-N295)^2</f>
        <v>2.8414721111110017E-2</v>
      </c>
      <c r="Q295" s="13">
        <f>ABS(MA1SONY[[#This Row],[Erorr 3]])</f>
        <v>0.16856666666666342</v>
      </c>
      <c r="R295" s="15">
        <f>MA1SONY[[#This Row],[Abs Erorr 3]]/MA1SONY[[#This Row],[Adj Close]]</f>
        <v>8.4838174997817449E-3</v>
      </c>
    </row>
    <row r="296" spans="2:18">
      <c r="B296" s="7">
        <v>44210.291666666664</v>
      </c>
      <c r="C296" s="8">
        <v>19.779399999999999</v>
      </c>
      <c r="D296" s="9">
        <f t="shared" si="21"/>
        <v>19.869199999999999</v>
      </c>
      <c r="E296" s="10">
        <f>MA1SONY[[#This Row],[Adj Close]]-MA1SONY[[#This Row],[Naive Trend ]]</f>
        <v>-8.9800000000000324E-2</v>
      </c>
      <c r="F296" s="6">
        <f t="shared" si="20"/>
        <v>8.0640400000000587E-3</v>
      </c>
      <c r="G296" s="6">
        <f>ABS(MA1SONY[[#This Row],[Erorr 1]])</f>
        <v>8.9800000000000324E-2</v>
      </c>
      <c r="H296" s="11">
        <f>MA1SONY[[#This Row],[Abs Erorr 1]]/MA1SONY[[#This Row],[Adj Close]]</f>
        <v>4.5400770498599721E-3</v>
      </c>
      <c r="I296" s="9">
        <f t="shared" si="23"/>
        <v>19.874966666666669</v>
      </c>
      <c r="J296" s="12">
        <f>(MA1SONY[[#This Row],[Adj Close]]-MA1SONY[[#This Row],[3-MA]])</f>
        <v>-9.556666666667013E-2</v>
      </c>
      <c r="K296" s="13">
        <f t="shared" si="22"/>
        <v>9.1329877777784393E-3</v>
      </c>
      <c r="L296" s="13">
        <f>ABS(MA1SONY[[#This Row],[Erorr 2]])</f>
        <v>9.556666666667013E-2</v>
      </c>
      <c r="M296" s="11">
        <f>MA1SONY[[#This Row],[Abs Erorr 2]]/MA1SONY[[#This Row],[Adj Close]]</f>
        <v>4.8316261699884793E-3</v>
      </c>
      <c r="N296" s="9">
        <f t="shared" si="24"/>
        <v>19.725483333333333</v>
      </c>
      <c r="O296" s="14">
        <f>MA1SONY[[#This Row],[Adj Close]]-MA1SONY[[#This Row],[6-MA]]</f>
        <v>5.3916666666665947E-2</v>
      </c>
      <c r="P296" s="13">
        <f>(MA1SONY[[#This Row],[Adj Close]]-N296)^2</f>
        <v>2.9070069444443666E-3</v>
      </c>
      <c r="Q296" s="13">
        <f>ABS(MA1SONY[[#This Row],[Erorr 3]])</f>
        <v>5.3916666666665947E-2</v>
      </c>
      <c r="R296" s="15">
        <f>MA1SONY[[#This Row],[Abs Erorr 3]]/MA1SONY[[#This Row],[Adj Close]]</f>
        <v>2.7259000104485451E-3</v>
      </c>
    </row>
    <row r="297" spans="2:18">
      <c r="B297" s="7">
        <v>44211.291666666664</v>
      </c>
      <c r="C297" s="8">
        <v>19.517299999999999</v>
      </c>
      <c r="D297" s="9">
        <f t="shared" si="21"/>
        <v>19.779399999999999</v>
      </c>
      <c r="E297" s="10">
        <f>MA1SONY[[#This Row],[Adj Close]]-MA1SONY[[#This Row],[Naive Trend ]]</f>
        <v>-0.26210000000000022</v>
      </c>
      <c r="F297" s="6">
        <f t="shared" si="20"/>
        <v>6.869641000000011E-2</v>
      </c>
      <c r="G297" s="6">
        <f>ABS(MA1SONY[[#This Row],[Erorr 1]])</f>
        <v>0.26210000000000022</v>
      </c>
      <c r="H297" s="11">
        <f>MA1SONY[[#This Row],[Abs Erorr 1]]/MA1SONY[[#This Row],[Adj Close]]</f>
        <v>1.3429111608675392E-2</v>
      </c>
      <c r="I297" s="9">
        <f t="shared" si="23"/>
        <v>19.848200000000002</v>
      </c>
      <c r="J297" s="12">
        <f>(MA1SONY[[#This Row],[Adj Close]]-MA1SONY[[#This Row],[3-MA]])</f>
        <v>-0.3309000000000033</v>
      </c>
      <c r="K297" s="13">
        <f t="shared" si="22"/>
        <v>0.10949481000000219</v>
      </c>
      <c r="L297" s="13">
        <f>ABS(MA1SONY[[#This Row],[Erorr 2]])</f>
        <v>0.3309000000000033</v>
      </c>
      <c r="M297" s="11">
        <f>MA1SONY[[#This Row],[Abs Erorr 2]]/MA1SONY[[#This Row],[Adj Close]]</f>
        <v>1.6954189360208805E-2</v>
      </c>
      <c r="N297" s="9">
        <f t="shared" si="24"/>
        <v>19.80008333333333</v>
      </c>
      <c r="O297" s="14">
        <f>MA1SONY[[#This Row],[Adj Close]]-MA1SONY[[#This Row],[6-MA]]</f>
        <v>-0.28278333333333094</v>
      </c>
      <c r="P297" s="13">
        <f>(MA1SONY[[#This Row],[Adj Close]]-N297)^2</f>
        <v>7.996641361110976E-2</v>
      </c>
      <c r="Q297" s="13">
        <f>ABS(MA1SONY[[#This Row],[Erorr 3]])</f>
        <v>0.28278333333333094</v>
      </c>
      <c r="R297" s="15">
        <f>MA1SONY[[#This Row],[Abs Erorr 3]]/MA1SONY[[#This Row],[Adj Close]]</f>
        <v>1.4488855186595019E-2</v>
      </c>
    </row>
    <row r="298" spans="2:18">
      <c r="B298" s="7">
        <v>44215.291666666664</v>
      </c>
      <c r="C298" s="8">
        <v>19.5518</v>
      </c>
      <c r="D298" s="9">
        <f t="shared" si="21"/>
        <v>19.517299999999999</v>
      </c>
      <c r="E298" s="10">
        <f>MA1SONY[[#This Row],[Adj Close]]-MA1SONY[[#This Row],[Naive Trend ]]</f>
        <v>3.4500000000001307E-2</v>
      </c>
      <c r="F298" s="6">
        <f t="shared" si="20"/>
        <v>1.1902500000000901E-3</v>
      </c>
      <c r="G298" s="6">
        <f>ABS(MA1SONY[[#This Row],[Erorr 1]])</f>
        <v>3.4500000000001307E-2</v>
      </c>
      <c r="H298" s="11">
        <f>MA1SONY[[#This Row],[Abs Erorr 1]]/MA1SONY[[#This Row],[Adj Close]]</f>
        <v>1.7645434179973868E-3</v>
      </c>
      <c r="I298" s="9">
        <f t="shared" si="23"/>
        <v>19.721966666666667</v>
      </c>
      <c r="J298" s="12">
        <f>(MA1SONY[[#This Row],[Adj Close]]-MA1SONY[[#This Row],[3-MA]])</f>
        <v>-0.1701666666666668</v>
      </c>
      <c r="K298" s="13">
        <f t="shared" si="22"/>
        <v>2.895669444444449E-2</v>
      </c>
      <c r="L298" s="13">
        <f>ABS(MA1SONY[[#This Row],[Erorr 2]])</f>
        <v>0.1701666666666668</v>
      </c>
      <c r="M298" s="11">
        <f>MA1SONY[[#This Row],[Abs Erorr 2]]/MA1SONY[[#This Row],[Adj Close]]</f>
        <v>8.7033759892524883E-3</v>
      </c>
      <c r="N298" s="9">
        <f t="shared" si="24"/>
        <v>19.801666666666666</v>
      </c>
      <c r="O298" s="14">
        <f>MA1SONY[[#This Row],[Adj Close]]-MA1SONY[[#This Row],[6-MA]]</f>
        <v>-0.24986666666666579</v>
      </c>
      <c r="P298" s="13">
        <f>(MA1SONY[[#This Row],[Adj Close]]-N298)^2</f>
        <v>6.2433351111110674E-2</v>
      </c>
      <c r="Q298" s="13">
        <f>ABS(MA1SONY[[#This Row],[Erorr 3]])</f>
        <v>0.24986666666666579</v>
      </c>
      <c r="R298" s="15">
        <f>MA1SONY[[#This Row],[Abs Erorr 3]]/MA1SONY[[#This Row],[Adj Close]]</f>
        <v>1.277972701575639E-2</v>
      </c>
    </row>
    <row r="299" spans="2:18">
      <c r="B299" s="7">
        <v>44216.291666666664</v>
      </c>
      <c r="C299" s="8">
        <v>19.678000000000001</v>
      </c>
      <c r="D299" s="9">
        <f t="shared" si="21"/>
        <v>19.5518</v>
      </c>
      <c r="E299" s="10">
        <f>MA1SONY[[#This Row],[Adj Close]]-MA1SONY[[#This Row],[Naive Trend ]]</f>
        <v>0.12620000000000076</v>
      </c>
      <c r="F299" s="6">
        <f t="shared" si="20"/>
        <v>1.5926440000000191E-2</v>
      </c>
      <c r="G299" s="6">
        <f>ABS(MA1SONY[[#This Row],[Erorr 1]])</f>
        <v>0.12620000000000076</v>
      </c>
      <c r="H299" s="11">
        <f>MA1SONY[[#This Row],[Abs Erorr 1]]/MA1SONY[[#This Row],[Adj Close]]</f>
        <v>6.4132533794085149E-3</v>
      </c>
      <c r="I299" s="9">
        <f t="shared" si="23"/>
        <v>19.616166666666668</v>
      </c>
      <c r="J299" s="12">
        <f>(MA1SONY[[#This Row],[Adj Close]]-MA1SONY[[#This Row],[3-MA]])</f>
        <v>6.1833333333332519E-2</v>
      </c>
      <c r="K299" s="13">
        <f t="shared" si="22"/>
        <v>3.8233611111110105E-3</v>
      </c>
      <c r="L299" s="13">
        <f>ABS(MA1SONY[[#This Row],[Erorr 2]])</f>
        <v>6.1833333333332519E-2</v>
      </c>
      <c r="M299" s="11">
        <f>MA1SONY[[#This Row],[Abs Erorr 2]]/MA1SONY[[#This Row],[Adj Close]]</f>
        <v>3.1422570044380787E-3</v>
      </c>
      <c r="N299" s="9">
        <f t="shared" si="24"/>
        <v>19.745566666666669</v>
      </c>
      <c r="O299" s="14">
        <f>MA1SONY[[#This Row],[Adj Close]]-MA1SONY[[#This Row],[6-MA]]</f>
        <v>-6.7566666666667885E-2</v>
      </c>
      <c r="P299" s="13">
        <f>(MA1SONY[[#This Row],[Adj Close]]-N299)^2</f>
        <v>4.5652544444446091E-3</v>
      </c>
      <c r="Q299" s="13">
        <f>ABS(MA1SONY[[#This Row],[Erorr 3]])</f>
        <v>6.7566666666667885E-2</v>
      </c>
      <c r="R299" s="15">
        <f>MA1SONY[[#This Row],[Abs Erorr 3]]/MA1SONY[[#This Row],[Adj Close]]</f>
        <v>3.4336145272216628E-3</v>
      </c>
    </row>
    <row r="300" spans="2:18">
      <c r="B300" s="7">
        <v>44217.291666666664</v>
      </c>
      <c r="C300" s="8">
        <v>19.613</v>
      </c>
      <c r="D300" s="9">
        <f t="shared" si="21"/>
        <v>19.678000000000001</v>
      </c>
      <c r="E300" s="10">
        <f>MA1SONY[[#This Row],[Adj Close]]-MA1SONY[[#This Row],[Naive Trend ]]</f>
        <v>-6.5000000000001279E-2</v>
      </c>
      <c r="F300" s="6">
        <f t="shared" si="20"/>
        <v>4.2250000000001661E-3</v>
      </c>
      <c r="G300" s="6">
        <f>ABS(MA1SONY[[#This Row],[Erorr 1]])</f>
        <v>6.5000000000001279E-2</v>
      </c>
      <c r="H300" s="11">
        <f>MA1SONY[[#This Row],[Abs Erorr 1]]/MA1SONY[[#This Row],[Adj Close]]</f>
        <v>3.3141283842350114E-3</v>
      </c>
      <c r="I300" s="9">
        <f t="shared" si="23"/>
        <v>19.582366666666669</v>
      </c>
      <c r="J300" s="12">
        <f>(MA1SONY[[#This Row],[Adj Close]]-MA1SONY[[#This Row],[3-MA]])</f>
        <v>3.0633333333330626E-2</v>
      </c>
      <c r="K300" s="13">
        <f t="shared" si="22"/>
        <v>9.3840111111094526E-4</v>
      </c>
      <c r="L300" s="13">
        <f>ABS(MA1SONY[[#This Row],[Erorr 2]])</f>
        <v>3.0633333333330626E-2</v>
      </c>
      <c r="M300" s="11">
        <f>MA1SONY[[#This Row],[Abs Erorr 2]]/MA1SONY[[#This Row],[Adj Close]]</f>
        <v>1.5618892231341777E-3</v>
      </c>
      <c r="N300" s="9">
        <f t="shared" si="24"/>
        <v>19.715283333333335</v>
      </c>
      <c r="O300" s="14">
        <f>MA1SONY[[#This Row],[Adj Close]]-MA1SONY[[#This Row],[6-MA]]</f>
        <v>-0.10228333333333595</v>
      </c>
      <c r="P300" s="13">
        <f>(MA1SONY[[#This Row],[Adj Close]]-N300)^2</f>
        <v>1.0461880277778312E-2</v>
      </c>
      <c r="Q300" s="13">
        <f>ABS(MA1SONY[[#This Row],[Erorr 3]])</f>
        <v>0.10228333333333595</v>
      </c>
      <c r="R300" s="15">
        <f>MA1SONY[[#This Row],[Abs Erorr 3]]/MA1SONY[[#This Row],[Adj Close]]</f>
        <v>5.2150784343718932E-3</v>
      </c>
    </row>
    <row r="301" spans="2:18">
      <c r="B301" s="7">
        <v>44218.291666666664</v>
      </c>
      <c r="C301" s="8">
        <v>19.337599999999998</v>
      </c>
      <c r="D301" s="9">
        <f t="shared" si="21"/>
        <v>19.613</v>
      </c>
      <c r="E301" s="10">
        <f>MA1SONY[[#This Row],[Adj Close]]-MA1SONY[[#This Row],[Naive Trend ]]</f>
        <v>-0.2754000000000012</v>
      </c>
      <c r="F301" s="6">
        <f t="shared" si="20"/>
        <v>7.5845160000000661E-2</v>
      </c>
      <c r="G301" s="6">
        <f>ABS(MA1SONY[[#This Row],[Erorr 1]])</f>
        <v>0.2754000000000012</v>
      </c>
      <c r="H301" s="11">
        <f>MA1SONY[[#This Row],[Abs Erorr 1]]/MA1SONY[[#This Row],[Adj Close]]</f>
        <v>1.4241684593744893E-2</v>
      </c>
      <c r="I301" s="9">
        <f t="shared" si="23"/>
        <v>19.614266666666666</v>
      </c>
      <c r="J301" s="12">
        <f>(MA1SONY[[#This Row],[Adj Close]]-MA1SONY[[#This Row],[3-MA]])</f>
        <v>-0.27666666666666728</v>
      </c>
      <c r="K301" s="13">
        <f t="shared" si="22"/>
        <v>7.654444444444479E-2</v>
      </c>
      <c r="L301" s="13">
        <f>ABS(MA1SONY[[#This Row],[Erorr 2]])</f>
        <v>0.27666666666666728</v>
      </c>
      <c r="M301" s="11">
        <f>MA1SONY[[#This Row],[Abs Erorr 2]]/MA1SONY[[#This Row],[Adj Close]]</f>
        <v>1.4307187379337007E-2</v>
      </c>
      <c r="N301" s="9">
        <f t="shared" si="24"/>
        <v>19.668116666666666</v>
      </c>
      <c r="O301" s="14">
        <f>MA1SONY[[#This Row],[Adj Close]]-MA1SONY[[#This Row],[6-MA]]</f>
        <v>-0.3305166666666679</v>
      </c>
      <c r="P301" s="13">
        <f>(MA1SONY[[#This Row],[Adj Close]]-N301)^2</f>
        <v>0.10924126694444526</v>
      </c>
      <c r="Q301" s="13">
        <f>ABS(MA1SONY[[#This Row],[Erorr 3]])</f>
        <v>0.3305166666666679</v>
      </c>
      <c r="R301" s="15">
        <f>MA1SONY[[#This Row],[Abs Erorr 3]]/MA1SONY[[#This Row],[Adj Close]]</f>
        <v>1.7091917645761002E-2</v>
      </c>
    </row>
    <row r="302" spans="2:18">
      <c r="B302" s="7">
        <v>44221.291666666664</v>
      </c>
      <c r="C302" s="8">
        <v>18.9876</v>
      </c>
      <c r="D302" s="9">
        <f t="shared" si="21"/>
        <v>19.337599999999998</v>
      </c>
      <c r="E302" s="10">
        <f>MA1SONY[[#This Row],[Adj Close]]-MA1SONY[[#This Row],[Naive Trend ]]</f>
        <v>-0.34999999999999787</v>
      </c>
      <c r="F302" s="6">
        <f t="shared" si="20"/>
        <v>0.12249999999999851</v>
      </c>
      <c r="G302" s="6">
        <f>ABS(MA1SONY[[#This Row],[Erorr 1]])</f>
        <v>0.34999999999999787</v>
      </c>
      <c r="H302" s="11">
        <f>MA1SONY[[#This Row],[Abs Erorr 1]]/MA1SONY[[#This Row],[Adj Close]]</f>
        <v>1.843308264340927E-2</v>
      </c>
      <c r="I302" s="9">
        <f t="shared" si="23"/>
        <v>19.542866666666665</v>
      </c>
      <c r="J302" s="12">
        <f>(MA1SONY[[#This Row],[Adj Close]]-MA1SONY[[#This Row],[3-MA]])</f>
        <v>-0.55526666666666458</v>
      </c>
      <c r="K302" s="13">
        <f t="shared" si="22"/>
        <v>0.30832107111110879</v>
      </c>
      <c r="L302" s="13">
        <f>ABS(MA1SONY[[#This Row],[Erorr 2]])</f>
        <v>0.55526666666666458</v>
      </c>
      <c r="M302" s="11">
        <f>MA1SONY[[#This Row],[Abs Erorr 2]]/MA1SONY[[#This Row],[Adj Close]]</f>
        <v>2.9243646730848793E-2</v>
      </c>
      <c r="N302" s="9">
        <f t="shared" si="24"/>
        <v>19.579516666666667</v>
      </c>
      <c r="O302" s="14">
        <f>MA1SONY[[#This Row],[Adj Close]]-MA1SONY[[#This Row],[6-MA]]</f>
        <v>-0.5919166666666662</v>
      </c>
      <c r="P302" s="13">
        <f>(MA1SONY[[#This Row],[Adj Close]]-N302)^2</f>
        <v>0.35036534027777722</v>
      </c>
      <c r="Q302" s="13">
        <f>ABS(MA1SONY[[#This Row],[Erorr 3]])</f>
        <v>0.5919166666666662</v>
      </c>
      <c r="R302" s="15">
        <f>MA1SONY[[#This Row],[Abs Erorr 3]]/MA1SONY[[#This Row],[Adj Close]]</f>
        <v>3.117385381336589E-2</v>
      </c>
    </row>
    <row r="303" spans="2:18">
      <c r="B303" s="7">
        <v>44222.291666666664</v>
      </c>
      <c r="C303" s="8">
        <v>19.069800000000001</v>
      </c>
      <c r="D303" s="9">
        <f t="shared" si="21"/>
        <v>18.9876</v>
      </c>
      <c r="E303" s="10">
        <f>MA1SONY[[#This Row],[Adj Close]]-MA1SONY[[#This Row],[Naive Trend ]]</f>
        <v>8.2200000000000273E-2</v>
      </c>
      <c r="F303" s="6">
        <f t="shared" si="20"/>
        <v>6.7568400000000452E-3</v>
      </c>
      <c r="G303" s="6">
        <f>ABS(MA1SONY[[#This Row],[Erorr 1]])</f>
        <v>8.2200000000000273E-2</v>
      </c>
      <c r="H303" s="11">
        <f>MA1SONY[[#This Row],[Abs Erorr 1]]/MA1SONY[[#This Row],[Adj Close]]</f>
        <v>4.3104804455212043E-3</v>
      </c>
      <c r="I303" s="9">
        <f t="shared" si="23"/>
        <v>19.31273333333333</v>
      </c>
      <c r="J303" s="12">
        <f>(MA1SONY[[#This Row],[Adj Close]]-MA1SONY[[#This Row],[3-MA]])</f>
        <v>-0.24293333333332967</v>
      </c>
      <c r="K303" s="13">
        <f t="shared" si="22"/>
        <v>5.9016604444442664E-2</v>
      </c>
      <c r="L303" s="13">
        <f>ABS(MA1SONY[[#This Row],[Erorr 2]])</f>
        <v>0.24293333333332967</v>
      </c>
      <c r="M303" s="11">
        <f>MA1SONY[[#This Row],[Abs Erorr 2]]/MA1SONY[[#This Row],[Adj Close]]</f>
        <v>1.273916524207541E-2</v>
      </c>
      <c r="N303" s="9">
        <f t="shared" si="24"/>
        <v>19.44755</v>
      </c>
      <c r="O303" s="14">
        <f>MA1SONY[[#This Row],[Adj Close]]-MA1SONY[[#This Row],[6-MA]]</f>
        <v>-0.37774999999999892</v>
      </c>
      <c r="P303" s="13">
        <f>(MA1SONY[[#This Row],[Adj Close]]-N303)^2</f>
        <v>0.14269506249999919</v>
      </c>
      <c r="Q303" s="13">
        <f>ABS(MA1SONY[[#This Row],[Erorr 3]])</f>
        <v>0.37774999999999892</v>
      </c>
      <c r="R303" s="15">
        <f>MA1SONY[[#This Row],[Abs Erorr 3]]/MA1SONY[[#This Row],[Adj Close]]</f>
        <v>1.9808807643499089E-2</v>
      </c>
    </row>
    <row r="304" spans="2:18">
      <c r="B304" s="7">
        <v>44223.291666666664</v>
      </c>
      <c r="C304" s="8">
        <v>18.551500000000001</v>
      </c>
      <c r="D304" s="9">
        <f t="shared" si="21"/>
        <v>19.069800000000001</v>
      </c>
      <c r="E304" s="10">
        <f>MA1SONY[[#This Row],[Adj Close]]-MA1SONY[[#This Row],[Naive Trend ]]</f>
        <v>-0.51829999999999998</v>
      </c>
      <c r="F304" s="6">
        <f t="shared" si="20"/>
        <v>0.26863488999999996</v>
      </c>
      <c r="G304" s="6">
        <f>ABS(MA1SONY[[#This Row],[Erorr 1]])</f>
        <v>0.51829999999999998</v>
      </c>
      <c r="H304" s="11">
        <f>MA1SONY[[#This Row],[Abs Erorr 1]]/MA1SONY[[#This Row],[Adj Close]]</f>
        <v>2.7938441635447266E-2</v>
      </c>
      <c r="I304" s="9">
        <f t="shared" si="23"/>
        <v>19.131666666666664</v>
      </c>
      <c r="J304" s="12">
        <f>(MA1SONY[[#This Row],[Adj Close]]-MA1SONY[[#This Row],[3-MA]])</f>
        <v>-0.58016666666666339</v>
      </c>
      <c r="K304" s="13">
        <f t="shared" si="22"/>
        <v>0.33659336111110733</v>
      </c>
      <c r="L304" s="13">
        <f>ABS(MA1SONY[[#This Row],[Erorr 2]])</f>
        <v>0.58016666666666339</v>
      </c>
      <c r="M304" s="11">
        <f>MA1SONY[[#This Row],[Abs Erorr 2]]/MA1SONY[[#This Row],[Adj Close]]</f>
        <v>3.1273302248694894E-2</v>
      </c>
      <c r="N304" s="9">
        <f t="shared" si="24"/>
        <v>19.372966666666667</v>
      </c>
      <c r="O304" s="14">
        <f>MA1SONY[[#This Row],[Adj Close]]-MA1SONY[[#This Row],[6-MA]]</f>
        <v>-0.8214666666666659</v>
      </c>
      <c r="P304" s="13">
        <f>(MA1SONY[[#This Row],[Adj Close]]-N304)^2</f>
        <v>0.67480748444444316</v>
      </c>
      <c r="Q304" s="13">
        <f>ABS(MA1SONY[[#This Row],[Erorr 3]])</f>
        <v>0.8214666666666659</v>
      </c>
      <c r="R304" s="15">
        <f>MA1SONY[[#This Row],[Abs Erorr 3]]/MA1SONY[[#This Row],[Adj Close]]</f>
        <v>4.42803367203011E-2</v>
      </c>
    </row>
    <row r="305" spans="2:18">
      <c r="B305" s="7">
        <v>44224.291666666664</v>
      </c>
      <c r="C305" s="8">
        <v>18.675799999999999</v>
      </c>
      <c r="D305" s="9">
        <f t="shared" si="21"/>
        <v>18.551500000000001</v>
      </c>
      <c r="E305" s="10">
        <f>MA1SONY[[#This Row],[Adj Close]]-MA1SONY[[#This Row],[Naive Trend ]]</f>
        <v>0.12429999999999808</v>
      </c>
      <c r="F305" s="6">
        <f t="shared" si="20"/>
        <v>1.5450489999999522E-2</v>
      </c>
      <c r="G305" s="6">
        <f>ABS(MA1SONY[[#This Row],[Erorr 1]])</f>
        <v>0.12429999999999808</v>
      </c>
      <c r="H305" s="11">
        <f>MA1SONY[[#This Row],[Abs Erorr 1]]/MA1SONY[[#This Row],[Adj Close]]</f>
        <v>6.6556720461773038E-3</v>
      </c>
      <c r="I305" s="9">
        <f t="shared" si="23"/>
        <v>18.869633333333336</v>
      </c>
      <c r="J305" s="12">
        <f>(MA1SONY[[#This Row],[Adj Close]]-MA1SONY[[#This Row],[3-MA]])</f>
        <v>-0.19383333333333752</v>
      </c>
      <c r="K305" s="13">
        <f t="shared" si="22"/>
        <v>3.7571361111112735E-2</v>
      </c>
      <c r="L305" s="13">
        <f>ABS(MA1SONY[[#This Row],[Erorr 2]])</f>
        <v>0.19383333333333752</v>
      </c>
      <c r="M305" s="11">
        <f>MA1SONY[[#This Row],[Abs Erorr 2]]/MA1SONY[[#This Row],[Adj Close]]</f>
        <v>1.0378850348222701E-2</v>
      </c>
      <c r="N305" s="9">
        <f t="shared" si="24"/>
        <v>19.206250000000001</v>
      </c>
      <c r="O305" s="14">
        <f>MA1SONY[[#This Row],[Adj Close]]-MA1SONY[[#This Row],[6-MA]]</f>
        <v>-0.53045000000000186</v>
      </c>
      <c r="P305" s="13">
        <f>(MA1SONY[[#This Row],[Adj Close]]-N305)^2</f>
        <v>0.28137720250000198</v>
      </c>
      <c r="Q305" s="13">
        <f>ABS(MA1SONY[[#This Row],[Erorr 3]])</f>
        <v>0.53045000000000186</v>
      </c>
      <c r="R305" s="15">
        <f>MA1SONY[[#This Row],[Abs Erorr 3]]/MA1SONY[[#This Row],[Adj Close]]</f>
        <v>2.8403067070754767E-2</v>
      </c>
    </row>
    <row r="306" spans="2:18">
      <c r="B306" s="7">
        <v>44225.291666666664</v>
      </c>
      <c r="C306" s="8">
        <v>18.3048</v>
      </c>
      <c r="D306" s="9">
        <f t="shared" si="21"/>
        <v>18.675799999999999</v>
      </c>
      <c r="E306" s="10">
        <f>MA1SONY[[#This Row],[Adj Close]]-MA1SONY[[#This Row],[Naive Trend ]]</f>
        <v>-0.37099999999999866</v>
      </c>
      <c r="F306" s="6">
        <f t="shared" si="20"/>
        <v>0.13764099999999901</v>
      </c>
      <c r="G306" s="6">
        <f>ABS(MA1SONY[[#This Row],[Erorr 1]])</f>
        <v>0.37099999999999866</v>
      </c>
      <c r="H306" s="11">
        <f>MA1SONY[[#This Row],[Abs Erorr 1]]/MA1SONY[[#This Row],[Adj Close]]</f>
        <v>2.0267907871159403E-2</v>
      </c>
      <c r="I306" s="9">
        <f t="shared" si="23"/>
        <v>18.765699999999999</v>
      </c>
      <c r="J306" s="12">
        <f>(MA1SONY[[#This Row],[Adj Close]]-MA1SONY[[#This Row],[3-MA]])</f>
        <v>-0.46089999999999876</v>
      </c>
      <c r="K306" s="13">
        <f t="shared" si="22"/>
        <v>0.21242880999999886</v>
      </c>
      <c r="L306" s="13">
        <f>ABS(MA1SONY[[#This Row],[Erorr 2]])</f>
        <v>0.46089999999999876</v>
      </c>
      <c r="M306" s="11">
        <f>MA1SONY[[#This Row],[Abs Erorr 2]]/MA1SONY[[#This Row],[Adj Close]]</f>
        <v>2.5179187972553578E-2</v>
      </c>
      <c r="N306" s="9">
        <f t="shared" si="24"/>
        <v>19.039216666666665</v>
      </c>
      <c r="O306" s="14">
        <f>MA1SONY[[#This Row],[Adj Close]]-MA1SONY[[#This Row],[6-MA]]</f>
        <v>-0.7344166666666645</v>
      </c>
      <c r="P306" s="13">
        <f>(MA1SONY[[#This Row],[Adj Close]]-N306)^2</f>
        <v>0.53936784027777462</v>
      </c>
      <c r="Q306" s="13">
        <f>ABS(MA1SONY[[#This Row],[Erorr 3]])</f>
        <v>0.7344166666666645</v>
      </c>
      <c r="R306" s="15">
        <f>MA1SONY[[#This Row],[Abs Erorr 3]]/MA1SONY[[#This Row],[Adj Close]]</f>
        <v>4.0121534606587586E-2</v>
      </c>
    </row>
    <row r="307" spans="2:18">
      <c r="B307" s="7">
        <v>44228.291666666664</v>
      </c>
      <c r="C307" s="8">
        <v>18.844100000000001</v>
      </c>
      <c r="D307" s="9">
        <f t="shared" si="21"/>
        <v>18.3048</v>
      </c>
      <c r="E307" s="10">
        <f>MA1SONY[[#This Row],[Adj Close]]-MA1SONY[[#This Row],[Naive Trend ]]</f>
        <v>0.53930000000000078</v>
      </c>
      <c r="F307" s="6">
        <f t="shared" si="20"/>
        <v>0.29084449000000084</v>
      </c>
      <c r="G307" s="6">
        <f>ABS(MA1SONY[[#This Row],[Erorr 1]])</f>
        <v>0.53930000000000078</v>
      </c>
      <c r="H307" s="11">
        <f>MA1SONY[[#This Row],[Abs Erorr 1]]/MA1SONY[[#This Row],[Adj Close]]</f>
        <v>2.8619037258346153E-2</v>
      </c>
      <c r="I307" s="9">
        <f t="shared" si="23"/>
        <v>18.5107</v>
      </c>
      <c r="J307" s="12">
        <f>(MA1SONY[[#This Row],[Adj Close]]-MA1SONY[[#This Row],[3-MA]])</f>
        <v>0.33340000000000103</v>
      </c>
      <c r="K307" s="13">
        <f t="shared" si="22"/>
        <v>0.11115556000000068</v>
      </c>
      <c r="L307" s="13">
        <f>ABS(MA1SONY[[#This Row],[Erorr 2]])</f>
        <v>0.33340000000000103</v>
      </c>
      <c r="M307" s="11">
        <f>MA1SONY[[#This Row],[Abs Erorr 2]]/MA1SONY[[#This Row],[Adj Close]]</f>
        <v>1.7692540370726168E-2</v>
      </c>
      <c r="N307" s="9">
        <f t="shared" si="24"/>
        <v>18.821183333333334</v>
      </c>
      <c r="O307" s="14">
        <f>MA1SONY[[#This Row],[Adj Close]]-MA1SONY[[#This Row],[6-MA]]</f>
        <v>2.291666666666714E-2</v>
      </c>
      <c r="P307" s="13">
        <f>(MA1SONY[[#This Row],[Adj Close]]-N307)^2</f>
        <v>5.2517361111113282E-4</v>
      </c>
      <c r="Q307" s="13">
        <f>ABS(MA1SONY[[#This Row],[Erorr 3]])</f>
        <v>2.291666666666714E-2</v>
      </c>
      <c r="R307" s="15">
        <f>MA1SONY[[#This Row],[Abs Erorr 3]]/MA1SONY[[#This Row],[Adj Close]]</f>
        <v>1.2161189267021052E-3</v>
      </c>
    </row>
    <row r="308" spans="2:18">
      <c r="B308" s="7">
        <v>44229.291666666664</v>
      </c>
      <c r="C308" s="8">
        <v>18.979900000000001</v>
      </c>
      <c r="D308" s="9">
        <f t="shared" si="21"/>
        <v>18.844100000000001</v>
      </c>
      <c r="E308" s="10">
        <f>MA1SONY[[#This Row],[Adj Close]]-MA1SONY[[#This Row],[Naive Trend ]]</f>
        <v>0.1357999999999997</v>
      </c>
      <c r="F308" s="6">
        <f t="shared" si="20"/>
        <v>1.8441639999999919E-2</v>
      </c>
      <c r="G308" s="6">
        <f>ABS(MA1SONY[[#This Row],[Erorr 1]])</f>
        <v>0.1357999999999997</v>
      </c>
      <c r="H308" s="11">
        <f>MA1SONY[[#This Row],[Abs Erorr 1]]/MA1SONY[[#This Row],[Adj Close]]</f>
        <v>7.1549375918734922E-3</v>
      </c>
      <c r="I308" s="9">
        <f t="shared" si="23"/>
        <v>18.608233333333331</v>
      </c>
      <c r="J308" s="12">
        <f>(MA1SONY[[#This Row],[Adj Close]]-MA1SONY[[#This Row],[3-MA]])</f>
        <v>0.3716666666666697</v>
      </c>
      <c r="K308" s="13">
        <f t="shared" si="22"/>
        <v>0.13813611111111337</v>
      </c>
      <c r="L308" s="13">
        <f>ABS(MA1SONY[[#This Row],[Erorr 2]])</f>
        <v>0.3716666666666697</v>
      </c>
      <c r="M308" s="11">
        <f>MA1SONY[[#This Row],[Abs Erorr 2]]/MA1SONY[[#This Row],[Adj Close]]</f>
        <v>1.9582119329747242E-2</v>
      </c>
      <c r="N308" s="9">
        <f t="shared" si="24"/>
        <v>18.738933333333332</v>
      </c>
      <c r="O308" s="14">
        <f>MA1SONY[[#This Row],[Adj Close]]-MA1SONY[[#This Row],[6-MA]]</f>
        <v>0.24096666666666877</v>
      </c>
      <c r="P308" s="13">
        <f>(MA1SONY[[#This Row],[Adj Close]]-N308)^2</f>
        <v>5.8064934444445458E-2</v>
      </c>
      <c r="Q308" s="13">
        <f>ABS(MA1SONY[[#This Row],[Erorr 3]])</f>
        <v>0.24096666666666877</v>
      </c>
      <c r="R308" s="15">
        <f>MA1SONY[[#This Row],[Abs Erorr 3]]/MA1SONY[[#This Row],[Adj Close]]</f>
        <v>1.269588705244331E-2</v>
      </c>
    </row>
    <row r="309" spans="2:18">
      <c r="B309" s="7">
        <v>44230.291666666664</v>
      </c>
      <c r="C309" s="8">
        <v>21.2883</v>
      </c>
      <c r="D309" s="9">
        <f t="shared" si="21"/>
        <v>18.979900000000001</v>
      </c>
      <c r="E309" s="10">
        <f>MA1SONY[[#This Row],[Adj Close]]-MA1SONY[[#This Row],[Naive Trend ]]</f>
        <v>2.3083999999999989</v>
      </c>
      <c r="F309" s="6">
        <f t="shared" si="20"/>
        <v>5.3287105599999949</v>
      </c>
      <c r="G309" s="6">
        <f>ABS(MA1SONY[[#This Row],[Erorr 1]])</f>
        <v>2.3083999999999989</v>
      </c>
      <c r="H309" s="11">
        <f>MA1SONY[[#This Row],[Abs Erorr 1]]/MA1SONY[[#This Row],[Adj Close]]</f>
        <v>0.10843514982408173</v>
      </c>
      <c r="I309" s="9">
        <f t="shared" si="23"/>
        <v>18.709599999999998</v>
      </c>
      <c r="J309" s="12">
        <f>(MA1SONY[[#This Row],[Adj Close]]-MA1SONY[[#This Row],[3-MA]])</f>
        <v>2.5787000000000013</v>
      </c>
      <c r="K309" s="13">
        <f t="shared" si="22"/>
        <v>6.6496936900000065</v>
      </c>
      <c r="L309" s="13">
        <f>ABS(MA1SONY[[#This Row],[Erorr 2]])</f>
        <v>2.5787000000000013</v>
      </c>
      <c r="M309" s="11">
        <f>MA1SONY[[#This Row],[Abs Erorr 2]]/MA1SONY[[#This Row],[Adj Close]]</f>
        <v>0.12113226514094604</v>
      </c>
      <c r="N309" s="9">
        <f t="shared" si="24"/>
        <v>18.737649999999999</v>
      </c>
      <c r="O309" s="14">
        <f>MA1SONY[[#This Row],[Adj Close]]-MA1SONY[[#This Row],[6-MA]]</f>
        <v>2.550650000000001</v>
      </c>
      <c r="P309" s="13">
        <f>(MA1SONY[[#This Row],[Adj Close]]-N309)^2</f>
        <v>6.5058154225000049</v>
      </c>
      <c r="Q309" s="13">
        <f>ABS(MA1SONY[[#This Row],[Erorr 3]])</f>
        <v>2.550650000000001</v>
      </c>
      <c r="R309" s="15">
        <f>MA1SONY[[#This Row],[Abs Erorr 3]]/MA1SONY[[#This Row],[Adj Close]]</f>
        <v>0.11981463996655445</v>
      </c>
    </row>
    <row r="310" spans="2:18">
      <c r="B310" s="7">
        <v>44231.291666666664</v>
      </c>
      <c r="C310" s="8">
        <v>21.206099999999999</v>
      </c>
      <c r="D310" s="9">
        <f t="shared" si="21"/>
        <v>21.2883</v>
      </c>
      <c r="E310" s="10">
        <f>MA1SONY[[#This Row],[Adj Close]]-MA1SONY[[#This Row],[Naive Trend ]]</f>
        <v>-8.2200000000000273E-2</v>
      </c>
      <c r="F310" s="6">
        <f t="shared" si="20"/>
        <v>6.7568400000000452E-3</v>
      </c>
      <c r="G310" s="6">
        <f>ABS(MA1SONY[[#This Row],[Erorr 1]])</f>
        <v>8.2200000000000273E-2</v>
      </c>
      <c r="H310" s="11">
        <f>MA1SONY[[#This Row],[Abs Erorr 1]]/MA1SONY[[#This Row],[Adj Close]]</f>
        <v>3.8762431564502795E-3</v>
      </c>
      <c r="I310" s="9">
        <f t="shared" si="23"/>
        <v>19.7041</v>
      </c>
      <c r="J310" s="12">
        <f>(MA1SONY[[#This Row],[Adj Close]]-MA1SONY[[#This Row],[3-MA]])</f>
        <v>1.5019999999999989</v>
      </c>
      <c r="K310" s="13">
        <f t="shared" si="22"/>
        <v>2.2560039999999968</v>
      </c>
      <c r="L310" s="13">
        <f>ABS(MA1SONY[[#This Row],[Erorr 2]])</f>
        <v>1.5019999999999989</v>
      </c>
      <c r="M310" s="11">
        <f>MA1SONY[[#This Row],[Abs Erorr 2]]/MA1SONY[[#This Row],[Adj Close]]</f>
        <v>7.0828676654358838E-2</v>
      </c>
      <c r="N310" s="9">
        <f t="shared" si="24"/>
        <v>19.107399999999998</v>
      </c>
      <c r="O310" s="14">
        <f>MA1SONY[[#This Row],[Adj Close]]-MA1SONY[[#This Row],[6-MA]]</f>
        <v>2.0987000000000009</v>
      </c>
      <c r="P310" s="13">
        <f>(MA1SONY[[#This Row],[Adj Close]]-N310)^2</f>
        <v>4.4045416900000038</v>
      </c>
      <c r="Q310" s="13">
        <f>ABS(MA1SONY[[#This Row],[Erorr 3]])</f>
        <v>2.0987000000000009</v>
      </c>
      <c r="R310" s="15">
        <f>MA1SONY[[#This Row],[Abs Erorr 3]]/MA1SONY[[#This Row],[Adj Close]]</f>
        <v>9.8966806720707762E-2</v>
      </c>
    </row>
    <row r="311" spans="2:18">
      <c r="B311" s="7">
        <v>44232.291666666664</v>
      </c>
      <c r="C311" s="8">
        <v>22.321100000000001</v>
      </c>
      <c r="D311" s="9">
        <f t="shared" si="21"/>
        <v>21.206099999999999</v>
      </c>
      <c r="E311" s="10">
        <f>MA1SONY[[#This Row],[Adj Close]]-MA1SONY[[#This Row],[Naive Trend ]]</f>
        <v>1.115000000000002</v>
      </c>
      <c r="F311" s="6">
        <f t="shared" si="20"/>
        <v>1.2432250000000045</v>
      </c>
      <c r="G311" s="6">
        <f>ABS(MA1SONY[[#This Row],[Erorr 1]])</f>
        <v>1.115000000000002</v>
      </c>
      <c r="H311" s="11">
        <f>MA1SONY[[#This Row],[Abs Erorr 1]]/MA1SONY[[#This Row],[Adj Close]]</f>
        <v>4.9952735304263765E-2</v>
      </c>
      <c r="I311" s="9">
        <f t="shared" si="23"/>
        <v>20.491433333333333</v>
      </c>
      <c r="J311" s="12">
        <f>(MA1SONY[[#This Row],[Adj Close]]-MA1SONY[[#This Row],[3-MA]])</f>
        <v>1.8296666666666681</v>
      </c>
      <c r="K311" s="13">
        <f t="shared" si="22"/>
        <v>3.3476801111111163</v>
      </c>
      <c r="L311" s="13">
        <f>ABS(MA1SONY[[#This Row],[Erorr 2]])</f>
        <v>1.8296666666666681</v>
      </c>
      <c r="M311" s="11">
        <f>MA1SONY[[#This Row],[Abs Erorr 2]]/MA1SONY[[#This Row],[Adj Close]]</f>
        <v>8.1970273269089247E-2</v>
      </c>
      <c r="N311" s="9">
        <f t="shared" si="24"/>
        <v>19.549833333333329</v>
      </c>
      <c r="O311" s="14">
        <f>MA1SONY[[#This Row],[Adj Close]]-MA1SONY[[#This Row],[6-MA]]</f>
        <v>2.7712666666666728</v>
      </c>
      <c r="P311" s="13">
        <f>(MA1SONY[[#This Row],[Adj Close]]-N311)^2</f>
        <v>7.6799189377778116</v>
      </c>
      <c r="Q311" s="13">
        <f>ABS(MA1SONY[[#This Row],[Erorr 3]])</f>
        <v>2.7712666666666728</v>
      </c>
      <c r="R311" s="15">
        <f>MA1SONY[[#This Row],[Abs Erorr 3]]/MA1SONY[[#This Row],[Adj Close]]</f>
        <v>0.12415457422199948</v>
      </c>
    </row>
    <row r="312" spans="2:18">
      <c r="B312" s="7">
        <v>44235.291666666664</v>
      </c>
      <c r="C312" s="8">
        <v>22.1126</v>
      </c>
      <c r="D312" s="9">
        <f t="shared" si="21"/>
        <v>22.321100000000001</v>
      </c>
      <c r="E312" s="10">
        <f>MA1SONY[[#This Row],[Adj Close]]-MA1SONY[[#This Row],[Naive Trend ]]</f>
        <v>-0.2085000000000008</v>
      </c>
      <c r="F312" s="6">
        <f t="shared" si="20"/>
        <v>4.347225000000033E-2</v>
      </c>
      <c r="G312" s="6">
        <f>ABS(MA1SONY[[#This Row],[Erorr 1]])</f>
        <v>0.2085000000000008</v>
      </c>
      <c r="H312" s="11">
        <f>MA1SONY[[#This Row],[Abs Erorr 1]]/MA1SONY[[#This Row],[Adj Close]]</f>
        <v>9.4290133227210183E-3</v>
      </c>
      <c r="I312" s="9">
        <f t="shared" si="23"/>
        <v>21.605166666666666</v>
      </c>
      <c r="J312" s="12">
        <f>(MA1SONY[[#This Row],[Adj Close]]-MA1SONY[[#This Row],[3-MA]])</f>
        <v>0.50743333333333496</v>
      </c>
      <c r="K312" s="13">
        <f t="shared" si="22"/>
        <v>0.25748858777777944</v>
      </c>
      <c r="L312" s="13">
        <f>ABS(MA1SONY[[#This Row],[Erorr 2]])</f>
        <v>0.50743333333333496</v>
      </c>
      <c r="M312" s="11">
        <f>MA1SONY[[#This Row],[Abs Erorr 2]]/MA1SONY[[#This Row],[Adj Close]]</f>
        <v>2.2947701009077854E-2</v>
      </c>
      <c r="N312" s="9">
        <f t="shared" si="24"/>
        <v>20.157383333333332</v>
      </c>
      <c r="O312" s="14">
        <f>MA1SONY[[#This Row],[Adj Close]]-MA1SONY[[#This Row],[6-MA]]</f>
        <v>1.9552166666666686</v>
      </c>
      <c r="P312" s="13">
        <f>(MA1SONY[[#This Row],[Adj Close]]-N312)^2</f>
        <v>3.8228722136111188</v>
      </c>
      <c r="Q312" s="13">
        <f>ABS(MA1SONY[[#This Row],[Erorr 3]])</f>
        <v>1.9552166666666686</v>
      </c>
      <c r="R312" s="15">
        <f>MA1SONY[[#This Row],[Abs Erorr 3]]/MA1SONY[[#This Row],[Adj Close]]</f>
        <v>8.8420930449909493E-2</v>
      </c>
    </row>
    <row r="313" spans="2:18">
      <c r="B313" s="7">
        <v>44236.291666666664</v>
      </c>
      <c r="C313" s="8">
        <v>21.5427</v>
      </c>
      <c r="D313" s="9">
        <f t="shared" si="21"/>
        <v>22.1126</v>
      </c>
      <c r="E313" s="10">
        <f>MA1SONY[[#This Row],[Adj Close]]-MA1SONY[[#This Row],[Naive Trend ]]</f>
        <v>-0.56990000000000052</v>
      </c>
      <c r="F313" s="6">
        <f t="shared" si="20"/>
        <v>0.32478601000000057</v>
      </c>
      <c r="G313" s="6">
        <f>ABS(MA1SONY[[#This Row],[Erorr 1]])</f>
        <v>0.56990000000000052</v>
      </c>
      <c r="H313" s="11">
        <f>MA1SONY[[#This Row],[Abs Erorr 1]]/MA1SONY[[#This Row],[Adj Close]]</f>
        <v>2.6454437001861442E-2</v>
      </c>
      <c r="I313" s="9">
        <f t="shared" si="23"/>
        <v>21.879933333333337</v>
      </c>
      <c r="J313" s="12">
        <f>(MA1SONY[[#This Row],[Adj Close]]-MA1SONY[[#This Row],[3-MA]])</f>
        <v>-0.33723333333333727</v>
      </c>
      <c r="K313" s="13">
        <f t="shared" si="22"/>
        <v>0.11372632111111376</v>
      </c>
      <c r="L313" s="13">
        <f>ABS(MA1SONY[[#This Row],[Erorr 2]])</f>
        <v>0.33723333333333727</v>
      </c>
      <c r="M313" s="11">
        <f>MA1SONY[[#This Row],[Abs Erorr 2]]/MA1SONY[[#This Row],[Adj Close]]</f>
        <v>1.5654181385496586E-2</v>
      </c>
      <c r="N313" s="9">
        <f t="shared" si="24"/>
        <v>20.792016666666665</v>
      </c>
      <c r="O313" s="14">
        <f>MA1SONY[[#This Row],[Adj Close]]-MA1SONY[[#This Row],[6-MA]]</f>
        <v>0.7506833333333347</v>
      </c>
      <c r="P313" s="13">
        <f>(MA1SONY[[#This Row],[Adj Close]]-N313)^2</f>
        <v>0.5635254669444465</v>
      </c>
      <c r="Q313" s="13">
        <f>ABS(MA1SONY[[#This Row],[Erorr 3]])</f>
        <v>0.7506833333333347</v>
      </c>
      <c r="R313" s="15">
        <f>MA1SONY[[#This Row],[Abs Erorr 3]]/MA1SONY[[#This Row],[Adj Close]]</f>
        <v>3.4846297508359429E-2</v>
      </c>
    </row>
    <row r="314" spans="2:18">
      <c r="B314" s="7">
        <v>44237.291666666664</v>
      </c>
      <c r="C314" s="8">
        <v>21.6709</v>
      </c>
      <c r="D314" s="9">
        <f t="shared" si="21"/>
        <v>21.5427</v>
      </c>
      <c r="E314" s="10">
        <f>MA1SONY[[#This Row],[Adj Close]]-MA1SONY[[#This Row],[Naive Trend ]]</f>
        <v>0.12819999999999965</v>
      </c>
      <c r="F314" s="6">
        <f t="shared" si="20"/>
        <v>1.643523999999991E-2</v>
      </c>
      <c r="G314" s="6">
        <f>ABS(MA1SONY[[#This Row],[Erorr 1]])</f>
        <v>0.12819999999999965</v>
      </c>
      <c r="H314" s="11">
        <f>MA1SONY[[#This Row],[Abs Erorr 1]]/MA1SONY[[#This Row],[Adj Close]]</f>
        <v>5.9157672270187048E-3</v>
      </c>
      <c r="I314" s="9">
        <f t="shared" si="23"/>
        <v>21.992133333333332</v>
      </c>
      <c r="J314" s="12">
        <f>(MA1SONY[[#This Row],[Adj Close]]-MA1SONY[[#This Row],[3-MA]])</f>
        <v>-0.32123333333333193</v>
      </c>
      <c r="K314" s="13">
        <f t="shared" si="22"/>
        <v>0.10319085444444354</v>
      </c>
      <c r="L314" s="13">
        <f>ABS(MA1SONY[[#This Row],[Erorr 2]])</f>
        <v>0.32123333333333193</v>
      </c>
      <c r="M314" s="11">
        <f>MA1SONY[[#This Row],[Abs Erorr 2]]/MA1SONY[[#This Row],[Adj Close]]</f>
        <v>1.4823257609666969E-2</v>
      </c>
      <c r="N314" s="9">
        <f t="shared" si="24"/>
        <v>21.241783333333334</v>
      </c>
      <c r="O314" s="14">
        <f>MA1SONY[[#This Row],[Adj Close]]-MA1SONY[[#This Row],[6-MA]]</f>
        <v>0.42911666666666548</v>
      </c>
      <c r="P314" s="13">
        <f>(MA1SONY[[#This Row],[Adj Close]]-N314)^2</f>
        <v>0.1841411136111101</v>
      </c>
      <c r="Q314" s="13">
        <f>ABS(MA1SONY[[#This Row],[Erorr 3]])</f>
        <v>0.42911666666666548</v>
      </c>
      <c r="R314" s="15">
        <f>MA1SONY[[#This Row],[Abs Erorr 3]]/MA1SONY[[#This Row],[Adj Close]]</f>
        <v>1.980151570385473E-2</v>
      </c>
    </row>
    <row r="315" spans="2:18">
      <c r="B315" s="7">
        <v>44238.291666666664</v>
      </c>
      <c r="C315" s="8">
        <v>21.7971</v>
      </c>
      <c r="D315" s="9">
        <f t="shared" si="21"/>
        <v>21.6709</v>
      </c>
      <c r="E315" s="10">
        <f>MA1SONY[[#This Row],[Adj Close]]-MA1SONY[[#This Row],[Naive Trend ]]</f>
        <v>0.12620000000000076</v>
      </c>
      <c r="F315" s="6">
        <f t="shared" si="20"/>
        <v>1.5926440000000191E-2</v>
      </c>
      <c r="G315" s="6">
        <f>ABS(MA1SONY[[#This Row],[Erorr 1]])</f>
        <v>0.12620000000000076</v>
      </c>
      <c r="H315" s="11">
        <f>MA1SONY[[#This Row],[Abs Erorr 1]]/MA1SONY[[#This Row],[Adj Close]]</f>
        <v>5.7897610232554219E-3</v>
      </c>
      <c r="I315" s="9">
        <f t="shared" si="23"/>
        <v>21.775400000000001</v>
      </c>
      <c r="J315" s="12">
        <f>(MA1SONY[[#This Row],[Adj Close]]-MA1SONY[[#This Row],[3-MA]])</f>
        <v>2.1699999999999164E-2</v>
      </c>
      <c r="K315" s="13">
        <f t="shared" si="22"/>
        <v>4.7088999999996375E-4</v>
      </c>
      <c r="L315" s="13">
        <f>ABS(MA1SONY[[#This Row],[Erorr 2]])</f>
        <v>2.1699999999999164E-2</v>
      </c>
      <c r="M315" s="11">
        <f>MA1SONY[[#This Row],[Abs Erorr 2]]/MA1SONY[[#This Row],[Adj Close]]</f>
        <v>9.9554527895908914E-4</v>
      </c>
      <c r="N315" s="9">
        <f t="shared" si="24"/>
        <v>21.69028333333333</v>
      </c>
      <c r="O315" s="14">
        <f>MA1SONY[[#This Row],[Adj Close]]-MA1SONY[[#This Row],[6-MA]]</f>
        <v>0.10681666666667056</v>
      </c>
      <c r="P315" s="13">
        <f>(MA1SONY[[#This Row],[Adj Close]]-N315)^2</f>
        <v>1.1409800277778609E-2</v>
      </c>
      <c r="Q315" s="13">
        <f>ABS(MA1SONY[[#This Row],[Erorr 3]])</f>
        <v>0.10681666666667056</v>
      </c>
      <c r="R315" s="15">
        <f>MA1SONY[[#This Row],[Abs Erorr 3]]/MA1SONY[[#This Row],[Adj Close]]</f>
        <v>4.9004989960439943E-3</v>
      </c>
    </row>
    <row r="316" spans="2:18">
      <c r="B316" s="7">
        <v>44239.291666666664</v>
      </c>
      <c r="C316" s="8">
        <v>21.712900000000001</v>
      </c>
      <c r="D316" s="9">
        <f t="shared" si="21"/>
        <v>21.7971</v>
      </c>
      <c r="E316" s="10">
        <f>MA1SONY[[#This Row],[Adj Close]]-MA1SONY[[#This Row],[Naive Trend ]]</f>
        <v>-8.4199999999999164E-2</v>
      </c>
      <c r="F316" s="6">
        <f t="shared" si="20"/>
        <v>7.089639999999859E-3</v>
      </c>
      <c r="G316" s="6">
        <f>ABS(MA1SONY[[#This Row],[Erorr 1]])</f>
        <v>8.4199999999999164E-2</v>
      </c>
      <c r="H316" s="11">
        <f>MA1SONY[[#This Row],[Abs Erorr 1]]/MA1SONY[[#This Row],[Adj Close]]</f>
        <v>3.8778790488603163E-3</v>
      </c>
      <c r="I316" s="9">
        <f t="shared" si="23"/>
        <v>21.670233333333332</v>
      </c>
      <c r="J316" s="12">
        <f>(MA1SONY[[#This Row],[Adj Close]]-MA1SONY[[#This Row],[3-MA]])</f>
        <v>4.2666666666669073E-2</v>
      </c>
      <c r="K316" s="13">
        <f t="shared" si="22"/>
        <v>1.8204444444446498E-3</v>
      </c>
      <c r="L316" s="13">
        <f>ABS(MA1SONY[[#This Row],[Erorr 2]])</f>
        <v>4.2666666666669073E-2</v>
      </c>
      <c r="M316" s="11">
        <f>MA1SONY[[#This Row],[Abs Erorr 2]]/MA1SONY[[#This Row],[Adj Close]]</f>
        <v>1.9650376811328322E-3</v>
      </c>
      <c r="N316" s="9">
        <f t="shared" si="24"/>
        <v>21.775083333333338</v>
      </c>
      <c r="O316" s="14">
        <f>MA1SONY[[#This Row],[Adj Close]]-MA1SONY[[#This Row],[6-MA]]</f>
        <v>-6.2183333333337032E-2</v>
      </c>
      <c r="P316" s="13">
        <f>(MA1SONY[[#This Row],[Adj Close]]-N316)^2</f>
        <v>3.8667669444449044E-3</v>
      </c>
      <c r="Q316" s="13">
        <f>ABS(MA1SONY[[#This Row],[Erorr 3]])</f>
        <v>6.2183333333337032E-2</v>
      </c>
      <c r="R316" s="15">
        <f>MA1SONY[[#This Row],[Abs Erorr 3]]/MA1SONY[[#This Row],[Adj Close]]</f>
        <v>2.8638889016822733E-3</v>
      </c>
    </row>
    <row r="317" spans="2:18">
      <c r="B317" s="7">
        <v>44243.291666666664</v>
      </c>
      <c r="C317" s="8">
        <v>21.988299999999999</v>
      </c>
      <c r="D317" s="9">
        <f t="shared" si="21"/>
        <v>21.712900000000001</v>
      </c>
      <c r="E317" s="10">
        <f>MA1SONY[[#This Row],[Adj Close]]-MA1SONY[[#This Row],[Naive Trend ]]</f>
        <v>0.27539999999999765</v>
      </c>
      <c r="F317" s="6">
        <f t="shared" si="20"/>
        <v>7.5845159999998704E-2</v>
      </c>
      <c r="G317" s="6">
        <f>ABS(MA1SONY[[#This Row],[Erorr 1]])</f>
        <v>0.27539999999999765</v>
      </c>
      <c r="H317" s="11">
        <f>MA1SONY[[#This Row],[Abs Erorr 1]]/MA1SONY[[#This Row],[Adj Close]]</f>
        <v>1.252484275728445E-2</v>
      </c>
      <c r="I317" s="9">
        <f t="shared" si="23"/>
        <v>21.726966666666669</v>
      </c>
      <c r="J317" s="12">
        <f>(MA1SONY[[#This Row],[Adj Close]]-MA1SONY[[#This Row],[3-MA]])</f>
        <v>0.26133333333332942</v>
      </c>
      <c r="K317" s="13">
        <f t="shared" si="22"/>
        <v>6.8295111111109072E-2</v>
      </c>
      <c r="L317" s="13">
        <f>ABS(MA1SONY[[#This Row],[Erorr 2]])</f>
        <v>0.26133333333332942</v>
      </c>
      <c r="M317" s="11">
        <f>MA1SONY[[#This Row],[Abs Erorr 2]]/MA1SONY[[#This Row],[Adj Close]]</f>
        <v>1.1885108595631742E-2</v>
      </c>
      <c r="N317" s="9">
        <f t="shared" si="24"/>
        <v>21.859549999999999</v>
      </c>
      <c r="O317" s="14">
        <f>MA1SONY[[#This Row],[Adj Close]]-MA1SONY[[#This Row],[6-MA]]</f>
        <v>0.12875000000000014</v>
      </c>
      <c r="P317" s="13">
        <f>(MA1SONY[[#This Row],[Adj Close]]-N317)^2</f>
        <v>1.6576562500000037E-2</v>
      </c>
      <c r="Q317" s="13">
        <f>ABS(MA1SONY[[#This Row],[Erorr 3]])</f>
        <v>0.12875000000000014</v>
      </c>
      <c r="R317" s="15">
        <f>MA1SONY[[#This Row],[Abs Erorr 3]]/MA1SONY[[#This Row],[Adj Close]]</f>
        <v>5.8553867283964722E-3</v>
      </c>
    </row>
    <row r="318" spans="2:18">
      <c r="B318" s="7">
        <v>44244.291666666664</v>
      </c>
      <c r="C318" s="8">
        <v>21.9788</v>
      </c>
      <c r="D318" s="9">
        <f t="shared" si="21"/>
        <v>21.988299999999999</v>
      </c>
      <c r="E318" s="10">
        <f>MA1SONY[[#This Row],[Adj Close]]-MA1SONY[[#This Row],[Naive Trend ]]</f>
        <v>-9.4999999999991758E-3</v>
      </c>
      <c r="F318" s="6">
        <f t="shared" si="20"/>
        <v>9.0249999999984345E-5</v>
      </c>
      <c r="G318" s="6">
        <f>ABS(MA1SONY[[#This Row],[Erorr 1]])</f>
        <v>9.4999999999991758E-3</v>
      </c>
      <c r="H318" s="11">
        <f>MA1SONY[[#This Row],[Abs Erorr 1]]/MA1SONY[[#This Row],[Adj Close]]</f>
        <v>4.3223469889162175E-4</v>
      </c>
      <c r="I318" s="9">
        <f t="shared" si="23"/>
        <v>21.832766666666668</v>
      </c>
      <c r="J318" s="12">
        <f>(MA1SONY[[#This Row],[Adj Close]]-MA1SONY[[#This Row],[3-MA]])</f>
        <v>0.14603333333333168</v>
      </c>
      <c r="K318" s="13">
        <f t="shared" si="22"/>
        <v>2.1325734444443963E-2</v>
      </c>
      <c r="L318" s="13">
        <f>ABS(MA1SONY[[#This Row],[Erorr 2]])</f>
        <v>0.14603333333333168</v>
      </c>
      <c r="M318" s="11">
        <f>MA1SONY[[#This Row],[Abs Erorr 2]]/MA1SONY[[#This Row],[Adj Close]]</f>
        <v>6.6442814591029398E-3</v>
      </c>
      <c r="N318" s="9">
        <f t="shared" si="24"/>
        <v>21.804083333333335</v>
      </c>
      <c r="O318" s="14">
        <f>MA1SONY[[#This Row],[Adj Close]]-MA1SONY[[#This Row],[6-MA]]</f>
        <v>0.17471666666666508</v>
      </c>
      <c r="P318" s="13">
        <f>(MA1SONY[[#This Row],[Adj Close]]-N318)^2</f>
        <v>3.0525913611110556E-2</v>
      </c>
      <c r="Q318" s="13">
        <f>ABS(MA1SONY[[#This Row],[Erorr 3]])</f>
        <v>0.17471666666666508</v>
      </c>
      <c r="R318" s="15">
        <f>MA1SONY[[#This Row],[Abs Erorr 3]]/MA1SONY[[#This Row],[Adj Close]]</f>
        <v>7.9493269271600393E-3</v>
      </c>
    </row>
    <row r="319" spans="2:18">
      <c r="B319" s="7">
        <v>44245.291666666664</v>
      </c>
      <c r="C319" s="8">
        <v>21.710999999999999</v>
      </c>
      <c r="D319" s="9">
        <f t="shared" si="21"/>
        <v>21.9788</v>
      </c>
      <c r="E319" s="10">
        <f>MA1SONY[[#This Row],[Adj Close]]-MA1SONY[[#This Row],[Naive Trend ]]</f>
        <v>-0.26780000000000115</v>
      </c>
      <c r="F319" s="6">
        <f t="shared" si="20"/>
        <v>7.1716840000000615E-2</v>
      </c>
      <c r="G319" s="6">
        <f>ABS(MA1SONY[[#This Row],[Erorr 1]])</f>
        <v>0.26780000000000115</v>
      </c>
      <c r="H319" s="11">
        <f>MA1SONY[[#This Row],[Abs Erorr 1]]/MA1SONY[[#This Row],[Adj Close]]</f>
        <v>1.2334761180968226E-2</v>
      </c>
      <c r="I319" s="9">
        <f t="shared" si="23"/>
        <v>21.893333333333334</v>
      </c>
      <c r="J319" s="12">
        <f>(MA1SONY[[#This Row],[Adj Close]]-MA1SONY[[#This Row],[3-MA]])</f>
        <v>-0.1823333333333359</v>
      </c>
      <c r="K319" s="13">
        <f t="shared" si="22"/>
        <v>3.3245444444445382E-2</v>
      </c>
      <c r="L319" s="13">
        <f>ABS(MA1SONY[[#This Row],[Erorr 2]])</f>
        <v>0.1823333333333359</v>
      </c>
      <c r="M319" s="11">
        <f>MA1SONY[[#This Row],[Abs Erorr 2]]/MA1SONY[[#This Row],[Adj Close]]</f>
        <v>8.3982006049162141E-3</v>
      </c>
      <c r="N319" s="9">
        <f t="shared" si="24"/>
        <v>21.781783333333333</v>
      </c>
      <c r="O319" s="14">
        <f>MA1SONY[[#This Row],[Adj Close]]-MA1SONY[[#This Row],[6-MA]]</f>
        <v>-7.0783333333334753E-2</v>
      </c>
      <c r="P319" s="13">
        <f>(MA1SONY[[#This Row],[Adj Close]]-N319)^2</f>
        <v>5.0102802777779783E-3</v>
      </c>
      <c r="Q319" s="13">
        <f>ABS(MA1SONY[[#This Row],[Erorr 3]])</f>
        <v>7.0783333333334753E-2</v>
      </c>
      <c r="R319" s="15">
        <f>MA1SONY[[#This Row],[Abs Erorr 3]]/MA1SONY[[#This Row],[Adj Close]]</f>
        <v>3.260252099550217E-3</v>
      </c>
    </row>
    <row r="320" spans="2:18">
      <c r="B320" s="7">
        <v>44246.291666666664</v>
      </c>
      <c r="C320" s="8">
        <v>22.097300000000001</v>
      </c>
      <c r="D320" s="9">
        <f t="shared" si="21"/>
        <v>21.710999999999999</v>
      </c>
      <c r="E320" s="10">
        <f>MA1SONY[[#This Row],[Adj Close]]-MA1SONY[[#This Row],[Naive Trend ]]</f>
        <v>0.38630000000000209</v>
      </c>
      <c r="F320" s="6">
        <f t="shared" si="20"/>
        <v>0.14922769000000161</v>
      </c>
      <c r="G320" s="6">
        <f>ABS(MA1SONY[[#This Row],[Erorr 1]])</f>
        <v>0.38630000000000209</v>
      </c>
      <c r="H320" s="11">
        <f>MA1SONY[[#This Row],[Abs Erorr 1]]/MA1SONY[[#This Row],[Adj Close]]</f>
        <v>1.7481773791368269E-2</v>
      </c>
      <c r="I320" s="9">
        <f t="shared" si="23"/>
        <v>21.892700000000001</v>
      </c>
      <c r="J320" s="12">
        <f>(MA1SONY[[#This Row],[Adj Close]]-MA1SONY[[#This Row],[3-MA]])</f>
        <v>0.20459999999999923</v>
      </c>
      <c r="K320" s="13">
        <f t="shared" si="22"/>
        <v>4.1861159999999682E-2</v>
      </c>
      <c r="L320" s="13">
        <f>ABS(MA1SONY[[#This Row],[Erorr 2]])</f>
        <v>0.20459999999999923</v>
      </c>
      <c r="M320" s="11">
        <f>MA1SONY[[#This Row],[Abs Erorr 2]]/MA1SONY[[#This Row],[Adj Close]]</f>
        <v>9.259049748159243E-3</v>
      </c>
      <c r="N320" s="9">
        <f t="shared" si="24"/>
        <v>21.80983333333333</v>
      </c>
      <c r="O320" s="14">
        <f>MA1SONY[[#This Row],[Adj Close]]-MA1SONY[[#This Row],[6-MA]]</f>
        <v>0.28746666666667053</v>
      </c>
      <c r="P320" s="13">
        <f>(MA1SONY[[#This Row],[Adj Close]]-N320)^2</f>
        <v>8.2637084444446673E-2</v>
      </c>
      <c r="Q320" s="13">
        <f>ABS(MA1SONY[[#This Row],[Erorr 3]])</f>
        <v>0.28746666666667053</v>
      </c>
      <c r="R320" s="15">
        <f>MA1SONY[[#This Row],[Abs Erorr 3]]/MA1SONY[[#This Row],[Adj Close]]</f>
        <v>1.3009130828955145E-2</v>
      </c>
    </row>
    <row r="321" spans="2:18">
      <c r="B321" s="7">
        <v>44249.291666666664</v>
      </c>
      <c r="C321" s="8">
        <v>21.665099999999999</v>
      </c>
      <c r="D321" s="9">
        <f t="shared" si="21"/>
        <v>22.097300000000001</v>
      </c>
      <c r="E321" s="10">
        <f>MA1SONY[[#This Row],[Adj Close]]-MA1SONY[[#This Row],[Naive Trend ]]</f>
        <v>-0.43220000000000169</v>
      </c>
      <c r="F321" s="6">
        <f t="shared" si="20"/>
        <v>0.18679684000000146</v>
      </c>
      <c r="G321" s="6">
        <f>ABS(MA1SONY[[#This Row],[Erorr 1]])</f>
        <v>0.43220000000000169</v>
      </c>
      <c r="H321" s="11">
        <f>MA1SONY[[#This Row],[Abs Erorr 1]]/MA1SONY[[#This Row],[Adj Close]]</f>
        <v>1.9949134783592122E-2</v>
      </c>
      <c r="I321" s="9">
        <f t="shared" si="23"/>
        <v>21.929033333333333</v>
      </c>
      <c r="J321" s="12">
        <f>(MA1SONY[[#This Row],[Adj Close]]-MA1SONY[[#This Row],[3-MA]])</f>
        <v>-0.26393333333333402</v>
      </c>
      <c r="K321" s="13">
        <f t="shared" si="22"/>
        <v>6.9660804444444807E-2</v>
      </c>
      <c r="L321" s="13">
        <f>ABS(MA1SONY[[#This Row],[Erorr 2]])</f>
        <v>0.26393333333333402</v>
      </c>
      <c r="M321" s="11">
        <f>MA1SONY[[#This Row],[Abs Erorr 2]]/MA1SONY[[#This Row],[Adj Close]]</f>
        <v>1.2182419344167994E-2</v>
      </c>
      <c r="N321" s="9">
        <f t="shared" si="24"/>
        <v>21.8809</v>
      </c>
      <c r="O321" s="14">
        <f>MA1SONY[[#This Row],[Adj Close]]-MA1SONY[[#This Row],[6-MA]]</f>
        <v>-0.21580000000000155</v>
      </c>
      <c r="P321" s="13">
        <f>(MA1SONY[[#This Row],[Adj Close]]-N321)^2</f>
        <v>4.6569640000000669E-2</v>
      </c>
      <c r="Q321" s="13">
        <f>ABS(MA1SONY[[#This Row],[Erorr 3]])</f>
        <v>0.21580000000000155</v>
      </c>
      <c r="R321" s="15">
        <f>MA1SONY[[#This Row],[Abs Erorr 3]]/MA1SONY[[#This Row],[Adj Close]]</f>
        <v>9.9607202366941098E-3</v>
      </c>
    </row>
    <row r="322" spans="2:18">
      <c r="B322" s="7">
        <v>44250.291666666664</v>
      </c>
      <c r="C322" s="8">
        <v>21.502600000000001</v>
      </c>
      <c r="D322" s="9">
        <f t="shared" si="21"/>
        <v>21.665099999999999</v>
      </c>
      <c r="E322" s="10">
        <f>MA1SONY[[#This Row],[Adj Close]]-MA1SONY[[#This Row],[Naive Trend ]]</f>
        <v>-0.16249999999999787</v>
      </c>
      <c r="F322" s="6">
        <f t="shared" si="20"/>
        <v>2.6406249999999309E-2</v>
      </c>
      <c r="G322" s="6">
        <f>ABS(MA1SONY[[#This Row],[Erorr 1]])</f>
        <v>0.16249999999999787</v>
      </c>
      <c r="H322" s="11">
        <f>MA1SONY[[#This Row],[Abs Erorr 1]]/MA1SONY[[#This Row],[Adj Close]]</f>
        <v>7.5572256378297446E-3</v>
      </c>
      <c r="I322" s="9">
        <f t="shared" si="23"/>
        <v>21.824466666666666</v>
      </c>
      <c r="J322" s="12">
        <f>(MA1SONY[[#This Row],[Adj Close]]-MA1SONY[[#This Row],[3-MA]])</f>
        <v>-0.32186666666666497</v>
      </c>
      <c r="K322" s="13">
        <f t="shared" si="22"/>
        <v>0.10359815111111002</v>
      </c>
      <c r="L322" s="13">
        <f>ABS(MA1SONY[[#This Row],[Erorr 2]])</f>
        <v>0.32186666666666497</v>
      </c>
      <c r="M322" s="11">
        <f>MA1SONY[[#This Row],[Abs Erorr 2]]/MA1SONY[[#This Row],[Adj Close]]</f>
        <v>1.496873246336094E-2</v>
      </c>
      <c r="N322" s="9">
        <f t="shared" si="24"/>
        <v>21.858900000000002</v>
      </c>
      <c r="O322" s="14">
        <f>MA1SONY[[#This Row],[Adj Close]]-MA1SONY[[#This Row],[6-MA]]</f>
        <v>-0.35630000000000095</v>
      </c>
      <c r="P322" s="13">
        <f>(MA1SONY[[#This Row],[Adj Close]]-N322)^2</f>
        <v>0.12694969000000067</v>
      </c>
      <c r="Q322" s="13">
        <f>ABS(MA1SONY[[#This Row],[Erorr 3]])</f>
        <v>0.35630000000000095</v>
      </c>
      <c r="R322" s="15">
        <f>MA1SONY[[#This Row],[Abs Erorr 3]]/MA1SONY[[#This Row],[Adj Close]]</f>
        <v>1.6570089198515572E-2</v>
      </c>
    </row>
    <row r="323" spans="2:18">
      <c r="B323" s="7">
        <v>44251.291666666664</v>
      </c>
      <c r="C323" s="8">
        <v>20.961300000000001</v>
      </c>
      <c r="D323" s="9">
        <f t="shared" si="21"/>
        <v>21.502600000000001</v>
      </c>
      <c r="E323" s="10">
        <f>MA1SONY[[#This Row],[Adj Close]]-MA1SONY[[#This Row],[Naive Trend ]]</f>
        <v>-0.54129999999999967</v>
      </c>
      <c r="F323" s="6">
        <f t="shared" si="20"/>
        <v>0.29300568999999965</v>
      </c>
      <c r="G323" s="6">
        <f>ABS(MA1SONY[[#This Row],[Erorr 1]])</f>
        <v>0.54129999999999967</v>
      </c>
      <c r="H323" s="11">
        <f>MA1SONY[[#This Row],[Abs Erorr 1]]/MA1SONY[[#This Row],[Adj Close]]</f>
        <v>2.5823780013644174E-2</v>
      </c>
      <c r="I323" s="9">
        <f t="shared" si="23"/>
        <v>21.754999999999999</v>
      </c>
      <c r="J323" s="12">
        <f>(MA1SONY[[#This Row],[Adj Close]]-MA1SONY[[#This Row],[3-MA]])</f>
        <v>-0.79369999999999763</v>
      </c>
      <c r="K323" s="13">
        <f t="shared" si="22"/>
        <v>0.62995968999999619</v>
      </c>
      <c r="L323" s="13">
        <f>ABS(MA1SONY[[#This Row],[Erorr 2]])</f>
        <v>0.79369999999999763</v>
      </c>
      <c r="M323" s="11">
        <f>MA1SONY[[#This Row],[Abs Erorr 2]]/MA1SONY[[#This Row],[Adj Close]]</f>
        <v>3.7865017913965147E-2</v>
      </c>
      <c r="N323" s="9">
        <f t="shared" si="24"/>
        <v>21.823850000000004</v>
      </c>
      <c r="O323" s="14">
        <f>MA1SONY[[#This Row],[Adj Close]]-MA1SONY[[#This Row],[6-MA]]</f>
        <v>-0.86255000000000237</v>
      </c>
      <c r="P323" s="13">
        <f>(MA1SONY[[#This Row],[Adj Close]]-N323)^2</f>
        <v>0.74399250250000404</v>
      </c>
      <c r="Q323" s="13">
        <f>ABS(MA1SONY[[#This Row],[Erorr 3]])</f>
        <v>0.86255000000000237</v>
      </c>
      <c r="R323" s="15">
        <f>MA1SONY[[#This Row],[Abs Erorr 3]]/MA1SONY[[#This Row],[Adj Close]]</f>
        <v>4.1149642436299386E-2</v>
      </c>
    </row>
    <row r="324" spans="2:18">
      <c r="B324" s="7">
        <v>44252.291666666664</v>
      </c>
      <c r="C324" s="8">
        <v>20.479299999999999</v>
      </c>
      <c r="D324" s="9">
        <f t="shared" si="21"/>
        <v>20.961300000000001</v>
      </c>
      <c r="E324" s="10">
        <f>MA1SONY[[#This Row],[Adj Close]]-MA1SONY[[#This Row],[Naive Trend ]]</f>
        <v>-0.48200000000000287</v>
      </c>
      <c r="F324" s="6">
        <f t="shared" ref="F324:F387" si="25">(C324-D324)^2</f>
        <v>0.23232400000000278</v>
      </c>
      <c r="G324" s="6">
        <f>ABS(MA1SONY[[#This Row],[Erorr 1]])</f>
        <v>0.48200000000000287</v>
      </c>
      <c r="H324" s="11">
        <f>MA1SONY[[#This Row],[Abs Erorr 1]]/MA1SONY[[#This Row],[Adj Close]]</f>
        <v>2.353596070178194E-2</v>
      </c>
      <c r="I324" s="9">
        <f t="shared" si="23"/>
        <v>21.376333333333331</v>
      </c>
      <c r="J324" s="12">
        <f>(MA1SONY[[#This Row],[Adj Close]]-MA1SONY[[#This Row],[3-MA]])</f>
        <v>-0.89703333333333291</v>
      </c>
      <c r="K324" s="13">
        <f t="shared" si="22"/>
        <v>0.80466880111111039</v>
      </c>
      <c r="L324" s="13">
        <f>ABS(MA1SONY[[#This Row],[Erorr 2]])</f>
        <v>0.89703333333333291</v>
      </c>
      <c r="M324" s="11">
        <f>MA1SONY[[#This Row],[Abs Erorr 2]]/MA1SONY[[#This Row],[Adj Close]]</f>
        <v>4.3801952866227505E-2</v>
      </c>
      <c r="N324" s="9">
        <f t="shared" si="24"/>
        <v>21.652683333333332</v>
      </c>
      <c r="O324" s="14">
        <f>MA1SONY[[#This Row],[Adj Close]]-MA1SONY[[#This Row],[6-MA]]</f>
        <v>-1.1733833333333337</v>
      </c>
      <c r="P324" s="13">
        <f>(MA1SONY[[#This Row],[Adj Close]]-N324)^2</f>
        <v>1.3768284469444452</v>
      </c>
      <c r="Q324" s="13">
        <f>ABS(MA1SONY[[#This Row],[Erorr 3]])</f>
        <v>1.1733833333333337</v>
      </c>
      <c r="R324" s="15">
        <f>MA1SONY[[#This Row],[Abs Erorr 3]]/MA1SONY[[#This Row],[Adj Close]]</f>
        <v>5.72960664345624E-2</v>
      </c>
    </row>
    <row r="325" spans="2:18">
      <c r="B325" s="7">
        <v>44253.291666666664</v>
      </c>
      <c r="C325" s="8">
        <v>20.236499999999999</v>
      </c>
      <c r="D325" s="9">
        <f t="shared" ref="D325:D388" si="26">C324</f>
        <v>20.479299999999999</v>
      </c>
      <c r="E325" s="10">
        <f>MA1SONY[[#This Row],[Adj Close]]-MA1SONY[[#This Row],[Naive Trend ]]</f>
        <v>-0.24279999999999902</v>
      </c>
      <c r="F325" s="6">
        <f t="shared" si="25"/>
        <v>5.895183999999952E-2</v>
      </c>
      <c r="G325" s="6">
        <f>ABS(MA1SONY[[#This Row],[Erorr 1]])</f>
        <v>0.24279999999999902</v>
      </c>
      <c r="H325" s="11">
        <f>MA1SONY[[#This Row],[Abs Erorr 1]]/MA1SONY[[#This Row],[Adj Close]]</f>
        <v>1.1998122204926694E-2</v>
      </c>
      <c r="I325" s="9">
        <f t="shared" si="23"/>
        <v>20.981066666666667</v>
      </c>
      <c r="J325" s="12">
        <f>(MA1SONY[[#This Row],[Adj Close]]-MA1SONY[[#This Row],[3-MA]])</f>
        <v>-0.74456666666666749</v>
      </c>
      <c r="K325" s="13">
        <f t="shared" si="22"/>
        <v>0.55437952111111233</v>
      </c>
      <c r="L325" s="13">
        <f>ABS(MA1SONY[[#This Row],[Erorr 2]])</f>
        <v>0.74456666666666749</v>
      </c>
      <c r="M325" s="11">
        <f>MA1SONY[[#This Row],[Abs Erorr 2]]/MA1SONY[[#This Row],[Adj Close]]</f>
        <v>3.6793253115245596E-2</v>
      </c>
      <c r="N325" s="9">
        <f t="shared" si="24"/>
        <v>21.402766666666665</v>
      </c>
      <c r="O325" s="14">
        <f>MA1SONY[[#This Row],[Adj Close]]-MA1SONY[[#This Row],[6-MA]]</f>
        <v>-1.1662666666666652</v>
      </c>
      <c r="P325" s="13">
        <f>(MA1SONY[[#This Row],[Adj Close]]-N325)^2</f>
        <v>1.3601779377777745</v>
      </c>
      <c r="Q325" s="13">
        <f>ABS(MA1SONY[[#This Row],[Erorr 3]])</f>
        <v>1.1662666666666652</v>
      </c>
      <c r="R325" s="15">
        <f>MA1SONY[[#This Row],[Abs Erorr 3]]/MA1SONY[[#This Row],[Adj Close]]</f>
        <v>5.7631836862434969E-2</v>
      </c>
    </row>
    <row r="326" spans="2:18">
      <c r="B326" s="7">
        <v>44256.291666666664</v>
      </c>
      <c r="C326" s="8">
        <v>20.6706</v>
      </c>
      <c r="D326" s="9">
        <f t="shared" si="26"/>
        <v>20.236499999999999</v>
      </c>
      <c r="E326" s="10">
        <f>MA1SONY[[#This Row],[Adj Close]]-MA1SONY[[#This Row],[Naive Trend ]]</f>
        <v>0.43410000000000082</v>
      </c>
      <c r="F326" s="6">
        <f t="shared" si="25"/>
        <v>0.18844281000000071</v>
      </c>
      <c r="G326" s="6">
        <f>ABS(MA1SONY[[#This Row],[Erorr 1]])</f>
        <v>0.43410000000000082</v>
      </c>
      <c r="H326" s="11">
        <f>MA1SONY[[#This Row],[Abs Erorr 1]]/MA1SONY[[#This Row],[Adj Close]]</f>
        <v>2.1000841775275069E-2</v>
      </c>
      <c r="I326" s="9">
        <f t="shared" si="23"/>
        <v>20.559033333333335</v>
      </c>
      <c r="J326" s="12">
        <f>(MA1SONY[[#This Row],[Adj Close]]-MA1SONY[[#This Row],[3-MA]])</f>
        <v>0.11156666666666482</v>
      </c>
      <c r="K326" s="13">
        <f t="shared" ref="K326:K389" si="27">(C326-I326)^2</f>
        <v>1.2447121111110697E-2</v>
      </c>
      <c r="L326" s="13">
        <f>ABS(MA1SONY[[#This Row],[Erorr 2]])</f>
        <v>0.11156666666666482</v>
      </c>
      <c r="M326" s="11">
        <f>MA1SONY[[#This Row],[Abs Erorr 2]]/MA1SONY[[#This Row],[Adj Close]]</f>
        <v>5.397359857317389E-3</v>
      </c>
      <c r="N326" s="9">
        <f t="shared" si="24"/>
        <v>21.157016666666667</v>
      </c>
      <c r="O326" s="14">
        <f>MA1SONY[[#This Row],[Adj Close]]-MA1SONY[[#This Row],[6-MA]]</f>
        <v>-0.48641666666666694</v>
      </c>
      <c r="P326" s="13">
        <f>(MA1SONY[[#This Row],[Adj Close]]-N326)^2</f>
        <v>0.23660117361111138</v>
      </c>
      <c r="Q326" s="13">
        <f>ABS(MA1SONY[[#This Row],[Erorr 3]])</f>
        <v>0.48641666666666694</v>
      </c>
      <c r="R326" s="15">
        <f>MA1SONY[[#This Row],[Abs Erorr 3]]/MA1SONY[[#This Row],[Adj Close]]</f>
        <v>2.3531811687453046E-2</v>
      </c>
    </row>
    <row r="327" spans="2:18">
      <c r="B327" s="7">
        <v>44257.291666666664</v>
      </c>
      <c r="C327" s="8">
        <v>20.2288</v>
      </c>
      <c r="D327" s="9">
        <f t="shared" si="26"/>
        <v>20.6706</v>
      </c>
      <c r="E327" s="10">
        <f>MA1SONY[[#This Row],[Adj Close]]-MA1SONY[[#This Row],[Naive Trend ]]</f>
        <v>-0.44180000000000064</v>
      </c>
      <c r="F327" s="6">
        <f t="shared" si="25"/>
        <v>0.19518724000000057</v>
      </c>
      <c r="G327" s="6">
        <f>ABS(MA1SONY[[#This Row],[Erorr 1]])</f>
        <v>0.44180000000000064</v>
      </c>
      <c r="H327" s="11">
        <f>MA1SONY[[#This Row],[Abs Erorr 1]]/MA1SONY[[#This Row],[Adj Close]]</f>
        <v>2.1840148698884791E-2</v>
      </c>
      <c r="I327" s="9">
        <f t="shared" ref="I327:I390" si="28">AVERAGE(C324:C326)</f>
        <v>20.462133333333334</v>
      </c>
      <c r="J327" s="12">
        <f>(MA1SONY[[#This Row],[Adj Close]]-MA1SONY[[#This Row],[3-MA]])</f>
        <v>-0.23333333333333428</v>
      </c>
      <c r="K327" s="13">
        <f t="shared" si="27"/>
        <v>5.4444444444444885E-2</v>
      </c>
      <c r="L327" s="13">
        <f>ABS(MA1SONY[[#This Row],[Erorr 2]])</f>
        <v>0.23333333333333428</v>
      </c>
      <c r="M327" s="11">
        <f>MA1SONY[[#This Row],[Abs Erorr 2]]/MA1SONY[[#This Row],[Adj Close]]</f>
        <v>1.1534709588968911E-2</v>
      </c>
      <c r="N327" s="9">
        <f t="shared" si="24"/>
        <v>20.919233333333334</v>
      </c>
      <c r="O327" s="14">
        <f>MA1SONY[[#This Row],[Adj Close]]-MA1SONY[[#This Row],[6-MA]]</f>
        <v>-0.69043333333333479</v>
      </c>
      <c r="P327" s="13">
        <f>(MA1SONY[[#This Row],[Adj Close]]-N327)^2</f>
        <v>0.47669818777777978</v>
      </c>
      <c r="Q327" s="13">
        <f>ABS(MA1SONY[[#This Row],[Erorr 3]])</f>
        <v>0.69043333333333479</v>
      </c>
      <c r="R327" s="15">
        <f>MA1SONY[[#This Row],[Abs Erorr 3]]/MA1SONY[[#This Row],[Adj Close]]</f>
        <v>3.4131205673758935E-2</v>
      </c>
    </row>
    <row r="328" spans="2:18">
      <c r="B328" s="7">
        <v>44258.291666666664</v>
      </c>
      <c r="C328" s="8">
        <v>19.989699999999999</v>
      </c>
      <c r="D328" s="9">
        <f t="shared" si="26"/>
        <v>20.2288</v>
      </c>
      <c r="E328" s="10">
        <f>MA1SONY[[#This Row],[Adj Close]]-MA1SONY[[#This Row],[Naive Trend ]]</f>
        <v>-0.23910000000000053</v>
      </c>
      <c r="F328" s="6">
        <f t="shared" si="25"/>
        <v>5.7168810000000257E-2</v>
      </c>
      <c r="G328" s="6">
        <f>ABS(MA1SONY[[#This Row],[Erorr 1]])</f>
        <v>0.23910000000000053</v>
      </c>
      <c r="H328" s="11">
        <f>MA1SONY[[#This Row],[Abs Erorr 1]]/MA1SONY[[#This Row],[Adj Close]]</f>
        <v>1.1961159997398687E-2</v>
      </c>
      <c r="I328" s="9">
        <f t="shared" si="28"/>
        <v>20.378633333333333</v>
      </c>
      <c r="J328" s="12">
        <f>(MA1SONY[[#This Row],[Adj Close]]-MA1SONY[[#This Row],[3-MA]])</f>
        <v>-0.38893333333333402</v>
      </c>
      <c r="K328" s="13">
        <f t="shared" si="27"/>
        <v>0.15126913777777831</v>
      </c>
      <c r="L328" s="13">
        <f>ABS(MA1SONY[[#This Row],[Erorr 2]])</f>
        <v>0.38893333333333402</v>
      </c>
      <c r="M328" s="11">
        <f>MA1SONY[[#This Row],[Abs Erorr 2]]/MA1SONY[[#This Row],[Adj Close]]</f>
        <v>1.9456686860399808E-2</v>
      </c>
      <c r="N328" s="9">
        <f t="shared" si="24"/>
        <v>20.679850000000002</v>
      </c>
      <c r="O328" s="14">
        <f>MA1SONY[[#This Row],[Adj Close]]-MA1SONY[[#This Row],[6-MA]]</f>
        <v>-0.69015000000000271</v>
      </c>
      <c r="P328" s="13">
        <f>(MA1SONY[[#This Row],[Adj Close]]-N328)^2</f>
        <v>0.47630702250000373</v>
      </c>
      <c r="Q328" s="13">
        <f>ABS(MA1SONY[[#This Row],[Erorr 3]])</f>
        <v>0.69015000000000271</v>
      </c>
      <c r="R328" s="15">
        <f>MA1SONY[[#This Row],[Abs Erorr 3]]/MA1SONY[[#This Row],[Adj Close]]</f>
        <v>3.4525280519467662E-2</v>
      </c>
    </row>
    <row r="329" spans="2:18">
      <c r="B329" s="7">
        <v>44259.291666666664</v>
      </c>
      <c r="C329" s="8">
        <v>19.4772</v>
      </c>
      <c r="D329" s="9">
        <f t="shared" si="26"/>
        <v>19.989699999999999</v>
      </c>
      <c r="E329" s="10">
        <f>MA1SONY[[#This Row],[Adj Close]]-MA1SONY[[#This Row],[Naive Trend ]]</f>
        <v>-0.51249999999999929</v>
      </c>
      <c r="F329" s="6">
        <f t="shared" si="25"/>
        <v>0.26265624999999926</v>
      </c>
      <c r="G329" s="6">
        <f>ABS(MA1SONY[[#This Row],[Erorr 1]])</f>
        <v>0.51249999999999929</v>
      </c>
      <c r="H329" s="11">
        <f>MA1SONY[[#This Row],[Abs Erorr 1]]/MA1SONY[[#This Row],[Adj Close]]</f>
        <v>2.6312817037356464E-2</v>
      </c>
      <c r="I329" s="9">
        <f t="shared" si="28"/>
        <v>20.296366666666668</v>
      </c>
      <c r="J329" s="12">
        <f>(MA1SONY[[#This Row],[Adj Close]]-MA1SONY[[#This Row],[3-MA]])</f>
        <v>-0.81916666666666771</v>
      </c>
      <c r="K329" s="13">
        <f t="shared" si="27"/>
        <v>0.67103402777777954</v>
      </c>
      <c r="L329" s="13">
        <f>ABS(MA1SONY[[#This Row],[Erorr 2]])</f>
        <v>0.81916666666666771</v>
      </c>
      <c r="M329" s="11">
        <f>MA1SONY[[#This Row],[Abs Erorr 2]]/MA1SONY[[#This Row],[Adj Close]]</f>
        <v>4.2057722191417027E-2</v>
      </c>
      <c r="N329" s="9">
        <f t="shared" si="24"/>
        <v>20.427700000000002</v>
      </c>
      <c r="O329" s="14">
        <f>MA1SONY[[#This Row],[Adj Close]]-MA1SONY[[#This Row],[6-MA]]</f>
        <v>-0.95050000000000168</v>
      </c>
      <c r="P329" s="13">
        <f>(MA1SONY[[#This Row],[Adj Close]]-N329)^2</f>
        <v>0.90345025000000323</v>
      </c>
      <c r="Q329" s="13">
        <f>ABS(MA1SONY[[#This Row],[Erorr 3]])</f>
        <v>0.95050000000000168</v>
      </c>
      <c r="R329" s="15">
        <f>MA1SONY[[#This Row],[Abs Erorr 3]]/MA1SONY[[#This Row],[Adj Close]]</f>
        <v>4.8800648963916872E-2</v>
      </c>
    </row>
    <row r="330" spans="2:18">
      <c r="B330" s="7">
        <v>44260.291666666664</v>
      </c>
      <c r="C330" s="8">
        <v>19.917100000000001</v>
      </c>
      <c r="D330" s="9">
        <f t="shared" si="26"/>
        <v>19.4772</v>
      </c>
      <c r="E330" s="10">
        <f>MA1SONY[[#This Row],[Adj Close]]-MA1SONY[[#This Row],[Naive Trend ]]</f>
        <v>0.43990000000000151</v>
      </c>
      <c r="F330" s="6">
        <f t="shared" si="25"/>
        <v>0.19351201000000132</v>
      </c>
      <c r="G330" s="6">
        <f>ABS(MA1SONY[[#This Row],[Erorr 1]])</f>
        <v>0.43990000000000151</v>
      </c>
      <c r="H330" s="11">
        <f>MA1SONY[[#This Row],[Abs Erorr 1]]/MA1SONY[[#This Row],[Adj Close]]</f>
        <v>2.2086548744546217E-2</v>
      </c>
      <c r="I330" s="9">
        <f t="shared" si="28"/>
        <v>19.898566666666667</v>
      </c>
      <c r="J330" s="12">
        <f>(MA1SONY[[#This Row],[Adj Close]]-MA1SONY[[#This Row],[3-MA]])</f>
        <v>1.8533333333333957E-2</v>
      </c>
      <c r="K330" s="13">
        <f t="shared" si="27"/>
        <v>3.4348444444446758E-4</v>
      </c>
      <c r="L330" s="13">
        <f>ABS(MA1SONY[[#This Row],[Erorr 2]])</f>
        <v>1.8533333333333957E-2</v>
      </c>
      <c r="M330" s="11">
        <f>MA1SONY[[#This Row],[Abs Erorr 2]]/MA1SONY[[#This Row],[Adj Close]]</f>
        <v>9.3052368735076674E-4</v>
      </c>
      <c r="N330" s="9">
        <f t="shared" ref="N330:N393" si="29">AVERAGE(C324:C329)</f>
        <v>20.180350000000001</v>
      </c>
      <c r="O330" s="14">
        <f>MA1SONY[[#This Row],[Adj Close]]-MA1SONY[[#This Row],[6-MA]]</f>
        <v>-0.26324999999999932</v>
      </c>
      <c r="P330" s="13">
        <f>(MA1SONY[[#This Row],[Adj Close]]-N330)^2</f>
        <v>6.9300562499999635E-2</v>
      </c>
      <c r="Q330" s="13">
        <f>ABS(MA1SONY[[#This Row],[Erorr 3]])</f>
        <v>0.26324999999999932</v>
      </c>
      <c r="R330" s="15">
        <f>MA1SONY[[#This Row],[Abs Erorr 3]]/MA1SONY[[#This Row],[Adj Close]]</f>
        <v>1.3217285649015132E-2</v>
      </c>
    </row>
    <row r="331" spans="2:18">
      <c r="B331" s="7">
        <v>44263.291666666664</v>
      </c>
      <c r="C331" s="8">
        <v>19.173100000000002</v>
      </c>
      <c r="D331" s="9">
        <f t="shared" si="26"/>
        <v>19.917100000000001</v>
      </c>
      <c r="E331" s="10">
        <f>MA1SONY[[#This Row],[Adj Close]]-MA1SONY[[#This Row],[Naive Trend ]]</f>
        <v>-0.74399999999999977</v>
      </c>
      <c r="F331" s="6">
        <f t="shared" si="25"/>
        <v>0.55353599999999969</v>
      </c>
      <c r="G331" s="6">
        <f>ABS(MA1SONY[[#This Row],[Erorr 1]])</f>
        <v>0.74399999999999977</v>
      </c>
      <c r="H331" s="11">
        <f>MA1SONY[[#This Row],[Abs Erorr 1]]/MA1SONY[[#This Row],[Adj Close]]</f>
        <v>3.8804366534363234E-2</v>
      </c>
      <c r="I331" s="9">
        <f t="shared" si="28"/>
        <v>19.794666666666668</v>
      </c>
      <c r="J331" s="12">
        <f>(MA1SONY[[#This Row],[Adj Close]]-MA1SONY[[#This Row],[3-MA]])</f>
        <v>-0.62156666666666638</v>
      </c>
      <c r="K331" s="13">
        <f t="shared" si="27"/>
        <v>0.38634512111111075</v>
      </c>
      <c r="L331" s="13">
        <f>ABS(MA1SONY[[#This Row],[Erorr 2]])</f>
        <v>0.62156666666666638</v>
      </c>
      <c r="M331" s="11">
        <f>MA1SONY[[#This Row],[Abs Erorr 2]]/MA1SONY[[#This Row],[Adj Close]]</f>
        <v>3.2418683815693149E-2</v>
      </c>
      <c r="N331" s="9">
        <f t="shared" si="29"/>
        <v>20.086649999999999</v>
      </c>
      <c r="O331" s="14">
        <f>MA1SONY[[#This Row],[Adj Close]]-MA1SONY[[#This Row],[6-MA]]</f>
        <v>-0.9135499999999972</v>
      </c>
      <c r="P331" s="13">
        <f>(MA1SONY[[#This Row],[Adj Close]]-N331)^2</f>
        <v>0.8345736024999949</v>
      </c>
      <c r="Q331" s="13">
        <f>ABS(MA1SONY[[#This Row],[Erorr 3]])</f>
        <v>0.9135499999999972</v>
      </c>
      <c r="R331" s="15">
        <f>MA1SONY[[#This Row],[Abs Erorr 3]]/MA1SONY[[#This Row],[Adj Close]]</f>
        <v>4.7647485278854075E-2</v>
      </c>
    </row>
    <row r="332" spans="2:18">
      <c r="B332" s="7">
        <v>44264.291666666664</v>
      </c>
      <c r="C332" s="8">
        <v>19.416</v>
      </c>
      <c r="D332" s="9">
        <f t="shared" si="26"/>
        <v>19.173100000000002</v>
      </c>
      <c r="E332" s="10">
        <f>MA1SONY[[#This Row],[Adj Close]]-MA1SONY[[#This Row],[Naive Trend ]]</f>
        <v>0.24289999999999878</v>
      </c>
      <c r="F332" s="6">
        <f t="shared" si="25"/>
        <v>5.9000409999999406E-2</v>
      </c>
      <c r="G332" s="6">
        <f>ABS(MA1SONY[[#This Row],[Erorr 1]])</f>
        <v>0.24289999999999878</v>
      </c>
      <c r="H332" s="11">
        <f>MA1SONY[[#This Row],[Abs Erorr 1]]/MA1SONY[[#This Row],[Adj Close]]</f>
        <v>1.2510300782859434E-2</v>
      </c>
      <c r="I332" s="9">
        <f t="shared" si="28"/>
        <v>19.52246666666667</v>
      </c>
      <c r="J332" s="12">
        <f>(MA1SONY[[#This Row],[Adj Close]]-MA1SONY[[#This Row],[3-MA]])</f>
        <v>-0.1064666666666696</v>
      </c>
      <c r="K332" s="13">
        <f t="shared" si="27"/>
        <v>1.1335151111111734E-2</v>
      </c>
      <c r="L332" s="13">
        <f>ABS(MA1SONY[[#This Row],[Erorr 2]])</f>
        <v>0.1064666666666696</v>
      </c>
      <c r="M332" s="11">
        <f>MA1SONY[[#This Row],[Abs Erorr 2]]/MA1SONY[[#This Row],[Adj Close]]</f>
        <v>5.483450075539225E-3</v>
      </c>
      <c r="N332" s="9">
        <f t="shared" si="29"/>
        <v>19.909416666666669</v>
      </c>
      <c r="O332" s="14">
        <f>MA1SONY[[#This Row],[Adj Close]]-MA1SONY[[#This Row],[6-MA]]</f>
        <v>-0.49341666666666839</v>
      </c>
      <c r="P332" s="13">
        <f>(MA1SONY[[#This Row],[Adj Close]]-N332)^2</f>
        <v>0.24346000694444614</v>
      </c>
      <c r="Q332" s="13">
        <f>ABS(MA1SONY[[#This Row],[Erorr 3]])</f>
        <v>0.49341666666666839</v>
      </c>
      <c r="R332" s="15">
        <f>MA1SONY[[#This Row],[Abs Erorr 3]]/MA1SONY[[#This Row],[Adj Close]]</f>
        <v>2.5412889712951605E-2</v>
      </c>
    </row>
    <row r="333" spans="2:18">
      <c r="B333" s="7">
        <v>44265.291666666664</v>
      </c>
      <c r="C333" s="8">
        <v>19.314599999999999</v>
      </c>
      <c r="D333" s="9">
        <f t="shared" si="26"/>
        <v>19.416</v>
      </c>
      <c r="E333" s="10">
        <f>MA1SONY[[#This Row],[Adj Close]]-MA1SONY[[#This Row],[Naive Trend ]]</f>
        <v>-0.10140000000000171</v>
      </c>
      <c r="F333" s="6">
        <f t="shared" si="25"/>
        <v>1.0281960000000347E-2</v>
      </c>
      <c r="G333" s="6">
        <f>ABS(MA1SONY[[#This Row],[Erorr 1]])</f>
        <v>0.10140000000000171</v>
      </c>
      <c r="H333" s="11">
        <f>MA1SONY[[#This Row],[Abs Erorr 1]]/MA1SONY[[#This Row],[Adj Close]]</f>
        <v>5.2499145723961006E-3</v>
      </c>
      <c r="I333" s="9">
        <f t="shared" si="28"/>
        <v>19.502066666666668</v>
      </c>
      <c r="J333" s="12">
        <f>(MA1SONY[[#This Row],[Adj Close]]-MA1SONY[[#This Row],[3-MA]])</f>
        <v>-0.18746666666666911</v>
      </c>
      <c r="K333" s="13">
        <f t="shared" si="27"/>
        <v>3.514375111111203E-2</v>
      </c>
      <c r="L333" s="13">
        <f>ABS(MA1SONY[[#This Row],[Erorr 2]])</f>
        <v>0.18746666666666911</v>
      </c>
      <c r="M333" s="11">
        <f>MA1SONY[[#This Row],[Abs Erorr 2]]/MA1SONY[[#This Row],[Adj Close]]</f>
        <v>9.7059564612608663E-3</v>
      </c>
      <c r="N333" s="9">
        <f t="shared" si="29"/>
        <v>19.700316666666669</v>
      </c>
      <c r="O333" s="14">
        <f>MA1SONY[[#This Row],[Adj Close]]-MA1SONY[[#This Row],[6-MA]]</f>
        <v>-0.3857166666666707</v>
      </c>
      <c r="P333" s="13">
        <f>(MA1SONY[[#This Row],[Adj Close]]-N333)^2</f>
        <v>0.14877734694444755</v>
      </c>
      <c r="Q333" s="13">
        <f>ABS(MA1SONY[[#This Row],[Erorr 3]])</f>
        <v>0.3857166666666707</v>
      </c>
      <c r="R333" s="15">
        <f>MA1SONY[[#This Row],[Abs Erorr 3]]/MA1SONY[[#This Row],[Adj Close]]</f>
        <v>1.9970212516265972E-2</v>
      </c>
    </row>
    <row r="334" spans="2:18">
      <c r="B334" s="7">
        <v>44266.291666666664</v>
      </c>
      <c r="C334" s="8">
        <v>19.737300000000001</v>
      </c>
      <c r="D334" s="9">
        <f t="shared" si="26"/>
        <v>19.314599999999999</v>
      </c>
      <c r="E334" s="10">
        <f>MA1SONY[[#This Row],[Adj Close]]-MA1SONY[[#This Row],[Naive Trend ]]</f>
        <v>0.42270000000000252</v>
      </c>
      <c r="F334" s="6">
        <f t="shared" si="25"/>
        <v>0.17867529000000212</v>
      </c>
      <c r="G334" s="6">
        <f>ABS(MA1SONY[[#This Row],[Erorr 1]])</f>
        <v>0.42270000000000252</v>
      </c>
      <c r="H334" s="11">
        <f>MA1SONY[[#This Row],[Abs Erorr 1]]/MA1SONY[[#This Row],[Adj Close]]</f>
        <v>2.1416303141767238E-2</v>
      </c>
      <c r="I334" s="9">
        <f t="shared" si="28"/>
        <v>19.301233333333332</v>
      </c>
      <c r="J334" s="12">
        <f>(MA1SONY[[#This Row],[Adj Close]]-MA1SONY[[#This Row],[3-MA]])</f>
        <v>0.43606666666666882</v>
      </c>
      <c r="K334" s="13">
        <f t="shared" si="27"/>
        <v>0.19015413777777965</v>
      </c>
      <c r="L334" s="13">
        <f>ABS(MA1SONY[[#This Row],[Erorr 2]])</f>
        <v>0.43606666666666882</v>
      </c>
      <c r="M334" s="11">
        <f>MA1SONY[[#This Row],[Abs Erorr 2]]/MA1SONY[[#This Row],[Adj Close]]</f>
        <v>2.2093531874505065E-2</v>
      </c>
      <c r="N334" s="9">
        <f t="shared" si="29"/>
        <v>19.54795</v>
      </c>
      <c r="O334" s="14">
        <f>MA1SONY[[#This Row],[Adj Close]]-MA1SONY[[#This Row],[6-MA]]</f>
        <v>0.18935000000000102</v>
      </c>
      <c r="P334" s="13">
        <f>(MA1SONY[[#This Row],[Adj Close]]-N334)^2</f>
        <v>3.5853422500000384E-2</v>
      </c>
      <c r="Q334" s="13">
        <f>ABS(MA1SONY[[#This Row],[Erorr 3]])</f>
        <v>0.18935000000000102</v>
      </c>
      <c r="R334" s="15">
        <f>MA1SONY[[#This Row],[Abs Erorr 3]]/MA1SONY[[#This Row],[Adj Close]]</f>
        <v>9.5935107638836625E-3</v>
      </c>
    </row>
    <row r="335" spans="2:18">
      <c r="B335" s="7">
        <v>44267.291666666664</v>
      </c>
      <c r="C335" s="8">
        <v>19.997399999999999</v>
      </c>
      <c r="D335" s="9">
        <f t="shared" si="26"/>
        <v>19.737300000000001</v>
      </c>
      <c r="E335" s="10">
        <f>MA1SONY[[#This Row],[Adj Close]]-MA1SONY[[#This Row],[Naive Trend ]]</f>
        <v>0.26009999999999778</v>
      </c>
      <c r="F335" s="6">
        <f t="shared" si="25"/>
        <v>6.7652009999998847E-2</v>
      </c>
      <c r="G335" s="6">
        <f>ABS(MA1SONY[[#This Row],[Erorr 1]])</f>
        <v>0.26009999999999778</v>
      </c>
      <c r="H335" s="11">
        <f>MA1SONY[[#This Row],[Abs Erorr 1]]/MA1SONY[[#This Row],[Adj Close]]</f>
        <v>1.3006690869812966E-2</v>
      </c>
      <c r="I335" s="9">
        <f t="shared" si="28"/>
        <v>19.4893</v>
      </c>
      <c r="J335" s="12">
        <f>(MA1SONY[[#This Row],[Adj Close]]-MA1SONY[[#This Row],[3-MA]])</f>
        <v>0.50809999999999889</v>
      </c>
      <c r="K335" s="13">
        <f t="shared" si="27"/>
        <v>0.25816560999999888</v>
      </c>
      <c r="L335" s="13">
        <f>ABS(MA1SONY[[#This Row],[Erorr 2]])</f>
        <v>0.50809999999999889</v>
      </c>
      <c r="M335" s="11">
        <f>MA1SONY[[#This Row],[Abs Erorr 2]]/MA1SONY[[#This Row],[Adj Close]]</f>
        <v>2.5408303079400268E-2</v>
      </c>
      <c r="N335" s="9">
        <f t="shared" si="29"/>
        <v>19.505883333333333</v>
      </c>
      <c r="O335" s="14">
        <f>MA1SONY[[#This Row],[Adj Close]]-MA1SONY[[#This Row],[6-MA]]</f>
        <v>0.49151666666666571</v>
      </c>
      <c r="P335" s="13">
        <f>(MA1SONY[[#This Row],[Adj Close]]-N335)^2</f>
        <v>0.24158863361111019</v>
      </c>
      <c r="Q335" s="13">
        <f>ABS(MA1SONY[[#This Row],[Erorr 3]])</f>
        <v>0.49151666666666571</v>
      </c>
      <c r="R335" s="15">
        <f>MA1SONY[[#This Row],[Abs Erorr 3]]/MA1SONY[[#This Row],[Adj Close]]</f>
        <v>2.4579028607052203E-2</v>
      </c>
    </row>
    <row r="336" spans="2:18">
      <c r="B336" s="7">
        <v>44270.291666666664</v>
      </c>
      <c r="C336" s="8">
        <v>20.156099999999999</v>
      </c>
      <c r="D336" s="9">
        <f t="shared" si="26"/>
        <v>19.997399999999999</v>
      </c>
      <c r="E336" s="10">
        <f>MA1SONY[[#This Row],[Adj Close]]-MA1SONY[[#This Row],[Naive Trend ]]</f>
        <v>0.15869999999999962</v>
      </c>
      <c r="F336" s="6">
        <f t="shared" si="25"/>
        <v>2.5185689999999879E-2</v>
      </c>
      <c r="G336" s="6">
        <f>ABS(MA1SONY[[#This Row],[Erorr 1]])</f>
        <v>0.15869999999999962</v>
      </c>
      <c r="H336" s="11">
        <f>MA1SONY[[#This Row],[Abs Erorr 1]]/MA1SONY[[#This Row],[Adj Close]]</f>
        <v>7.8735469659308912E-3</v>
      </c>
      <c r="I336" s="9">
        <f t="shared" si="28"/>
        <v>19.6831</v>
      </c>
      <c r="J336" s="12">
        <f>(MA1SONY[[#This Row],[Adj Close]]-MA1SONY[[#This Row],[3-MA]])</f>
        <v>0.47299999999999898</v>
      </c>
      <c r="K336" s="13">
        <f t="shared" si="27"/>
        <v>0.22372899999999904</v>
      </c>
      <c r="L336" s="13">
        <f>ABS(MA1SONY[[#This Row],[Erorr 2]])</f>
        <v>0.47299999999999898</v>
      </c>
      <c r="M336" s="11">
        <f>MA1SONY[[#This Row],[Abs Erorr 2]]/MA1SONY[[#This Row],[Adj Close]]</f>
        <v>2.3466841303625155E-2</v>
      </c>
      <c r="N336" s="9">
        <f t="shared" si="29"/>
        <v>19.592583333333334</v>
      </c>
      <c r="O336" s="14">
        <f>MA1SONY[[#This Row],[Adj Close]]-MA1SONY[[#This Row],[6-MA]]</f>
        <v>0.56351666666666489</v>
      </c>
      <c r="P336" s="13">
        <f>(MA1SONY[[#This Row],[Adj Close]]-N336)^2</f>
        <v>0.31755103361110909</v>
      </c>
      <c r="Q336" s="13">
        <f>ABS(MA1SONY[[#This Row],[Erorr 3]])</f>
        <v>0.56351666666666489</v>
      </c>
      <c r="R336" s="15">
        <f>MA1SONY[[#This Row],[Abs Erorr 3]]/MA1SONY[[#This Row],[Adj Close]]</f>
        <v>2.7957624077409069E-2</v>
      </c>
    </row>
    <row r="337" spans="2:18">
      <c r="B337" s="7">
        <v>44271.291666666664</v>
      </c>
      <c r="C337" s="8">
        <v>20.379899999999999</v>
      </c>
      <c r="D337" s="9">
        <f t="shared" si="26"/>
        <v>20.156099999999999</v>
      </c>
      <c r="E337" s="10">
        <f>MA1SONY[[#This Row],[Adj Close]]-MA1SONY[[#This Row],[Naive Trend ]]</f>
        <v>0.22380000000000067</v>
      </c>
      <c r="F337" s="6">
        <f t="shared" si="25"/>
        <v>5.0086440000000294E-2</v>
      </c>
      <c r="G337" s="6">
        <f>ABS(MA1SONY[[#This Row],[Erorr 1]])</f>
        <v>0.22380000000000067</v>
      </c>
      <c r="H337" s="11">
        <f>MA1SONY[[#This Row],[Abs Erorr 1]]/MA1SONY[[#This Row],[Adj Close]]</f>
        <v>1.0981408152149945E-2</v>
      </c>
      <c r="I337" s="9">
        <f t="shared" si="28"/>
        <v>19.9636</v>
      </c>
      <c r="J337" s="12">
        <f>(MA1SONY[[#This Row],[Adj Close]]-MA1SONY[[#This Row],[3-MA]])</f>
        <v>0.41629999999999967</v>
      </c>
      <c r="K337" s="13">
        <f t="shared" si="27"/>
        <v>0.17330568999999973</v>
      </c>
      <c r="L337" s="13">
        <f>ABS(MA1SONY[[#This Row],[Erorr 2]])</f>
        <v>0.41629999999999967</v>
      </c>
      <c r="M337" s="11">
        <f>MA1SONY[[#This Row],[Abs Erorr 2]]/MA1SONY[[#This Row],[Adj Close]]</f>
        <v>2.0426989337533535E-2</v>
      </c>
      <c r="N337" s="9">
        <f t="shared" si="29"/>
        <v>19.632416666666668</v>
      </c>
      <c r="O337" s="14">
        <f>MA1SONY[[#This Row],[Adj Close]]-MA1SONY[[#This Row],[6-MA]]</f>
        <v>0.7474833333333315</v>
      </c>
      <c r="P337" s="13">
        <f>(MA1SONY[[#This Row],[Adj Close]]-N337)^2</f>
        <v>0.55873133361110838</v>
      </c>
      <c r="Q337" s="13">
        <f>ABS(MA1SONY[[#This Row],[Erorr 3]])</f>
        <v>0.7474833333333315</v>
      </c>
      <c r="R337" s="15">
        <f>MA1SONY[[#This Row],[Abs Erorr 3]]/MA1SONY[[#This Row],[Adj Close]]</f>
        <v>3.667747797257747E-2</v>
      </c>
    </row>
    <row r="338" spans="2:18">
      <c r="B338" s="7">
        <v>44272.291666666664</v>
      </c>
      <c r="C338" s="8">
        <v>20.259399999999999</v>
      </c>
      <c r="D338" s="9">
        <f t="shared" si="26"/>
        <v>20.379899999999999</v>
      </c>
      <c r="E338" s="10">
        <f>MA1SONY[[#This Row],[Adj Close]]-MA1SONY[[#This Row],[Naive Trend ]]</f>
        <v>-0.12049999999999983</v>
      </c>
      <c r="F338" s="6">
        <f t="shared" si="25"/>
        <v>1.4520249999999959E-2</v>
      </c>
      <c r="G338" s="6">
        <f>ABS(MA1SONY[[#This Row],[Erorr 1]])</f>
        <v>0.12049999999999983</v>
      </c>
      <c r="H338" s="11">
        <f>MA1SONY[[#This Row],[Abs Erorr 1]]/MA1SONY[[#This Row],[Adj Close]]</f>
        <v>5.9478563037404777E-3</v>
      </c>
      <c r="I338" s="9">
        <f t="shared" si="28"/>
        <v>20.177799999999998</v>
      </c>
      <c r="J338" s="12">
        <f>(MA1SONY[[#This Row],[Adj Close]]-MA1SONY[[#This Row],[3-MA]])</f>
        <v>8.1600000000001671E-2</v>
      </c>
      <c r="K338" s="13">
        <f t="shared" si="27"/>
        <v>6.6585600000002724E-3</v>
      </c>
      <c r="L338" s="13">
        <f>ABS(MA1SONY[[#This Row],[Erorr 2]])</f>
        <v>8.1600000000001671E-2</v>
      </c>
      <c r="M338" s="11">
        <f>MA1SONY[[#This Row],[Abs Erorr 2]]/MA1SONY[[#This Row],[Adj Close]]</f>
        <v>4.027759953404428E-3</v>
      </c>
      <c r="N338" s="9">
        <f t="shared" si="29"/>
        <v>19.833549999999999</v>
      </c>
      <c r="O338" s="14">
        <f>MA1SONY[[#This Row],[Adj Close]]-MA1SONY[[#This Row],[6-MA]]</f>
        <v>0.42585000000000051</v>
      </c>
      <c r="P338" s="13">
        <f>(MA1SONY[[#This Row],[Adj Close]]-N338)^2</f>
        <v>0.18134822250000043</v>
      </c>
      <c r="Q338" s="13">
        <f>ABS(MA1SONY[[#This Row],[Erorr 3]])</f>
        <v>0.42585000000000051</v>
      </c>
      <c r="R338" s="15">
        <f>MA1SONY[[#This Row],[Abs Erorr 3]]/MA1SONY[[#This Row],[Adj Close]]</f>
        <v>2.1019872256828956E-2</v>
      </c>
    </row>
    <row r="339" spans="2:18">
      <c r="B339" s="7">
        <v>44273.291666666664</v>
      </c>
      <c r="C339" s="8">
        <v>20.146599999999999</v>
      </c>
      <c r="D339" s="9">
        <f t="shared" si="26"/>
        <v>20.259399999999999</v>
      </c>
      <c r="E339" s="10">
        <f>MA1SONY[[#This Row],[Adj Close]]-MA1SONY[[#This Row],[Naive Trend ]]</f>
        <v>-0.11280000000000001</v>
      </c>
      <c r="F339" s="6">
        <f t="shared" si="25"/>
        <v>1.2723840000000002E-2</v>
      </c>
      <c r="G339" s="6">
        <f>ABS(MA1SONY[[#This Row],[Erorr 1]])</f>
        <v>0.11280000000000001</v>
      </c>
      <c r="H339" s="11">
        <f>MA1SONY[[#This Row],[Abs Erorr 1]]/MA1SONY[[#This Row],[Adj Close]]</f>
        <v>5.5989596259418467E-3</v>
      </c>
      <c r="I339" s="9">
        <f t="shared" si="28"/>
        <v>20.265133333333335</v>
      </c>
      <c r="J339" s="12">
        <f>(MA1SONY[[#This Row],[Adj Close]]-MA1SONY[[#This Row],[3-MA]])</f>
        <v>-0.11853333333333538</v>
      </c>
      <c r="K339" s="13">
        <f t="shared" si="27"/>
        <v>1.4050151111111596E-2</v>
      </c>
      <c r="L339" s="13">
        <f>ABS(MA1SONY[[#This Row],[Erorr 2]])</f>
        <v>0.11853333333333538</v>
      </c>
      <c r="M339" s="11">
        <f>MA1SONY[[#This Row],[Abs Erorr 2]]/MA1SONY[[#This Row],[Adj Close]]</f>
        <v>5.8835403161493936E-3</v>
      </c>
      <c r="N339" s="9">
        <f t="shared" si="29"/>
        <v>19.974116666666664</v>
      </c>
      <c r="O339" s="14">
        <f>MA1SONY[[#This Row],[Adj Close]]-MA1SONY[[#This Row],[6-MA]]</f>
        <v>0.17248333333333576</v>
      </c>
      <c r="P339" s="13">
        <f>(MA1SONY[[#This Row],[Adj Close]]-N339)^2</f>
        <v>2.9750500277778615E-2</v>
      </c>
      <c r="Q339" s="13">
        <f>ABS(MA1SONY[[#This Row],[Erorr 3]])</f>
        <v>0.17248333333333576</v>
      </c>
      <c r="R339" s="15">
        <f>MA1SONY[[#This Row],[Abs Erorr 3]]/MA1SONY[[#This Row],[Adj Close]]</f>
        <v>8.5614115202235497E-3</v>
      </c>
    </row>
    <row r="340" spans="2:18">
      <c r="B340" s="7">
        <v>44274.291666666664</v>
      </c>
      <c r="C340" s="8">
        <v>20.1313</v>
      </c>
      <c r="D340" s="9">
        <f t="shared" si="26"/>
        <v>20.146599999999999</v>
      </c>
      <c r="E340" s="10">
        <f>MA1SONY[[#This Row],[Adj Close]]-MA1SONY[[#This Row],[Naive Trend ]]</f>
        <v>-1.5299999999999869E-2</v>
      </c>
      <c r="F340" s="6">
        <f t="shared" si="25"/>
        <v>2.3408999999999599E-4</v>
      </c>
      <c r="G340" s="6">
        <f>ABS(MA1SONY[[#This Row],[Erorr 1]])</f>
        <v>1.5299999999999869E-2</v>
      </c>
      <c r="H340" s="11">
        <f>MA1SONY[[#This Row],[Abs Erorr 1]]/MA1SONY[[#This Row],[Adj Close]]</f>
        <v>7.6001053086486561E-4</v>
      </c>
      <c r="I340" s="9">
        <f t="shared" si="28"/>
        <v>20.261966666666666</v>
      </c>
      <c r="J340" s="12">
        <f>(MA1SONY[[#This Row],[Adj Close]]-MA1SONY[[#This Row],[3-MA]])</f>
        <v>-0.13066666666666649</v>
      </c>
      <c r="K340" s="13">
        <f t="shared" si="27"/>
        <v>1.7073777777777729E-2</v>
      </c>
      <c r="L340" s="13">
        <f>ABS(MA1SONY[[#This Row],[Erorr 2]])</f>
        <v>0.13066666666666649</v>
      </c>
      <c r="M340" s="11">
        <f>MA1SONY[[#This Row],[Abs Erorr 2]]/MA1SONY[[#This Row],[Adj Close]]</f>
        <v>6.4907217450768948E-3</v>
      </c>
      <c r="N340" s="9">
        <f t="shared" si="29"/>
        <v>20.112783333333336</v>
      </c>
      <c r="O340" s="14">
        <f>MA1SONY[[#This Row],[Adj Close]]-MA1SONY[[#This Row],[6-MA]]</f>
        <v>1.8516666666663184E-2</v>
      </c>
      <c r="P340" s="13">
        <f>(MA1SONY[[#This Row],[Adj Close]]-N340)^2</f>
        <v>3.428669444443155E-4</v>
      </c>
      <c r="Q340" s="13">
        <f>ABS(MA1SONY[[#This Row],[Erorr 3]])</f>
        <v>1.8516666666663184E-2</v>
      </c>
      <c r="R340" s="15">
        <f>MA1SONY[[#This Row],[Abs Erorr 3]]/MA1SONY[[#This Row],[Adj Close]]</f>
        <v>9.1979487994631171E-4</v>
      </c>
    </row>
    <row r="341" spans="2:18">
      <c r="B341" s="7">
        <v>44277.291666666664</v>
      </c>
      <c r="C341" s="8">
        <v>20.443000000000001</v>
      </c>
      <c r="D341" s="9">
        <f t="shared" si="26"/>
        <v>20.1313</v>
      </c>
      <c r="E341" s="10">
        <f>MA1SONY[[#This Row],[Adj Close]]-MA1SONY[[#This Row],[Naive Trend ]]</f>
        <v>0.31170000000000186</v>
      </c>
      <c r="F341" s="6">
        <f t="shared" si="25"/>
        <v>9.7156890000001161E-2</v>
      </c>
      <c r="G341" s="6">
        <f>ABS(MA1SONY[[#This Row],[Erorr 1]])</f>
        <v>0.31170000000000186</v>
      </c>
      <c r="H341" s="11">
        <f>MA1SONY[[#This Row],[Abs Erorr 1]]/MA1SONY[[#This Row],[Adj Close]]</f>
        <v>1.5247272905150997E-2</v>
      </c>
      <c r="I341" s="9">
        <f t="shared" si="28"/>
        <v>20.179100000000002</v>
      </c>
      <c r="J341" s="12">
        <f>(MA1SONY[[#This Row],[Adj Close]]-MA1SONY[[#This Row],[3-MA]])</f>
        <v>0.26389999999999958</v>
      </c>
      <c r="K341" s="13">
        <f t="shared" si="27"/>
        <v>6.9643209999999775E-2</v>
      </c>
      <c r="L341" s="13">
        <f>ABS(MA1SONY[[#This Row],[Erorr 2]])</f>
        <v>0.26389999999999958</v>
      </c>
      <c r="M341" s="11">
        <f>MA1SONY[[#This Row],[Abs Erorr 2]]/MA1SONY[[#This Row],[Adj Close]]</f>
        <v>1.2909064227363869E-2</v>
      </c>
      <c r="N341" s="9">
        <f t="shared" si="29"/>
        <v>20.178450000000002</v>
      </c>
      <c r="O341" s="14">
        <f>MA1SONY[[#This Row],[Adj Close]]-MA1SONY[[#This Row],[6-MA]]</f>
        <v>0.26454999999999984</v>
      </c>
      <c r="P341" s="13">
        <f>(MA1SONY[[#This Row],[Adj Close]]-N341)^2</f>
        <v>6.9986702499999914E-2</v>
      </c>
      <c r="Q341" s="13">
        <f>ABS(MA1SONY[[#This Row],[Erorr 3]])</f>
        <v>0.26454999999999984</v>
      </c>
      <c r="R341" s="15">
        <f>MA1SONY[[#This Row],[Abs Erorr 3]]/MA1SONY[[#This Row],[Adj Close]]</f>
        <v>1.2940859952061822E-2</v>
      </c>
    </row>
    <row r="342" spans="2:18">
      <c r="B342" s="7">
        <v>44278.291666666664</v>
      </c>
      <c r="C342" s="8">
        <v>20.102599999999999</v>
      </c>
      <c r="D342" s="9">
        <f t="shared" si="26"/>
        <v>20.443000000000001</v>
      </c>
      <c r="E342" s="10">
        <f>MA1SONY[[#This Row],[Adj Close]]-MA1SONY[[#This Row],[Naive Trend ]]</f>
        <v>-0.34040000000000248</v>
      </c>
      <c r="F342" s="6">
        <f t="shared" si="25"/>
        <v>0.11587216000000168</v>
      </c>
      <c r="G342" s="6">
        <f>ABS(MA1SONY[[#This Row],[Erorr 1]])</f>
        <v>0.34040000000000248</v>
      </c>
      <c r="H342" s="11">
        <f>MA1SONY[[#This Row],[Abs Erorr 1]]/MA1SONY[[#This Row],[Adj Close]]</f>
        <v>1.6933133027568697E-2</v>
      </c>
      <c r="I342" s="9">
        <f t="shared" si="28"/>
        <v>20.240300000000001</v>
      </c>
      <c r="J342" s="12">
        <f>(MA1SONY[[#This Row],[Adj Close]]-MA1SONY[[#This Row],[3-MA]])</f>
        <v>-0.13770000000000238</v>
      </c>
      <c r="K342" s="13">
        <f t="shared" si="27"/>
        <v>1.8961290000000654E-2</v>
      </c>
      <c r="L342" s="13">
        <f>ABS(MA1SONY[[#This Row],[Erorr 2]])</f>
        <v>0.13770000000000238</v>
      </c>
      <c r="M342" s="11">
        <f>MA1SONY[[#This Row],[Abs Erorr 2]]/MA1SONY[[#This Row],[Adj Close]]</f>
        <v>6.8498602170864653E-3</v>
      </c>
      <c r="N342" s="9">
        <f t="shared" si="29"/>
        <v>20.252716666666668</v>
      </c>
      <c r="O342" s="14">
        <f>MA1SONY[[#This Row],[Adj Close]]-MA1SONY[[#This Row],[6-MA]]</f>
        <v>-0.15011666666666912</v>
      </c>
      <c r="P342" s="13">
        <f>(MA1SONY[[#This Row],[Adj Close]]-N342)^2</f>
        <v>2.2535013611111848E-2</v>
      </c>
      <c r="Q342" s="13">
        <f>ABS(MA1SONY[[#This Row],[Erorr 3]])</f>
        <v>0.15011666666666912</v>
      </c>
      <c r="R342" s="15">
        <f>MA1SONY[[#This Row],[Abs Erorr 3]]/MA1SONY[[#This Row],[Adj Close]]</f>
        <v>7.4675249304402974E-3</v>
      </c>
    </row>
    <row r="343" spans="2:18">
      <c r="B343" s="7">
        <v>44279.291666666664</v>
      </c>
      <c r="C343" s="8">
        <v>19.5747</v>
      </c>
      <c r="D343" s="9">
        <f t="shared" si="26"/>
        <v>20.102599999999999</v>
      </c>
      <c r="E343" s="10">
        <f>MA1SONY[[#This Row],[Adj Close]]-MA1SONY[[#This Row],[Naive Trend ]]</f>
        <v>-0.52789999999999893</v>
      </c>
      <c r="F343" s="6">
        <f t="shared" si="25"/>
        <v>0.27867840999999888</v>
      </c>
      <c r="G343" s="6">
        <f>ABS(MA1SONY[[#This Row],[Erorr 1]])</f>
        <v>0.52789999999999893</v>
      </c>
      <c r="H343" s="11">
        <f>MA1SONY[[#This Row],[Abs Erorr 1]]/MA1SONY[[#This Row],[Adj Close]]</f>
        <v>2.6968484829907938E-2</v>
      </c>
      <c r="I343" s="9">
        <f t="shared" si="28"/>
        <v>20.225633333333334</v>
      </c>
      <c r="J343" s="12">
        <f>(MA1SONY[[#This Row],[Adj Close]]-MA1SONY[[#This Row],[3-MA]])</f>
        <v>-0.65093333333333447</v>
      </c>
      <c r="K343" s="13">
        <f t="shared" si="27"/>
        <v>0.42371420444444591</v>
      </c>
      <c r="L343" s="13">
        <f>ABS(MA1SONY[[#This Row],[Erorr 2]])</f>
        <v>0.65093333333333447</v>
      </c>
      <c r="M343" s="11">
        <f>MA1SONY[[#This Row],[Abs Erorr 2]]/MA1SONY[[#This Row],[Adj Close]]</f>
        <v>3.3253808913206048E-2</v>
      </c>
      <c r="N343" s="9">
        <f t="shared" si="29"/>
        <v>20.243799999999997</v>
      </c>
      <c r="O343" s="14">
        <f>MA1SONY[[#This Row],[Adj Close]]-MA1SONY[[#This Row],[6-MA]]</f>
        <v>-0.6690999999999967</v>
      </c>
      <c r="P343" s="13">
        <f>(MA1SONY[[#This Row],[Adj Close]]-N343)^2</f>
        <v>0.44769480999999556</v>
      </c>
      <c r="Q343" s="13">
        <f>ABS(MA1SONY[[#This Row],[Erorr 3]])</f>
        <v>0.6690999999999967</v>
      </c>
      <c r="R343" s="15">
        <f>MA1SONY[[#This Row],[Abs Erorr 3]]/MA1SONY[[#This Row],[Adj Close]]</f>
        <v>3.4181877627754022E-2</v>
      </c>
    </row>
    <row r="344" spans="2:18">
      <c r="B344" s="7">
        <v>44280.291666666664</v>
      </c>
      <c r="C344" s="8">
        <v>19.632100000000001</v>
      </c>
      <c r="D344" s="9">
        <f t="shared" si="26"/>
        <v>19.5747</v>
      </c>
      <c r="E344" s="10">
        <f>MA1SONY[[#This Row],[Adj Close]]-MA1SONY[[#This Row],[Naive Trend ]]</f>
        <v>5.7400000000001228E-2</v>
      </c>
      <c r="F344" s="6">
        <f t="shared" si="25"/>
        <v>3.2947600000001408E-3</v>
      </c>
      <c r="G344" s="6">
        <f>ABS(MA1SONY[[#This Row],[Erorr 1]])</f>
        <v>5.7400000000001228E-2</v>
      </c>
      <c r="H344" s="11">
        <f>MA1SONY[[#This Row],[Abs Erorr 1]]/MA1SONY[[#This Row],[Adj Close]]</f>
        <v>2.9237829880655267E-3</v>
      </c>
      <c r="I344" s="9">
        <f t="shared" si="28"/>
        <v>20.040099999999999</v>
      </c>
      <c r="J344" s="12">
        <f>(MA1SONY[[#This Row],[Adj Close]]-MA1SONY[[#This Row],[3-MA]])</f>
        <v>-0.4079999999999977</v>
      </c>
      <c r="K344" s="13">
        <f t="shared" si="27"/>
        <v>0.16646399999999811</v>
      </c>
      <c r="L344" s="13">
        <f>ABS(MA1SONY[[#This Row],[Erorr 2]])</f>
        <v>0.4079999999999977</v>
      </c>
      <c r="M344" s="11">
        <f>MA1SONY[[#This Row],[Abs Erorr 2]]/MA1SONY[[#This Row],[Adj Close]]</f>
        <v>2.0782290228757886E-2</v>
      </c>
      <c r="N344" s="9">
        <f t="shared" si="29"/>
        <v>20.1096</v>
      </c>
      <c r="O344" s="14">
        <f>MA1SONY[[#This Row],[Adj Close]]-MA1SONY[[#This Row],[6-MA]]</f>
        <v>-0.47749999999999915</v>
      </c>
      <c r="P344" s="13">
        <f>(MA1SONY[[#This Row],[Adj Close]]-N344)^2</f>
        <v>0.22800624999999919</v>
      </c>
      <c r="Q344" s="13">
        <f>ABS(MA1SONY[[#This Row],[Erorr 3]])</f>
        <v>0.47749999999999915</v>
      </c>
      <c r="R344" s="15">
        <f>MA1SONY[[#This Row],[Abs Erorr 3]]/MA1SONY[[#This Row],[Adj Close]]</f>
        <v>2.432241074566649E-2</v>
      </c>
    </row>
    <row r="345" spans="2:18">
      <c r="B345" s="7">
        <v>44281.291666666664</v>
      </c>
      <c r="C345" s="8">
        <v>20.161899999999999</v>
      </c>
      <c r="D345" s="9">
        <f t="shared" si="26"/>
        <v>19.632100000000001</v>
      </c>
      <c r="E345" s="10">
        <f>MA1SONY[[#This Row],[Adj Close]]-MA1SONY[[#This Row],[Naive Trend ]]</f>
        <v>0.52979999999999805</v>
      </c>
      <c r="F345" s="6">
        <f t="shared" si="25"/>
        <v>0.28068803999999792</v>
      </c>
      <c r="G345" s="6">
        <f>ABS(MA1SONY[[#This Row],[Erorr 1]])</f>
        <v>0.52979999999999805</v>
      </c>
      <c r="H345" s="11">
        <f>MA1SONY[[#This Row],[Abs Erorr 1]]/MA1SONY[[#This Row],[Adj Close]]</f>
        <v>2.6277285374890168E-2</v>
      </c>
      <c r="I345" s="9">
        <f t="shared" si="28"/>
        <v>19.7698</v>
      </c>
      <c r="J345" s="12">
        <f>(MA1SONY[[#This Row],[Adj Close]]-MA1SONY[[#This Row],[3-MA]])</f>
        <v>0.39209999999999923</v>
      </c>
      <c r="K345" s="13">
        <f t="shared" si="27"/>
        <v>0.15374240999999939</v>
      </c>
      <c r="L345" s="13">
        <f>ABS(MA1SONY[[#This Row],[Erorr 2]])</f>
        <v>0.39209999999999923</v>
      </c>
      <c r="M345" s="11">
        <f>MA1SONY[[#This Row],[Abs Erorr 2]]/MA1SONY[[#This Row],[Adj Close]]</f>
        <v>1.9447571905425544E-2</v>
      </c>
      <c r="N345" s="9">
        <f t="shared" si="29"/>
        <v>20.005050000000001</v>
      </c>
      <c r="O345" s="14">
        <f>MA1SONY[[#This Row],[Adj Close]]-MA1SONY[[#This Row],[6-MA]]</f>
        <v>0.1568499999999986</v>
      </c>
      <c r="P345" s="13">
        <f>(MA1SONY[[#This Row],[Adj Close]]-N345)^2</f>
        <v>2.4601922499999561E-2</v>
      </c>
      <c r="Q345" s="13">
        <f>ABS(MA1SONY[[#This Row],[Erorr 3]])</f>
        <v>0.1568499999999986</v>
      </c>
      <c r="R345" s="15">
        <f>MA1SONY[[#This Row],[Abs Erorr 3]]/MA1SONY[[#This Row],[Adj Close]]</f>
        <v>7.7795247471715767E-3</v>
      </c>
    </row>
    <row r="346" spans="2:18">
      <c r="B346" s="7">
        <v>44284.291666666664</v>
      </c>
      <c r="C346" s="8">
        <v>20.4405</v>
      </c>
      <c r="D346" s="9">
        <f t="shared" si="26"/>
        <v>20.161899999999999</v>
      </c>
      <c r="E346" s="10">
        <f>MA1SONY[[#This Row],[Adj Close]]-MA1SONY[[#This Row],[Naive Trend ]]</f>
        <v>0.27860000000000085</v>
      </c>
      <c r="F346" s="6">
        <f t="shared" si="25"/>
        <v>7.7617960000000472E-2</v>
      </c>
      <c r="G346" s="6">
        <f>ABS(MA1SONY[[#This Row],[Erorr 1]])</f>
        <v>0.27860000000000085</v>
      </c>
      <c r="H346" s="11">
        <f>MA1SONY[[#This Row],[Abs Erorr 1]]/MA1SONY[[#This Row],[Adj Close]]</f>
        <v>1.36298035762335E-2</v>
      </c>
      <c r="I346" s="9">
        <f t="shared" si="28"/>
        <v>19.789566666666669</v>
      </c>
      <c r="J346" s="12">
        <f>(MA1SONY[[#This Row],[Adj Close]]-MA1SONY[[#This Row],[3-MA]])</f>
        <v>0.65093333333333092</v>
      </c>
      <c r="K346" s="13">
        <f t="shared" si="27"/>
        <v>0.4237142044444413</v>
      </c>
      <c r="L346" s="13">
        <f>ABS(MA1SONY[[#This Row],[Erorr 2]])</f>
        <v>0.65093333333333092</v>
      </c>
      <c r="M346" s="11">
        <f>MA1SONY[[#This Row],[Abs Erorr 2]]/MA1SONY[[#This Row],[Adj Close]]</f>
        <v>3.1845274495894471E-2</v>
      </c>
      <c r="N346" s="9">
        <f t="shared" si="29"/>
        <v>20.0076</v>
      </c>
      <c r="O346" s="14">
        <f>MA1SONY[[#This Row],[Adj Close]]-MA1SONY[[#This Row],[6-MA]]</f>
        <v>0.43290000000000006</v>
      </c>
      <c r="P346" s="13">
        <f>(MA1SONY[[#This Row],[Adj Close]]-N346)^2</f>
        <v>0.18740241000000005</v>
      </c>
      <c r="Q346" s="13">
        <f>ABS(MA1SONY[[#This Row],[Erorr 3]])</f>
        <v>0.43290000000000006</v>
      </c>
      <c r="R346" s="15">
        <f>MA1SONY[[#This Row],[Abs Erorr 3]]/MA1SONY[[#This Row],[Adj Close]]</f>
        <v>2.117854259925149E-2</v>
      </c>
    </row>
    <row r="347" spans="2:18">
      <c r="B347" s="7">
        <v>44285.291666666664</v>
      </c>
      <c r="C347" s="8">
        <v>20.0397</v>
      </c>
      <c r="D347" s="9">
        <f t="shared" si="26"/>
        <v>20.4405</v>
      </c>
      <c r="E347" s="10">
        <f>MA1SONY[[#This Row],[Adj Close]]-MA1SONY[[#This Row],[Naive Trend ]]</f>
        <v>-0.40080000000000027</v>
      </c>
      <c r="F347" s="6">
        <f t="shared" si="25"/>
        <v>0.16064064000000022</v>
      </c>
      <c r="G347" s="6">
        <f>ABS(MA1SONY[[#This Row],[Erorr 1]])</f>
        <v>0.40080000000000027</v>
      </c>
      <c r="H347" s="11">
        <f>MA1SONY[[#This Row],[Abs Erorr 1]]/MA1SONY[[#This Row],[Adj Close]]</f>
        <v>2.0000299405679739E-2</v>
      </c>
      <c r="I347" s="9">
        <f t="shared" si="28"/>
        <v>20.078166666666664</v>
      </c>
      <c r="J347" s="12">
        <f>(MA1SONY[[#This Row],[Adj Close]]-MA1SONY[[#This Row],[3-MA]])</f>
        <v>-3.8466666666664651E-2</v>
      </c>
      <c r="K347" s="13">
        <f t="shared" si="27"/>
        <v>1.4796844444442893E-3</v>
      </c>
      <c r="L347" s="13">
        <f>ABS(MA1SONY[[#This Row],[Erorr 2]])</f>
        <v>3.8466666666664651E-2</v>
      </c>
      <c r="M347" s="11">
        <f>MA1SONY[[#This Row],[Abs Erorr 2]]/MA1SONY[[#This Row],[Adj Close]]</f>
        <v>1.9195230800193941E-3</v>
      </c>
      <c r="N347" s="9">
        <f t="shared" si="29"/>
        <v>20.059133333333332</v>
      </c>
      <c r="O347" s="14">
        <f>MA1SONY[[#This Row],[Adj Close]]-MA1SONY[[#This Row],[6-MA]]</f>
        <v>-1.9433333333331859E-2</v>
      </c>
      <c r="P347" s="13">
        <f>(MA1SONY[[#This Row],[Adj Close]]-N347)^2</f>
        <v>3.7765444444438716E-4</v>
      </c>
      <c r="Q347" s="13">
        <f>ABS(MA1SONY[[#This Row],[Erorr 3]])</f>
        <v>1.9433333333331859E-2</v>
      </c>
      <c r="R347" s="15">
        <f>MA1SONY[[#This Row],[Abs Erorr 3]]/MA1SONY[[#This Row],[Adj Close]]</f>
        <v>9.697417293338652E-4</v>
      </c>
    </row>
    <row r="348" spans="2:18">
      <c r="B348" s="7">
        <v>44286.291666666664</v>
      </c>
      <c r="C348" s="8">
        <v>20.327300000000001</v>
      </c>
      <c r="D348" s="9">
        <f t="shared" si="26"/>
        <v>20.0397</v>
      </c>
      <c r="E348" s="10">
        <f>MA1SONY[[#This Row],[Adj Close]]-MA1SONY[[#This Row],[Naive Trend ]]</f>
        <v>0.28760000000000119</v>
      </c>
      <c r="F348" s="6">
        <f t="shared" si="25"/>
        <v>8.2713760000000677E-2</v>
      </c>
      <c r="G348" s="6">
        <f>ABS(MA1SONY[[#This Row],[Erorr 1]])</f>
        <v>0.28760000000000119</v>
      </c>
      <c r="H348" s="11">
        <f>MA1SONY[[#This Row],[Abs Erorr 1]]/MA1SONY[[#This Row],[Adj Close]]</f>
        <v>1.4148460444820571E-2</v>
      </c>
      <c r="I348" s="9">
        <f t="shared" si="28"/>
        <v>20.214033333333333</v>
      </c>
      <c r="J348" s="12">
        <f>(MA1SONY[[#This Row],[Adj Close]]-MA1SONY[[#This Row],[3-MA]])</f>
        <v>0.11326666666666796</v>
      </c>
      <c r="K348" s="13">
        <f t="shared" si="27"/>
        <v>1.2829337777778071E-2</v>
      </c>
      <c r="L348" s="13">
        <f>ABS(MA1SONY[[#This Row],[Erorr 2]])</f>
        <v>0.11326666666666796</v>
      </c>
      <c r="M348" s="11">
        <f>MA1SONY[[#This Row],[Abs Erorr 2]]/MA1SONY[[#This Row],[Adj Close]]</f>
        <v>5.5721451775035524E-3</v>
      </c>
      <c r="N348" s="9">
        <f t="shared" si="29"/>
        <v>19.991916666666665</v>
      </c>
      <c r="O348" s="14">
        <f>MA1SONY[[#This Row],[Adj Close]]-MA1SONY[[#This Row],[6-MA]]</f>
        <v>0.33538333333333625</v>
      </c>
      <c r="P348" s="13">
        <f>(MA1SONY[[#This Row],[Adj Close]]-N348)^2</f>
        <v>0.11248198027777974</v>
      </c>
      <c r="Q348" s="13">
        <f>ABS(MA1SONY[[#This Row],[Erorr 3]])</f>
        <v>0.33538333333333625</v>
      </c>
      <c r="R348" s="15">
        <f>MA1SONY[[#This Row],[Abs Erorr 3]]/MA1SONY[[#This Row],[Adj Close]]</f>
        <v>1.6499157946866343E-2</v>
      </c>
    </row>
    <row r="349" spans="2:18">
      <c r="B349" s="7">
        <v>44287.291666666664</v>
      </c>
      <c r="C349" s="8">
        <v>20.490300000000001</v>
      </c>
      <c r="D349" s="9">
        <f t="shared" si="26"/>
        <v>20.327300000000001</v>
      </c>
      <c r="E349" s="10">
        <f>MA1SONY[[#This Row],[Adj Close]]-MA1SONY[[#This Row],[Naive Trend ]]</f>
        <v>0.16300000000000026</v>
      </c>
      <c r="F349" s="6">
        <f t="shared" si="25"/>
        <v>2.6569000000000082E-2</v>
      </c>
      <c r="G349" s="6">
        <f>ABS(MA1SONY[[#This Row],[Erorr 1]])</f>
        <v>0.16300000000000026</v>
      </c>
      <c r="H349" s="11">
        <f>MA1SONY[[#This Row],[Abs Erorr 1]]/MA1SONY[[#This Row],[Adj Close]]</f>
        <v>7.9549835775952638E-3</v>
      </c>
      <c r="I349" s="9">
        <f t="shared" si="28"/>
        <v>20.269166666666667</v>
      </c>
      <c r="J349" s="12">
        <f>(MA1SONY[[#This Row],[Adj Close]]-MA1SONY[[#This Row],[3-MA]])</f>
        <v>0.22113333333333429</v>
      </c>
      <c r="K349" s="13">
        <f t="shared" si="27"/>
        <v>4.8899951111111534E-2</v>
      </c>
      <c r="L349" s="13">
        <f>ABS(MA1SONY[[#This Row],[Erorr 2]])</f>
        <v>0.22113333333333429</v>
      </c>
      <c r="M349" s="11">
        <f>MA1SONY[[#This Row],[Abs Erorr 2]]/MA1SONY[[#This Row],[Adj Close]]</f>
        <v>1.0792098375003502E-2</v>
      </c>
      <c r="N349" s="9">
        <f t="shared" si="29"/>
        <v>20.029366666666665</v>
      </c>
      <c r="O349" s="14">
        <f>MA1SONY[[#This Row],[Adj Close]]-MA1SONY[[#This Row],[6-MA]]</f>
        <v>0.46093333333333675</v>
      </c>
      <c r="P349" s="13">
        <f>(MA1SONY[[#This Row],[Adj Close]]-N349)^2</f>
        <v>0.21245953777778093</v>
      </c>
      <c r="Q349" s="13">
        <f>ABS(MA1SONY[[#This Row],[Erorr 3]])</f>
        <v>0.46093333333333675</v>
      </c>
      <c r="R349" s="15">
        <f>MA1SONY[[#This Row],[Abs Erorr 3]]/MA1SONY[[#This Row],[Adj Close]]</f>
        <v>2.2495196914312465E-2</v>
      </c>
    </row>
    <row r="350" spans="2:18">
      <c r="B350" s="7">
        <v>44291.291666666664</v>
      </c>
      <c r="C350" s="8">
        <v>21.359000000000002</v>
      </c>
      <c r="D350" s="9">
        <f t="shared" si="26"/>
        <v>20.490300000000001</v>
      </c>
      <c r="E350" s="10">
        <f>MA1SONY[[#This Row],[Adj Close]]-MA1SONY[[#This Row],[Naive Trend ]]</f>
        <v>0.86870000000000047</v>
      </c>
      <c r="F350" s="6">
        <f t="shared" si="25"/>
        <v>0.75463969000000086</v>
      </c>
      <c r="G350" s="6">
        <f>ABS(MA1SONY[[#This Row],[Erorr 1]])</f>
        <v>0.86870000000000047</v>
      </c>
      <c r="H350" s="11">
        <f>MA1SONY[[#This Row],[Abs Erorr 1]]/MA1SONY[[#This Row],[Adj Close]]</f>
        <v>4.0671379746242818E-2</v>
      </c>
      <c r="I350" s="9">
        <f t="shared" si="28"/>
        <v>20.285766666666671</v>
      </c>
      <c r="J350" s="12">
        <f>(MA1SONY[[#This Row],[Adj Close]]-MA1SONY[[#This Row],[3-MA]])</f>
        <v>1.0732333333333308</v>
      </c>
      <c r="K350" s="13">
        <f t="shared" si="27"/>
        <v>1.1518297877777723</v>
      </c>
      <c r="L350" s="13">
        <f>ABS(MA1SONY[[#This Row],[Erorr 2]])</f>
        <v>1.0732333333333308</v>
      </c>
      <c r="M350" s="11">
        <f>MA1SONY[[#This Row],[Abs Erorr 2]]/MA1SONY[[#This Row],[Adj Close]]</f>
        <v>5.0247358646628153E-2</v>
      </c>
      <c r="N350" s="9">
        <f t="shared" si="29"/>
        <v>20.181966666666664</v>
      </c>
      <c r="O350" s="14">
        <f>MA1SONY[[#This Row],[Adj Close]]-MA1SONY[[#This Row],[6-MA]]</f>
        <v>1.1770333333333376</v>
      </c>
      <c r="P350" s="13">
        <f>(MA1SONY[[#This Row],[Adj Close]]-N350)^2</f>
        <v>1.3854074677777879</v>
      </c>
      <c r="Q350" s="13">
        <f>ABS(MA1SONY[[#This Row],[Erorr 3]])</f>
        <v>1.1770333333333376</v>
      </c>
      <c r="R350" s="15">
        <f>MA1SONY[[#This Row],[Abs Erorr 3]]/MA1SONY[[#This Row],[Adj Close]]</f>
        <v>5.5107136726126577E-2</v>
      </c>
    </row>
    <row r="351" spans="2:18">
      <c r="B351" s="7">
        <v>44292.291666666664</v>
      </c>
      <c r="C351" s="8">
        <v>21.0733</v>
      </c>
      <c r="D351" s="9">
        <f t="shared" si="26"/>
        <v>21.359000000000002</v>
      </c>
      <c r="E351" s="10">
        <f>MA1SONY[[#This Row],[Adj Close]]-MA1SONY[[#This Row],[Naive Trend ]]</f>
        <v>-0.28570000000000206</v>
      </c>
      <c r="F351" s="6">
        <f t="shared" si="25"/>
        <v>8.1624490000001174E-2</v>
      </c>
      <c r="G351" s="6">
        <f>ABS(MA1SONY[[#This Row],[Erorr 1]])</f>
        <v>0.28570000000000206</v>
      </c>
      <c r="H351" s="11">
        <f>MA1SONY[[#This Row],[Abs Erorr 1]]/MA1SONY[[#This Row],[Adj Close]]</f>
        <v>1.3557439983296497E-2</v>
      </c>
      <c r="I351" s="9">
        <f t="shared" si="28"/>
        <v>20.725533333333335</v>
      </c>
      <c r="J351" s="12">
        <f>(MA1SONY[[#This Row],[Adj Close]]-MA1SONY[[#This Row],[3-MA]])</f>
        <v>0.347766666666665</v>
      </c>
      <c r="K351" s="13">
        <f t="shared" si="27"/>
        <v>0.12094165444444328</v>
      </c>
      <c r="L351" s="13">
        <f>ABS(MA1SONY[[#This Row],[Erorr 2]])</f>
        <v>0.347766666666665</v>
      </c>
      <c r="M351" s="11">
        <f>MA1SONY[[#This Row],[Abs Erorr 2]]/MA1SONY[[#This Row],[Adj Close]]</f>
        <v>1.6502715126091548E-2</v>
      </c>
      <c r="N351" s="9">
        <f t="shared" si="29"/>
        <v>20.469783333333336</v>
      </c>
      <c r="O351" s="14">
        <f>MA1SONY[[#This Row],[Adj Close]]-MA1SONY[[#This Row],[6-MA]]</f>
        <v>0.60351666666666404</v>
      </c>
      <c r="P351" s="13">
        <f>(MA1SONY[[#This Row],[Adj Close]]-N351)^2</f>
        <v>0.36423236694444128</v>
      </c>
      <c r="Q351" s="13">
        <f>ABS(MA1SONY[[#This Row],[Erorr 3]])</f>
        <v>0.60351666666666404</v>
      </c>
      <c r="R351" s="15">
        <f>MA1SONY[[#This Row],[Abs Erorr 3]]/MA1SONY[[#This Row],[Adj Close]]</f>
        <v>2.863892540165347E-2</v>
      </c>
    </row>
    <row r="352" spans="2:18">
      <c r="B352" s="7">
        <v>44293.291666666664</v>
      </c>
      <c r="C352" s="8">
        <v>21.257300000000001</v>
      </c>
      <c r="D352" s="9">
        <f t="shared" si="26"/>
        <v>21.0733</v>
      </c>
      <c r="E352" s="10">
        <f>MA1SONY[[#This Row],[Adj Close]]-MA1SONY[[#This Row],[Naive Trend ]]</f>
        <v>0.18400000000000105</v>
      </c>
      <c r="F352" s="6">
        <f t="shared" si="25"/>
        <v>3.3856000000000386E-2</v>
      </c>
      <c r="G352" s="6">
        <f>ABS(MA1SONY[[#This Row],[Erorr 1]])</f>
        <v>0.18400000000000105</v>
      </c>
      <c r="H352" s="11">
        <f>MA1SONY[[#This Row],[Abs Erorr 1]]/MA1SONY[[#This Row],[Adj Close]]</f>
        <v>8.6558499903563041E-3</v>
      </c>
      <c r="I352" s="9">
        <f t="shared" si="28"/>
        <v>20.9742</v>
      </c>
      <c r="J352" s="12">
        <f>(MA1SONY[[#This Row],[Adj Close]]-MA1SONY[[#This Row],[3-MA]])</f>
        <v>0.28310000000000102</v>
      </c>
      <c r="K352" s="13">
        <f t="shared" si="27"/>
        <v>8.0145610000000575E-2</v>
      </c>
      <c r="L352" s="13">
        <f>ABS(MA1SONY[[#This Row],[Erorr 2]])</f>
        <v>0.28310000000000102</v>
      </c>
      <c r="M352" s="11">
        <f>MA1SONY[[#This Row],[Abs Erorr 2]]/MA1SONY[[#This Row],[Adj Close]]</f>
        <v>1.3317777892771001E-2</v>
      </c>
      <c r="N352" s="9">
        <f t="shared" si="29"/>
        <v>20.621683333333333</v>
      </c>
      <c r="O352" s="14">
        <f>MA1SONY[[#This Row],[Adj Close]]-MA1SONY[[#This Row],[6-MA]]</f>
        <v>0.63561666666666738</v>
      </c>
      <c r="P352" s="13">
        <f>(MA1SONY[[#This Row],[Adj Close]]-N352)^2</f>
        <v>0.40400854694444538</v>
      </c>
      <c r="Q352" s="13">
        <f>ABS(MA1SONY[[#This Row],[Erorr 3]])</f>
        <v>0.63561666666666738</v>
      </c>
      <c r="R352" s="15">
        <f>MA1SONY[[#This Row],[Abs Erorr 3]]/MA1SONY[[#This Row],[Adj Close]]</f>
        <v>2.9901100641505148E-2</v>
      </c>
    </row>
    <row r="353" spans="2:18">
      <c r="B353" s="7">
        <v>44294.291666666664</v>
      </c>
      <c r="C353" s="8">
        <v>21.0579</v>
      </c>
      <c r="D353" s="9">
        <f t="shared" si="26"/>
        <v>21.257300000000001</v>
      </c>
      <c r="E353" s="10">
        <f>MA1SONY[[#This Row],[Adj Close]]-MA1SONY[[#This Row],[Naive Trend ]]</f>
        <v>-0.19940000000000069</v>
      </c>
      <c r="F353" s="6">
        <f t="shared" si="25"/>
        <v>3.9760360000000272E-2</v>
      </c>
      <c r="G353" s="6">
        <f>ABS(MA1SONY[[#This Row],[Erorr 1]])</f>
        <v>0.19940000000000069</v>
      </c>
      <c r="H353" s="11">
        <f>MA1SONY[[#This Row],[Abs Erorr 1]]/MA1SONY[[#This Row],[Adj Close]]</f>
        <v>9.4691303501299121E-3</v>
      </c>
      <c r="I353" s="9">
        <f t="shared" si="28"/>
        <v>21.229866666666666</v>
      </c>
      <c r="J353" s="12">
        <f>(MA1SONY[[#This Row],[Adj Close]]-MA1SONY[[#This Row],[3-MA]])</f>
        <v>-0.17196666666666616</v>
      </c>
      <c r="K353" s="13">
        <f t="shared" si="27"/>
        <v>2.9572534444444271E-2</v>
      </c>
      <c r="L353" s="13">
        <f>ABS(MA1SONY[[#This Row],[Erorr 2]])</f>
        <v>0.17196666666666616</v>
      </c>
      <c r="M353" s="11">
        <f>MA1SONY[[#This Row],[Abs Erorr 2]]/MA1SONY[[#This Row],[Adj Close]]</f>
        <v>8.1663730318154298E-3</v>
      </c>
      <c r="N353" s="9">
        <f t="shared" si="29"/>
        <v>20.75781666666667</v>
      </c>
      <c r="O353" s="14">
        <f>MA1SONY[[#This Row],[Adj Close]]-MA1SONY[[#This Row],[6-MA]]</f>
        <v>0.3000833333333297</v>
      </c>
      <c r="P353" s="13">
        <f>(MA1SONY[[#This Row],[Adj Close]]-N353)^2</f>
        <v>9.0050006944442262E-2</v>
      </c>
      <c r="Q353" s="13">
        <f>ABS(MA1SONY[[#This Row],[Erorr 3]])</f>
        <v>0.3000833333333297</v>
      </c>
      <c r="R353" s="15">
        <f>MA1SONY[[#This Row],[Abs Erorr 3]]/MA1SONY[[#This Row],[Adj Close]]</f>
        <v>1.4250392172691945E-2</v>
      </c>
    </row>
    <row r="354" spans="2:18">
      <c r="B354" s="7">
        <v>44295.291666666664</v>
      </c>
      <c r="C354" s="8">
        <v>21.435700000000001</v>
      </c>
      <c r="D354" s="9">
        <f t="shared" si="26"/>
        <v>21.0579</v>
      </c>
      <c r="E354" s="10">
        <f>MA1SONY[[#This Row],[Adj Close]]-MA1SONY[[#This Row],[Naive Trend ]]</f>
        <v>0.37780000000000058</v>
      </c>
      <c r="F354" s="6">
        <f t="shared" si="25"/>
        <v>0.14273284000000044</v>
      </c>
      <c r="G354" s="6">
        <f>ABS(MA1SONY[[#This Row],[Erorr 1]])</f>
        <v>0.37780000000000058</v>
      </c>
      <c r="H354" s="11">
        <f>MA1SONY[[#This Row],[Abs Erorr 1]]/MA1SONY[[#This Row],[Adj Close]]</f>
        <v>1.7624803482041668E-2</v>
      </c>
      <c r="I354" s="9">
        <f t="shared" si="28"/>
        <v>21.129500000000004</v>
      </c>
      <c r="J354" s="12">
        <f>(MA1SONY[[#This Row],[Adj Close]]-MA1SONY[[#This Row],[3-MA]])</f>
        <v>0.30619999999999692</v>
      </c>
      <c r="K354" s="13">
        <f t="shared" si="27"/>
        <v>9.3758439999998111E-2</v>
      </c>
      <c r="L354" s="13">
        <f>ABS(MA1SONY[[#This Row],[Erorr 2]])</f>
        <v>0.30619999999999692</v>
      </c>
      <c r="M354" s="11">
        <f>MA1SONY[[#This Row],[Abs Erorr 2]]/MA1SONY[[#This Row],[Adj Close]]</f>
        <v>1.428458132927765E-2</v>
      </c>
      <c r="N354" s="9">
        <f t="shared" si="29"/>
        <v>20.927516666666666</v>
      </c>
      <c r="O354" s="14">
        <f>MA1SONY[[#This Row],[Adj Close]]-MA1SONY[[#This Row],[6-MA]]</f>
        <v>0.50818333333333499</v>
      </c>
      <c r="P354" s="13">
        <f>(MA1SONY[[#This Row],[Adj Close]]-N354)^2</f>
        <v>0.25825030027777945</v>
      </c>
      <c r="Q354" s="13">
        <f>ABS(MA1SONY[[#This Row],[Erorr 3]])</f>
        <v>0.50818333333333499</v>
      </c>
      <c r="R354" s="15">
        <f>MA1SONY[[#This Row],[Abs Erorr 3]]/MA1SONY[[#This Row],[Adj Close]]</f>
        <v>2.3707335581918714E-2</v>
      </c>
    </row>
    <row r="355" spans="2:18">
      <c r="B355" s="7">
        <v>44298.291666666664</v>
      </c>
      <c r="C355" s="8">
        <v>21.359000000000002</v>
      </c>
      <c r="D355" s="9">
        <f t="shared" si="26"/>
        <v>21.435700000000001</v>
      </c>
      <c r="E355" s="10">
        <f>MA1SONY[[#This Row],[Adj Close]]-MA1SONY[[#This Row],[Naive Trend ]]</f>
        <v>-7.669999999999888E-2</v>
      </c>
      <c r="F355" s="6">
        <f t="shared" si="25"/>
        <v>5.8828899999998283E-3</v>
      </c>
      <c r="G355" s="6">
        <f>ABS(MA1SONY[[#This Row],[Erorr 1]])</f>
        <v>7.669999999999888E-2</v>
      </c>
      <c r="H355" s="11">
        <f>MA1SONY[[#This Row],[Abs Erorr 1]]/MA1SONY[[#This Row],[Adj Close]]</f>
        <v>3.5909920876445E-3</v>
      </c>
      <c r="I355" s="9">
        <f t="shared" si="28"/>
        <v>21.250299999999999</v>
      </c>
      <c r="J355" s="12">
        <f>(MA1SONY[[#This Row],[Adj Close]]-MA1SONY[[#This Row],[3-MA]])</f>
        <v>0.10870000000000246</v>
      </c>
      <c r="K355" s="13">
        <f t="shared" si="27"/>
        <v>1.1815690000000535E-2</v>
      </c>
      <c r="L355" s="13">
        <f>ABS(MA1SONY[[#This Row],[Erorr 2]])</f>
        <v>0.10870000000000246</v>
      </c>
      <c r="M355" s="11">
        <f>MA1SONY[[#This Row],[Abs Erorr 2]]/MA1SONY[[#This Row],[Adj Close]]</f>
        <v>5.089189568800152E-3</v>
      </c>
      <c r="N355" s="9">
        <f t="shared" si="29"/>
        <v>21.11225</v>
      </c>
      <c r="O355" s="14">
        <f>MA1SONY[[#This Row],[Adj Close]]-MA1SONY[[#This Row],[6-MA]]</f>
        <v>0.24675000000000225</v>
      </c>
      <c r="P355" s="13">
        <f>(MA1SONY[[#This Row],[Adj Close]]-N355)^2</f>
        <v>6.0885562500001107E-2</v>
      </c>
      <c r="Q355" s="13">
        <f>ABS(MA1SONY[[#This Row],[Erorr 3]])</f>
        <v>0.24675000000000225</v>
      </c>
      <c r="R355" s="15">
        <f>MA1SONY[[#This Row],[Abs Erorr 3]]/MA1SONY[[#This Row],[Adj Close]]</f>
        <v>1.1552507139847476E-2</v>
      </c>
    </row>
    <row r="356" spans="2:18">
      <c r="B356" s="7">
        <v>44299.291666666664</v>
      </c>
      <c r="C356" s="8">
        <v>21.4529</v>
      </c>
      <c r="D356" s="9">
        <f t="shared" si="26"/>
        <v>21.359000000000002</v>
      </c>
      <c r="E356" s="10">
        <f>MA1SONY[[#This Row],[Adj Close]]-MA1SONY[[#This Row],[Naive Trend ]]</f>
        <v>9.3899999999997874E-2</v>
      </c>
      <c r="F356" s="6">
        <f t="shared" si="25"/>
        <v>8.8172099999996E-3</v>
      </c>
      <c r="G356" s="6">
        <f>ABS(MA1SONY[[#This Row],[Erorr 1]])</f>
        <v>9.3899999999997874E-2</v>
      </c>
      <c r="H356" s="11">
        <f>MA1SONY[[#This Row],[Abs Erorr 1]]/MA1SONY[[#This Row],[Adj Close]]</f>
        <v>4.3770306112459328E-3</v>
      </c>
      <c r="I356" s="9">
        <f t="shared" si="28"/>
        <v>21.284200000000002</v>
      </c>
      <c r="J356" s="12">
        <f>(MA1SONY[[#This Row],[Adj Close]]-MA1SONY[[#This Row],[3-MA]])</f>
        <v>0.16869999999999763</v>
      </c>
      <c r="K356" s="13">
        <f t="shared" si="27"/>
        <v>2.8459689999999201E-2</v>
      </c>
      <c r="L356" s="13">
        <f>ABS(MA1SONY[[#This Row],[Erorr 2]])</f>
        <v>0.16869999999999763</v>
      </c>
      <c r="M356" s="11">
        <f>MA1SONY[[#This Row],[Abs Erorr 2]]/MA1SONY[[#This Row],[Adj Close]]</f>
        <v>7.8637387019935591E-3</v>
      </c>
      <c r="N356" s="9">
        <f t="shared" si="29"/>
        <v>21.257033333333336</v>
      </c>
      <c r="O356" s="14">
        <f>MA1SONY[[#This Row],[Adj Close]]-MA1SONY[[#This Row],[6-MA]]</f>
        <v>0.19586666666666375</v>
      </c>
      <c r="P356" s="13">
        <f>(MA1SONY[[#This Row],[Adj Close]]-N356)^2</f>
        <v>3.836375111110997E-2</v>
      </c>
      <c r="Q356" s="13">
        <f>ABS(MA1SONY[[#This Row],[Erorr 3]])</f>
        <v>0.19586666666666375</v>
      </c>
      <c r="R356" s="15">
        <f>MA1SONY[[#This Row],[Abs Erorr 3]]/MA1SONY[[#This Row],[Adj Close]]</f>
        <v>9.130078761690202E-3</v>
      </c>
    </row>
    <row r="357" spans="2:18">
      <c r="B357" s="7">
        <v>44300.291666666664</v>
      </c>
      <c r="C357" s="8">
        <v>21.433700000000002</v>
      </c>
      <c r="D357" s="9">
        <f t="shared" si="26"/>
        <v>21.4529</v>
      </c>
      <c r="E357" s="10">
        <f>MA1SONY[[#This Row],[Adj Close]]-MA1SONY[[#This Row],[Naive Trend ]]</f>
        <v>-1.9199999999997885E-2</v>
      </c>
      <c r="F357" s="6">
        <f t="shared" si="25"/>
        <v>3.6863999999991879E-4</v>
      </c>
      <c r="G357" s="6">
        <f>ABS(MA1SONY[[#This Row],[Erorr 1]])</f>
        <v>1.9199999999997885E-2</v>
      </c>
      <c r="H357" s="11">
        <f>MA1SONY[[#This Row],[Abs Erorr 1]]/MA1SONY[[#This Row],[Adj Close]]</f>
        <v>8.9578560864423242E-4</v>
      </c>
      <c r="I357" s="9">
        <f t="shared" si="28"/>
        <v>21.41586666666667</v>
      </c>
      <c r="J357" s="12">
        <f>(MA1SONY[[#This Row],[Adj Close]]-MA1SONY[[#This Row],[3-MA]])</f>
        <v>1.7833333333332035E-2</v>
      </c>
      <c r="K357" s="13">
        <f t="shared" si="27"/>
        <v>3.1802777777773151E-4</v>
      </c>
      <c r="L357" s="13">
        <f>ABS(MA1SONY[[#This Row],[Erorr 2]])</f>
        <v>1.7833333333332035E-2</v>
      </c>
      <c r="M357" s="11">
        <f>MA1SONY[[#This Row],[Abs Erorr 2]]/MA1SONY[[#This Row],[Adj Close]]</f>
        <v>8.3202309136229554E-4</v>
      </c>
      <c r="N357" s="9">
        <f t="shared" si="29"/>
        <v>21.272683333333333</v>
      </c>
      <c r="O357" s="14">
        <f>MA1SONY[[#This Row],[Adj Close]]-MA1SONY[[#This Row],[6-MA]]</f>
        <v>0.16101666666666858</v>
      </c>
      <c r="P357" s="13">
        <f>(MA1SONY[[#This Row],[Adj Close]]-N357)^2</f>
        <v>2.5926366944445063E-2</v>
      </c>
      <c r="Q357" s="13">
        <f>ABS(MA1SONY[[#This Row],[Erorr 3]])</f>
        <v>0.16101666666666858</v>
      </c>
      <c r="R357" s="15">
        <f>MA1SONY[[#This Row],[Abs Erorr 3]]/MA1SONY[[#This Row],[Adj Close]]</f>
        <v>7.5123131641605771E-3</v>
      </c>
    </row>
    <row r="358" spans="2:18">
      <c r="B358" s="7">
        <v>44301.291666666664</v>
      </c>
      <c r="C358" s="8">
        <v>21.6236</v>
      </c>
      <c r="D358" s="9">
        <f t="shared" si="26"/>
        <v>21.433700000000002</v>
      </c>
      <c r="E358" s="10">
        <f>MA1SONY[[#This Row],[Adj Close]]-MA1SONY[[#This Row],[Naive Trend ]]</f>
        <v>0.18989999999999796</v>
      </c>
      <c r="F358" s="6">
        <f t="shared" si="25"/>
        <v>3.6062009999999228E-2</v>
      </c>
      <c r="G358" s="6">
        <f>ABS(MA1SONY[[#This Row],[Erorr 1]])</f>
        <v>0.18989999999999796</v>
      </c>
      <c r="H358" s="11">
        <f>MA1SONY[[#This Row],[Abs Erorr 1]]/MA1SONY[[#This Row],[Adj Close]]</f>
        <v>8.7820714404631042E-3</v>
      </c>
      <c r="I358" s="9">
        <f t="shared" si="28"/>
        <v>21.415199999999999</v>
      </c>
      <c r="J358" s="12">
        <f>(MA1SONY[[#This Row],[Adj Close]]-MA1SONY[[#This Row],[3-MA]])</f>
        <v>0.20840000000000103</v>
      </c>
      <c r="K358" s="13">
        <f t="shared" si="27"/>
        <v>4.343056000000043E-2</v>
      </c>
      <c r="L358" s="13">
        <f>ABS(MA1SONY[[#This Row],[Erorr 2]])</f>
        <v>0.20840000000000103</v>
      </c>
      <c r="M358" s="11">
        <f>MA1SONY[[#This Row],[Abs Erorr 2]]/MA1SONY[[#This Row],[Adj Close]]</f>
        <v>9.6376181579385968E-3</v>
      </c>
      <c r="N358" s="9">
        <f t="shared" si="29"/>
        <v>21.332750000000001</v>
      </c>
      <c r="O358" s="14">
        <f>MA1SONY[[#This Row],[Adj Close]]-MA1SONY[[#This Row],[6-MA]]</f>
        <v>0.29084999999999894</v>
      </c>
      <c r="P358" s="13">
        <f>(MA1SONY[[#This Row],[Adj Close]]-N358)^2</f>
        <v>8.4593722499999385E-2</v>
      </c>
      <c r="Q358" s="13">
        <f>ABS(MA1SONY[[#This Row],[Erorr 3]])</f>
        <v>0.29084999999999894</v>
      </c>
      <c r="R358" s="15">
        <f>MA1SONY[[#This Row],[Abs Erorr 3]]/MA1SONY[[#This Row],[Adj Close]]</f>
        <v>1.3450581771767835E-2</v>
      </c>
    </row>
    <row r="359" spans="2:18">
      <c r="B359" s="7">
        <v>44302.291666666664</v>
      </c>
      <c r="C359" s="8">
        <v>21.3033</v>
      </c>
      <c r="D359" s="9">
        <f t="shared" si="26"/>
        <v>21.6236</v>
      </c>
      <c r="E359" s="10">
        <f>MA1SONY[[#This Row],[Adj Close]]-MA1SONY[[#This Row],[Naive Trend ]]</f>
        <v>-0.32029999999999959</v>
      </c>
      <c r="F359" s="6">
        <f t="shared" si="25"/>
        <v>0.10259208999999973</v>
      </c>
      <c r="G359" s="6">
        <f>ABS(MA1SONY[[#This Row],[Erorr 1]])</f>
        <v>0.32029999999999959</v>
      </c>
      <c r="H359" s="11">
        <f>MA1SONY[[#This Row],[Abs Erorr 1]]/MA1SONY[[#This Row],[Adj Close]]</f>
        <v>1.5035229283725976E-2</v>
      </c>
      <c r="I359" s="9">
        <f t="shared" si="28"/>
        <v>21.503399999999999</v>
      </c>
      <c r="J359" s="12">
        <f>(MA1SONY[[#This Row],[Adj Close]]-MA1SONY[[#This Row],[3-MA]])</f>
        <v>-0.20009999999999906</v>
      </c>
      <c r="K359" s="13">
        <f t="shared" si="27"/>
        <v>4.0040009999999619E-2</v>
      </c>
      <c r="L359" s="13">
        <f>ABS(MA1SONY[[#This Row],[Erorr 2]])</f>
        <v>0.20009999999999906</v>
      </c>
      <c r="M359" s="11">
        <f>MA1SONY[[#This Row],[Abs Erorr 2]]/MA1SONY[[#This Row],[Adj Close]]</f>
        <v>9.3929109574572515E-3</v>
      </c>
      <c r="N359" s="9">
        <f t="shared" si="29"/>
        <v>21.393799999999999</v>
      </c>
      <c r="O359" s="14">
        <f>MA1SONY[[#This Row],[Adj Close]]-MA1SONY[[#This Row],[6-MA]]</f>
        <v>-9.0499999999998693E-2</v>
      </c>
      <c r="P359" s="13">
        <f>(MA1SONY[[#This Row],[Adj Close]]-N359)^2</f>
        <v>8.1902499999997637E-3</v>
      </c>
      <c r="Q359" s="13">
        <f>ABS(MA1SONY[[#This Row],[Erorr 3]])</f>
        <v>9.0499999999998693E-2</v>
      </c>
      <c r="R359" s="15">
        <f>MA1SONY[[#This Row],[Abs Erorr 3]]/MA1SONY[[#This Row],[Adj Close]]</f>
        <v>4.2481681241872708E-3</v>
      </c>
    </row>
    <row r="360" spans="2:18">
      <c r="B360" s="7">
        <v>44305.291666666664</v>
      </c>
      <c r="C360" s="8">
        <v>21.0886</v>
      </c>
      <c r="D360" s="9">
        <f t="shared" si="26"/>
        <v>21.3033</v>
      </c>
      <c r="E360" s="10">
        <f>MA1SONY[[#This Row],[Adj Close]]-MA1SONY[[#This Row],[Naive Trend ]]</f>
        <v>-0.21470000000000056</v>
      </c>
      <c r="F360" s="6">
        <f t="shared" si="25"/>
        <v>4.6096090000000242E-2</v>
      </c>
      <c r="G360" s="6">
        <f>ABS(MA1SONY[[#This Row],[Erorr 1]])</f>
        <v>0.21470000000000056</v>
      </c>
      <c r="H360" s="11">
        <f>MA1SONY[[#This Row],[Abs Erorr 1]]/MA1SONY[[#This Row],[Adj Close]]</f>
        <v>1.0180856007511193E-2</v>
      </c>
      <c r="I360" s="9">
        <f t="shared" si="28"/>
        <v>21.453533333333336</v>
      </c>
      <c r="J360" s="12">
        <f>(MA1SONY[[#This Row],[Adj Close]]-MA1SONY[[#This Row],[3-MA]])</f>
        <v>-0.36493333333333666</v>
      </c>
      <c r="K360" s="13">
        <f t="shared" si="27"/>
        <v>0.13317633777778021</v>
      </c>
      <c r="L360" s="13">
        <f>ABS(MA1SONY[[#This Row],[Erorr 2]])</f>
        <v>0.36493333333333666</v>
      </c>
      <c r="M360" s="11">
        <f>MA1SONY[[#This Row],[Abs Erorr 2]]/MA1SONY[[#This Row],[Adj Close]]</f>
        <v>1.7304768136971477E-2</v>
      </c>
      <c r="N360" s="9">
        <f t="shared" si="29"/>
        <v>21.434700000000003</v>
      </c>
      <c r="O360" s="14">
        <f>MA1SONY[[#This Row],[Adj Close]]-MA1SONY[[#This Row],[6-MA]]</f>
        <v>-0.3461000000000034</v>
      </c>
      <c r="P360" s="13">
        <f>(MA1SONY[[#This Row],[Adj Close]]-N360)^2</f>
        <v>0.11978521000000236</v>
      </c>
      <c r="Q360" s="13">
        <f>ABS(MA1SONY[[#This Row],[Erorr 3]])</f>
        <v>0.3461000000000034</v>
      </c>
      <c r="R360" s="15">
        <f>MA1SONY[[#This Row],[Abs Erorr 3]]/MA1SONY[[#This Row],[Adj Close]]</f>
        <v>1.6411710592452958E-2</v>
      </c>
    </row>
    <row r="361" spans="2:18">
      <c r="B361" s="7">
        <v>44306.291666666664</v>
      </c>
      <c r="C361" s="8">
        <v>20.825900000000001</v>
      </c>
      <c r="D361" s="9">
        <f t="shared" si="26"/>
        <v>21.0886</v>
      </c>
      <c r="E361" s="10">
        <f>MA1SONY[[#This Row],[Adj Close]]-MA1SONY[[#This Row],[Naive Trend ]]</f>
        <v>-0.26269999999999882</v>
      </c>
      <c r="F361" s="6">
        <f t="shared" si="25"/>
        <v>6.9011289999999378E-2</v>
      </c>
      <c r="G361" s="6">
        <f>ABS(MA1SONY[[#This Row],[Erorr 1]])</f>
        <v>0.26269999999999882</v>
      </c>
      <c r="H361" s="11">
        <f>MA1SONY[[#This Row],[Abs Erorr 1]]/MA1SONY[[#This Row],[Adj Close]]</f>
        <v>1.2614100711133676E-2</v>
      </c>
      <c r="I361" s="9">
        <f t="shared" si="28"/>
        <v>21.3385</v>
      </c>
      <c r="J361" s="12">
        <f>(MA1SONY[[#This Row],[Adj Close]]-MA1SONY[[#This Row],[3-MA]])</f>
        <v>-0.51259999999999906</v>
      </c>
      <c r="K361" s="13">
        <f t="shared" si="27"/>
        <v>0.26275875999999904</v>
      </c>
      <c r="L361" s="13">
        <f>ABS(MA1SONY[[#This Row],[Erorr 2]])</f>
        <v>0.51259999999999906</v>
      </c>
      <c r="M361" s="11">
        <f>MA1SONY[[#This Row],[Abs Erorr 2]]/MA1SONY[[#This Row],[Adj Close]]</f>
        <v>2.4613582126102547E-2</v>
      </c>
      <c r="N361" s="9">
        <f t="shared" si="29"/>
        <v>21.376850000000001</v>
      </c>
      <c r="O361" s="14">
        <f>MA1SONY[[#This Row],[Adj Close]]-MA1SONY[[#This Row],[6-MA]]</f>
        <v>-0.55095000000000027</v>
      </c>
      <c r="P361" s="13">
        <f>(MA1SONY[[#This Row],[Adj Close]]-N361)^2</f>
        <v>0.3035459025000003</v>
      </c>
      <c r="Q361" s="13">
        <f>ABS(MA1SONY[[#This Row],[Erorr 3]])</f>
        <v>0.55095000000000027</v>
      </c>
      <c r="R361" s="15">
        <f>MA1SONY[[#This Row],[Abs Erorr 3]]/MA1SONY[[#This Row],[Adj Close]]</f>
        <v>2.6455039157971576E-2</v>
      </c>
    </row>
    <row r="362" spans="2:18">
      <c r="B362" s="7">
        <v>44307.291666666664</v>
      </c>
      <c r="C362" s="8">
        <v>20.793299999999999</v>
      </c>
      <c r="D362" s="9">
        <f t="shared" si="26"/>
        <v>20.825900000000001</v>
      </c>
      <c r="E362" s="10">
        <f>MA1SONY[[#This Row],[Adj Close]]-MA1SONY[[#This Row],[Naive Trend ]]</f>
        <v>-3.2600000000002183E-2</v>
      </c>
      <c r="F362" s="6">
        <f t="shared" si="25"/>
        <v>1.0627600000001423E-3</v>
      </c>
      <c r="G362" s="6">
        <f>ABS(MA1SONY[[#This Row],[Erorr 1]])</f>
        <v>3.2600000000002183E-2</v>
      </c>
      <c r="H362" s="11">
        <f>MA1SONY[[#This Row],[Abs Erorr 1]]/MA1SONY[[#This Row],[Adj Close]]</f>
        <v>1.5678127089015302E-3</v>
      </c>
      <c r="I362" s="9">
        <f t="shared" si="28"/>
        <v>21.072599999999998</v>
      </c>
      <c r="J362" s="12">
        <f>(MA1SONY[[#This Row],[Adj Close]]-MA1SONY[[#This Row],[3-MA]])</f>
        <v>-0.27929999999999922</v>
      </c>
      <c r="K362" s="13">
        <f t="shared" si="27"/>
        <v>7.8008489999999556E-2</v>
      </c>
      <c r="L362" s="13">
        <f>ABS(MA1SONY[[#This Row],[Erorr 2]])</f>
        <v>0.27929999999999922</v>
      </c>
      <c r="M362" s="11">
        <f>MA1SONY[[#This Row],[Abs Erorr 2]]/MA1SONY[[#This Row],[Adj Close]]</f>
        <v>1.343221133730573E-2</v>
      </c>
      <c r="N362" s="9">
        <f t="shared" si="29"/>
        <v>21.288</v>
      </c>
      <c r="O362" s="14">
        <f>MA1SONY[[#This Row],[Adj Close]]-MA1SONY[[#This Row],[6-MA]]</f>
        <v>-0.49470000000000169</v>
      </c>
      <c r="P362" s="13">
        <f>(MA1SONY[[#This Row],[Adj Close]]-N362)^2</f>
        <v>0.24472809000000167</v>
      </c>
      <c r="Q362" s="13">
        <f>ABS(MA1SONY[[#This Row],[Erorr 3]])</f>
        <v>0.49470000000000169</v>
      </c>
      <c r="R362" s="15">
        <f>MA1SONY[[#This Row],[Abs Erorr 3]]/MA1SONY[[#This Row],[Adj Close]]</f>
        <v>2.3791317395507289E-2</v>
      </c>
    </row>
    <row r="363" spans="2:18">
      <c r="B363" s="7">
        <v>44308.291666666664</v>
      </c>
      <c r="C363" s="8">
        <v>20.889199999999999</v>
      </c>
      <c r="D363" s="9">
        <f t="shared" si="26"/>
        <v>20.793299999999999</v>
      </c>
      <c r="E363" s="10">
        <f>MA1SONY[[#This Row],[Adj Close]]-MA1SONY[[#This Row],[Naive Trend ]]</f>
        <v>9.5900000000000318E-2</v>
      </c>
      <c r="F363" s="6">
        <f t="shared" si="25"/>
        <v>9.1968100000000604E-3</v>
      </c>
      <c r="G363" s="6">
        <f>ABS(MA1SONY[[#This Row],[Erorr 1]])</f>
        <v>9.5900000000000318E-2</v>
      </c>
      <c r="H363" s="11">
        <f>MA1SONY[[#This Row],[Abs Erorr 1]]/MA1SONY[[#This Row],[Adj Close]]</f>
        <v>4.5908890718649028E-3</v>
      </c>
      <c r="I363" s="9">
        <f t="shared" si="28"/>
        <v>20.902600000000003</v>
      </c>
      <c r="J363" s="12">
        <f>(MA1SONY[[#This Row],[Adj Close]]-MA1SONY[[#This Row],[3-MA]])</f>
        <v>-1.3400000000004297E-2</v>
      </c>
      <c r="K363" s="13">
        <f t="shared" si="27"/>
        <v>1.7956000000011516E-4</v>
      </c>
      <c r="L363" s="13">
        <f>ABS(MA1SONY[[#This Row],[Erorr 2]])</f>
        <v>1.3400000000004297E-2</v>
      </c>
      <c r="M363" s="11">
        <f>MA1SONY[[#This Row],[Abs Erorr 2]]/MA1SONY[[#This Row],[Adj Close]]</f>
        <v>6.414798077477499E-4</v>
      </c>
      <c r="N363" s="9">
        <f t="shared" si="29"/>
        <v>21.17806666666667</v>
      </c>
      <c r="O363" s="14">
        <f>MA1SONY[[#This Row],[Adj Close]]-MA1SONY[[#This Row],[6-MA]]</f>
        <v>-0.28886666666667082</v>
      </c>
      <c r="P363" s="13">
        <f>(MA1SONY[[#This Row],[Adj Close]]-N363)^2</f>
        <v>8.344395111111351E-2</v>
      </c>
      <c r="Q363" s="13">
        <f>ABS(MA1SONY[[#This Row],[Erorr 3]])</f>
        <v>0.28886666666667082</v>
      </c>
      <c r="R363" s="15">
        <f>MA1SONY[[#This Row],[Abs Erorr 3]]/MA1SONY[[#This Row],[Adj Close]]</f>
        <v>1.3828517447612682E-2</v>
      </c>
    </row>
    <row r="364" spans="2:18">
      <c r="B364" s="7">
        <v>44309.291666666664</v>
      </c>
      <c r="C364" s="8">
        <v>21.0809</v>
      </c>
      <c r="D364" s="9">
        <f t="shared" si="26"/>
        <v>20.889199999999999</v>
      </c>
      <c r="E364" s="10">
        <f>MA1SONY[[#This Row],[Adj Close]]-MA1SONY[[#This Row],[Naive Trend ]]</f>
        <v>0.19170000000000087</v>
      </c>
      <c r="F364" s="6">
        <f t="shared" si="25"/>
        <v>3.6748890000000332E-2</v>
      </c>
      <c r="G364" s="6">
        <f>ABS(MA1SONY[[#This Row],[Erorr 1]])</f>
        <v>0.19170000000000087</v>
      </c>
      <c r="H364" s="11">
        <f>MA1SONY[[#This Row],[Abs Erorr 1]]/MA1SONY[[#This Row],[Adj Close]]</f>
        <v>9.0935396496354941E-3</v>
      </c>
      <c r="I364" s="9">
        <f t="shared" si="28"/>
        <v>20.836133333333333</v>
      </c>
      <c r="J364" s="12">
        <f>(MA1SONY[[#This Row],[Adj Close]]-MA1SONY[[#This Row],[3-MA]])</f>
        <v>0.24476666666666702</v>
      </c>
      <c r="K364" s="13">
        <f t="shared" si="27"/>
        <v>5.9910721111111287E-2</v>
      </c>
      <c r="L364" s="13">
        <f>ABS(MA1SONY[[#This Row],[Erorr 2]])</f>
        <v>0.24476666666666702</v>
      </c>
      <c r="M364" s="11">
        <f>MA1SONY[[#This Row],[Abs Erorr 2]]/MA1SONY[[#This Row],[Adj Close]]</f>
        <v>1.1610826229746692E-2</v>
      </c>
      <c r="N364" s="9">
        <f t="shared" si="29"/>
        <v>21.08731666666667</v>
      </c>
      <c r="O364" s="14">
        <f>MA1SONY[[#This Row],[Adj Close]]-MA1SONY[[#This Row],[6-MA]]</f>
        <v>-6.4166666666700678E-3</v>
      </c>
      <c r="P364" s="13">
        <f>(MA1SONY[[#This Row],[Adj Close]]-N364)^2</f>
        <v>4.1173611111154756E-5</v>
      </c>
      <c r="Q364" s="13">
        <f>ABS(MA1SONY[[#This Row],[Erorr 3]])</f>
        <v>6.4166666666700678E-3</v>
      </c>
      <c r="R364" s="15">
        <f>MA1SONY[[#This Row],[Abs Erorr 3]]/MA1SONY[[#This Row],[Adj Close]]</f>
        <v>3.0438295645205223E-4</v>
      </c>
    </row>
    <row r="365" spans="2:18">
      <c r="B365" s="7">
        <v>44312.291666666664</v>
      </c>
      <c r="C365" s="8">
        <v>20.885300000000001</v>
      </c>
      <c r="D365" s="9">
        <f t="shared" si="26"/>
        <v>21.0809</v>
      </c>
      <c r="E365" s="10">
        <f>MA1SONY[[#This Row],[Adj Close]]-MA1SONY[[#This Row],[Naive Trend ]]</f>
        <v>-0.19559999999999889</v>
      </c>
      <c r="F365" s="6">
        <f t="shared" si="25"/>
        <v>3.8259359999999562E-2</v>
      </c>
      <c r="G365" s="6">
        <f>ABS(MA1SONY[[#This Row],[Erorr 1]])</f>
        <v>0.19559999999999889</v>
      </c>
      <c r="H365" s="11">
        <f>MA1SONY[[#This Row],[Abs Erorr 1]]/MA1SONY[[#This Row],[Adj Close]]</f>
        <v>9.3654388493341675E-3</v>
      </c>
      <c r="I365" s="9">
        <f t="shared" si="28"/>
        <v>20.921133333333334</v>
      </c>
      <c r="J365" s="12">
        <f>(MA1SONY[[#This Row],[Adj Close]]-MA1SONY[[#This Row],[3-MA]])</f>
        <v>-3.5833333333332718E-2</v>
      </c>
      <c r="K365" s="13">
        <f t="shared" si="27"/>
        <v>1.2840277777777336E-3</v>
      </c>
      <c r="L365" s="13">
        <f>ABS(MA1SONY[[#This Row],[Erorr 2]])</f>
        <v>3.5833333333332718E-2</v>
      </c>
      <c r="M365" s="11">
        <f>MA1SONY[[#This Row],[Abs Erorr 2]]/MA1SONY[[#This Row],[Adj Close]]</f>
        <v>1.7157203072655273E-3</v>
      </c>
      <c r="N365" s="9">
        <f t="shared" si="29"/>
        <v>20.996866666666666</v>
      </c>
      <c r="O365" s="14">
        <f>MA1SONY[[#This Row],[Adj Close]]-MA1SONY[[#This Row],[6-MA]]</f>
        <v>-0.11156666666666482</v>
      </c>
      <c r="P365" s="13">
        <f>(MA1SONY[[#This Row],[Adj Close]]-N365)^2</f>
        <v>1.2447121111110697E-2</v>
      </c>
      <c r="Q365" s="13">
        <f>ABS(MA1SONY[[#This Row],[Erorr 3]])</f>
        <v>0.11156666666666482</v>
      </c>
      <c r="R365" s="15">
        <f>MA1SONY[[#This Row],[Abs Erorr 3]]/MA1SONY[[#This Row],[Adj Close]]</f>
        <v>5.3418752264350914E-3</v>
      </c>
    </row>
    <row r="366" spans="2:18">
      <c r="B366" s="7">
        <v>44313.291666666664</v>
      </c>
      <c r="C366" s="8">
        <v>20.453900000000001</v>
      </c>
      <c r="D366" s="9">
        <f t="shared" si="26"/>
        <v>20.885300000000001</v>
      </c>
      <c r="E366" s="10">
        <f>MA1SONY[[#This Row],[Adj Close]]-MA1SONY[[#This Row],[Naive Trend ]]</f>
        <v>-0.43140000000000001</v>
      </c>
      <c r="F366" s="6">
        <f t="shared" si="25"/>
        <v>0.18610596000000001</v>
      </c>
      <c r="G366" s="6">
        <f>ABS(MA1SONY[[#This Row],[Erorr 1]])</f>
        <v>0.43140000000000001</v>
      </c>
      <c r="H366" s="11">
        <f>MA1SONY[[#This Row],[Abs Erorr 1]]/MA1SONY[[#This Row],[Adj Close]]</f>
        <v>2.1091332215372127E-2</v>
      </c>
      <c r="I366" s="9">
        <f t="shared" si="28"/>
        <v>20.951800000000002</v>
      </c>
      <c r="J366" s="12">
        <f>(MA1SONY[[#This Row],[Adj Close]]-MA1SONY[[#This Row],[3-MA]])</f>
        <v>-0.49790000000000134</v>
      </c>
      <c r="K366" s="13">
        <f t="shared" si="27"/>
        <v>0.24790441000000132</v>
      </c>
      <c r="L366" s="13">
        <f>ABS(MA1SONY[[#This Row],[Erorr 2]])</f>
        <v>0.49790000000000134</v>
      </c>
      <c r="M366" s="11">
        <f>MA1SONY[[#This Row],[Abs Erorr 2]]/MA1SONY[[#This Row],[Adj Close]]</f>
        <v>2.4342545920337997E-2</v>
      </c>
      <c r="N366" s="9">
        <f t="shared" si="29"/>
        <v>20.927200000000003</v>
      </c>
      <c r="O366" s="14">
        <f>MA1SONY[[#This Row],[Adj Close]]-MA1SONY[[#This Row],[6-MA]]</f>
        <v>-0.47330000000000183</v>
      </c>
      <c r="P366" s="13">
        <f>(MA1SONY[[#This Row],[Adj Close]]-N366)^2</f>
        <v>0.22401289000000174</v>
      </c>
      <c r="Q366" s="13">
        <f>ABS(MA1SONY[[#This Row],[Erorr 3]])</f>
        <v>0.47330000000000183</v>
      </c>
      <c r="R366" s="15">
        <f>MA1SONY[[#This Row],[Abs Erorr 3]]/MA1SONY[[#This Row],[Adj Close]]</f>
        <v>2.3139841301658942E-2</v>
      </c>
    </row>
    <row r="367" spans="2:18">
      <c r="B367" s="7">
        <v>44314.291666666664</v>
      </c>
      <c r="C367" s="8">
        <v>20.035900000000002</v>
      </c>
      <c r="D367" s="9">
        <f t="shared" si="26"/>
        <v>20.453900000000001</v>
      </c>
      <c r="E367" s="10">
        <f>MA1SONY[[#This Row],[Adj Close]]-MA1SONY[[#This Row],[Naive Trend ]]</f>
        <v>-0.41799999999999926</v>
      </c>
      <c r="F367" s="6">
        <f t="shared" si="25"/>
        <v>0.17472399999999938</v>
      </c>
      <c r="G367" s="6">
        <f>ABS(MA1SONY[[#This Row],[Erorr 1]])</f>
        <v>0.41799999999999926</v>
      </c>
      <c r="H367" s="11">
        <f>MA1SONY[[#This Row],[Abs Erorr 1]]/MA1SONY[[#This Row],[Adj Close]]</f>
        <v>2.0862551719663166E-2</v>
      </c>
      <c r="I367" s="9">
        <f t="shared" si="28"/>
        <v>20.806700000000003</v>
      </c>
      <c r="J367" s="12">
        <f>(MA1SONY[[#This Row],[Adj Close]]-MA1SONY[[#This Row],[3-MA]])</f>
        <v>-0.77080000000000126</v>
      </c>
      <c r="K367" s="13">
        <f t="shared" si="27"/>
        <v>0.59413264000000199</v>
      </c>
      <c r="L367" s="13">
        <f>ABS(MA1SONY[[#This Row],[Erorr 2]])</f>
        <v>0.77080000000000126</v>
      </c>
      <c r="M367" s="11">
        <f>MA1SONY[[#This Row],[Abs Erorr 2]]/MA1SONY[[#This Row],[Adj Close]]</f>
        <v>3.8470944654345508E-2</v>
      </c>
      <c r="N367" s="9">
        <f t="shared" si="29"/>
        <v>20.821416666666668</v>
      </c>
      <c r="O367" s="14">
        <f>MA1SONY[[#This Row],[Adj Close]]-MA1SONY[[#This Row],[6-MA]]</f>
        <v>-0.7855166666666662</v>
      </c>
      <c r="P367" s="13">
        <f>(MA1SONY[[#This Row],[Adj Close]]-N367)^2</f>
        <v>0.61703643361111038</v>
      </c>
      <c r="Q367" s="13">
        <f>ABS(MA1SONY[[#This Row],[Erorr 3]])</f>
        <v>0.7855166666666662</v>
      </c>
      <c r="R367" s="15">
        <f>MA1SONY[[#This Row],[Abs Erorr 3]]/MA1SONY[[#This Row],[Adj Close]]</f>
        <v>3.9205459533470724E-2</v>
      </c>
    </row>
    <row r="368" spans="2:18">
      <c r="B368" s="7">
        <v>44315.291666666664</v>
      </c>
      <c r="C368" s="8">
        <v>20.104900000000001</v>
      </c>
      <c r="D368" s="9">
        <f t="shared" si="26"/>
        <v>20.035900000000002</v>
      </c>
      <c r="E368" s="10">
        <f>MA1SONY[[#This Row],[Adj Close]]-MA1SONY[[#This Row],[Naive Trend ]]</f>
        <v>6.8999999999999062E-2</v>
      </c>
      <c r="F368" s="6">
        <f t="shared" si="25"/>
        <v>4.7609999999998704E-3</v>
      </c>
      <c r="G368" s="6">
        <f>ABS(MA1SONY[[#This Row],[Erorr 1]])</f>
        <v>6.8999999999999062E-2</v>
      </c>
      <c r="H368" s="11">
        <f>MA1SONY[[#This Row],[Abs Erorr 1]]/MA1SONY[[#This Row],[Adj Close]]</f>
        <v>3.4319991643827655E-3</v>
      </c>
      <c r="I368" s="9">
        <f t="shared" si="28"/>
        <v>20.458366666666667</v>
      </c>
      <c r="J368" s="12">
        <f>(MA1SONY[[#This Row],[Adj Close]]-MA1SONY[[#This Row],[3-MA]])</f>
        <v>-0.35346666666666593</v>
      </c>
      <c r="K368" s="13">
        <f t="shared" si="27"/>
        <v>0.12493868444444392</v>
      </c>
      <c r="L368" s="13">
        <f>ABS(MA1SONY[[#This Row],[Erorr 2]])</f>
        <v>0.35346666666666593</v>
      </c>
      <c r="M368" s="11">
        <f>MA1SONY[[#This Row],[Abs Erorr 2]]/MA1SONY[[#This Row],[Adj Close]]</f>
        <v>1.7581120357060512E-2</v>
      </c>
      <c r="N368" s="9">
        <f t="shared" si="29"/>
        <v>20.68975</v>
      </c>
      <c r="O368" s="14">
        <f>MA1SONY[[#This Row],[Adj Close]]-MA1SONY[[#This Row],[6-MA]]</f>
        <v>-0.58484999999999943</v>
      </c>
      <c r="P368" s="13">
        <f>(MA1SONY[[#This Row],[Adj Close]]-N368)^2</f>
        <v>0.34204952249999931</v>
      </c>
      <c r="Q368" s="13">
        <f>ABS(MA1SONY[[#This Row],[Erorr 3]])</f>
        <v>0.58484999999999943</v>
      </c>
      <c r="R368" s="15">
        <f>MA1SONY[[#This Row],[Abs Erorr 3]]/MA1SONY[[#This Row],[Adj Close]]</f>
        <v>2.9089923352018633E-2</v>
      </c>
    </row>
    <row r="369" spans="2:18">
      <c r="B369" s="7">
        <v>44316.291666666664</v>
      </c>
      <c r="C369" s="8">
        <v>19.2056</v>
      </c>
      <c r="D369" s="9">
        <f t="shared" si="26"/>
        <v>20.104900000000001</v>
      </c>
      <c r="E369" s="10">
        <f>MA1SONY[[#This Row],[Adj Close]]-MA1SONY[[#This Row],[Naive Trend ]]</f>
        <v>-0.89930000000000021</v>
      </c>
      <c r="F369" s="6">
        <f t="shared" si="25"/>
        <v>0.80874049000000037</v>
      </c>
      <c r="G369" s="6">
        <f>ABS(MA1SONY[[#This Row],[Erorr 1]])</f>
        <v>0.89930000000000021</v>
      </c>
      <c r="H369" s="11">
        <f>MA1SONY[[#This Row],[Abs Erorr 1]]/MA1SONY[[#This Row],[Adj Close]]</f>
        <v>4.6824884408714136E-2</v>
      </c>
      <c r="I369" s="9">
        <f t="shared" si="28"/>
        <v>20.198233333333334</v>
      </c>
      <c r="J369" s="12">
        <f>(MA1SONY[[#This Row],[Adj Close]]-MA1SONY[[#This Row],[3-MA]])</f>
        <v>-0.99263333333333392</v>
      </c>
      <c r="K369" s="13">
        <f t="shared" si="27"/>
        <v>0.98532093444444557</v>
      </c>
      <c r="L369" s="13">
        <f>ABS(MA1SONY[[#This Row],[Erorr 2]])</f>
        <v>0.99263333333333392</v>
      </c>
      <c r="M369" s="11">
        <f>MA1SONY[[#This Row],[Abs Erorr 2]]/MA1SONY[[#This Row],[Adj Close]]</f>
        <v>5.1684578109162632E-2</v>
      </c>
      <c r="N369" s="9">
        <f t="shared" si="29"/>
        <v>20.575016666666667</v>
      </c>
      <c r="O369" s="14">
        <f>MA1SONY[[#This Row],[Adj Close]]-MA1SONY[[#This Row],[6-MA]]</f>
        <v>-1.3694166666666661</v>
      </c>
      <c r="P369" s="13">
        <f>(MA1SONY[[#This Row],[Adj Close]]-N369)^2</f>
        <v>1.8753020069444428</v>
      </c>
      <c r="Q369" s="13">
        <f>ABS(MA1SONY[[#This Row],[Erorr 3]])</f>
        <v>1.3694166666666661</v>
      </c>
      <c r="R369" s="15">
        <f>MA1SONY[[#This Row],[Abs Erorr 3]]/MA1SONY[[#This Row],[Adj Close]]</f>
        <v>7.1302988017383787E-2</v>
      </c>
    </row>
    <row r="370" spans="2:18">
      <c r="B370" s="7">
        <v>44319.291666666664</v>
      </c>
      <c r="C370" s="8">
        <v>19.054099999999998</v>
      </c>
      <c r="D370" s="9">
        <f t="shared" si="26"/>
        <v>19.2056</v>
      </c>
      <c r="E370" s="10">
        <f>MA1SONY[[#This Row],[Adj Close]]-MA1SONY[[#This Row],[Naive Trend ]]</f>
        <v>-0.15150000000000219</v>
      </c>
      <c r="F370" s="6">
        <f t="shared" si="25"/>
        <v>2.2952250000000663E-2</v>
      </c>
      <c r="G370" s="6">
        <f>ABS(MA1SONY[[#This Row],[Erorr 1]])</f>
        <v>0.15150000000000219</v>
      </c>
      <c r="H370" s="11">
        <f>MA1SONY[[#This Row],[Abs Erorr 1]]/MA1SONY[[#This Row],[Adj Close]]</f>
        <v>7.9510446570555532E-3</v>
      </c>
      <c r="I370" s="9">
        <f t="shared" si="28"/>
        <v>19.782133333333334</v>
      </c>
      <c r="J370" s="12">
        <f>(MA1SONY[[#This Row],[Adj Close]]-MA1SONY[[#This Row],[3-MA]])</f>
        <v>-0.72803333333333597</v>
      </c>
      <c r="K370" s="13">
        <f t="shared" si="27"/>
        <v>0.53003253444444831</v>
      </c>
      <c r="L370" s="13">
        <f>ABS(MA1SONY[[#This Row],[Erorr 2]])</f>
        <v>0.72803333333333597</v>
      </c>
      <c r="M370" s="11">
        <f>MA1SONY[[#This Row],[Abs Erorr 2]]/MA1SONY[[#This Row],[Adj Close]]</f>
        <v>3.8208749472991958E-2</v>
      </c>
      <c r="N370" s="9">
        <f t="shared" si="29"/>
        <v>20.294416666666667</v>
      </c>
      <c r="O370" s="14">
        <f>MA1SONY[[#This Row],[Adj Close]]-MA1SONY[[#This Row],[6-MA]]</f>
        <v>-1.2403166666666685</v>
      </c>
      <c r="P370" s="13">
        <f>(MA1SONY[[#This Row],[Adj Close]]-N370)^2</f>
        <v>1.5383854336111158</v>
      </c>
      <c r="Q370" s="13">
        <f>ABS(MA1SONY[[#This Row],[Erorr 3]])</f>
        <v>1.2403166666666685</v>
      </c>
      <c r="R370" s="15">
        <f>MA1SONY[[#This Row],[Abs Erorr 3]]/MA1SONY[[#This Row],[Adj Close]]</f>
        <v>6.5094476604335483E-2</v>
      </c>
    </row>
    <row r="371" spans="2:18">
      <c r="B371" s="7">
        <v>44320.291666666664</v>
      </c>
      <c r="C371" s="8">
        <v>18.5594</v>
      </c>
      <c r="D371" s="9">
        <f t="shared" si="26"/>
        <v>19.054099999999998</v>
      </c>
      <c r="E371" s="10">
        <f>MA1SONY[[#This Row],[Adj Close]]-MA1SONY[[#This Row],[Naive Trend ]]</f>
        <v>-0.49469999999999814</v>
      </c>
      <c r="F371" s="6">
        <f t="shared" si="25"/>
        <v>0.24472808999999815</v>
      </c>
      <c r="G371" s="6">
        <f>ABS(MA1SONY[[#This Row],[Erorr 1]])</f>
        <v>0.49469999999999814</v>
      </c>
      <c r="H371" s="11">
        <f>MA1SONY[[#This Row],[Abs Erorr 1]]/MA1SONY[[#This Row],[Adj Close]]</f>
        <v>2.6654956517990783E-2</v>
      </c>
      <c r="I371" s="9">
        <f t="shared" si="28"/>
        <v>19.454866666666668</v>
      </c>
      <c r="J371" s="12">
        <f>(MA1SONY[[#This Row],[Adj Close]]-MA1SONY[[#This Row],[3-MA]])</f>
        <v>-0.89546666666666752</v>
      </c>
      <c r="K371" s="13">
        <f t="shared" si="27"/>
        <v>0.80186055111111265</v>
      </c>
      <c r="L371" s="13">
        <f>ABS(MA1SONY[[#This Row],[Erorr 2]])</f>
        <v>0.89546666666666752</v>
      </c>
      <c r="M371" s="11">
        <f>MA1SONY[[#This Row],[Abs Erorr 2]]/MA1SONY[[#This Row],[Adj Close]]</f>
        <v>4.8248686200344164E-2</v>
      </c>
      <c r="N371" s="9">
        <f t="shared" si="29"/>
        <v>19.956616666666665</v>
      </c>
      <c r="O371" s="14">
        <f>MA1SONY[[#This Row],[Adj Close]]-MA1SONY[[#This Row],[6-MA]]</f>
        <v>-1.3972166666666652</v>
      </c>
      <c r="P371" s="13">
        <f>(MA1SONY[[#This Row],[Adj Close]]-N371)^2</f>
        <v>1.952214413611107</v>
      </c>
      <c r="Q371" s="13">
        <f>ABS(MA1SONY[[#This Row],[Erorr 3]])</f>
        <v>1.3972166666666652</v>
      </c>
      <c r="R371" s="15">
        <f>MA1SONY[[#This Row],[Abs Erorr 3]]/MA1SONY[[#This Row],[Adj Close]]</f>
        <v>7.5283504136268692E-2</v>
      </c>
    </row>
    <row r="372" spans="2:18">
      <c r="B372" s="7">
        <v>44321.291666666664</v>
      </c>
      <c r="C372" s="8">
        <v>18.720500000000001</v>
      </c>
      <c r="D372" s="9">
        <f t="shared" si="26"/>
        <v>18.5594</v>
      </c>
      <c r="E372" s="10">
        <f>MA1SONY[[#This Row],[Adj Close]]-MA1SONY[[#This Row],[Naive Trend ]]</f>
        <v>0.16110000000000113</v>
      </c>
      <c r="F372" s="6">
        <f t="shared" si="25"/>
        <v>2.5953210000000365E-2</v>
      </c>
      <c r="G372" s="6">
        <f>ABS(MA1SONY[[#This Row],[Erorr 1]])</f>
        <v>0.16110000000000113</v>
      </c>
      <c r="H372" s="11">
        <f>MA1SONY[[#This Row],[Abs Erorr 1]]/MA1SONY[[#This Row],[Adj Close]]</f>
        <v>8.605539381961012E-3</v>
      </c>
      <c r="I372" s="9">
        <f t="shared" si="28"/>
        <v>18.939699999999998</v>
      </c>
      <c r="J372" s="12">
        <f>(MA1SONY[[#This Row],[Adj Close]]-MA1SONY[[#This Row],[3-MA]])</f>
        <v>-0.21919999999999717</v>
      </c>
      <c r="K372" s="13">
        <f t="shared" si="27"/>
        <v>4.8048639999998762E-2</v>
      </c>
      <c r="L372" s="13">
        <f>ABS(MA1SONY[[#This Row],[Erorr 2]])</f>
        <v>0.21919999999999717</v>
      </c>
      <c r="M372" s="11">
        <f>MA1SONY[[#This Row],[Abs Erorr 2]]/MA1SONY[[#This Row],[Adj Close]]</f>
        <v>1.1709088966640696E-2</v>
      </c>
      <c r="N372" s="9">
        <f t="shared" si="29"/>
        <v>19.568966666666665</v>
      </c>
      <c r="O372" s="14">
        <f>MA1SONY[[#This Row],[Adj Close]]-MA1SONY[[#This Row],[6-MA]]</f>
        <v>-0.84846666666666337</v>
      </c>
      <c r="P372" s="13">
        <f>(MA1SONY[[#This Row],[Adj Close]]-N372)^2</f>
        <v>0.71989568444443885</v>
      </c>
      <c r="Q372" s="13">
        <f>ABS(MA1SONY[[#This Row],[Erorr 3]])</f>
        <v>0.84846666666666337</v>
      </c>
      <c r="R372" s="15">
        <f>MA1SONY[[#This Row],[Abs Erorr 3]]/MA1SONY[[#This Row],[Adj Close]]</f>
        <v>4.5322863527505315E-2</v>
      </c>
    </row>
    <row r="373" spans="2:18">
      <c r="B373" s="7">
        <v>44322.291666666664</v>
      </c>
      <c r="C373" s="8">
        <v>18.743500000000001</v>
      </c>
      <c r="D373" s="9">
        <f t="shared" si="26"/>
        <v>18.720500000000001</v>
      </c>
      <c r="E373" s="10">
        <f>MA1SONY[[#This Row],[Adj Close]]-MA1SONY[[#This Row],[Naive Trend ]]</f>
        <v>2.2999999999999687E-2</v>
      </c>
      <c r="F373" s="6">
        <f t="shared" si="25"/>
        <v>5.2899999999998564E-4</v>
      </c>
      <c r="G373" s="6">
        <f>ABS(MA1SONY[[#This Row],[Erorr 1]])</f>
        <v>2.2999999999999687E-2</v>
      </c>
      <c r="H373" s="11">
        <f>MA1SONY[[#This Row],[Abs Erorr 1]]/MA1SONY[[#This Row],[Adj Close]]</f>
        <v>1.2270920585802912E-3</v>
      </c>
      <c r="I373" s="9">
        <f t="shared" si="28"/>
        <v>18.778000000000002</v>
      </c>
      <c r="J373" s="12">
        <f>(MA1SONY[[#This Row],[Adj Close]]-MA1SONY[[#This Row],[3-MA]])</f>
        <v>-3.4500000000001307E-2</v>
      </c>
      <c r="K373" s="13">
        <f t="shared" si="27"/>
        <v>1.1902500000000901E-3</v>
      </c>
      <c r="L373" s="13">
        <f>ABS(MA1SONY[[#This Row],[Erorr 2]])</f>
        <v>3.4500000000001307E-2</v>
      </c>
      <c r="M373" s="11">
        <f>MA1SONY[[#This Row],[Abs Erorr 2]]/MA1SONY[[#This Row],[Adj Close]]</f>
        <v>1.8406380878705315E-3</v>
      </c>
      <c r="N373" s="9">
        <f t="shared" si="29"/>
        <v>19.280066666666666</v>
      </c>
      <c r="O373" s="14">
        <f>MA1SONY[[#This Row],[Adj Close]]-MA1SONY[[#This Row],[6-MA]]</f>
        <v>-0.53656666666666553</v>
      </c>
      <c r="P373" s="13">
        <f>(MA1SONY[[#This Row],[Adj Close]]-N373)^2</f>
        <v>0.28790378777777653</v>
      </c>
      <c r="Q373" s="13">
        <f>ABS(MA1SONY[[#This Row],[Erorr 3]])</f>
        <v>0.53656666666666553</v>
      </c>
      <c r="R373" s="15">
        <f>MA1SONY[[#This Row],[Abs Erorr 3]]/MA1SONY[[#This Row],[Adj Close]]</f>
        <v>2.8626812850677062E-2</v>
      </c>
    </row>
    <row r="374" spans="2:18">
      <c r="B374" s="7">
        <v>44323.291666666664</v>
      </c>
      <c r="C374" s="8">
        <v>18.607399999999998</v>
      </c>
      <c r="D374" s="9">
        <f t="shared" si="26"/>
        <v>18.743500000000001</v>
      </c>
      <c r="E374" s="10">
        <f>MA1SONY[[#This Row],[Adj Close]]-MA1SONY[[#This Row],[Naive Trend ]]</f>
        <v>-0.13610000000000255</v>
      </c>
      <c r="F374" s="6">
        <f t="shared" si="25"/>
        <v>1.8523210000000696E-2</v>
      </c>
      <c r="G374" s="6">
        <f>ABS(MA1SONY[[#This Row],[Erorr 1]])</f>
        <v>0.13610000000000255</v>
      </c>
      <c r="H374" s="11">
        <f>MA1SONY[[#This Row],[Abs Erorr 1]]/MA1SONY[[#This Row],[Adj Close]]</f>
        <v>7.3142943130153895E-3</v>
      </c>
      <c r="I374" s="9">
        <f t="shared" si="28"/>
        <v>18.674466666666664</v>
      </c>
      <c r="J374" s="12">
        <f>(MA1SONY[[#This Row],[Adj Close]]-MA1SONY[[#This Row],[3-MA]])</f>
        <v>-6.7066666666665498E-2</v>
      </c>
      <c r="K374" s="13">
        <f t="shared" si="27"/>
        <v>4.4979377777776205E-3</v>
      </c>
      <c r="L374" s="13">
        <f>ABS(MA1SONY[[#This Row],[Erorr 2]])</f>
        <v>6.7066666666665498E-2</v>
      </c>
      <c r="M374" s="11">
        <f>MA1SONY[[#This Row],[Abs Erorr 2]]/MA1SONY[[#This Row],[Adj Close]]</f>
        <v>3.6043007978903826E-3</v>
      </c>
      <c r="N374" s="9">
        <f t="shared" si="29"/>
        <v>19.064666666666668</v>
      </c>
      <c r="O374" s="14">
        <f>MA1SONY[[#This Row],[Adj Close]]-MA1SONY[[#This Row],[6-MA]]</f>
        <v>-0.45726666666666915</v>
      </c>
      <c r="P374" s="13">
        <f>(MA1SONY[[#This Row],[Adj Close]]-N374)^2</f>
        <v>0.20909280444444672</v>
      </c>
      <c r="Q374" s="13">
        <f>ABS(MA1SONY[[#This Row],[Erorr 3]])</f>
        <v>0.45726666666666915</v>
      </c>
      <c r="R374" s="15">
        <f>MA1SONY[[#This Row],[Abs Erorr 3]]/MA1SONY[[#This Row],[Adj Close]]</f>
        <v>2.4574452457982801E-2</v>
      </c>
    </row>
    <row r="375" spans="2:18">
      <c r="B375" s="7">
        <v>44326.291666666664</v>
      </c>
      <c r="C375" s="8">
        <v>18.676400000000001</v>
      </c>
      <c r="D375" s="9">
        <f t="shared" si="26"/>
        <v>18.607399999999998</v>
      </c>
      <c r="E375" s="10">
        <f>MA1SONY[[#This Row],[Adj Close]]-MA1SONY[[#This Row],[Naive Trend ]]</f>
        <v>6.9000000000002615E-2</v>
      </c>
      <c r="F375" s="6">
        <f t="shared" si="25"/>
        <v>4.7610000000003604E-3</v>
      </c>
      <c r="G375" s="6">
        <f>ABS(MA1SONY[[#This Row],[Erorr 1]])</f>
        <v>6.9000000000002615E-2</v>
      </c>
      <c r="H375" s="11">
        <f>MA1SONY[[#This Row],[Abs Erorr 1]]/MA1SONY[[#This Row],[Adj Close]]</f>
        <v>3.69450215244922E-3</v>
      </c>
      <c r="I375" s="9">
        <f t="shared" si="28"/>
        <v>18.690466666666666</v>
      </c>
      <c r="J375" s="12">
        <f>(MA1SONY[[#This Row],[Adj Close]]-MA1SONY[[#This Row],[3-MA]])</f>
        <v>-1.4066666666664673E-2</v>
      </c>
      <c r="K375" s="13">
        <f t="shared" si="27"/>
        <v>1.9787111111105503E-4</v>
      </c>
      <c r="L375" s="13">
        <f>ABS(MA1SONY[[#This Row],[Erorr 2]])</f>
        <v>1.4066666666664673E-2</v>
      </c>
      <c r="M375" s="11">
        <f>MA1SONY[[#This Row],[Abs Erorr 2]]/MA1SONY[[#This Row],[Adj Close]]</f>
        <v>7.5317869967791821E-4</v>
      </c>
      <c r="N375" s="9">
        <f t="shared" si="29"/>
        <v>18.81508333333333</v>
      </c>
      <c r="O375" s="14">
        <f>MA1SONY[[#This Row],[Adj Close]]-MA1SONY[[#This Row],[6-MA]]</f>
        <v>-0.13868333333332927</v>
      </c>
      <c r="P375" s="13">
        <f>(MA1SONY[[#This Row],[Adj Close]]-N375)^2</f>
        <v>1.9233066944443319E-2</v>
      </c>
      <c r="Q375" s="13">
        <f>ABS(MA1SONY[[#This Row],[Erorr 3]])</f>
        <v>0.13868333333332927</v>
      </c>
      <c r="R375" s="15">
        <f>MA1SONY[[#This Row],[Abs Erorr 3]]/MA1SONY[[#This Row],[Adj Close]]</f>
        <v>7.4255923696927278E-3</v>
      </c>
    </row>
    <row r="376" spans="2:18">
      <c r="B376" s="7">
        <v>44327.291666666664</v>
      </c>
      <c r="C376" s="8">
        <v>18.4175</v>
      </c>
      <c r="D376" s="9">
        <f t="shared" si="26"/>
        <v>18.676400000000001</v>
      </c>
      <c r="E376" s="10">
        <f>MA1SONY[[#This Row],[Adj Close]]-MA1SONY[[#This Row],[Naive Trend ]]</f>
        <v>-0.25890000000000057</v>
      </c>
      <c r="F376" s="6">
        <f t="shared" si="25"/>
        <v>6.7029210000000297E-2</v>
      </c>
      <c r="G376" s="6">
        <f>ABS(MA1SONY[[#This Row],[Erorr 1]])</f>
        <v>0.25890000000000057</v>
      </c>
      <c r="H376" s="11">
        <f>MA1SONY[[#This Row],[Abs Erorr 1]]/MA1SONY[[#This Row],[Adj Close]]</f>
        <v>1.4057282475906098E-2</v>
      </c>
      <c r="I376" s="9">
        <f t="shared" si="28"/>
        <v>18.675766666666664</v>
      </c>
      <c r="J376" s="12">
        <f>(MA1SONY[[#This Row],[Adj Close]]-MA1SONY[[#This Row],[3-MA]])</f>
        <v>-0.25826666666666398</v>
      </c>
      <c r="K376" s="13">
        <f t="shared" si="27"/>
        <v>6.6701671111109723E-2</v>
      </c>
      <c r="L376" s="13">
        <f>ABS(MA1SONY[[#This Row],[Erorr 2]])</f>
        <v>0.25826666666666398</v>
      </c>
      <c r="M376" s="11">
        <f>MA1SONY[[#This Row],[Abs Erorr 2]]/MA1SONY[[#This Row],[Adj Close]]</f>
        <v>1.4022894891633716E-2</v>
      </c>
      <c r="N376" s="9">
        <f t="shared" si="29"/>
        <v>18.726883333333333</v>
      </c>
      <c r="O376" s="14">
        <f>MA1SONY[[#This Row],[Adj Close]]-MA1SONY[[#This Row],[6-MA]]</f>
        <v>-0.3093833333333329</v>
      </c>
      <c r="P376" s="13">
        <f>(MA1SONY[[#This Row],[Adj Close]]-N376)^2</f>
        <v>9.5718046944444177E-2</v>
      </c>
      <c r="Q376" s="13">
        <f>ABS(MA1SONY[[#This Row],[Erorr 3]])</f>
        <v>0.3093833333333329</v>
      </c>
      <c r="R376" s="15">
        <f>MA1SONY[[#This Row],[Abs Erorr 3]]/MA1SONY[[#This Row],[Adj Close]]</f>
        <v>1.6798334916972059E-2</v>
      </c>
    </row>
    <row r="377" spans="2:18">
      <c r="B377" s="7">
        <v>44328.291666666664</v>
      </c>
      <c r="C377" s="8">
        <v>17.842300000000002</v>
      </c>
      <c r="D377" s="9">
        <f t="shared" si="26"/>
        <v>18.4175</v>
      </c>
      <c r="E377" s="10">
        <f>MA1SONY[[#This Row],[Adj Close]]-MA1SONY[[#This Row],[Naive Trend ]]</f>
        <v>-0.57519999999999882</v>
      </c>
      <c r="F377" s="6">
        <f t="shared" si="25"/>
        <v>0.33085503999999866</v>
      </c>
      <c r="G377" s="6">
        <f>ABS(MA1SONY[[#This Row],[Erorr 1]])</f>
        <v>0.57519999999999882</v>
      </c>
      <c r="H377" s="11">
        <f>MA1SONY[[#This Row],[Abs Erorr 1]]/MA1SONY[[#This Row],[Adj Close]]</f>
        <v>3.2237996222460041E-2</v>
      </c>
      <c r="I377" s="9">
        <f t="shared" si="28"/>
        <v>18.5671</v>
      </c>
      <c r="J377" s="12">
        <f>(MA1SONY[[#This Row],[Adj Close]]-MA1SONY[[#This Row],[3-MA]])</f>
        <v>-0.72479999999999833</v>
      </c>
      <c r="K377" s="13">
        <f t="shared" si="27"/>
        <v>0.52533503999999753</v>
      </c>
      <c r="L377" s="13">
        <f>ABS(MA1SONY[[#This Row],[Erorr 2]])</f>
        <v>0.72479999999999833</v>
      </c>
      <c r="M377" s="11">
        <f>MA1SONY[[#This Row],[Abs Erorr 2]]/MA1SONY[[#This Row],[Adj Close]]</f>
        <v>4.0622565476423907E-2</v>
      </c>
      <c r="N377" s="9">
        <f t="shared" si="29"/>
        <v>18.620783333333332</v>
      </c>
      <c r="O377" s="14">
        <f>MA1SONY[[#This Row],[Adj Close]]-MA1SONY[[#This Row],[6-MA]]</f>
        <v>-0.77848333333333031</v>
      </c>
      <c r="P377" s="13">
        <f>(MA1SONY[[#This Row],[Adj Close]]-N377)^2</f>
        <v>0.60603630027777311</v>
      </c>
      <c r="Q377" s="13">
        <f>ABS(MA1SONY[[#This Row],[Erorr 3]])</f>
        <v>0.77848333333333031</v>
      </c>
      <c r="R377" s="15">
        <f>MA1SONY[[#This Row],[Abs Erorr 3]]/MA1SONY[[#This Row],[Adj Close]]</f>
        <v>4.3631333030681597E-2</v>
      </c>
    </row>
    <row r="378" spans="2:18">
      <c r="B378" s="7">
        <v>44329.291666666664</v>
      </c>
      <c r="C378" s="8">
        <v>17.826899999999998</v>
      </c>
      <c r="D378" s="9">
        <f t="shared" si="26"/>
        <v>17.842300000000002</v>
      </c>
      <c r="E378" s="10">
        <f>MA1SONY[[#This Row],[Adj Close]]-MA1SONY[[#This Row],[Naive Trend ]]</f>
        <v>-1.5400000000003189E-2</v>
      </c>
      <c r="F378" s="6">
        <f t="shared" si="25"/>
        <v>2.3716000000009821E-4</v>
      </c>
      <c r="G378" s="6">
        <f>ABS(MA1SONY[[#This Row],[Erorr 1]])</f>
        <v>1.5400000000003189E-2</v>
      </c>
      <c r="H378" s="11">
        <f>MA1SONY[[#This Row],[Abs Erorr 1]]/MA1SONY[[#This Row],[Adj Close]]</f>
        <v>8.6386303844208413E-4</v>
      </c>
      <c r="I378" s="9">
        <f t="shared" si="28"/>
        <v>18.31206666666667</v>
      </c>
      <c r="J378" s="12">
        <f>(MA1SONY[[#This Row],[Adj Close]]-MA1SONY[[#This Row],[3-MA]])</f>
        <v>-0.48516666666667163</v>
      </c>
      <c r="K378" s="13">
        <f t="shared" si="27"/>
        <v>0.23538669444444926</v>
      </c>
      <c r="L378" s="13">
        <f>ABS(MA1SONY[[#This Row],[Erorr 2]])</f>
        <v>0.48516666666667163</v>
      </c>
      <c r="M378" s="11">
        <f>MA1SONY[[#This Row],[Abs Erorr 2]]/MA1SONY[[#This Row],[Adj Close]]</f>
        <v>2.7215425377753375E-2</v>
      </c>
      <c r="N378" s="9">
        <f t="shared" si="29"/>
        <v>18.501266666666666</v>
      </c>
      <c r="O378" s="14">
        <f>MA1SONY[[#This Row],[Adj Close]]-MA1SONY[[#This Row],[6-MA]]</f>
        <v>-0.67436666666666767</v>
      </c>
      <c r="P378" s="13">
        <f>(MA1SONY[[#This Row],[Adj Close]]-N378)^2</f>
        <v>0.45477040111111244</v>
      </c>
      <c r="Q378" s="13">
        <f>ABS(MA1SONY[[#This Row],[Erorr 3]])</f>
        <v>0.67436666666666767</v>
      </c>
      <c r="R378" s="15">
        <f>MA1SONY[[#This Row],[Abs Erorr 3]]/MA1SONY[[#This Row],[Adj Close]]</f>
        <v>3.7828599850039418E-2</v>
      </c>
    </row>
    <row r="379" spans="2:18">
      <c r="B379" s="7">
        <v>44330.291666666664</v>
      </c>
      <c r="C379" s="8">
        <v>18.0532</v>
      </c>
      <c r="D379" s="9">
        <f t="shared" si="26"/>
        <v>17.826899999999998</v>
      </c>
      <c r="E379" s="10">
        <f>MA1SONY[[#This Row],[Adj Close]]-MA1SONY[[#This Row],[Naive Trend ]]</f>
        <v>0.22630000000000194</v>
      </c>
      <c r="F379" s="6">
        <f t="shared" si="25"/>
        <v>5.1211690000000878E-2</v>
      </c>
      <c r="G379" s="6">
        <f>ABS(MA1SONY[[#This Row],[Erorr 1]])</f>
        <v>0.22630000000000194</v>
      </c>
      <c r="H379" s="11">
        <f>MA1SONY[[#This Row],[Abs Erorr 1]]/MA1SONY[[#This Row],[Adj Close]]</f>
        <v>1.2535173819599957E-2</v>
      </c>
      <c r="I379" s="9">
        <f t="shared" si="28"/>
        <v>18.028899999999997</v>
      </c>
      <c r="J379" s="12">
        <f>(MA1SONY[[#This Row],[Adj Close]]-MA1SONY[[#This Row],[3-MA]])</f>
        <v>2.4300000000003763E-2</v>
      </c>
      <c r="K379" s="13">
        <f t="shared" si="27"/>
        <v>5.9049000000018284E-4</v>
      </c>
      <c r="L379" s="13">
        <f>ABS(MA1SONY[[#This Row],[Erorr 2]])</f>
        <v>2.4300000000003763E-2</v>
      </c>
      <c r="M379" s="11">
        <f>MA1SONY[[#This Row],[Abs Erorr 2]]/MA1SONY[[#This Row],[Adj Close]]</f>
        <v>1.3460217579157026E-3</v>
      </c>
      <c r="N379" s="9">
        <f t="shared" si="29"/>
        <v>18.352333333333334</v>
      </c>
      <c r="O379" s="14">
        <f>MA1SONY[[#This Row],[Adj Close]]-MA1SONY[[#This Row],[6-MA]]</f>
        <v>-0.2991333333333337</v>
      </c>
      <c r="P379" s="13">
        <f>(MA1SONY[[#This Row],[Adj Close]]-N379)^2</f>
        <v>8.9480751111111326E-2</v>
      </c>
      <c r="Q379" s="13">
        <f>ABS(MA1SONY[[#This Row],[Erorr 3]])</f>
        <v>0.2991333333333337</v>
      </c>
      <c r="R379" s="15">
        <f>MA1SONY[[#This Row],[Abs Erorr 3]]/MA1SONY[[#This Row],[Adj Close]]</f>
        <v>1.6569546303887048E-2</v>
      </c>
    </row>
    <row r="380" spans="2:18">
      <c r="B380" s="7">
        <v>44333.291666666664</v>
      </c>
      <c r="C380" s="8">
        <v>18.0091</v>
      </c>
      <c r="D380" s="9">
        <f t="shared" si="26"/>
        <v>18.0532</v>
      </c>
      <c r="E380" s="10">
        <f>MA1SONY[[#This Row],[Adj Close]]-MA1SONY[[#This Row],[Naive Trend ]]</f>
        <v>-4.410000000000025E-2</v>
      </c>
      <c r="F380" s="6">
        <f t="shared" si="25"/>
        <v>1.9448100000000221E-3</v>
      </c>
      <c r="G380" s="6">
        <f>ABS(MA1SONY[[#This Row],[Erorr 1]])</f>
        <v>4.410000000000025E-2</v>
      </c>
      <c r="H380" s="11">
        <f>MA1SONY[[#This Row],[Abs Erorr 1]]/MA1SONY[[#This Row],[Adj Close]]</f>
        <v>2.4487620147592187E-3</v>
      </c>
      <c r="I380" s="9">
        <f t="shared" si="28"/>
        <v>17.907466666666668</v>
      </c>
      <c r="J380" s="12">
        <f>(MA1SONY[[#This Row],[Adj Close]]-MA1SONY[[#This Row],[3-MA]])</f>
        <v>0.10163333333333213</v>
      </c>
      <c r="K380" s="13">
        <f t="shared" si="27"/>
        <v>1.0329334444444201E-2</v>
      </c>
      <c r="L380" s="13">
        <f>ABS(MA1SONY[[#This Row],[Erorr 2]])</f>
        <v>0.10163333333333213</v>
      </c>
      <c r="M380" s="11">
        <f>MA1SONY[[#This Row],[Abs Erorr 2]]/MA1SONY[[#This Row],[Adj Close]]</f>
        <v>5.643443222222772E-3</v>
      </c>
      <c r="N380" s="9">
        <f t="shared" si="29"/>
        <v>18.237283333333334</v>
      </c>
      <c r="O380" s="14">
        <f>MA1SONY[[#This Row],[Adj Close]]-MA1SONY[[#This Row],[6-MA]]</f>
        <v>-0.22818333333333385</v>
      </c>
      <c r="P380" s="13">
        <f>(MA1SONY[[#This Row],[Adj Close]]-N380)^2</f>
        <v>5.2067633611111344E-2</v>
      </c>
      <c r="Q380" s="13">
        <f>ABS(MA1SONY[[#This Row],[Erorr 3]])</f>
        <v>0.22818333333333385</v>
      </c>
      <c r="R380" s="15">
        <f>MA1SONY[[#This Row],[Abs Erorr 3]]/MA1SONY[[#This Row],[Adj Close]]</f>
        <v>1.2670446237365213E-2</v>
      </c>
    </row>
    <row r="381" spans="2:18">
      <c r="B381" s="7">
        <v>44334.291666666664</v>
      </c>
      <c r="C381" s="8">
        <v>18.216200000000001</v>
      </c>
      <c r="D381" s="9">
        <f t="shared" si="26"/>
        <v>18.0091</v>
      </c>
      <c r="E381" s="10">
        <f>MA1SONY[[#This Row],[Adj Close]]-MA1SONY[[#This Row],[Naive Trend ]]</f>
        <v>0.20710000000000051</v>
      </c>
      <c r="F381" s="6">
        <f t="shared" si="25"/>
        <v>4.2890410000000212E-2</v>
      </c>
      <c r="G381" s="6">
        <f>ABS(MA1SONY[[#This Row],[Erorr 1]])</f>
        <v>0.20710000000000051</v>
      </c>
      <c r="H381" s="11">
        <f>MA1SONY[[#This Row],[Abs Erorr 1]]/MA1SONY[[#This Row],[Adj Close]]</f>
        <v>1.1369001218695475E-2</v>
      </c>
      <c r="I381" s="9">
        <f t="shared" si="28"/>
        <v>17.963066666666666</v>
      </c>
      <c r="J381" s="12">
        <f>(MA1SONY[[#This Row],[Adj Close]]-MA1SONY[[#This Row],[3-MA]])</f>
        <v>0.25313333333333432</v>
      </c>
      <c r="K381" s="13">
        <f t="shared" si="27"/>
        <v>6.4076484444444942E-2</v>
      </c>
      <c r="L381" s="13">
        <f>ABS(MA1SONY[[#This Row],[Erorr 2]])</f>
        <v>0.25313333333333432</v>
      </c>
      <c r="M381" s="11">
        <f>MA1SONY[[#This Row],[Abs Erorr 2]]/MA1SONY[[#This Row],[Adj Close]]</f>
        <v>1.3896055891642292E-2</v>
      </c>
      <c r="N381" s="9">
        <f t="shared" si="29"/>
        <v>18.137566666666668</v>
      </c>
      <c r="O381" s="14">
        <f>MA1SONY[[#This Row],[Adj Close]]-MA1SONY[[#This Row],[6-MA]]</f>
        <v>7.8633333333332445E-2</v>
      </c>
      <c r="P381" s="13">
        <f>(MA1SONY[[#This Row],[Adj Close]]-N381)^2</f>
        <v>6.1832011111109713E-3</v>
      </c>
      <c r="Q381" s="13">
        <f>ABS(MA1SONY[[#This Row],[Erorr 3]])</f>
        <v>7.8633333333332445E-2</v>
      </c>
      <c r="R381" s="15">
        <f>MA1SONY[[#This Row],[Abs Erorr 3]]/MA1SONY[[#This Row],[Adj Close]]</f>
        <v>4.316670509400009E-3</v>
      </c>
    </row>
    <row r="382" spans="2:18">
      <c r="B382" s="7">
        <v>44335.291666666664</v>
      </c>
      <c r="C382" s="8">
        <v>18.275600000000001</v>
      </c>
      <c r="D382" s="9">
        <f t="shared" si="26"/>
        <v>18.216200000000001</v>
      </c>
      <c r="E382" s="10">
        <f>MA1SONY[[#This Row],[Adj Close]]-MA1SONY[[#This Row],[Naive Trend ]]</f>
        <v>5.9400000000000119E-2</v>
      </c>
      <c r="F382" s="6">
        <f t="shared" si="25"/>
        <v>3.5283600000000142E-3</v>
      </c>
      <c r="G382" s="6">
        <f>ABS(MA1SONY[[#This Row],[Erorr 1]])</f>
        <v>5.9400000000000119E-2</v>
      </c>
      <c r="H382" s="11">
        <f>MA1SONY[[#This Row],[Abs Erorr 1]]/MA1SONY[[#This Row],[Adj Close]]</f>
        <v>3.2502352863927925E-3</v>
      </c>
      <c r="I382" s="9">
        <f t="shared" si="28"/>
        <v>18.092833333333335</v>
      </c>
      <c r="J382" s="12">
        <f>(MA1SONY[[#This Row],[Adj Close]]-MA1SONY[[#This Row],[3-MA]])</f>
        <v>0.18276666666666586</v>
      </c>
      <c r="K382" s="13">
        <f t="shared" si="27"/>
        <v>3.3403654444444146E-2</v>
      </c>
      <c r="L382" s="13">
        <f>ABS(MA1SONY[[#This Row],[Erorr 2]])</f>
        <v>0.18276666666666586</v>
      </c>
      <c r="M382" s="11">
        <f>MA1SONY[[#This Row],[Abs Erorr 2]]/MA1SONY[[#This Row],[Adj Close]]</f>
        <v>1.0000583656168106E-2</v>
      </c>
      <c r="N382" s="9">
        <f t="shared" si="29"/>
        <v>18.060866666666666</v>
      </c>
      <c r="O382" s="14">
        <f>MA1SONY[[#This Row],[Adj Close]]-MA1SONY[[#This Row],[6-MA]]</f>
        <v>0.214733333333335</v>
      </c>
      <c r="P382" s="13">
        <f>(MA1SONY[[#This Row],[Adj Close]]-N382)^2</f>
        <v>4.6110404444445162E-2</v>
      </c>
      <c r="Q382" s="13">
        <f>ABS(MA1SONY[[#This Row],[Erorr 3]])</f>
        <v>0.214733333333335</v>
      </c>
      <c r="R382" s="15">
        <f>MA1SONY[[#This Row],[Abs Erorr 3]]/MA1SONY[[#This Row],[Adj Close]]</f>
        <v>1.1749728235096795E-2</v>
      </c>
    </row>
    <row r="383" spans="2:18">
      <c r="B383" s="7">
        <v>44336.291666666664</v>
      </c>
      <c r="C383" s="8">
        <v>18.580500000000001</v>
      </c>
      <c r="D383" s="9">
        <f t="shared" si="26"/>
        <v>18.275600000000001</v>
      </c>
      <c r="E383" s="10">
        <f>MA1SONY[[#This Row],[Adj Close]]-MA1SONY[[#This Row],[Naive Trend ]]</f>
        <v>0.30489999999999995</v>
      </c>
      <c r="F383" s="6">
        <f t="shared" si="25"/>
        <v>9.2964009999999972E-2</v>
      </c>
      <c r="G383" s="6">
        <f>ABS(MA1SONY[[#This Row],[Erorr 1]])</f>
        <v>0.30489999999999995</v>
      </c>
      <c r="H383" s="11">
        <f>MA1SONY[[#This Row],[Abs Erorr 1]]/MA1SONY[[#This Row],[Adj Close]]</f>
        <v>1.64096768117112E-2</v>
      </c>
      <c r="I383" s="9">
        <f t="shared" si="28"/>
        <v>18.166966666666667</v>
      </c>
      <c r="J383" s="12">
        <f>(MA1SONY[[#This Row],[Adj Close]]-MA1SONY[[#This Row],[3-MA]])</f>
        <v>0.41353333333333353</v>
      </c>
      <c r="K383" s="13">
        <f t="shared" si="27"/>
        <v>0.17100981777777793</v>
      </c>
      <c r="L383" s="13">
        <f>ABS(MA1SONY[[#This Row],[Erorr 2]])</f>
        <v>0.41353333333333353</v>
      </c>
      <c r="M383" s="11">
        <f>MA1SONY[[#This Row],[Abs Erorr 2]]/MA1SONY[[#This Row],[Adj Close]]</f>
        <v>2.2256308136666587E-2</v>
      </c>
      <c r="N383" s="9">
        <f t="shared" si="29"/>
        <v>18.037216666666669</v>
      </c>
      <c r="O383" s="14">
        <f>MA1SONY[[#This Row],[Adj Close]]-MA1SONY[[#This Row],[6-MA]]</f>
        <v>0.54328333333333134</v>
      </c>
      <c r="P383" s="13">
        <f>(MA1SONY[[#This Row],[Adj Close]]-N383)^2</f>
        <v>0.29515678027777559</v>
      </c>
      <c r="Q383" s="13">
        <f>ABS(MA1SONY[[#This Row],[Erorr 3]])</f>
        <v>0.54328333333333134</v>
      </c>
      <c r="R383" s="15">
        <f>MA1SONY[[#This Row],[Abs Erorr 3]]/MA1SONY[[#This Row],[Adj Close]]</f>
        <v>2.9239435609016512E-2</v>
      </c>
    </row>
    <row r="384" spans="2:18">
      <c r="B384" s="7">
        <v>44337.291666666664</v>
      </c>
      <c r="C384" s="8">
        <v>18.480799999999999</v>
      </c>
      <c r="D384" s="9">
        <f t="shared" si="26"/>
        <v>18.580500000000001</v>
      </c>
      <c r="E384" s="10">
        <f>MA1SONY[[#This Row],[Adj Close]]-MA1SONY[[#This Row],[Naive Trend ]]</f>
        <v>-9.970000000000212E-2</v>
      </c>
      <c r="F384" s="6">
        <f t="shared" si="25"/>
        <v>9.9400900000004219E-3</v>
      </c>
      <c r="G384" s="6">
        <f>ABS(MA1SONY[[#This Row],[Erorr 1]])</f>
        <v>9.970000000000212E-2</v>
      </c>
      <c r="H384" s="11">
        <f>MA1SONY[[#This Row],[Abs Erorr 1]]/MA1SONY[[#This Row],[Adj Close]]</f>
        <v>5.3947881044111795E-3</v>
      </c>
      <c r="I384" s="9">
        <f t="shared" si="28"/>
        <v>18.357433333333333</v>
      </c>
      <c r="J384" s="12">
        <f>(MA1SONY[[#This Row],[Adj Close]]-MA1SONY[[#This Row],[3-MA]])</f>
        <v>0.12336666666666574</v>
      </c>
      <c r="K384" s="13">
        <f t="shared" si="27"/>
        <v>1.5219334444444215E-2</v>
      </c>
      <c r="L384" s="13">
        <f>ABS(MA1SONY[[#This Row],[Erorr 2]])</f>
        <v>0.12336666666666574</v>
      </c>
      <c r="M384" s="11">
        <f>MA1SONY[[#This Row],[Abs Erorr 2]]/MA1SONY[[#This Row],[Adj Close]]</f>
        <v>6.6753964474841861E-3</v>
      </c>
      <c r="N384" s="9">
        <f t="shared" si="29"/>
        <v>18.160250000000001</v>
      </c>
      <c r="O384" s="14">
        <f>MA1SONY[[#This Row],[Adj Close]]-MA1SONY[[#This Row],[6-MA]]</f>
        <v>0.32054999999999723</v>
      </c>
      <c r="P384" s="13">
        <f>(MA1SONY[[#This Row],[Adj Close]]-N384)^2</f>
        <v>0.10275230249999823</v>
      </c>
      <c r="Q384" s="13">
        <f>ABS(MA1SONY[[#This Row],[Erorr 3]])</f>
        <v>0.32054999999999723</v>
      </c>
      <c r="R384" s="15">
        <f>MA1SONY[[#This Row],[Abs Erorr 3]]/MA1SONY[[#This Row],[Adj Close]]</f>
        <v>1.734502835375077E-2</v>
      </c>
    </row>
    <row r="385" spans="2:18">
      <c r="B385" s="7">
        <v>44340.291666666664</v>
      </c>
      <c r="C385" s="8">
        <v>18.557500000000001</v>
      </c>
      <c r="D385" s="9">
        <f t="shared" si="26"/>
        <v>18.480799999999999</v>
      </c>
      <c r="E385" s="10">
        <f>MA1SONY[[#This Row],[Adj Close]]-MA1SONY[[#This Row],[Naive Trend ]]</f>
        <v>7.6700000000002433E-2</v>
      </c>
      <c r="F385" s="6">
        <f t="shared" si="25"/>
        <v>5.882890000000373E-3</v>
      </c>
      <c r="G385" s="6">
        <f>ABS(MA1SONY[[#This Row],[Erorr 1]])</f>
        <v>7.6700000000002433E-2</v>
      </c>
      <c r="H385" s="11">
        <f>MA1SONY[[#This Row],[Abs Erorr 1]]/MA1SONY[[#This Row],[Adj Close]]</f>
        <v>4.1330998248687821E-3</v>
      </c>
      <c r="I385" s="9">
        <f t="shared" si="28"/>
        <v>18.445633333333333</v>
      </c>
      <c r="J385" s="12">
        <f>(MA1SONY[[#This Row],[Adj Close]]-MA1SONY[[#This Row],[3-MA]])</f>
        <v>0.11186666666666767</v>
      </c>
      <c r="K385" s="13">
        <f t="shared" si="27"/>
        <v>1.2514151111111335E-2</v>
      </c>
      <c r="L385" s="13">
        <f>ABS(MA1SONY[[#This Row],[Erorr 2]])</f>
        <v>0.11186666666666767</v>
      </c>
      <c r="M385" s="11">
        <f>MA1SONY[[#This Row],[Abs Erorr 2]]/MA1SONY[[#This Row],[Adj Close]]</f>
        <v>6.0281108267098297E-3</v>
      </c>
      <c r="N385" s="9">
        <f t="shared" si="29"/>
        <v>18.269233333333336</v>
      </c>
      <c r="O385" s="14">
        <f>MA1SONY[[#This Row],[Adj Close]]-MA1SONY[[#This Row],[6-MA]]</f>
        <v>0.28826666666666512</v>
      </c>
      <c r="P385" s="13">
        <f>(MA1SONY[[#This Row],[Adj Close]]-N385)^2</f>
        <v>8.3097671111110216E-2</v>
      </c>
      <c r="Q385" s="13">
        <f>ABS(MA1SONY[[#This Row],[Erorr 3]])</f>
        <v>0.28826666666666512</v>
      </c>
      <c r="R385" s="15">
        <f>MA1SONY[[#This Row],[Abs Erorr 3]]/MA1SONY[[#This Row],[Adj Close]]</f>
        <v>1.5533701558219863E-2</v>
      </c>
    </row>
    <row r="386" spans="2:18">
      <c r="B386" s="7">
        <v>44341.291666666664</v>
      </c>
      <c r="C386" s="8">
        <v>18.858499999999999</v>
      </c>
      <c r="D386" s="9">
        <f t="shared" si="26"/>
        <v>18.557500000000001</v>
      </c>
      <c r="E386" s="10">
        <f>MA1SONY[[#This Row],[Adj Close]]-MA1SONY[[#This Row],[Naive Trend ]]</f>
        <v>0.30099999999999838</v>
      </c>
      <c r="F386" s="6">
        <f t="shared" si="25"/>
        <v>9.060099999999903E-2</v>
      </c>
      <c r="G386" s="6">
        <f>ABS(MA1SONY[[#This Row],[Erorr 1]])</f>
        <v>0.30099999999999838</v>
      </c>
      <c r="H386" s="11">
        <f>MA1SONY[[#This Row],[Abs Erorr 1]]/MA1SONY[[#This Row],[Adj Close]]</f>
        <v>1.5960972505766544E-2</v>
      </c>
      <c r="I386" s="9">
        <f t="shared" si="28"/>
        <v>18.539600000000004</v>
      </c>
      <c r="J386" s="12">
        <f>(MA1SONY[[#This Row],[Adj Close]]-MA1SONY[[#This Row],[3-MA]])</f>
        <v>0.31889999999999574</v>
      </c>
      <c r="K386" s="13">
        <f t="shared" si="27"/>
        <v>0.10169720999999729</v>
      </c>
      <c r="L386" s="13">
        <f>ABS(MA1SONY[[#This Row],[Erorr 2]])</f>
        <v>0.31889999999999574</v>
      </c>
      <c r="M386" s="11">
        <f>MA1SONY[[#This Row],[Abs Erorr 2]]/MA1SONY[[#This Row],[Adj Close]]</f>
        <v>1.6910146618235585E-2</v>
      </c>
      <c r="N386" s="9">
        <f t="shared" si="29"/>
        <v>18.353283333333334</v>
      </c>
      <c r="O386" s="14">
        <f>MA1SONY[[#This Row],[Adj Close]]-MA1SONY[[#This Row],[6-MA]]</f>
        <v>0.50521666666666576</v>
      </c>
      <c r="P386" s="13">
        <f>(MA1SONY[[#This Row],[Adj Close]]-N386)^2</f>
        <v>0.25524388027777684</v>
      </c>
      <c r="Q386" s="13">
        <f>ABS(MA1SONY[[#This Row],[Erorr 3]])</f>
        <v>0.50521666666666576</v>
      </c>
      <c r="R386" s="15">
        <f>MA1SONY[[#This Row],[Abs Erorr 3]]/MA1SONY[[#This Row],[Adj Close]]</f>
        <v>2.6789864870836268E-2</v>
      </c>
    </row>
    <row r="387" spans="2:18">
      <c r="B387" s="7">
        <v>44342.291666666664</v>
      </c>
      <c r="C387" s="8">
        <v>18.872</v>
      </c>
      <c r="D387" s="9">
        <f t="shared" si="26"/>
        <v>18.858499999999999</v>
      </c>
      <c r="E387" s="10">
        <f>MA1SONY[[#This Row],[Adj Close]]-MA1SONY[[#This Row],[Naive Trend ]]</f>
        <v>1.3500000000000512E-2</v>
      </c>
      <c r="F387" s="6">
        <f t="shared" si="25"/>
        <v>1.8225000000001381E-4</v>
      </c>
      <c r="G387" s="6">
        <f>ABS(MA1SONY[[#This Row],[Erorr 1]])</f>
        <v>1.3500000000000512E-2</v>
      </c>
      <c r="H387" s="11">
        <f>MA1SONY[[#This Row],[Abs Erorr 1]]/MA1SONY[[#This Row],[Adj Close]]</f>
        <v>7.1534548537518605E-4</v>
      </c>
      <c r="I387" s="9">
        <f t="shared" si="28"/>
        <v>18.632266666666666</v>
      </c>
      <c r="J387" s="12">
        <f>(MA1SONY[[#This Row],[Adj Close]]-MA1SONY[[#This Row],[3-MA]])</f>
        <v>0.23973333333333358</v>
      </c>
      <c r="K387" s="13">
        <f t="shared" si="27"/>
        <v>5.7472071111111224E-2</v>
      </c>
      <c r="L387" s="13">
        <f>ABS(MA1SONY[[#This Row],[Erorr 2]])</f>
        <v>0.23973333333333358</v>
      </c>
      <c r="M387" s="11">
        <f>MA1SONY[[#This Row],[Abs Erorr 2]]/MA1SONY[[#This Row],[Adj Close]]</f>
        <v>1.2703122792143577E-2</v>
      </c>
      <c r="N387" s="9">
        <f t="shared" si="29"/>
        <v>18.49485</v>
      </c>
      <c r="O387" s="14">
        <f>MA1SONY[[#This Row],[Adj Close]]-MA1SONY[[#This Row],[6-MA]]</f>
        <v>0.37715000000000032</v>
      </c>
      <c r="P387" s="13">
        <f>(MA1SONY[[#This Row],[Adj Close]]-N387)^2</f>
        <v>0.14224212250000023</v>
      </c>
      <c r="Q387" s="13">
        <f>ABS(MA1SONY[[#This Row],[Erorr 3]])</f>
        <v>0.37715000000000032</v>
      </c>
      <c r="R387" s="15">
        <f>MA1SONY[[#This Row],[Abs Erorr 3]]/MA1SONY[[#This Row],[Adj Close]]</f>
        <v>1.9984633319203068E-2</v>
      </c>
    </row>
    <row r="388" spans="2:18">
      <c r="B388" s="7">
        <v>44343.291666666664</v>
      </c>
      <c r="C388" s="8">
        <v>19.092500000000001</v>
      </c>
      <c r="D388" s="9">
        <f t="shared" si="26"/>
        <v>18.872</v>
      </c>
      <c r="E388" s="10">
        <f>MA1SONY[[#This Row],[Adj Close]]-MA1SONY[[#This Row],[Naive Trend ]]</f>
        <v>0.22050000000000125</v>
      </c>
      <c r="F388" s="6">
        <f t="shared" ref="F388:F451" si="30">(C388-D388)^2</f>
        <v>4.8620250000000552E-2</v>
      </c>
      <c r="G388" s="6">
        <f>ABS(MA1SONY[[#This Row],[Erorr 1]])</f>
        <v>0.22050000000000125</v>
      </c>
      <c r="H388" s="11">
        <f>MA1SONY[[#This Row],[Abs Erorr 1]]/MA1SONY[[#This Row],[Adj Close]]</f>
        <v>1.1549037580201715E-2</v>
      </c>
      <c r="I388" s="9">
        <f t="shared" si="28"/>
        <v>18.762666666666664</v>
      </c>
      <c r="J388" s="12">
        <f>(MA1SONY[[#This Row],[Adj Close]]-MA1SONY[[#This Row],[3-MA]])</f>
        <v>0.32983333333333675</v>
      </c>
      <c r="K388" s="13">
        <f t="shared" si="27"/>
        <v>0.10879002777778003</v>
      </c>
      <c r="L388" s="13">
        <f>ABS(MA1SONY[[#This Row],[Erorr 2]])</f>
        <v>0.32983333333333675</v>
      </c>
      <c r="M388" s="11">
        <f>MA1SONY[[#This Row],[Abs Erorr 2]]/MA1SONY[[#This Row],[Adj Close]]</f>
        <v>1.7275544498276115E-2</v>
      </c>
      <c r="N388" s="9">
        <f t="shared" si="29"/>
        <v>18.604150000000001</v>
      </c>
      <c r="O388" s="14">
        <f>MA1SONY[[#This Row],[Adj Close]]-MA1SONY[[#This Row],[6-MA]]</f>
        <v>0.48835000000000051</v>
      </c>
      <c r="P388" s="13">
        <f>(MA1SONY[[#This Row],[Adj Close]]-N388)^2</f>
        <v>0.2384857225000005</v>
      </c>
      <c r="Q388" s="13">
        <f>ABS(MA1SONY[[#This Row],[Erorr 3]])</f>
        <v>0.48835000000000051</v>
      </c>
      <c r="R388" s="15">
        <f>MA1SONY[[#This Row],[Abs Erorr 3]]/MA1SONY[[#This Row],[Adj Close]]</f>
        <v>2.5578106586355925E-2</v>
      </c>
    </row>
    <row r="389" spans="2:18">
      <c r="B389" s="7">
        <v>44344.291666666664</v>
      </c>
      <c r="C389" s="8">
        <v>19.100200000000001</v>
      </c>
      <c r="D389" s="9">
        <f t="shared" ref="D389:D452" si="31">C388</f>
        <v>19.092500000000001</v>
      </c>
      <c r="E389" s="10">
        <f>MA1SONY[[#This Row],[Adj Close]]-MA1SONY[[#This Row],[Naive Trend ]]</f>
        <v>7.6999999999998181E-3</v>
      </c>
      <c r="F389" s="6">
        <f t="shared" si="30"/>
        <v>5.9289999999997198E-5</v>
      </c>
      <c r="G389" s="6">
        <f>ABS(MA1SONY[[#This Row],[Erorr 1]])</f>
        <v>7.6999999999998181E-3</v>
      </c>
      <c r="H389" s="11">
        <f>MA1SONY[[#This Row],[Abs Erorr 1]]/MA1SONY[[#This Row],[Adj Close]]</f>
        <v>4.0313713992522687E-4</v>
      </c>
      <c r="I389" s="9">
        <f t="shared" si="28"/>
        <v>18.940999999999999</v>
      </c>
      <c r="J389" s="12">
        <f>(MA1SONY[[#This Row],[Adj Close]]-MA1SONY[[#This Row],[3-MA]])</f>
        <v>0.15920000000000201</v>
      </c>
      <c r="K389" s="13">
        <f t="shared" si="27"/>
        <v>2.534464000000064E-2</v>
      </c>
      <c r="L389" s="13">
        <f>ABS(MA1SONY[[#This Row],[Erorr 2]])</f>
        <v>0.15920000000000201</v>
      </c>
      <c r="M389" s="11">
        <f>MA1SONY[[#This Row],[Abs Erorr 2]]/MA1SONY[[#This Row],[Adj Close]]</f>
        <v>8.3349912566361602E-3</v>
      </c>
      <c r="N389" s="9">
        <f t="shared" si="29"/>
        <v>18.740300000000001</v>
      </c>
      <c r="O389" s="14">
        <f>MA1SONY[[#This Row],[Adj Close]]-MA1SONY[[#This Row],[6-MA]]</f>
        <v>0.35989999999999966</v>
      </c>
      <c r="P389" s="13">
        <f>(MA1SONY[[#This Row],[Adj Close]]-N389)^2</f>
        <v>0.12952800999999975</v>
      </c>
      <c r="Q389" s="13">
        <f>ABS(MA1SONY[[#This Row],[Erorr 3]])</f>
        <v>0.35989999999999966</v>
      </c>
      <c r="R389" s="15">
        <f>MA1SONY[[#This Row],[Abs Erorr 3]]/MA1SONY[[#This Row],[Adj Close]]</f>
        <v>1.8842734631050965E-2</v>
      </c>
    </row>
    <row r="390" spans="2:18">
      <c r="B390" s="7">
        <v>44348.291666666664</v>
      </c>
      <c r="C390" s="8">
        <v>19.017700000000001</v>
      </c>
      <c r="D390" s="9">
        <f t="shared" si="31"/>
        <v>19.100200000000001</v>
      </c>
      <c r="E390" s="10">
        <f>MA1SONY[[#This Row],[Adj Close]]-MA1SONY[[#This Row],[Naive Trend ]]</f>
        <v>-8.2499999999999574E-2</v>
      </c>
      <c r="F390" s="6">
        <f t="shared" si="30"/>
        <v>6.8062499999999295E-3</v>
      </c>
      <c r="G390" s="6">
        <f>ABS(MA1SONY[[#This Row],[Erorr 1]])</f>
        <v>8.2499999999999574E-2</v>
      </c>
      <c r="H390" s="11">
        <f>MA1SONY[[#This Row],[Abs Erorr 1]]/MA1SONY[[#This Row],[Adj Close]]</f>
        <v>4.3380640140500467E-3</v>
      </c>
      <c r="I390" s="9">
        <f t="shared" si="28"/>
        <v>19.021566666666669</v>
      </c>
      <c r="J390" s="12">
        <f>(MA1SONY[[#This Row],[Adj Close]]-MA1SONY[[#This Row],[3-MA]])</f>
        <v>-3.866666666667129E-3</v>
      </c>
      <c r="K390" s="13">
        <f t="shared" ref="K390:K453" si="32">(C390-I390)^2</f>
        <v>1.4951111111114687E-5</v>
      </c>
      <c r="L390" s="13">
        <f>ABS(MA1SONY[[#This Row],[Erorr 2]])</f>
        <v>3.866666666667129E-3</v>
      </c>
      <c r="M390" s="11">
        <f>MA1SONY[[#This Row],[Abs Erorr 2]]/MA1SONY[[#This Row],[Adj Close]]</f>
        <v>2.0331936389085583E-4</v>
      </c>
      <c r="N390" s="9">
        <f t="shared" si="29"/>
        <v>18.826916666666666</v>
      </c>
      <c r="O390" s="14">
        <f>MA1SONY[[#This Row],[Adj Close]]-MA1SONY[[#This Row],[6-MA]]</f>
        <v>0.19078333333333575</v>
      </c>
      <c r="P390" s="13">
        <f>(MA1SONY[[#This Row],[Adj Close]]-N390)^2</f>
        <v>3.6398280277778701E-2</v>
      </c>
      <c r="Q390" s="13">
        <f>ABS(MA1SONY[[#This Row],[Erorr 3]])</f>
        <v>0.19078333333333575</v>
      </c>
      <c r="R390" s="15">
        <f>MA1SONY[[#This Row],[Abs Erorr 3]]/MA1SONY[[#This Row],[Adj Close]]</f>
        <v>1.0031882579561974E-2</v>
      </c>
    </row>
    <row r="391" spans="2:18">
      <c r="B391" s="7">
        <v>44349.291666666664</v>
      </c>
      <c r="C391" s="8">
        <v>18.802900000000001</v>
      </c>
      <c r="D391" s="9">
        <f t="shared" si="31"/>
        <v>19.017700000000001</v>
      </c>
      <c r="E391" s="10">
        <f>MA1SONY[[#This Row],[Adj Close]]-MA1SONY[[#This Row],[Naive Trend ]]</f>
        <v>-0.21480000000000032</v>
      </c>
      <c r="F391" s="6">
        <f t="shared" si="30"/>
        <v>4.6139040000000138E-2</v>
      </c>
      <c r="G391" s="6">
        <f>ABS(MA1SONY[[#This Row],[Erorr 1]])</f>
        <v>0.21480000000000032</v>
      </c>
      <c r="H391" s="11">
        <f>MA1SONY[[#This Row],[Abs Erorr 1]]/MA1SONY[[#This Row],[Adj Close]]</f>
        <v>1.1423769737646869E-2</v>
      </c>
      <c r="I391" s="9">
        <f t="shared" ref="I391:I454" si="33">AVERAGE(C388:C390)</f>
        <v>19.070133333333334</v>
      </c>
      <c r="J391" s="12">
        <f>(MA1SONY[[#This Row],[Adj Close]]-MA1SONY[[#This Row],[3-MA]])</f>
        <v>-0.26723333333333343</v>
      </c>
      <c r="K391" s="13">
        <f t="shared" si="32"/>
        <v>7.1413654444444502E-2</v>
      </c>
      <c r="L391" s="13">
        <f>ABS(MA1SONY[[#This Row],[Erorr 2]])</f>
        <v>0.26723333333333343</v>
      </c>
      <c r="M391" s="11">
        <f>MA1SONY[[#This Row],[Abs Erorr 2]]/MA1SONY[[#This Row],[Adj Close]]</f>
        <v>1.4212346677019684E-2</v>
      </c>
      <c r="N391" s="9">
        <f t="shared" si="29"/>
        <v>18.916399999999999</v>
      </c>
      <c r="O391" s="14">
        <f>MA1SONY[[#This Row],[Adj Close]]-MA1SONY[[#This Row],[6-MA]]</f>
        <v>-0.11349999999999838</v>
      </c>
      <c r="P391" s="13">
        <f>(MA1SONY[[#This Row],[Adj Close]]-N391)^2</f>
        <v>1.2882249999999632E-2</v>
      </c>
      <c r="Q391" s="13">
        <f>ABS(MA1SONY[[#This Row],[Erorr 3]])</f>
        <v>0.11349999999999838</v>
      </c>
      <c r="R391" s="15">
        <f>MA1SONY[[#This Row],[Abs Erorr 3]]/MA1SONY[[#This Row],[Adj Close]]</f>
        <v>6.0363029107211317E-3</v>
      </c>
    </row>
    <row r="392" spans="2:18">
      <c r="B392" s="7">
        <v>44350.291666666664</v>
      </c>
      <c r="C392" s="8">
        <v>18.935199999999998</v>
      </c>
      <c r="D392" s="9">
        <f t="shared" si="31"/>
        <v>18.802900000000001</v>
      </c>
      <c r="E392" s="10">
        <f>MA1SONY[[#This Row],[Adj Close]]-MA1SONY[[#This Row],[Naive Trend ]]</f>
        <v>0.1322999999999972</v>
      </c>
      <c r="F392" s="6">
        <f t="shared" si="30"/>
        <v>1.7503289999999259E-2</v>
      </c>
      <c r="G392" s="6">
        <f>ABS(MA1SONY[[#This Row],[Erorr 1]])</f>
        <v>0.1322999999999972</v>
      </c>
      <c r="H392" s="11">
        <f>MA1SONY[[#This Row],[Abs Erorr 1]]/MA1SONY[[#This Row],[Adj Close]]</f>
        <v>6.9869871984450764E-3</v>
      </c>
      <c r="I392" s="9">
        <f t="shared" si="33"/>
        <v>18.973600000000001</v>
      </c>
      <c r="J392" s="12">
        <f>(MA1SONY[[#This Row],[Adj Close]]-MA1SONY[[#This Row],[3-MA]])</f>
        <v>-3.8400000000002876E-2</v>
      </c>
      <c r="K392" s="13">
        <f t="shared" si="32"/>
        <v>1.4745600000002209E-3</v>
      </c>
      <c r="L392" s="13">
        <f>ABS(MA1SONY[[#This Row],[Erorr 2]])</f>
        <v>3.8400000000002876E-2</v>
      </c>
      <c r="M392" s="11">
        <f>MA1SONY[[#This Row],[Abs Erorr 2]]/MA1SONY[[#This Row],[Adj Close]]</f>
        <v>2.0279690734717817E-3</v>
      </c>
      <c r="N392" s="9">
        <f t="shared" si="29"/>
        <v>18.957300000000004</v>
      </c>
      <c r="O392" s="14">
        <f>MA1SONY[[#This Row],[Adj Close]]-MA1SONY[[#This Row],[6-MA]]</f>
        <v>-2.2100000000005338E-2</v>
      </c>
      <c r="P392" s="13">
        <f>(MA1SONY[[#This Row],[Adj Close]]-N392)^2</f>
        <v>4.8841000000023592E-4</v>
      </c>
      <c r="Q392" s="13">
        <f>ABS(MA1SONY[[#This Row],[Erorr 3]])</f>
        <v>2.2100000000005338E-2</v>
      </c>
      <c r="R392" s="15">
        <f>MA1SONY[[#This Row],[Abs Erorr 3]]/MA1SONY[[#This Row],[Adj Close]]</f>
        <v>1.1671384511389021E-3</v>
      </c>
    </row>
    <row r="393" spans="2:18">
      <c r="B393" s="7">
        <v>44351.291666666664</v>
      </c>
      <c r="C393" s="8">
        <v>19.307200000000002</v>
      </c>
      <c r="D393" s="9">
        <f t="shared" si="31"/>
        <v>18.935199999999998</v>
      </c>
      <c r="E393" s="10">
        <f>MA1SONY[[#This Row],[Adj Close]]-MA1SONY[[#This Row],[Naive Trend ]]</f>
        <v>0.37200000000000344</v>
      </c>
      <c r="F393" s="6">
        <f t="shared" si="30"/>
        <v>0.13838400000000256</v>
      </c>
      <c r="G393" s="6">
        <f>ABS(MA1SONY[[#This Row],[Erorr 1]])</f>
        <v>0.37200000000000344</v>
      </c>
      <c r="H393" s="11">
        <f>MA1SONY[[#This Row],[Abs Erorr 1]]/MA1SONY[[#This Row],[Adj Close]]</f>
        <v>1.926742355183576E-2</v>
      </c>
      <c r="I393" s="9">
        <f t="shared" si="33"/>
        <v>18.918599999999998</v>
      </c>
      <c r="J393" s="12">
        <f>(MA1SONY[[#This Row],[Adj Close]]-MA1SONY[[#This Row],[3-MA]])</f>
        <v>0.38860000000000383</v>
      </c>
      <c r="K393" s="13">
        <f t="shared" si="32"/>
        <v>0.15100996000000297</v>
      </c>
      <c r="L393" s="13">
        <f>ABS(MA1SONY[[#This Row],[Erorr 2]])</f>
        <v>0.38860000000000383</v>
      </c>
      <c r="M393" s="11">
        <f>MA1SONY[[#This Row],[Abs Erorr 2]]/MA1SONY[[#This Row],[Adj Close]]</f>
        <v>2.0127206430761779E-2</v>
      </c>
      <c r="N393" s="9">
        <f t="shared" si="29"/>
        <v>18.970083333333331</v>
      </c>
      <c r="O393" s="14">
        <f>MA1SONY[[#This Row],[Adj Close]]-MA1SONY[[#This Row],[6-MA]]</f>
        <v>0.33711666666667028</v>
      </c>
      <c r="P393" s="13">
        <f>(MA1SONY[[#This Row],[Adj Close]]-N393)^2</f>
        <v>0.11364764694444689</v>
      </c>
      <c r="Q393" s="13">
        <f>ABS(MA1SONY[[#This Row],[Erorr 3]])</f>
        <v>0.33711666666667028</v>
      </c>
      <c r="R393" s="15">
        <f>MA1SONY[[#This Row],[Abs Erorr 3]]/MA1SONY[[#This Row],[Adj Close]]</f>
        <v>1.7460670975940076E-2</v>
      </c>
    </row>
    <row r="394" spans="2:18">
      <c r="B394" s="7">
        <v>44354.291666666664</v>
      </c>
      <c r="C394" s="8">
        <v>19.203700000000001</v>
      </c>
      <c r="D394" s="9">
        <f t="shared" si="31"/>
        <v>19.307200000000002</v>
      </c>
      <c r="E394" s="10">
        <f>MA1SONY[[#This Row],[Adj Close]]-MA1SONY[[#This Row],[Naive Trend ]]</f>
        <v>-0.10350000000000037</v>
      </c>
      <c r="F394" s="6">
        <f t="shared" si="30"/>
        <v>1.0712250000000076E-2</v>
      </c>
      <c r="G394" s="6">
        <f>ABS(MA1SONY[[#This Row],[Erorr 1]])</f>
        <v>0.10350000000000037</v>
      </c>
      <c r="H394" s="11">
        <f>MA1SONY[[#This Row],[Abs Erorr 1]]/MA1SONY[[#This Row],[Adj Close]]</f>
        <v>5.3895863817910276E-3</v>
      </c>
      <c r="I394" s="9">
        <f t="shared" si="33"/>
        <v>19.0151</v>
      </c>
      <c r="J394" s="12">
        <f>(MA1SONY[[#This Row],[Adj Close]]-MA1SONY[[#This Row],[3-MA]])</f>
        <v>0.18860000000000099</v>
      </c>
      <c r="K394" s="13">
        <f t="shared" si="32"/>
        <v>3.5569960000000372E-2</v>
      </c>
      <c r="L394" s="13">
        <f>ABS(MA1SONY[[#This Row],[Erorr 2]])</f>
        <v>0.18860000000000099</v>
      </c>
      <c r="M394" s="11">
        <f>MA1SONY[[#This Row],[Abs Erorr 2]]/MA1SONY[[#This Row],[Adj Close]]</f>
        <v>9.8210240734858886E-3</v>
      </c>
      <c r="N394" s="9">
        <f t="shared" ref="N394:N457" si="34">AVERAGE(C388:C393)</f>
        <v>19.042616666666671</v>
      </c>
      <c r="O394" s="14">
        <f>MA1SONY[[#This Row],[Adj Close]]-MA1SONY[[#This Row],[6-MA]]</f>
        <v>0.16108333333333036</v>
      </c>
      <c r="P394" s="13">
        <f>(MA1SONY[[#This Row],[Adj Close]]-N394)^2</f>
        <v>2.5947840277776819E-2</v>
      </c>
      <c r="Q394" s="13">
        <f>ABS(MA1SONY[[#This Row],[Erorr 3]])</f>
        <v>0.16108333333333036</v>
      </c>
      <c r="R394" s="15">
        <f>MA1SONY[[#This Row],[Abs Erorr 3]]/MA1SONY[[#This Row],[Adj Close]]</f>
        <v>8.3881404798726474E-3</v>
      </c>
    </row>
    <row r="395" spans="2:18">
      <c r="B395" s="7">
        <v>44355.291666666664</v>
      </c>
      <c r="C395" s="8">
        <v>19.100200000000001</v>
      </c>
      <c r="D395" s="9">
        <f t="shared" si="31"/>
        <v>19.203700000000001</v>
      </c>
      <c r="E395" s="10">
        <f>MA1SONY[[#This Row],[Adj Close]]-MA1SONY[[#This Row],[Naive Trend ]]</f>
        <v>-0.10350000000000037</v>
      </c>
      <c r="F395" s="6">
        <f t="shared" si="30"/>
        <v>1.0712250000000076E-2</v>
      </c>
      <c r="G395" s="6">
        <f>ABS(MA1SONY[[#This Row],[Erorr 1]])</f>
        <v>0.10350000000000037</v>
      </c>
      <c r="H395" s="11">
        <f>MA1SONY[[#This Row],[Abs Erorr 1]]/MA1SONY[[#This Row],[Adj Close]]</f>
        <v>5.4187914262678067E-3</v>
      </c>
      <c r="I395" s="9">
        <f t="shared" si="33"/>
        <v>19.148700000000002</v>
      </c>
      <c r="J395" s="12">
        <f>(MA1SONY[[#This Row],[Adj Close]]-MA1SONY[[#This Row],[3-MA]])</f>
        <v>-4.8500000000000654E-2</v>
      </c>
      <c r="K395" s="13">
        <f t="shared" si="32"/>
        <v>2.3522500000000635E-3</v>
      </c>
      <c r="L395" s="13">
        <f>ABS(MA1SONY[[#This Row],[Erorr 2]])</f>
        <v>4.8500000000000654E-2</v>
      </c>
      <c r="M395" s="11">
        <f>MA1SONY[[#This Row],[Abs Erorr 2]]/MA1SONY[[#This Row],[Adj Close]]</f>
        <v>2.5392404268018477E-3</v>
      </c>
      <c r="N395" s="9">
        <f t="shared" si="34"/>
        <v>19.061150000000001</v>
      </c>
      <c r="O395" s="14">
        <f>MA1SONY[[#This Row],[Adj Close]]-MA1SONY[[#This Row],[6-MA]]</f>
        <v>3.9049999999999585E-2</v>
      </c>
      <c r="P395" s="13">
        <f>(MA1SONY[[#This Row],[Adj Close]]-N395)^2</f>
        <v>1.5249024999999675E-3</v>
      </c>
      <c r="Q395" s="13">
        <f>ABS(MA1SONY[[#This Row],[Erorr 3]])</f>
        <v>3.9049999999999585E-2</v>
      </c>
      <c r="R395" s="15">
        <f>MA1SONY[[#This Row],[Abs Erorr 3]]/MA1SONY[[#This Row],[Adj Close]]</f>
        <v>2.0444812096208197E-3</v>
      </c>
    </row>
    <row r="396" spans="2:18">
      <c r="B396" s="7">
        <v>44356.291666666664</v>
      </c>
      <c r="C396" s="8">
        <v>18.7377</v>
      </c>
      <c r="D396" s="9">
        <f t="shared" si="31"/>
        <v>19.100200000000001</v>
      </c>
      <c r="E396" s="10">
        <f>MA1SONY[[#This Row],[Adj Close]]-MA1SONY[[#This Row],[Naive Trend ]]</f>
        <v>-0.36250000000000071</v>
      </c>
      <c r="F396" s="6">
        <f t="shared" si="30"/>
        <v>0.1314062500000005</v>
      </c>
      <c r="G396" s="6">
        <f>ABS(MA1SONY[[#This Row],[Erorr 1]])</f>
        <v>0.36250000000000071</v>
      </c>
      <c r="H396" s="11">
        <f>MA1SONY[[#This Row],[Abs Erorr 1]]/MA1SONY[[#This Row],[Adj Close]]</f>
        <v>1.9346024325290763E-2</v>
      </c>
      <c r="I396" s="9">
        <f t="shared" si="33"/>
        <v>19.203700000000001</v>
      </c>
      <c r="J396" s="12">
        <f>(MA1SONY[[#This Row],[Adj Close]]-MA1SONY[[#This Row],[3-MA]])</f>
        <v>-0.46600000000000108</v>
      </c>
      <c r="K396" s="13">
        <f t="shared" si="32"/>
        <v>0.21715600000000101</v>
      </c>
      <c r="L396" s="13">
        <f>ABS(MA1SONY[[#This Row],[Erorr 2]])</f>
        <v>0.46600000000000108</v>
      </c>
      <c r="M396" s="11">
        <f>MA1SONY[[#This Row],[Abs Erorr 2]]/MA1SONY[[#This Row],[Adj Close]]</f>
        <v>2.4869647822304823E-2</v>
      </c>
      <c r="N396" s="9">
        <f t="shared" si="34"/>
        <v>19.061149999999998</v>
      </c>
      <c r="O396" s="14">
        <f>MA1SONY[[#This Row],[Adj Close]]-MA1SONY[[#This Row],[6-MA]]</f>
        <v>-0.32344999999999757</v>
      </c>
      <c r="P396" s="13">
        <f>(MA1SONY[[#This Row],[Adj Close]]-N396)^2</f>
        <v>0.10461990249999843</v>
      </c>
      <c r="Q396" s="13">
        <f>ABS(MA1SONY[[#This Row],[Erorr 3]])</f>
        <v>0.32344999999999757</v>
      </c>
      <c r="R396" s="15">
        <f>MA1SONY[[#This Row],[Abs Erorr 3]]/MA1SONY[[#This Row],[Adj Close]]</f>
        <v>1.7261990532455827E-2</v>
      </c>
    </row>
    <row r="397" spans="2:18">
      <c r="B397" s="7">
        <v>44357.291666666664</v>
      </c>
      <c r="C397" s="8">
        <v>18.906500000000001</v>
      </c>
      <c r="D397" s="9">
        <f t="shared" si="31"/>
        <v>18.7377</v>
      </c>
      <c r="E397" s="10">
        <f>MA1SONY[[#This Row],[Adj Close]]-MA1SONY[[#This Row],[Naive Trend ]]</f>
        <v>0.16880000000000095</v>
      </c>
      <c r="F397" s="6">
        <f t="shared" si="30"/>
        <v>2.8493440000000321E-2</v>
      </c>
      <c r="G397" s="6">
        <f>ABS(MA1SONY[[#This Row],[Erorr 1]])</f>
        <v>0.16880000000000095</v>
      </c>
      <c r="H397" s="11">
        <f>MA1SONY[[#This Row],[Abs Erorr 1]]/MA1SONY[[#This Row],[Adj Close]]</f>
        <v>8.9281464046756902E-3</v>
      </c>
      <c r="I397" s="9">
        <f t="shared" si="33"/>
        <v>19.013866666666669</v>
      </c>
      <c r="J397" s="12">
        <f>(MA1SONY[[#This Row],[Adj Close]]-MA1SONY[[#This Row],[3-MA]])</f>
        <v>-0.1073666666666675</v>
      </c>
      <c r="K397" s="13">
        <f t="shared" si="32"/>
        <v>1.152760111111129E-2</v>
      </c>
      <c r="L397" s="13">
        <f>ABS(MA1SONY[[#This Row],[Erorr 2]])</f>
        <v>0.1073666666666675</v>
      </c>
      <c r="M397" s="11">
        <f>MA1SONY[[#This Row],[Abs Erorr 2]]/MA1SONY[[#This Row],[Adj Close]]</f>
        <v>5.6788229797512758E-3</v>
      </c>
      <c r="N397" s="9">
        <f t="shared" si="34"/>
        <v>19.014483333333335</v>
      </c>
      <c r="O397" s="14">
        <f>MA1SONY[[#This Row],[Adj Close]]-MA1SONY[[#This Row],[6-MA]]</f>
        <v>-0.10798333333333332</v>
      </c>
      <c r="P397" s="13">
        <f>(MA1SONY[[#This Row],[Adj Close]]-N397)^2</f>
        <v>1.1660400277777774E-2</v>
      </c>
      <c r="Q397" s="13">
        <f>ABS(MA1SONY[[#This Row],[Erorr 3]])</f>
        <v>0.10798333333333332</v>
      </c>
      <c r="R397" s="15">
        <f>MA1SONY[[#This Row],[Abs Erorr 3]]/MA1SONY[[#This Row],[Adj Close]]</f>
        <v>5.7114396283465116E-3</v>
      </c>
    </row>
    <row r="398" spans="2:18">
      <c r="B398" s="7">
        <v>44358.291666666664</v>
      </c>
      <c r="C398" s="8">
        <v>19.098199999999999</v>
      </c>
      <c r="D398" s="9">
        <f t="shared" si="31"/>
        <v>18.906500000000001</v>
      </c>
      <c r="E398" s="10">
        <f>MA1SONY[[#This Row],[Adj Close]]-MA1SONY[[#This Row],[Naive Trend ]]</f>
        <v>0.19169999999999732</v>
      </c>
      <c r="F398" s="6">
        <f t="shared" si="30"/>
        <v>3.6748889999998972E-2</v>
      </c>
      <c r="G398" s="6">
        <f>ABS(MA1SONY[[#This Row],[Erorr 1]])</f>
        <v>0.19169999999999732</v>
      </c>
      <c r="H398" s="11">
        <f>MA1SONY[[#This Row],[Abs Erorr 1]]/MA1SONY[[#This Row],[Adj Close]]</f>
        <v>1.003759516603645E-2</v>
      </c>
      <c r="I398" s="9">
        <f t="shared" si="33"/>
        <v>18.914800000000003</v>
      </c>
      <c r="J398" s="12">
        <f>(MA1SONY[[#This Row],[Adj Close]]-MA1SONY[[#This Row],[3-MA]])</f>
        <v>0.18339999999999534</v>
      </c>
      <c r="K398" s="13">
        <f t="shared" si="32"/>
        <v>3.3635559999998295E-2</v>
      </c>
      <c r="L398" s="13">
        <f>ABS(MA1SONY[[#This Row],[Erorr 2]])</f>
        <v>0.18339999999999534</v>
      </c>
      <c r="M398" s="11">
        <f>MA1SONY[[#This Row],[Abs Erorr 2]]/MA1SONY[[#This Row],[Adj Close]]</f>
        <v>9.6029992355298067E-3</v>
      </c>
      <c r="N398" s="9">
        <f t="shared" si="34"/>
        <v>19.031750000000002</v>
      </c>
      <c r="O398" s="14">
        <f>MA1SONY[[#This Row],[Adj Close]]-MA1SONY[[#This Row],[6-MA]]</f>
        <v>6.6449999999996123E-2</v>
      </c>
      <c r="P398" s="13">
        <f>(MA1SONY[[#This Row],[Adj Close]]-N398)^2</f>
        <v>4.4156024999994848E-3</v>
      </c>
      <c r="Q398" s="13">
        <f>ABS(MA1SONY[[#This Row],[Erorr 3]])</f>
        <v>6.6449999999996123E-2</v>
      </c>
      <c r="R398" s="15">
        <f>MA1SONY[[#This Row],[Abs Erorr 3]]/MA1SONY[[#This Row],[Adj Close]]</f>
        <v>3.4793854918262522E-3</v>
      </c>
    </row>
    <row r="399" spans="2:18">
      <c r="B399" s="7">
        <v>44361.291666666664</v>
      </c>
      <c r="C399" s="8">
        <v>19.0656</v>
      </c>
      <c r="D399" s="9">
        <f t="shared" si="31"/>
        <v>19.098199999999999</v>
      </c>
      <c r="E399" s="10">
        <f>MA1SONY[[#This Row],[Adj Close]]-MA1SONY[[#This Row],[Naive Trend ]]</f>
        <v>-3.259999999999863E-2</v>
      </c>
      <c r="F399" s="6">
        <f t="shared" si="30"/>
        <v>1.0627599999999107E-3</v>
      </c>
      <c r="G399" s="6">
        <f>ABS(MA1SONY[[#This Row],[Erorr 1]])</f>
        <v>3.259999999999863E-2</v>
      </c>
      <c r="H399" s="11">
        <f>MA1SONY[[#This Row],[Abs Erorr 1]]/MA1SONY[[#This Row],[Adj Close]]</f>
        <v>1.7098858677407809E-3</v>
      </c>
      <c r="I399" s="9">
        <f t="shared" si="33"/>
        <v>18.914133333333332</v>
      </c>
      <c r="J399" s="12">
        <f>(MA1SONY[[#This Row],[Adj Close]]-MA1SONY[[#This Row],[3-MA]])</f>
        <v>0.15146666666666775</v>
      </c>
      <c r="K399" s="13">
        <f t="shared" si="32"/>
        <v>2.294215111111144E-2</v>
      </c>
      <c r="L399" s="13">
        <f>ABS(MA1SONY[[#This Row],[Erorr 2]])</f>
        <v>0.15146666666666775</v>
      </c>
      <c r="M399" s="11">
        <f>MA1SONY[[#This Row],[Abs Erorr 2]]/MA1SONY[[#This Row],[Adj Close]]</f>
        <v>7.9445003916303585E-3</v>
      </c>
      <c r="N399" s="9">
        <f t="shared" si="34"/>
        <v>19.058916666666665</v>
      </c>
      <c r="O399" s="14">
        <f>MA1SONY[[#This Row],[Adj Close]]-MA1SONY[[#This Row],[6-MA]]</f>
        <v>6.6833333333349287E-3</v>
      </c>
      <c r="P399" s="13">
        <f>(MA1SONY[[#This Row],[Adj Close]]-N399)^2</f>
        <v>4.4666944444465771E-5</v>
      </c>
      <c r="Q399" s="13">
        <f>ABS(MA1SONY[[#This Row],[Erorr 3]])</f>
        <v>6.6833333333349287E-3</v>
      </c>
      <c r="R399" s="15">
        <f>MA1SONY[[#This Row],[Abs Erorr 3]]/MA1SONY[[#This Row],[Adj Close]]</f>
        <v>3.5054408638253865E-4</v>
      </c>
    </row>
    <row r="400" spans="2:18">
      <c r="B400" s="7">
        <v>44362.291666666664</v>
      </c>
      <c r="C400" s="8">
        <v>18.992799999999999</v>
      </c>
      <c r="D400" s="9">
        <f t="shared" si="31"/>
        <v>19.0656</v>
      </c>
      <c r="E400" s="10">
        <f>MA1SONY[[#This Row],[Adj Close]]-MA1SONY[[#This Row],[Naive Trend ]]</f>
        <v>-7.2800000000000864E-2</v>
      </c>
      <c r="F400" s="6">
        <f t="shared" si="30"/>
        <v>5.2998400000001259E-3</v>
      </c>
      <c r="G400" s="6">
        <f>ABS(MA1SONY[[#This Row],[Erorr 1]])</f>
        <v>7.2800000000000864E-2</v>
      </c>
      <c r="H400" s="11">
        <f>MA1SONY[[#This Row],[Abs Erorr 1]]/MA1SONY[[#This Row],[Adj Close]]</f>
        <v>3.8330314645550348E-3</v>
      </c>
      <c r="I400" s="9">
        <f t="shared" si="33"/>
        <v>19.023433333333333</v>
      </c>
      <c r="J400" s="12">
        <f>(MA1SONY[[#This Row],[Adj Close]]-MA1SONY[[#This Row],[3-MA]])</f>
        <v>-3.0633333333334178E-2</v>
      </c>
      <c r="K400" s="13">
        <f t="shared" si="32"/>
        <v>9.3840111111116286E-4</v>
      </c>
      <c r="L400" s="13">
        <f>ABS(MA1SONY[[#This Row],[Erorr 2]])</f>
        <v>3.0633333333334178E-2</v>
      </c>
      <c r="M400" s="11">
        <f>MA1SONY[[#This Row],[Abs Erorr 2]]/MA1SONY[[#This Row],[Adj Close]]</f>
        <v>1.6128919028965808E-3</v>
      </c>
      <c r="N400" s="9">
        <f t="shared" si="34"/>
        <v>19.018650000000001</v>
      </c>
      <c r="O400" s="14">
        <f>MA1SONY[[#This Row],[Adj Close]]-MA1SONY[[#This Row],[6-MA]]</f>
        <v>-2.5850000000001927E-2</v>
      </c>
      <c r="P400" s="13">
        <f>(MA1SONY[[#This Row],[Adj Close]]-N400)^2</f>
        <v>6.6822250000009959E-4</v>
      </c>
      <c r="Q400" s="13">
        <f>ABS(MA1SONY[[#This Row],[Erorr 3]])</f>
        <v>2.5850000000001927E-2</v>
      </c>
      <c r="R400" s="15">
        <f>MA1SONY[[#This Row],[Abs Erorr 3]]/MA1SONY[[#This Row],[Adj Close]]</f>
        <v>1.3610420791037618E-3</v>
      </c>
    </row>
    <row r="401" spans="2:18">
      <c r="B401" s="7">
        <v>44363.291666666664</v>
      </c>
      <c r="C401" s="8">
        <v>18.568999999999999</v>
      </c>
      <c r="D401" s="9">
        <f t="shared" si="31"/>
        <v>18.992799999999999</v>
      </c>
      <c r="E401" s="10">
        <f>MA1SONY[[#This Row],[Adj Close]]-MA1SONY[[#This Row],[Naive Trend ]]</f>
        <v>-0.42379999999999995</v>
      </c>
      <c r="F401" s="6">
        <f t="shared" si="30"/>
        <v>0.17960643999999995</v>
      </c>
      <c r="G401" s="6">
        <f>ABS(MA1SONY[[#This Row],[Erorr 1]])</f>
        <v>0.42379999999999995</v>
      </c>
      <c r="H401" s="11">
        <f>MA1SONY[[#This Row],[Abs Erorr 1]]/MA1SONY[[#This Row],[Adj Close]]</f>
        <v>2.2822984544132691E-2</v>
      </c>
      <c r="I401" s="9">
        <f t="shared" si="33"/>
        <v>19.052199999999999</v>
      </c>
      <c r="J401" s="12">
        <f>(MA1SONY[[#This Row],[Adj Close]]-MA1SONY[[#This Row],[3-MA]])</f>
        <v>-0.48320000000000007</v>
      </c>
      <c r="K401" s="13">
        <f t="shared" si="32"/>
        <v>0.23348224000000006</v>
      </c>
      <c r="L401" s="13">
        <f>ABS(MA1SONY[[#This Row],[Erorr 2]])</f>
        <v>0.48320000000000007</v>
      </c>
      <c r="M401" s="11">
        <f>MA1SONY[[#This Row],[Abs Erorr 2]]/MA1SONY[[#This Row],[Adj Close]]</f>
        <v>2.6021864397652007E-2</v>
      </c>
      <c r="N401" s="9">
        <f t="shared" si="34"/>
        <v>18.983500000000003</v>
      </c>
      <c r="O401" s="14">
        <f>MA1SONY[[#This Row],[Adj Close]]-MA1SONY[[#This Row],[6-MA]]</f>
        <v>-0.41450000000000387</v>
      </c>
      <c r="P401" s="13">
        <f>(MA1SONY[[#This Row],[Adj Close]]-N401)^2</f>
        <v>0.17181025000000322</v>
      </c>
      <c r="Q401" s="13">
        <f>ABS(MA1SONY[[#This Row],[Erorr 3]])</f>
        <v>0.41450000000000387</v>
      </c>
      <c r="R401" s="15">
        <f>MA1SONY[[#This Row],[Abs Erorr 3]]/MA1SONY[[#This Row],[Adj Close]]</f>
        <v>2.2322149819592001E-2</v>
      </c>
    </row>
    <row r="402" spans="2:18">
      <c r="B402" s="7">
        <v>44364.291666666664</v>
      </c>
      <c r="C402" s="8">
        <v>18.427099999999999</v>
      </c>
      <c r="D402" s="9">
        <f t="shared" si="31"/>
        <v>18.568999999999999</v>
      </c>
      <c r="E402" s="10">
        <f>MA1SONY[[#This Row],[Adj Close]]-MA1SONY[[#This Row],[Naive Trend ]]</f>
        <v>-0.14189999999999969</v>
      </c>
      <c r="F402" s="6">
        <f t="shared" si="30"/>
        <v>2.0135609999999911E-2</v>
      </c>
      <c r="G402" s="6">
        <f>ABS(MA1SONY[[#This Row],[Erorr 1]])</f>
        <v>0.14189999999999969</v>
      </c>
      <c r="H402" s="11">
        <f>MA1SONY[[#This Row],[Abs Erorr 1]]/MA1SONY[[#This Row],[Adj Close]]</f>
        <v>7.7006148552946308E-3</v>
      </c>
      <c r="I402" s="9">
        <f t="shared" si="33"/>
        <v>18.875799999999998</v>
      </c>
      <c r="J402" s="12">
        <f>(MA1SONY[[#This Row],[Adj Close]]-MA1SONY[[#This Row],[3-MA]])</f>
        <v>-0.44869999999999877</v>
      </c>
      <c r="K402" s="13">
        <f t="shared" si="32"/>
        <v>0.2013316899999989</v>
      </c>
      <c r="L402" s="13">
        <f>ABS(MA1SONY[[#This Row],[Erorr 2]])</f>
        <v>0.44869999999999877</v>
      </c>
      <c r="M402" s="11">
        <f>MA1SONY[[#This Row],[Abs Erorr 2]]/MA1SONY[[#This Row],[Adj Close]]</f>
        <v>2.4350006240808308E-2</v>
      </c>
      <c r="N402" s="9">
        <f t="shared" si="34"/>
        <v>18.894966666666665</v>
      </c>
      <c r="O402" s="14">
        <f>MA1SONY[[#This Row],[Adj Close]]-MA1SONY[[#This Row],[6-MA]]</f>
        <v>-0.46786666666666576</v>
      </c>
      <c r="P402" s="13">
        <f>(MA1SONY[[#This Row],[Adj Close]]-N402)^2</f>
        <v>0.21889921777777693</v>
      </c>
      <c r="Q402" s="13">
        <f>ABS(MA1SONY[[#This Row],[Erorr 3]])</f>
        <v>0.46786666666666576</v>
      </c>
      <c r="R402" s="15">
        <f>MA1SONY[[#This Row],[Abs Erorr 3]]/MA1SONY[[#This Row],[Adj Close]]</f>
        <v>2.5390140969912021E-2</v>
      </c>
    </row>
    <row r="403" spans="2:18">
      <c r="B403" s="7">
        <v>44365.291666666664</v>
      </c>
      <c r="C403" s="8">
        <v>18.1721</v>
      </c>
      <c r="D403" s="9">
        <f t="shared" si="31"/>
        <v>18.427099999999999</v>
      </c>
      <c r="E403" s="10">
        <f>MA1SONY[[#This Row],[Adj Close]]-MA1SONY[[#This Row],[Naive Trend ]]</f>
        <v>-0.25499999999999901</v>
      </c>
      <c r="F403" s="6">
        <f t="shared" si="30"/>
        <v>6.5024999999999486E-2</v>
      </c>
      <c r="G403" s="6">
        <f>ABS(MA1SONY[[#This Row],[Erorr 1]])</f>
        <v>0.25499999999999901</v>
      </c>
      <c r="H403" s="11">
        <f>MA1SONY[[#This Row],[Abs Erorr 1]]/MA1SONY[[#This Row],[Adj Close]]</f>
        <v>1.4032500371448485E-2</v>
      </c>
      <c r="I403" s="9">
        <f t="shared" si="33"/>
        <v>18.662966666666666</v>
      </c>
      <c r="J403" s="12">
        <f>(MA1SONY[[#This Row],[Adj Close]]-MA1SONY[[#This Row],[3-MA]])</f>
        <v>-0.49086666666666545</v>
      </c>
      <c r="K403" s="13">
        <f t="shared" si="32"/>
        <v>0.24095008444444324</v>
      </c>
      <c r="L403" s="13">
        <f>ABS(MA1SONY[[#This Row],[Erorr 2]])</f>
        <v>0.49086666666666545</v>
      </c>
      <c r="M403" s="11">
        <f>MA1SONY[[#This Row],[Abs Erorr 2]]/MA1SONY[[#This Row],[Adj Close]]</f>
        <v>2.7012104636594859E-2</v>
      </c>
      <c r="N403" s="9">
        <f t="shared" si="34"/>
        <v>18.8432</v>
      </c>
      <c r="O403" s="14">
        <f>MA1SONY[[#This Row],[Adj Close]]-MA1SONY[[#This Row],[6-MA]]</f>
        <v>-0.67109999999999914</v>
      </c>
      <c r="P403" s="13">
        <f>(MA1SONY[[#This Row],[Adj Close]]-N403)^2</f>
        <v>0.45037520999999886</v>
      </c>
      <c r="Q403" s="13">
        <f>ABS(MA1SONY[[#This Row],[Erorr 3]])</f>
        <v>0.67109999999999914</v>
      </c>
      <c r="R403" s="15">
        <f>MA1SONY[[#This Row],[Abs Erorr 3]]/MA1SONY[[#This Row],[Adj Close]]</f>
        <v>3.6930239212859227E-2</v>
      </c>
    </row>
    <row r="404" spans="2:18">
      <c r="B404" s="7">
        <v>44368.291666666664</v>
      </c>
      <c r="C404" s="8">
        <v>18.5824</v>
      </c>
      <c r="D404" s="9">
        <f t="shared" si="31"/>
        <v>18.1721</v>
      </c>
      <c r="E404" s="10">
        <f>MA1SONY[[#This Row],[Adj Close]]-MA1SONY[[#This Row],[Naive Trend ]]</f>
        <v>0.41029999999999944</v>
      </c>
      <c r="F404" s="6">
        <f t="shared" si="30"/>
        <v>0.16834608999999953</v>
      </c>
      <c r="G404" s="6">
        <f>ABS(MA1SONY[[#This Row],[Erorr 1]])</f>
        <v>0.41029999999999944</v>
      </c>
      <c r="H404" s="11">
        <f>MA1SONY[[#This Row],[Abs Erorr 1]]/MA1SONY[[#This Row],[Adj Close]]</f>
        <v>2.2080032719132052E-2</v>
      </c>
      <c r="I404" s="9">
        <f t="shared" si="33"/>
        <v>18.389399999999998</v>
      </c>
      <c r="J404" s="12">
        <f>(MA1SONY[[#This Row],[Adj Close]]-MA1SONY[[#This Row],[3-MA]])</f>
        <v>0.19300000000000139</v>
      </c>
      <c r="K404" s="13">
        <f t="shared" si="32"/>
        <v>3.7249000000000539E-2</v>
      </c>
      <c r="L404" s="13">
        <f>ABS(MA1SONY[[#This Row],[Erorr 2]])</f>
        <v>0.19300000000000139</v>
      </c>
      <c r="M404" s="11">
        <f>MA1SONY[[#This Row],[Abs Erorr 2]]/MA1SONY[[#This Row],[Adj Close]]</f>
        <v>1.0386171861546485E-2</v>
      </c>
      <c r="N404" s="9">
        <f t="shared" si="34"/>
        <v>18.720800000000001</v>
      </c>
      <c r="O404" s="14">
        <f>MA1SONY[[#This Row],[Adj Close]]-MA1SONY[[#This Row],[6-MA]]</f>
        <v>-0.13840000000000074</v>
      </c>
      <c r="P404" s="13">
        <f>(MA1SONY[[#This Row],[Adj Close]]-N404)^2</f>
        <v>1.9154560000000206E-2</v>
      </c>
      <c r="Q404" s="13">
        <f>ABS(MA1SONY[[#This Row],[Erorr 3]])</f>
        <v>0.13840000000000074</v>
      </c>
      <c r="R404" s="15">
        <f>MA1SONY[[#This Row],[Abs Erorr 3]]/MA1SONY[[#This Row],[Adj Close]]</f>
        <v>7.4479076976063773E-3</v>
      </c>
    </row>
    <row r="405" spans="2:18">
      <c r="B405" s="7">
        <v>44369.291666666664</v>
      </c>
      <c r="C405" s="8">
        <v>18.733899999999998</v>
      </c>
      <c r="D405" s="9">
        <f t="shared" si="31"/>
        <v>18.5824</v>
      </c>
      <c r="E405" s="10">
        <f>MA1SONY[[#This Row],[Adj Close]]-MA1SONY[[#This Row],[Naive Trend ]]</f>
        <v>0.15149999999999864</v>
      </c>
      <c r="F405" s="6">
        <f t="shared" si="30"/>
        <v>2.2952249999999588E-2</v>
      </c>
      <c r="G405" s="6">
        <f>ABS(MA1SONY[[#This Row],[Erorr 1]])</f>
        <v>0.15149999999999864</v>
      </c>
      <c r="H405" s="11">
        <f>MA1SONY[[#This Row],[Abs Erorr 1]]/MA1SONY[[#This Row],[Adj Close]]</f>
        <v>8.0869439892386867E-3</v>
      </c>
      <c r="I405" s="9">
        <f t="shared" si="33"/>
        <v>18.393866666666664</v>
      </c>
      <c r="J405" s="12">
        <f>(MA1SONY[[#This Row],[Adj Close]]-MA1SONY[[#This Row],[3-MA]])</f>
        <v>0.3400333333333343</v>
      </c>
      <c r="K405" s="13">
        <f t="shared" si="32"/>
        <v>0.11562266777777844</v>
      </c>
      <c r="L405" s="13">
        <f>ABS(MA1SONY[[#This Row],[Erorr 2]])</f>
        <v>0.3400333333333343</v>
      </c>
      <c r="M405" s="11">
        <f>MA1SONY[[#This Row],[Abs Erorr 2]]/MA1SONY[[#This Row],[Adj Close]]</f>
        <v>1.8150696509180379E-2</v>
      </c>
      <c r="N405" s="9">
        <f t="shared" si="34"/>
        <v>18.634833333333333</v>
      </c>
      <c r="O405" s="14">
        <f>MA1SONY[[#This Row],[Adj Close]]-MA1SONY[[#This Row],[6-MA]]</f>
        <v>9.9066666666665526E-2</v>
      </c>
      <c r="P405" s="13">
        <f>(MA1SONY[[#This Row],[Adj Close]]-N405)^2</f>
        <v>9.8142044444442193E-3</v>
      </c>
      <c r="Q405" s="13">
        <f>ABS(MA1SONY[[#This Row],[Erorr 3]])</f>
        <v>9.9066666666665526E-2</v>
      </c>
      <c r="R405" s="15">
        <f>MA1SONY[[#This Row],[Abs Erorr 3]]/MA1SONY[[#This Row],[Adj Close]]</f>
        <v>5.288096267550565E-3</v>
      </c>
    </row>
    <row r="406" spans="2:18">
      <c r="B406" s="7">
        <v>44370.291666666664</v>
      </c>
      <c r="C406" s="8">
        <v>18.434799999999999</v>
      </c>
      <c r="D406" s="9">
        <f t="shared" si="31"/>
        <v>18.733899999999998</v>
      </c>
      <c r="E406" s="10">
        <f>MA1SONY[[#This Row],[Adj Close]]-MA1SONY[[#This Row],[Naive Trend ]]</f>
        <v>-0.29909999999999926</v>
      </c>
      <c r="F406" s="6">
        <f t="shared" si="30"/>
        <v>8.9460809999999558E-2</v>
      </c>
      <c r="G406" s="6">
        <f>ABS(MA1SONY[[#This Row],[Erorr 1]])</f>
        <v>0.29909999999999926</v>
      </c>
      <c r="H406" s="11">
        <f>MA1SONY[[#This Row],[Abs Erorr 1]]/MA1SONY[[#This Row],[Adj Close]]</f>
        <v>1.622474884457652E-2</v>
      </c>
      <c r="I406" s="9">
        <f t="shared" si="33"/>
        <v>18.496133333333333</v>
      </c>
      <c r="J406" s="12">
        <f>(MA1SONY[[#This Row],[Adj Close]]-MA1SONY[[#This Row],[3-MA]])</f>
        <v>-6.1333333333333684E-2</v>
      </c>
      <c r="K406" s="13">
        <f t="shared" si="32"/>
        <v>3.7617777777778209E-3</v>
      </c>
      <c r="L406" s="13">
        <f>ABS(MA1SONY[[#This Row],[Erorr 2]])</f>
        <v>6.1333333333333684E-2</v>
      </c>
      <c r="M406" s="11">
        <f>MA1SONY[[#This Row],[Abs Erorr 2]]/MA1SONY[[#This Row],[Adj Close]]</f>
        <v>3.3270408864394343E-3</v>
      </c>
      <c r="N406" s="9">
        <f t="shared" si="34"/>
        <v>18.579550000000001</v>
      </c>
      <c r="O406" s="14">
        <f>MA1SONY[[#This Row],[Adj Close]]-MA1SONY[[#This Row],[6-MA]]</f>
        <v>-0.14475000000000193</v>
      </c>
      <c r="P406" s="13">
        <f>(MA1SONY[[#This Row],[Adj Close]]-N406)^2</f>
        <v>2.0952562500000559E-2</v>
      </c>
      <c r="Q406" s="13">
        <f>ABS(MA1SONY[[#This Row],[Erorr 3]])</f>
        <v>0.14475000000000193</v>
      </c>
      <c r="R406" s="15">
        <f>MA1SONY[[#This Row],[Abs Erorr 3]]/MA1SONY[[#This Row],[Adj Close]]</f>
        <v>7.851997309436606E-3</v>
      </c>
    </row>
    <row r="407" spans="2:18">
      <c r="B407" s="7">
        <v>44371.291666666664</v>
      </c>
      <c r="C407" s="8">
        <v>18.555599999999998</v>
      </c>
      <c r="D407" s="9">
        <f t="shared" si="31"/>
        <v>18.434799999999999</v>
      </c>
      <c r="E407" s="10">
        <f>MA1SONY[[#This Row],[Adj Close]]-MA1SONY[[#This Row],[Naive Trend ]]</f>
        <v>0.12079999999999913</v>
      </c>
      <c r="F407" s="6">
        <f t="shared" si="30"/>
        <v>1.4592639999999791E-2</v>
      </c>
      <c r="G407" s="6">
        <f>ABS(MA1SONY[[#This Row],[Erorr 1]])</f>
        <v>0.12079999999999913</v>
      </c>
      <c r="H407" s="11">
        <f>MA1SONY[[#This Row],[Abs Erorr 1]]/MA1SONY[[#This Row],[Adj Close]]</f>
        <v>6.5101640475112169E-3</v>
      </c>
      <c r="I407" s="9">
        <f t="shared" si="33"/>
        <v>18.583699999999997</v>
      </c>
      <c r="J407" s="12">
        <f>(MA1SONY[[#This Row],[Adj Close]]-MA1SONY[[#This Row],[3-MA]])</f>
        <v>-2.809999999999846E-2</v>
      </c>
      <c r="K407" s="13">
        <f t="shared" si="32"/>
        <v>7.8960999999991342E-4</v>
      </c>
      <c r="L407" s="13">
        <f>ABS(MA1SONY[[#This Row],[Erorr 2]])</f>
        <v>2.809999999999846E-2</v>
      </c>
      <c r="M407" s="11">
        <f>MA1SONY[[#This Row],[Abs Erorr 2]]/MA1SONY[[#This Row],[Adj Close]]</f>
        <v>1.5143676302570902E-3</v>
      </c>
      <c r="N407" s="9">
        <f t="shared" si="34"/>
        <v>18.486549999999998</v>
      </c>
      <c r="O407" s="14">
        <f>MA1SONY[[#This Row],[Adj Close]]-MA1SONY[[#This Row],[6-MA]]</f>
        <v>6.9050000000000722E-2</v>
      </c>
      <c r="P407" s="13">
        <f>(MA1SONY[[#This Row],[Adj Close]]-N407)^2</f>
        <v>4.7679025000000996E-3</v>
      </c>
      <c r="Q407" s="13">
        <f>ABS(MA1SONY[[#This Row],[Erorr 3]])</f>
        <v>6.9050000000000722E-2</v>
      </c>
      <c r="R407" s="15">
        <f>MA1SONY[[#This Row],[Abs Erorr 3]]/MA1SONY[[#This Row],[Adj Close]]</f>
        <v>3.7212485718597474E-3</v>
      </c>
    </row>
    <row r="408" spans="2:18">
      <c r="B408" s="7">
        <v>44372.291666666664</v>
      </c>
      <c r="C408" s="8">
        <v>18.839400000000001</v>
      </c>
      <c r="D408" s="9">
        <f t="shared" si="31"/>
        <v>18.555599999999998</v>
      </c>
      <c r="E408" s="10">
        <f>MA1SONY[[#This Row],[Adj Close]]-MA1SONY[[#This Row],[Naive Trend ]]</f>
        <v>0.28380000000000294</v>
      </c>
      <c r="F408" s="6">
        <f t="shared" si="30"/>
        <v>8.0542440000001672E-2</v>
      </c>
      <c r="G408" s="6">
        <f>ABS(MA1SONY[[#This Row],[Erorr 1]])</f>
        <v>0.28380000000000294</v>
      </c>
      <c r="H408" s="11">
        <f>MA1SONY[[#This Row],[Abs Erorr 1]]/MA1SONY[[#This Row],[Adj Close]]</f>
        <v>1.5064174018280993E-2</v>
      </c>
      <c r="I408" s="9">
        <f t="shared" si="33"/>
        <v>18.574766666666665</v>
      </c>
      <c r="J408" s="12">
        <f>(MA1SONY[[#This Row],[Adj Close]]-MA1SONY[[#This Row],[3-MA]])</f>
        <v>0.26463333333333594</v>
      </c>
      <c r="K408" s="13">
        <f t="shared" si="32"/>
        <v>7.0030801111112498E-2</v>
      </c>
      <c r="L408" s="13">
        <f>ABS(MA1SONY[[#This Row],[Erorr 2]])</f>
        <v>0.26463333333333594</v>
      </c>
      <c r="M408" s="11">
        <f>MA1SONY[[#This Row],[Abs Erorr 2]]/MA1SONY[[#This Row],[Adj Close]]</f>
        <v>1.4046802622872062E-2</v>
      </c>
      <c r="N408" s="9">
        <f t="shared" si="34"/>
        <v>18.484316666666665</v>
      </c>
      <c r="O408" s="14">
        <f>MA1SONY[[#This Row],[Adj Close]]-MA1SONY[[#This Row],[6-MA]]</f>
        <v>0.35508333333333653</v>
      </c>
      <c r="P408" s="13">
        <f>(MA1SONY[[#This Row],[Adj Close]]-N408)^2</f>
        <v>0.12608417361111338</v>
      </c>
      <c r="Q408" s="13">
        <f>ABS(MA1SONY[[#This Row],[Erorr 3]])</f>
        <v>0.35508333333333653</v>
      </c>
      <c r="R408" s="15">
        <f>MA1SONY[[#This Row],[Abs Erorr 3]]/MA1SONY[[#This Row],[Adj Close]]</f>
        <v>1.8847910938423543E-2</v>
      </c>
    </row>
    <row r="409" spans="2:18">
      <c r="B409" s="7">
        <v>44375.291666666664</v>
      </c>
      <c r="C409" s="8">
        <v>18.881599999999999</v>
      </c>
      <c r="D409" s="9">
        <f t="shared" si="31"/>
        <v>18.839400000000001</v>
      </c>
      <c r="E409" s="10">
        <f>MA1SONY[[#This Row],[Adj Close]]-MA1SONY[[#This Row],[Naive Trend ]]</f>
        <v>4.2199999999997573E-2</v>
      </c>
      <c r="F409" s="6">
        <f t="shared" si="30"/>
        <v>1.7808399999997952E-3</v>
      </c>
      <c r="G409" s="6">
        <f>ABS(MA1SONY[[#This Row],[Erorr 1]])</f>
        <v>4.2199999999997573E-2</v>
      </c>
      <c r="H409" s="11">
        <f>MA1SONY[[#This Row],[Abs Erorr 1]]/MA1SONY[[#This Row],[Adj Close]]</f>
        <v>2.2349800864332249E-3</v>
      </c>
      <c r="I409" s="9">
        <f t="shared" si="33"/>
        <v>18.609933333333331</v>
      </c>
      <c r="J409" s="12">
        <f>(MA1SONY[[#This Row],[Adj Close]]-MA1SONY[[#This Row],[3-MA]])</f>
        <v>0.27166666666666828</v>
      </c>
      <c r="K409" s="13">
        <f t="shared" si="32"/>
        <v>7.3802777777778647E-2</v>
      </c>
      <c r="L409" s="13">
        <f>ABS(MA1SONY[[#This Row],[Erorr 2]])</f>
        <v>0.27166666666666828</v>
      </c>
      <c r="M409" s="11">
        <f>MA1SONY[[#This Row],[Abs Erorr 2]]/MA1SONY[[#This Row],[Adj Close]]</f>
        <v>1.4387904979804057E-2</v>
      </c>
      <c r="N409" s="9">
        <f t="shared" si="34"/>
        <v>18.553033333333332</v>
      </c>
      <c r="O409" s="14">
        <f>MA1SONY[[#This Row],[Adj Close]]-MA1SONY[[#This Row],[6-MA]]</f>
        <v>0.32856666666666712</v>
      </c>
      <c r="P409" s="13">
        <f>(MA1SONY[[#This Row],[Adj Close]]-N409)^2</f>
        <v>0.10795605444444474</v>
      </c>
      <c r="Q409" s="13">
        <f>ABS(MA1SONY[[#This Row],[Erorr 3]])</f>
        <v>0.32856666666666712</v>
      </c>
      <c r="R409" s="15">
        <f>MA1SONY[[#This Row],[Abs Erorr 3]]/MA1SONY[[#This Row],[Adj Close]]</f>
        <v>1.7401420783549441E-2</v>
      </c>
    </row>
    <row r="410" spans="2:18">
      <c r="B410" s="7">
        <v>44376.291666666664</v>
      </c>
      <c r="C410" s="8">
        <v>19.151900000000001</v>
      </c>
      <c r="D410" s="9">
        <f t="shared" si="31"/>
        <v>18.881599999999999</v>
      </c>
      <c r="E410" s="10">
        <f>MA1SONY[[#This Row],[Adj Close]]-MA1SONY[[#This Row],[Naive Trend ]]</f>
        <v>0.27030000000000243</v>
      </c>
      <c r="F410" s="6">
        <f t="shared" si="30"/>
        <v>7.3062090000001315E-2</v>
      </c>
      <c r="G410" s="6">
        <f>ABS(MA1SONY[[#This Row],[Erorr 1]])</f>
        <v>0.27030000000000243</v>
      </c>
      <c r="H410" s="11">
        <f>MA1SONY[[#This Row],[Abs Erorr 1]]/MA1SONY[[#This Row],[Adj Close]]</f>
        <v>1.4113482213253118E-2</v>
      </c>
      <c r="I410" s="9">
        <f t="shared" si="33"/>
        <v>18.758866666666666</v>
      </c>
      <c r="J410" s="12">
        <f>(MA1SONY[[#This Row],[Adj Close]]-MA1SONY[[#This Row],[3-MA]])</f>
        <v>0.39303333333333512</v>
      </c>
      <c r="K410" s="13">
        <f t="shared" si="32"/>
        <v>0.15447520111111251</v>
      </c>
      <c r="L410" s="13">
        <f>ABS(MA1SONY[[#This Row],[Erorr 2]])</f>
        <v>0.39303333333333512</v>
      </c>
      <c r="M410" s="11">
        <f>MA1SONY[[#This Row],[Abs Erorr 2]]/MA1SONY[[#This Row],[Adj Close]]</f>
        <v>2.0521897740346132E-2</v>
      </c>
      <c r="N410" s="9">
        <f t="shared" si="34"/>
        <v>18.671283333333331</v>
      </c>
      <c r="O410" s="14">
        <f>MA1SONY[[#This Row],[Adj Close]]-MA1SONY[[#This Row],[6-MA]]</f>
        <v>0.4806166666666698</v>
      </c>
      <c r="P410" s="13">
        <f>(MA1SONY[[#This Row],[Adj Close]]-N410)^2</f>
        <v>0.2309923802777808</v>
      </c>
      <c r="Q410" s="13">
        <f>ABS(MA1SONY[[#This Row],[Erorr 3]])</f>
        <v>0.4806166666666698</v>
      </c>
      <c r="R410" s="15">
        <f>MA1SONY[[#This Row],[Abs Erorr 3]]/MA1SONY[[#This Row],[Adj Close]]</f>
        <v>2.5094986224169391E-2</v>
      </c>
    </row>
    <row r="411" spans="2:18">
      <c r="B411" s="7">
        <v>44377.291666666664</v>
      </c>
      <c r="C411" s="8">
        <v>18.6419</v>
      </c>
      <c r="D411" s="9">
        <f t="shared" si="31"/>
        <v>19.151900000000001</v>
      </c>
      <c r="E411" s="10">
        <f>MA1SONY[[#This Row],[Adj Close]]-MA1SONY[[#This Row],[Naive Trend ]]</f>
        <v>-0.51000000000000156</v>
      </c>
      <c r="F411" s="6">
        <f t="shared" si="30"/>
        <v>0.26010000000000161</v>
      </c>
      <c r="G411" s="6">
        <f>ABS(MA1SONY[[#This Row],[Erorr 1]])</f>
        <v>0.51000000000000156</v>
      </c>
      <c r="H411" s="11">
        <f>MA1SONY[[#This Row],[Abs Erorr 1]]/MA1SONY[[#This Row],[Adj Close]]</f>
        <v>2.7357726412007444E-2</v>
      </c>
      <c r="I411" s="9">
        <f t="shared" si="33"/>
        <v>18.957633333333334</v>
      </c>
      <c r="J411" s="12">
        <f>(MA1SONY[[#This Row],[Adj Close]]-MA1SONY[[#This Row],[3-MA]])</f>
        <v>-0.31573333333333409</v>
      </c>
      <c r="K411" s="13">
        <f t="shared" si="32"/>
        <v>9.9687537777778251E-2</v>
      </c>
      <c r="L411" s="13">
        <f>ABS(MA1SONY[[#This Row],[Erorr 2]])</f>
        <v>0.31573333333333409</v>
      </c>
      <c r="M411" s="11">
        <f>MA1SONY[[#This Row],[Abs Erorr 2]]/MA1SONY[[#This Row],[Adj Close]]</f>
        <v>1.6936757161734269E-2</v>
      </c>
      <c r="N411" s="9">
        <f t="shared" si="34"/>
        <v>18.766200000000001</v>
      </c>
      <c r="O411" s="14">
        <f>MA1SONY[[#This Row],[Adj Close]]-MA1SONY[[#This Row],[6-MA]]</f>
        <v>-0.12430000000000163</v>
      </c>
      <c r="P411" s="13">
        <f>(MA1SONY[[#This Row],[Adj Close]]-N411)^2</f>
        <v>1.5450490000000405E-2</v>
      </c>
      <c r="Q411" s="13">
        <f>ABS(MA1SONY[[#This Row],[Erorr 3]])</f>
        <v>0.12430000000000163</v>
      </c>
      <c r="R411" s="15">
        <f>MA1SONY[[#This Row],[Abs Erorr 3]]/MA1SONY[[#This Row],[Adj Close]]</f>
        <v>6.6677752804167835E-3</v>
      </c>
    </row>
    <row r="412" spans="2:18">
      <c r="B412" s="7">
        <v>44378.291666666664</v>
      </c>
      <c r="C412" s="8">
        <v>18.839400000000001</v>
      </c>
      <c r="D412" s="9">
        <f t="shared" si="31"/>
        <v>18.6419</v>
      </c>
      <c r="E412" s="10">
        <f>MA1SONY[[#This Row],[Adj Close]]-MA1SONY[[#This Row],[Naive Trend ]]</f>
        <v>0.19750000000000156</v>
      </c>
      <c r="F412" s="6">
        <f t="shared" si="30"/>
        <v>3.9006250000000617E-2</v>
      </c>
      <c r="G412" s="6">
        <f>ABS(MA1SONY[[#This Row],[Erorr 1]])</f>
        <v>0.19750000000000156</v>
      </c>
      <c r="H412" s="11">
        <f>MA1SONY[[#This Row],[Abs Erorr 1]]/MA1SONY[[#This Row],[Adj Close]]</f>
        <v>1.0483348726604964E-2</v>
      </c>
      <c r="I412" s="9">
        <f t="shared" si="33"/>
        <v>18.8918</v>
      </c>
      <c r="J412" s="12">
        <f>(MA1SONY[[#This Row],[Adj Close]]-MA1SONY[[#This Row],[3-MA]])</f>
        <v>-5.239999999999867E-2</v>
      </c>
      <c r="K412" s="13">
        <f t="shared" si="32"/>
        <v>2.7457599999998607E-3</v>
      </c>
      <c r="L412" s="13">
        <f>ABS(MA1SONY[[#This Row],[Erorr 2]])</f>
        <v>5.239999999999867E-2</v>
      </c>
      <c r="M412" s="11">
        <f>MA1SONY[[#This Row],[Abs Erorr 2]]/MA1SONY[[#This Row],[Adj Close]]</f>
        <v>2.7814049279700345E-3</v>
      </c>
      <c r="N412" s="9">
        <f t="shared" si="34"/>
        <v>18.750866666666667</v>
      </c>
      <c r="O412" s="14">
        <f>MA1SONY[[#This Row],[Adj Close]]-MA1SONY[[#This Row],[6-MA]]</f>
        <v>8.8533333333334241E-2</v>
      </c>
      <c r="P412" s="13">
        <f>(MA1SONY[[#This Row],[Adj Close]]-N412)^2</f>
        <v>7.838151111111271E-3</v>
      </c>
      <c r="Q412" s="13">
        <f>ABS(MA1SONY[[#This Row],[Erorr 3]])</f>
        <v>8.8533333333334241E-2</v>
      </c>
      <c r="R412" s="15">
        <f>MA1SONY[[#This Row],[Abs Erorr 3]]/MA1SONY[[#This Row],[Adj Close]]</f>
        <v>4.6993711760106071E-3</v>
      </c>
    </row>
    <row r="413" spans="2:18">
      <c r="B413" s="7">
        <v>44379.291666666664</v>
      </c>
      <c r="C413" s="8">
        <v>19.491299999999999</v>
      </c>
      <c r="D413" s="9">
        <f t="shared" si="31"/>
        <v>18.839400000000001</v>
      </c>
      <c r="E413" s="10">
        <f>MA1SONY[[#This Row],[Adj Close]]-MA1SONY[[#This Row],[Naive Trend ]]</f>
        <v>0.6518999999999977</v>
      </c>
      <c r="F413" s="6">
        <f t="shared" si="30"/>
        <v>0.424973609999997</v>
      </c>
      <c r="G413" s="6">
        <f>ABS(MA1SONY[[#This Row],[Erorr 1]])</f>
        <v>0.6518999999999977</v>
      </c>
      <c r="H413" s="11">
        <f>MA1SONY[[#This Row],[Abs Erorr 1]]/MA1SONY[[#This Row],[Adj Close]]</f>
        <v>3.3445691154514977E-2</v>
      </c>
      <c r="I413" s="9">
        <f t="shared" si="33"/>
        <v>18.877733333333335</v>
      </c>
      <c r="J413" s="12">
        <f>(MA1SONY[[#This Row],[Adj Close]]-MA1SONY[[#This Row],[3-MA]])</f>
        <v>0.61356666666666371</v>
      </c>
      <c r="K413" s="13">
        <f t="shared" si="32"/>
        <v>0.37646405444444081</v>
      </c>
      <c r="L413" s="13">
        <f>ABS(MA1SONY[[#This Row],[Erorr 2]])</f>
        <v>0.61356666666666371</v>
      </c>
      <c r="M413" s="11">
        <f>MA1SONY[[#This Row],[Abs Erorr 2]]/MA1SONY[[#This Row],[Adj Close]]</f>
        <v>3.1479001742657685E-2</v>
      </c>
      <c r="N413" s="9">
        <f t="shared" si="34"/>
        <v>18.818300000000001</v>
      </c>
      <c r="O413" s="14">
        <f>MA1SONY[[#This Row],[Adj Close]]-MA1SONY[[#This Row],[6-MA]]</f>
        <v>0.67299999999999827</v>
      </c>
      <c r="P413" s="13">
        <f>(MA1SONY[[#This Row],[Adj Close]]-N413)^2</f>
        <v>0.45292899999999764</v>
      </c>
      <c r="Q413" s="13">
        <f>ABS(MA1SONY[[#This Row],[Erorr 3]])</f>
        <v>0.67299999999999827</v>
      </c>
      <c r="R413" s="15">
        <f>MA1SONY[[#This Row],[Abs Erorr 3]]/MA1SONY[[#This Row],[Adj Close]]</f>
        <v>3.4528225413389478E-2</v>
      </c>
    </row>
    <row r="414" spans="2:18">
      <c r="B414" s="7">
        <v>44383.291666666664</v>
      </c>
      <c r="C414" s="8">
        <v>19.382000000000001</v>
      </c>
      <c r="D414" s="9">
        <f t="shared" si="31"/>
        <v>19.491299999999999</v>
      </c>
      <c r="E414" s="10">
        <f>MA1SONY[[#This Row],[Adj Close]]-MA1SONY[[#This Row],[Naive Trend ]]</f>
        <v>-0.10929999999999751</v>
      </c>
      <c r="F414" s="6">
        <f t="shared" si="30"/>
        <v>1.1946489999999456E-2</v>
      </c>
      <c r="G414" s="6">
        <f>ABS(MA1SONY[[#This Row],[Erorr 1]])</f>
        <v>0.10929999999999751</v>
      </c>
      <c r="H414" s="11">
        <f>MA1SONY[[#This Row],[Abs Erorr 1]]/MA1SONY[[#This Row],[Adj Close]]</f>
        <v>5.6392529150757148E-3</v>
      </c>
      <c r="I414" s="9">
        <f t="shared" si="33"/>
        <v>18.990866666666665</v>
      </c>
      <c r="J414" s="12">
        <f>(MA1SONY[[#This Row],[Adj Close]]-MA1SONY[[#This Row],[3-MA]])</f>
        <v>0.391133333333336</v>
      </c>
      <c r="K414" s="13">
        <f t="shared" si="32"/>
        <v>0.15298528444444653</v>
      </c>
      <c r="L414" s="13">
        <f>ABS(MA1SONY[[#This Row],[Erorr 2]])</f>
        <v>0.391133333333336</v>
      </c>
      <c r="M414" s="11">
        <f>MA1SONY[[#This Row],[Abs Erorr 2]]/MA1SONY[[#This Row],[Adj Close]]</f>
        <v>2.0180235957761632E-2</v>
      </c>
      <c r="N414" s="9">
        <f t="shared" si="34"/>
        <v>18.974250000000001</v>
      </c>
      <c r="O414" s="14">
        <f>MA1SONY[[#This Row],[Adj Close]]-MA1SONY[[#This Row],[6-MA]]</f>
        <v>0.40775000000000006</v>
      </c>
      <c r="P414" s="13">
        <f>(MA1SONY[[#This Row],[Adj Close]]-N414)^2</f>
        <v>0.16626006250000006</v>
      </c>
      <c r="Q414" s="13">
        <f>ABS(MA1SONY[[#This Row],[Erorr 3]])</f>
        <v>0.40775000000000006</v>
      </c>
      <c r="R414" s="15">
        <f>MA1SONY[[#This Row],[Abs Erorr 3]]/MA1SONY[[#This Row],[Adj Close]]</f>
        <v>2.1037560623258695E-2</v>
      </c>
    </row>
    <row r="415" spans="2:18">
      <c r="B415" s="7">
        <v>44384.291666666664</v>
      </c>
      <c r="C415" s="8">
        <v>19.316800000000001</v>
      </c>
      <c r="D415" s="9">
        <f t="shared" si="31"/>
        <v>19.382000000000001</v>
      </c>
      <c r="E415" s="10">
        <f>MA1SONY[[#This Row],[Adj Close]]-MA1SONY[[#This Row],[Naive Trend ]]</f>
        <v>-6.5200000000000813E-2</v>
      </c>
      <c r="F415" s="6">
        <f t="shared" si="30"/>
        <v>4.251040000000106E-3</v>
      </c>
      <c r="G415" s="6">
        <f>ABS(MA1SONY[[#This Row],[Erorr 1]])</f>
        <v>6.5200000000000813E-2</v>
      </c>
      <c r="H415" s="11">
        <f>MA1SONY[[#This Row],[Abs Erorr 1]]/MA1SONY[[#This Row],[Adj Close]]</f>
        <v>3.3753002567713498E-3</v>
      </c>
      <c r="I415" s="9">
        <f t="shared" si="33"/>
        <v>19.237566666666666</v>
      </c>
      <c r="J415" s="12">
        <f>(MA1SONY[[#This Row],[Adj Close]]-MA1SONY[[#This Row],[3-MA]])</f>
        <v>7.9233333333334599E-2</v>
      </c>
      <c r="K415" s="13">
        <f t="shared" si="32"/>
        <v>6.2779211111113117E-3</v>
      </c>
      <c r="L415" s="13">
        <f>ABS(MA1SONY[[#This Row],[Erorr 2]])</f>
        <v>7.9233333333334599E-2</v>
      </c>
      <c r="M415" s="11">
        <f>MA1SONY[[#This Row],[Abs Erorr 2]]/MA1SONY[[#This Row],[Adj Close]]</f>
        <v>4.1017835942461795E-3</v>
      </c>
      <c r="N415" s="9">
        <f t="shared" si="34"/>
        <v>19.064683333333335</v>
      </c>
      <c r="O415" s="14">
        <f>MA1SONY[[#This Row],[Adj Close]]-MA1SONY[[#This Row],[6-MA]]</f>
        <v>0.25211666666666588</v>
      </c>
      <c r="P415" s="13">
        <f>(MA1SONY[[#This Row],[Adj Close]]-N415)^2</f>
        <v>6.3562813611110713E-2</v>
      </c>
      <c r="Q415" s="13">
        <f>ABS(MA1SONY[[#This Row],[Erorr 3]])</f>
        <v>0.25211666666666588</v>
      </c>
      <c r="R415" s="15">
        <f>MA1SONY[[#This Row],[Abs Erorr 3]]/MA1SONY[[#This Row],[Adj Close]]</f>
        <v>1.3051678676937477E-2</v>
      </c>
    </row>
    <row r="416" spans="2:18">
      <c r="B416" s="7">
        <v>44385.291666666664</v>
      </c>
      <c r="C416" s="8">
        <v>19.048400000000001</v>
      </c>
      <c r="D416" s="9">
        <f t="shared" si="31"/>
        <v>19.316800000000001</v>
      </c>
      <c r="E416" s="10">
        <f>MA1SONY[[#This Row],[Adj Close]]-MA1SONY[[#This Row],[Naive Trend ]]</f>
        <v>-0.26839999999999975</v>
      </c>
      <c r="F416" s="6">
        <f t="shared" si="30"/>
        <v>7.2038559999999863E-2</v>
      </c>
      <c r="G416" s="6">
        <f>ABS(MA1SONY[[#This Row],[Erorr 1]])</f>
        <v>0.26839999999999975</v>
      </c>
      <c r="H416" s="11">
        <f>MA1SONY[[#This Row],[Abs Erorr 1]]/MA1SONY[[#This Row],[Adj Close]]</f>
        <v>1.4090422292685987E-2</v>
      </c>
      <c r="I416" s="9">
        <f t="shared" si="33"/>
        <v>19.396699999999999</v>
      </c>
      <c r="J416" s="12">
        <f>(MA1SONY[[#This Row],[Adj Close]]-MA1SONY[[#This Row],[3-MA]])</f>
        <v>-0.34829999999999828</v>
      </c>
      <c r="K416" s="13">
        <f t="shared" si="32"/>
        <v>0.1213128899999988</v>
      </c>
      <c r="L416" s="13">
        <f>ABS(MA1SONY[[#This Row],[Erorr 2]])</f>
        <v>0.34829999999999828</v>
      </c>
      <c r="M416" s="11">
        <f>MA1SONY[[#This Row],[Abs Erorr 2]]/MA1SONY[[#This Row],[Adj Close]]</f>
        <v>1.8285000314986994E-2</v>
      </c>
      <c r="N416" s="9">
        <f t="shared" si="34"/>
        <v>19.137216666666667</v>
      </c>
      <c r="O416" s="14">
        <f>MA1SONY[[#This Row],[Adj Close]]-MA1SONY[[#This Row],[6-MA]]</f>
        <v>-8.8816666666666322E-2</v>
      </c>
      <c r="P416" s="13">
        <f>(MA1SONY[[#This Row],[Adj Close]]-N416)^2</f>
        <v>7.888400277777716E-3</v>
      </c>
      <c r="Q416" s="13">
        <f>ABS(MA1SONY[[#This Row],[Erorr 3]])</f>
        <v>8.8816666666666322E-2</v>
      </c>
      <c r="R416" s="15">
        <f>MA1SONY[[#This Row],[Abs Erorr 3]]/MA1SONY[[#This Row],[Adj Close]]</f>
        <v>4.6626838299629533E-3</v>
      </c>
    </row>
    <row r="417" spans="2:18">
      <c r="B417" s="7">
        <v>44386.291666666664</v>
      </c>
      <c r="C417" s="8">
        <v>19.566099999999999</v>
      </c>
      <c r="D417" s="9">
        <f t="shared" si="31"/>
        <v>19.048400000000001</v>
      </c>
      <c r="E417" s="10">
        <f>MA1SONY[[#This Row],[Adj Close]]-MA1SONY[[#This Row],[Naive Trend ]]</f>
        <v>0.51769999999999783</v>
      </c>
      <c r="F417" s="6">
        <f t="shared" si="30"/>
        <v>0.26801328999999774</v>
      </c>
      <c r="G417" s="6">
        <f>ABS(MA1SONY[[#This Row],[Erorr 1]])</f>
        <v>0.51769999999999783</v>
      </c>
      <c r="H417" s="11">
        <f>MA1SONY[[#This Row],[Abs Erorr 1]]/MA1SONY[[#This Row],[Adj Close]]</f>
        <v>2.645902862604187E-2</v>
      </c>
      <c r="I417" s="9">
        <f t="shared" si="33"/>
        <v>19.249066666666668</v>
      </c>
      <c r="J417" s="12">
        <f>(MA1SONY[[#This Row],[Adj Close]]-MA1SONY[[#This Row],[3-MA]])</f>
        <v>0.31703333333333106</v>
      </c>
      <c r="K417" s="13">
        <f t="shared" si="32"/>
        <v>0.100510134444443</v>
      </c>
      <c r="L417" s="13">
        <f>ABS(MA1SONY[[#This Row],[Erorr 2]])</f>
        <v>0.31703333333333106</v>
      </c>
      <c r="M417" s="11">
        <f>MA1SONY[[#This Row],[Abs Erorr 2]]/MA1SONY[[#This Row],[Adj Close]]</f>
        <v>1.6203194981796631E-2</v>
      </c>
      <c r="N417" s="9">
        <f t="shared" si="34"/>
        <v>19.119966666666667</v>
      </c>
      <c r="O417" s="14">
        <f>MA1SONY[[#This Row],[Adj Close]]-MA1SONY[[#This Row],[6-MA]]</f>
        <v>0.44613333333333216</v>
      </c>
      <c r="P417" s="13">
        <f>(MA1SONY[[#This Row],[Adj Close]]-N417)^2</f>
        <v>0.19903495111111005</v>
      </c>
      <c r="Q417" s="13">
        <f>ABS(MA1SONY[[#This Row],[Erorr 3]])</f>
        <v>0.44613333333333216</v>
      </c>
      <c r="R417" s="15">
        <f>MA1SONY[[#This Row],[Abs Erorr 3]]/MA1SONY[[#This Row],[Adj Close]]</f>
        <v>2.2801341776507951E-2</v>
      </c>
    </row>
    <row r="418" spans="2:18">
      <c r="B418" s="7">
        <v>44389.291666666664</v>
      </c>
      <c r="C418" s="8">
        <v>19.999500000000001</v>
      </c>
      <c r="D418" s="9">
        <f t="shared" si="31"/>
        <v>19.566099999999999</v>
      </c>
      <c r="E418" s="10">
        <f>MA1SONY[[#This Row],[Adj Close]]-MA1SONY[[#This Row],[Naive Trend ]]</f>
        <v>0.43340000000000245</v>
      </c>
      <c r="F418" s="6">
        <f t="shared" si="30"/>
        <v>0.18783556000000212</v>
      </c>
      <c r="G418" s="6">
        <f>ABS(MA1SONY[[#This Row],[Erorr 1]])</f>
        <v>0.43340000000000245</v>
      </c>
      <c r="H418" s="11">
        <f>MA1SONY[[#This Row],[Abs Erorr 1]]/MA1SONY[[#This Row],[Adj Close]]</f>
        <v>2.1670541763544209E-2</v>
      </c>
      <c r="I418" s="9">
        <f t="shared" si="33"/>
        <v>19.310433333333332</v>
      </c>
      <c r="J418" s="12">
        <f>(MA1SONY[[#This Row],[Adj Close]]-MA1SONY[[#This Row],[3-MA]])</f>
        <v>0.68906666666666894</v>
      </c>
      <c r="K418" s="13">
        <f t="shared" si="32"/>
        <v>0.47481287111111425</v>
      </c>
      <c r="L418" s="13">
        <f>ABS(MA1SONY[[#This Row],[Erorr 2]])</f>
        <v>0.68906666666666894</v>
      </c>
      <c r="M418" s="11">
        <f>MA1SONY[[#This Row],[Abs Erorr 2]]/MA1SONY[[#This Row],[Adj Close]]</f>
        <v>3.445419468820065E-2</v>
      </c>
      <c r="N418" s="9">
        <f t="shared" si="34"/>
        <v>19.274000000000001</v>
      </c>
      <c r="O418" s="14">
        <f>MA1SONY[[#This Row],[Adj Close]]-MA1SONY[[#This Row],[6-MA]]</f>
        <v>0.72550000000000026</v>
      </c>
      <c r="P418" s="13">
        <f>(MA1SONY[[#This Row],[Adj Close]]-N418)^2</f>
        <v>0.52635025000000035</v>
      </c>
      <c r="Q418" s="13">
        <f>ABS(MA1SONY[[#This Row],[Erorr 3]])</f>
        <v>0.72550000000000026</v>
      </c>
      <c r="R418" s="15">
        <f>MA1SONY[[#This Row],[Abs Erorr 3]]/MA1SONY[[#This Row],[Adj Close]]</f>
        <v>3.6275906897672454E-2</v>
      </c>
    </row>
    <row r="419" spans="2:18">
      <c r="B419" s="7">
        <v>44390.291666666664</v>
      </c>
      <c r="C419" s="8">
        <v>19.9956</v>
      </c>
      <c r="D419" s="9">
        <f t="shared" si="31"/>
        <v>19.999500000000001</v>
      </c>
      <c r="E419" s="10">
        <f>MA1SONY[[#This Row],[Adj Close]]-MA1SONY[[#This Row],[Naive Trend ]]</f>
        <v>-3.9000000000015689E-3</v>
      </c>
      <c r="F419" s="6">
        <f t="shared" si="30"/>
        <v>1.5210000000012238E-5</v>
      </c>
      <c r="G419" s="6">
        <f>ABS(MA1SONY[[#This Row],[Erorr 1]])</f>
        <v>3.9000000000015689E-3</v>
      </c>
      <c r="H419" s="11">
        <f>MA1SONY[[#This Row],[Abs Erorr 1]]/MA1SONY[[#This Row],[Adj Close]]</f>
        <v>1.9504290944015527E-4</v>
      </c>
      <c r="I419" s="9">
        <f t="shared" si="33"/>
        <v>19.538</v>
      </c>
      <c r="J419" s="12">
        <f>(MA1SONY[[#This Row],[Adj Close]]-MA1SONY[[#This Row],[3-MA]])</f>
        <v>0.45759999999999934</v>
      </c>
      <c r="K419" s="13">
        <f t="shared" si="32"/>
        <v>0.20939775999999941</v>
      </c>
      <c r="L419" s="13">
        <f>ABS(MA1SONY[[#This Row],[Erorr 2]])</f>
        <v>0.45759999999999934</v>
      </c>
      <c r="M419" s="11">
        <f>MA1SONY[[#This Row],[Abs Erorr 2]]/MA1SONY[[#This Row],[Adj Close]]</f>
        <v>2.2885034707635647E-2</v>
      </c>
      <c r="N419" s="9">
        <f t="shared" si="34"/>
        <v>19.46735</v>
      </c>
      <c r="O419" s="14">
        <f>MA1SONY[[#This Row],[Adj Close]]-MA1SONY[[#This Row],[6-MA]]</f>
        <v>0.52824999999999989</v>
      </c>
      <c r="P419" s="13">
        <f>(MA1SONY[[#This Row],[Adj Close]]-N419)^2</f>
        <v>0.27904806249999986</v>
      </c>
      <c r="Q419" s="13">
        <f>ABS(MA1SONY[[#This Row],[Erorr 3]])</f>
        <v>0.52824999999999989</v>
      </c>
      <c r="R419" s="15">
        <f>MA1SONY[[#This Row],[Abs Erorr 3]]/MA1SONY[[#This Row],[Adj Close]]</f>
        <v>2.6418312028646296E-2</v>
      </c>
    </row>
    <row r="420" spans="2:18">
      <c r="B420" s="7">
        <v>44391.291666666664</v>
      </c>
      <c r="C420" s="8">
        <v>20.051200000000001</v>
      </c>
      <c r="D420" s="9">
        <f t="shared" si="31"/>
        <v>19.9956</v>
      </c>
      <c r="E420" s="10">
        <f>MA1SONY[[#This Row],[Adj Close]]-MA1SONY[[#This Row],[Naive Trend ]]</f>
        <v>5.560000000000187E-2</v>
      </c>
      <c r="F420" s="6">
        <f t="shared" si="30"/>
        <v>3.0913600000002078E-3</v>
      </c>
      <c r="G420" s="6">
        <f>ABS(MA1SONY[[#This Row],[Erorr 1]])</f>
        <v>5.560000000000187E-2</v>
      </c>
      <c r="H420" s="11">
        <f>MA1SONY[[#This Row],[Abs Erorr 1]]/MA1SONY[[#This Row],[Adj Close]]</f>
        <v>2.7729013724865277E-3</v>
      </c>
      <c r="I420" s="9">
        <f t="shared" si="33"/>
        <v>19.853733333333334</v>
      </c>
      <c r="J420" s="12">
        <f>(MA1SONY[[#This Row],[Adj Close]]-MA1SONY[[#This Row],[3-MA]])</f>
        <v>0.19746666666666712</v>
      </c>
      <c r="K420" s="13">
        <f t="shared" si="32"/>
        <v>3.8993084444444624E-2</v>
      </c>
      <c r="L420" s="13">
        <f>ABS(MA1SONY[[#This Row],[Erorr 2]])</f>
        <v>0.19746666666666712</v>
      </c>
      <c r="M420" s="11">
        <f>MA1SONY[[#This Row],[Abs Erorr 2]]/MA1SONY[[#This Row],[Adj Close]]</f>
        <v>9.8481221406532832E-3</v>
      </c>
      <c r="N420" s="9">
        <f t="shared" si="34"/>
        <v>19.551399999999997</v>
      </c>
      <c r="O420" s="14">
        <f>MA1SONY[[#This Row],[Adj Close]]-MA1SONY[[#This Row],[6-MA]]</f>
        <v>0.49980000000000402</v>
      </c>
      <c r="P420" s="13">
        <f>(MA1SONY[[#This Row],[Adj Close]]-N420)^2</f>
        <v>0.24980004000000403</v>
      </c>
      <c r="Q420" s="13">
        <f>ABS(MA1SONY[[#This Row],[Erorr 3]])</f>
        <v>0.49980000000000402</v>
      </c>
      <c r="R420" s="15">
        <f>MA1SONY[[#This Row],[Abs Erorr 3]]/MA1SONY[[#This Row],[Adj Close]]</f>
        <v>2.4926188956272143E-2</v>
      </c>
    </row>
    <row r="421" spans="2:18">
      <c r="B421" s="7">
        <v>44392.291666666664</v>
      </c>
      <c r="C421" s="8">
        <v>19.725300000000001</v>
      </c>
      <c r="D421" s="9">
        <f t="shared" si="31"/>
        <v>20.051200000000001</v>
      </c>
      <c r="E421" s="10">
        <f>MA1SONY[[#This Row],[Adj Close]]-MA1SONY[[#This Row],[Naive Trend ]]</f>
        <v>-0.32590000000000074</v>
      </c>
      <c r="F421" s="6">
        <f t="shared" si="30"/>
        <v>0.10621081000000049</v>
      </c>
      <c r="G421" s="6">
        <f>ABS(MA1SONY[[#This Row],[Erorr 1]])</f>
        <v>0.32590000000000074</v>
      </c>
      <c r="H421" s="11">
        <f>MA1SONY[[#This Row],[Abs Erorr 1]]/MA1SONY[[#This Row],[Adj Close]]</f>
        <v>1.6521928690564947E-2</v>
      </c>
      <c r="I421" s="9">
        <f t="shared" si="33"/>
        <v>20.015433333333334</v>
      </c>
      <c r="J421" s="12">
        <f>(MA1SONY[[#This Row],[Adj Close]]-MA1SONY[[#This Row],[3-MA]])</f>
        <v>-0.29013333333333335</v>
      </c>
      <c r="K421" s="13">
        <f t="shared" si="32"/>
        <v>8.4177351111111118E-2</v>
      </c>
      <c r="L421" s="13">
        <f>ABS(MA1SONY[[#This Row],[Erorr 2]])</f>
        <v>0.29013333333333335</v>
      </c>
      <c r="M421" s="11">
        <f>MA1SONY[[#This Row],[Abs Erorr 2]]/MA1SONY[[#This Row],[Adj Close]]</f>
        <v>1.4708690531111483E-2</v>
      </c>
      <c r="N421" s="9">
        <f t="shared" si="34"/>
        <v>19.662933333333331</v>
      </c>
      <c r="O421" s="14">
        <f>MA1SONY[[#This Row],[Adj Close]]-MA1SONY[[#This Row],[6-MA]]</f>
        <v>6.2366666666669346E-2</v>
      </c>
      <c r="P421" s="13">
        <f>(MA1SONY[[#This Row],[Adj Close]]-N421)^2</f>
        <v>3.8896011111114455E-3</v>
      </c>
      <c r="Q421" s="13">
        <f>ABS(MA1SONY[[#This Row],[Erorr 3]])</f>
        <v>6.2366666666669346E-2</v>
      </c>
      <c r="R421" s="15">
        <f>MA1SONY[[#This Row],[Abs Erorr 3]]/MA1SONY[[#This Row],[Adj Close]]</f>
        <v>3.1617601084226524E-3</v>
      </c>
    </row>
    <row r="422" spans="2:18">
      <c r="B422" s="7">
        <v>44393.291666666664</v>
      </c>
      <c r="C422" s="8">
        <v>19.462599999999998</v>
      </c>
      <c r="D422" s="9">
        <f t="shared" si="31"/>
        <v>19.725300000000001</v>
      </c>
      <c r="E422" s="10">
        <f>MA1SONY[[#This Row],[Adj Close]]-MA1SONY[[#This Row],[Naive Trend ]]</f>
        <v>-0.26270000000000238</v>
      </c>
      <c r="F422" s="6">
        <f t="shared" si="30"/>
        <v>6.9011290000001252E-2</v>
      </c>
      <c r="G422" s="6">
        <f>ABS(MA1SONY[[#This Row],[Erorr 1]])</f>
        <v>0.26270000000000238</v>
      </c>
      <c r="H422" s="11">
        <f>MA1SONY[[#This Row],[Abs Erorr 1]]/MA1SONY[[#This Row],[Adj Close]]</f>
        <v>1.3497682735092043E-2</v>
      </c>
      <c r="I422" s="9">
        <f t="shared" si="33"/>
        <v>19.924033333333337</v>
      </c>
      <c r="J422" s="12">
        <f>(MA1SONY[[#This Row],[Adj Close]]-MA1SONY[[#This Row],[3-MA]])</f>
        <v>-0.46143333333333914</v>
      </c>
      <c r="K422" s="13">
        <f t="shared" si="32"/>
        <v>0.21292072111111646</v>
      </c>
      <c r="L422" s="13">
        <f>ABS(MA1SONY[[#This Row],[Erorr 2]])</f>
        <v>0.46143333333333914</v>
      </c>
      <c r="M422" s="11">
        <f>MA1SONY[[#This Row],[Abs Erorr 2]]/MA1SONY[[#This Row],[Adj Close]]</f>
        <v>2.3708719972323284E-2</v>
      </c>
      <c r="N422" s="9">
        <f t="shared" si="34"/>
        <v>19.731016666666665</v>
      </c>
      <c r="O422" s="14">
        <f>MA1SONY[[#This Row],[Adj Close]]-MA1SONY[[#This Row],[6-MA]]</f>
        <v>-0.26841666666666697</v>
      </c>
      <c r="P422" s="13">
        <f>(MA1SONY[[#This Row],[Adj Close]]-N422)^2</f>
        <v>7.2047506944444603E-2</v>
      </c>
      <c r="Q422" s="13">
        <f>ABS(MA1SONY[[#This Row],[Erorr 3]])</f>
        <v>0.26841666666666697</v>
      </c>
      <c r="R422" s="15">
        <f>MA1SONY[[#This Row],[Abs Erorr 3]]/MA1SONY[[#This Row],[Adj Close]]</f>
        <v>1.3791408479168611E-2</v>
      </c>
    </row>
    <row r="423" spans="2:18">
      <c r="B423" s="7">
        <v>44396.291666666664</v>
      </c>
      <c r="C423" s="8">
        <v>18.877700000000001</v>
      </c>
      <c r="D423" s="9">
        <f t="shared" si="31"/>
        <v>19.462599999999998</v>
      </c>
      <c r="E423" s="10">
        <f>MA1SONY[[#This Row],[Adj Close]]-MA1SONY[[#This Row],[Naive Trend ]]</f>
        <v>-0.58489999999999753</v>
      </c>
      <c r="F423" s="6">
        <f t="shared" si="30"/>
        <v>0.34210800999999713</v>
      </c>
      <c r="G423" s="6">
        <f>ABS(MA1SONY[[#This Row],[Erorr 1]])</f>
        <v>0.58489999999999753</v>
      </c>
      <c r="H423" s="11">
        <f>MA1SONY[[#This Row],[Abs Erorr 1]]/MA1SONY[[#This Row],[Adj Close]]</f>
        <v>3.098364737229628E-2</v>
      </c>
      <c r="I423" s="9">
        <f t="shared" si="33"/>
        <v>19.746366666666663</v>
      </c>
      <c r="J423" s="12">
        <f>(MA1SONY[[#This Row],[Adj Close]]-MA1SONY[[#This Row],[3-MA]])</f>
        <v>-0.86866666666666248</v>
      </c>
      <c r="K423" s="13">
        <f t="shared" si="32"/>
        <v>0.75458177777777047</v>
      </c>
      <c r="L423" s="13">
        <f>ABS(MA1SONY[[#This Row],[Erorr 2]])</f>
        <v>0.86866666666666248</v>
      </c>
      <c r="M423" s="11">
        <f>MA1SONY[[#This Row],[Abs Erorr 2]]/MA1SONY[[#This Row],[Adj Close]]</f>
        <v>4.6015492706561842E-2</v>
      </c>
      <c r="N423" s="9">
        <f t="shared" si="34"/>
        <v>19.800050000000002</v>
      </c>
      <c r="O423" s="14">
        <f>MA1SONY[[#This Row],[Adj Close]]-MA1SONY[[#This Row],[6-MA]]</f>
        <v>-0.92235000000000156</v>
      </c>
      <c r="P423" s="13">
        <f>(MA1SONY[[#This Row],[Adj Close]]-N423)^2</f>
        <v>0.85072952250000289</v>
      </c>
      <c r="Q423" s="13">
        <f>ABS(MA1SONY[[#This Row],[Erorr 3]])</f>
        <v>0.92235000000000156</v>
      </c>
      <c r="R423" s="15">
        <f>MA1SONY[[#This Row],[Abs Erorr 3]]/MA1SONY[[#This Row],[Adj Close]]</f>
        <v>4.8859236029813034E-2</v>
      </c>
    </row>
    <row r="424" spans="2:18">
      <c r="B424" s="7">
        <v>44397.291666666664</v>
      </c>
      <c r="C424" s="8">
        <v>18.9985</v>
      </c>
      <c r="D424" s="9">
        <f t="shared" si="31"/>
        <v>18.877700000000001</v>
      </c>
      <c r="E424" s="10">
        <f>MA1SONY[[#This Row],[Adj Close]]-MA1SONY[[#This Row],[Naive Trend ]]</f>
        <v>0.12079999999999913</v>
      </c>
      <c r="F424" s="6">
        <f t="shared" si="30"/>
        <v>1.4592639999999791E-2</v>
      </c>
      <c r="G424" s="6">
        <f>ABS(MA1SONY[[#This Row],[Erorr 1]])</f>
        <v>0.12079999999999913</v>
      </c>
      <c r="H424" s="11">
        <f>MA1SONY[[#This Row],[Abs Erorr 1]]/MA1SONY[[#This Row],[Adj Close]]</f>
        <v>6.3583967155301279E-3</v>
      </c>
      <c r="I424" s="9">
        <f t="shared" si="33"/>
        <v>19.3552</v>
      </c>
      <c r="J424" s="12">
        <f>(MA1SONY[[#This Row],[Adj Close]]-MA1SONY[[#This Row],[3-MA]])</f>
        <v>-0.35670000000000002</v>
      </c>
      <c r="K424" s="13">
        <f t="shared" si="32"/>
        <v>0.12723489000000002</v>
      </c>
      <c r="L424" s="13">
        <f>ABS(MA1SONY[[#This Row],[Erorr 2]])</f>
        <v>0.35670000000000002</v>
      </c>
      <c r="M424" s="11">
        <f>MA1SONY[[#This Row],[Abs Erorr 2]]/MA1SONY[[#This Row],[Adj Close]]</f>
        <v>1.8775166460510043E-2</v>
      </c>
      <c r="N424" s="9">
        <f t="shared" si="34"/>
        <v>19.685316666666669</v>
      </c>
      <c r="O424" s="14">
        <f>MA1SONY[[#This Row],[Adj Close]]-MA1SONY[[#This Row],[6-MA]]</f>
        <v>-0.68681666666666885</v>
      </c>
      <c r="P424" s="13">
        <f>(MA1SONY[[#This Row],[Adj Close]]-N424)^2</f>
        <v>0.47171713361111411</v>
      </c>
      <c r="Q424" s="13">
        <f>ABS(MA1SONY[[#This Row],[Erorr 3]])</f>
        <v>0.68681666666666885</v>
      </c>
      <c r="R424" s="15">
        <f>MA1SONY[[#This Row],[Abs Erorr 3]]/MA1SONY[[#This Row],[Adj Close]]</f>
        <v>3.6151099648217958E-2</v>
      </c>
    </row>
    <row r="425" spans="2:18">
      <c r="B425" s="7">
        <v>44398.291666666664</v>
      </c>
      <c r="C425" s="8">
        <v>19.263100000000001</v>
      </c>
      <c r="D425" s="9">
        <f t="shared" si="31"/>
        <v>18.9985</v>
      </c>
      <c r="E425" s="10">
        <f>MA1SONY[[#This Row],[Adj Close]]-MA1SONY[[#This Row],[Naive Trend ]]</f>
        <v>0.2646000000000015</v>
      </c>
      <c r="F425" s="6">
        <f t="shared" si="30"/>
        <v>7.0013160000000796E-2</v>
      </c>
      <c r="G425" s="6">
        <f>ABS(MA1SONY[[#This Row],[Erorr 1]])</f>
        <v>0.2646000000000015</v>
      </c>
      <c r="H425" s="11">
        <f>MA1SONY[[#This Row],[Abs Erorr 1]]/MA1SONY[[#This Row],[Adj Close]]</f>
        <v>1.3736106857151834E-2</v>
      </c>
      <c r="I425" s="9">
        <f t="shared" si="33"/>
        <v>19.112933333333334</v>
      </c>
      <c r="J425" s="12">
        <f>(MA1SONY[[#This Row],[Adj Close]]-MA1SONY[[#This Row],[3-MA]])</f>
        <v>0.15016666666666723</v>
      </c>
      <c r="K425" s="13">
        <f t="shared" si="32"/>
        <v>2.2550027777777946E-2</v>
      </c>
      <c r="L425" s="13">
        <f>ABS(MA1SONY[[#This Row],[Erorr 2]])</f>
        <v>0.15016666666666723</v>
      </c>
      <c r="M425" s="11">
        <f>MA1SONY[[#This Row],[Abs Erorr 2]]/MA1SONY[[#This Row],[Adj Close]]</f>
        <v>7.7955607699003388E-3</v>
      </c>
      <c r="N425" s="9">
        <f t="shared" si="34"/>
        <v>19.518483333333336</v>
      </c>
      <c r="O425" s="14">
        <f>MA1SONY[[#This Row],[Adj Close]]-MA1SONY[[#This Row],[6-MA]]</f>
        <v>-0.25538333333333441</v>
      </c>
      <c r="P425" s="13">
        <f>(MA1SONY[[#This Row],[Adj Close]]-N425)^2</f>
        <v>6.5220646944444988E-2</v>
      </c>
      <c r="Q425" s="13">
        <f>ABS(MA1SONY[[#This Row],[Erorr 3]])</f>
        <v>0.25538333333333441</v>
      </c>
      <c r="R425" s="15">
        <f>MA1SONY[[#This Row],[Abs Erorr 3]]/MA1SONY[[#This Row],[Adj Close]]</f>
        <v>1.3257644581263368E-2</v>
      </c>
    </row>
    <row r="426" spans="2:18">
      <c r="B426" s="7">
        <v>44399.291666666664</v>
      </c>
      <c r="C426" s="8">
        <v>19.084800000000001</v>
      </c>
      <c r="D426" s="9">
        <f t="shared" si="31"/>
        <v>19.263100000000001</v>
      </c>
      <c r="E426" s="10">
        <f>MA1SONY[[#This Row],[Adj Close]]-MA1SONY[[#This Row],[Naive Trend ]]</f>
        <v>-0.17830000000000013</v>
      </c>
      <c r="F426" s="6">
        <f t="shared" si="30"/>
        <v>3.1790890000000044E-2</v>
      </c>
      <c r="G426" s="6">
        <f>ABS(MA1SONY[[#This Row],[Erorr 1]])</f>
        <v>0.17830000000000013</v>
      </c>
      <c r="H426" s="11">
        <f>MA1SONY[[#This Row],[Abs Erorr 1]]/MA1SONY[[#This Row],[Adj Close]]</f>
        <v>9.3425134138162367E-3</v>
      </c>
      <c r="I426" s="9">
        <f t="shared" si="33"/>
        <v>19.046433333333333</v>
      </c>
      <c r="J426" s="12">
        <f>(MA1SONY[[#This Row],[Adj Close]]-MA1SONY[[#This Row],[3-MA]])</f>
        <v>3.8366666666668436E-2</v>
      </c>
      <c r="K426" s="13">
        <f t="shared" si="32"/>
        <v>1.4720011111112468E-3</v>
      </c>
      <c r="L426" s="13">
        <f>ABS(MA1SONY[[#This Row],[Erorr 2]])</f>
        <v>3.8366666666668436E-2</v>
      </c>
      <c r="M426" s="11">
        <f>MA1SONY[[#This Row],[Abs Erorr 2]]/MA1SONY[[#This Row],[Adj Close]]</f>
        <v>2.0103258439526971E-3</v>
      </c>
      <c r="N426" s="9">
        <f t="shared" si="34"/>
        <v>19.3964</v>
      </c>
      <c r="O426" s="14">
        <f>MA1SONY[[#This Row],[Adj Close]]-MA1SONY[[#This Row],[6-MA]]</f>
        <v>-0.31159999999999854</v>
      </c>
      <c r="P426" s="13">
        <f>(MA1SONY[[#This Row],[Adj Close]]-N426)^2</f>
        <v>9.7094559999999094E-2</v>
      </c>
      <c r="Q426" s="13">
        <f>ABS(MA1SONY[[#This Row],[Erorr 3]])</f>
        <v>0.31159999999999854</v>
      </c>
      <c r="R426" s="15">
        <f>MA1SONY[[#This Row],[Abs Erorr 3]]/MA1SONY[[#This Row],[Adj Close]]</f>
        <v>1.6327129443326548E-2</v>
      </c>
    </row>
    <row r="427" spans="2:18">
      <c r="B427" s="7">
        <v>44400.291666666664</v>
      </c>
      <c r="C427" s="8">
        <v>19.301500000000001</v>
      </c>
      <c r="D427" s="9">
        <f t="shared" si="31"/>
        <v>19.084800000000001</v>
      </c>
      <c r="E427" s="10">
        <f>MA1SONY[[#This Row],[Adj Close]]-MA1SONY[[#This Row],[Naive Trend ]]</f>
        <v>0.21669999999999945</v>
      </c>
      <c r="F427" s="6">
        <f t="shared" si="30"/>
        <v>4.695888999999976E-2</v>
      </c>
      <c r="G427" s="6">
        <f>ABS(MA1SONY[[#This Row],[Erorr 1]])</f>
        <v>0.21669999999999945</v>
      </c>
      <c r="H427" s="11">
        <f>MA1SONY[[#This Row],[Abs Erorr 1]]/MA1SONY[[#This Row],[Adj Close]]</f>
        <v>1.1227106701551665E-2</v>
      </c>
      <c r="I427" s="9">
        <f t="shared" si="33"/>
        <v>19.115466666666666</v>
      </c>
      <c r="J427" s="12">
        <f>(MA1SONY[[#This Row],[Adj Close]]-MA1SONY[[#This Row],[3-MA]])</f>
        <v>0.18603333333333438</v>
      </c>
      <c r="K427" s="13">
        <f t="shared" si="32"/>
        <v>3.4608401111111499E-2</v>
      </c>
      <c r="L427" s="13">
        <f>ABS(MA1SONY[[#This Row],[Erorr 2]])</f>
        <v>0.18603333333333438</v>
      </c>
      <c r="M427" s="11">
        <f>MA1SONY[[#This Row],[Abs Erorr 2]]/MA1SONY[[#This Row],[Adj Close]]</f>
        <v>9.6382837257899326E-3</v>
      </c>
      <c r="N427" s="9">
        <f t="shared" si="34"/>
        <v>19.235333333333333</v>
      </c>
      <c r="O427" s="14">
        <f>MA1SONY[[#This Row],[Adj Close]]-MA1SONY[[#This Row],[6-MA]]</f>
        <v>6.6166666666667595E-2</v>
      </c>
      <c r="P427" s="13">
        <f>(MA1SONY[[#This Row],[Adj Close]]-N427)^2</f>
        <v>4.3780277777779007E-3</v>
      </c>
      <c r="Q427" s="13">
        <f>ABS(MA1SONY[[#This Row],[Erorr 3]])</f>
        <v>6.6166666666667595E-2</v>
      </c>
      <c r="R427" s="15">
        <f>MA1SONY[[#This Row],[Abs Erorr 3]]/MA1SONY[[#This Row],[Adj Close]]</f>
        <v>3.4280582683557026E-3</v>
      </c>
    </row>
    <row r="428" spans="2:18">
      <c r="B428" s="7">
        <v>44403.291666666664</v>
      </c>
      <c r="C428" s="8">
        <v>19.038799999999998</v>
      </c>
      <c r="D428" s="9">
        <f t="shared" si="31"/>
        <v>19.301500000000001</v>
      </c>
      <c r="E428" s="10">
        <f>MA1SONY[[#This Row],[Adj Close]]-MA1SONY[[#This Row],[Naive Trend ]]</f>
        <v>-0.26270000000000238</v>
      </c>
      <c r="F428" s="6">
        <f t="shared" si="30"/>
        <v>6.9011290000001252E-2</v>
      </c>
      <c r="G428" s="6">
        <f>ABS(MA1SONY[[#This Row],[Erorr 1]])</f>
        <v>0.26270000000000238</v>
      </c>
      <c r="H428" s="11">
        <f>MA1SONY[[#This Row],[Abs Erorr 1]]/MA1SONY[[#This Row],[Adj Close]]</f>
        <v>1.3798138538143287E-2</v>
      </c>
      <c r="I428" s="9">
        <f t="shared" si="33"/>
        <v>19.216466666666665</v>
      </c>
      <c r="J428" s="12">
        <f>(MA1SONY[[#This Row],[Adj Close]]-MA1SONY[[#This Row],[3-MA]])</f>
        <v>-0.17766666666666708</v>
      </c>
      <c r="K428" s="13">
        <f t="shared" si="32"/>
        <v>3.156544444444459E-2</v>
      </c>
      <c r="L428" s="13">
        <f>ABS(MA1SONY[[#This Row],[Erorr 2]])</f>
        <v>0.17766666666666708</v>
      </c>
      <c r="M428" s="11">
        <f>MA1SONY[[#This Row],[Abs Erorr 2]]/MA1SONY[[#This Row],[Adj Close]]</f>
        <v>9.3318206329530799E-3</v>
      </c>
      <c r="N428" s="9">
        <f t="shared" si="34"/>
        <v>19.1647</v>
      </c>
      <c r="O428" s="14">
        <f>MA1SONY[[#This Row],[Adj Close]]-MA1SONY[[#This Row],[6-MA]]</f>
        <v>-0.12590000000000146</v>
      </c>
      <c r="P428" s="13">
        <f>(MA1SONY[[#This Row],[Adj Close]]-N428)^2</f>
        <v>1.5850810000000368E-2</v>
      </c>
      <c r="Q428" s="13">
        <f>ABS(MA1SONY[[#This Row],[Erorr 3]])</f>
        <v>0.12590000000000146</v>
      </c>
      <c r="R428" s="15">
        <f>MA1SONY[[#This Row],[Abs Erorr 3]]/MA1SONY[[#This Row],[Adj Close]]</f>
        <v>6.6128117318319151E-3</v>
      </c>
    </row>
    <row r="429" spans="2:18">
      <c r="B429" s="7">
        <v>44404.291666666664</v>
      </c>
      <c r="C429" s="8">
        <v>19.103999999999999</v>
      </c>
      <c r="D429" s="9">
        <f t="shared" si="31"/>
        <v>19.038799999999998</v>
      </c>
      <c r="E429" s="10">
        <f>MA1SONY[[#This Row],[Adj Close]]-MA1SONY[[#This Row],[Naive Trend ]]</f>
        <v>6.5200000000000813E-2</v>
      </c>
      <c r="F429" s="6">
        <f t="shared" si="30"/>
        <v>4.251040000000106E-3</v>
      </c>
      <c r="G429" s="6">
        <f>ABS(MA1SONY[[#This Row],[Erorr 1]])</f>
        <v>6.5200000000000813E-2</v>
      </c>
      <c r="H429" s="11">
        <f>MA1SONY[[#This Row],[Abs Erorr 1]]/MA1SONY[[#This Row],[Adj Close]]</f>
        <v>3.4128978224456036E-3</v>
      </c>
      <c r="I429" s="9">
        <f t="shared" si="33"/>
        <v>19.1417</v>
      </c>
      <c r="J429" s="12">
        <f>(MA1SONY[[#This Row],[Adj Close]]-MA1SONY[[#This Row],[3-MA]])</f>
        <v>-3.7700000000000955E-2</v>
      </c>
      <c r="K429" s="13">
        <f t="shared" si="32"/>
        <v>1.421290000000072E-3</v>
      </c>
      <c r="L429" s="13">
        <f>ABS(MA1SONY[[#This Row],[Erorr 2]])</f>
        <v>3.7700000000000955E-2</v>
      </c>
      <c r="M429" s="11">
        <f>MA1SONY[[#This Row],[Abs Erorr 2]]/MA1SONY[[#This Row],[Adj Close]]</f>
        <v>1.9734087102178054E-3</v>
      </c>
      <c r="N429" s="9">
        <f t="shared" si="34"/>
        <v>19.094066666666667</v>
      </c>
      <c r="O429" s="14">
        <f>MA1SONY[[#This Row],[Adj Close]]-MA1SONY[[#This Row],[6-MA]]</f>
        <v>9.9333333333326834E-3</v>
      </c>
      <c r="P429" s="13">
        <f>(MA1SONY[[#This Row],[Adj Close]]-N429)^2</f>
        <v>9.8671111111098205E-5</v>
      </c>
      <c r="Q429" s="13">
        <f>ABS(MA1SONY[[#This Row],[Erorr 3]])</f>
        <v>9.9333333333326834E-3</v>
      </c>
      <c r="R429" s="15">
        <f>MA1SONY[[#This Row],[Abs Erorr 3]]/MA1SONY[[#This Row],[Adj Close]]</f>
        <v>5.1996091568952494E-4</v>
      </c>
    </row>
    <row r="430" spans="2:18">
      <c r="B430" s="7">
        <v>44405.291666666664</v>
      </c>
      <c r="C430" s="8">
        <v>19.775099999999998</v>
      </c>
      <c r="D430" s="9">
        <f t="shared" si="31"/>
        <v>19.103999999999999</v>
      </c>
      <c r="E430" s="10">
        <f>MA1SONY[[#This Row],[Adj Close]]-MA1SONY[[#This Row],[Naive Trend ]]</f>
        <v>0.67109999999999914</v>
      </c>
      <c r="F430" s="6">
        <f t="shared" si="30"/>
        <v>0.45037520999999886</v>
      </c>
      <c r="G430" s="6">
        <f>ABS(MA1SONY[[#This Row],[Erorr 1]])</f>
        <v>0.67109999999999914</v>
      </c>
      <c r="H430" s="11">
        <f>MA1SONY[[#This Row],[Abs Erorr 1]]/MA1SONY[[#This Row],[Adj Close]]</f>
        <v>3.3936617261101039E-2</v>
      </c>
      <c r="I430" s="9">
        <f t="shared" si="33"/>
        <v>19.148099999999999</v>
      </c>
      <c r="J430" s="12">
        <f>(MA1SONY[[#This Row],[Adj Close]]-MA1SONY[[#This Row],[3-MA]])</f>
        <v>0.62699999999999889</v>
      </c>
      <c r="K430" s="13">
        <f t="shared" si="32"/>
        <v>0.39312899999999862</v>
      </c>
      <c r="L430" s="13">
        <f>ABS(MA1SONY[[#This Row],[Erorr 2]])</f>
        <v>0.62699999999999889</v>
      </c>
      <c r="M430" s="11">
        <f>MA1SONY[[#This Row],[Abs Erorr 2]]/MA1SONY[[#This Row],[Adj Close]]</f>
        <v>3.170654004278102E-2</v>
      </c>
      <c r="N430" s="9">
        <f t="shared" si="34"/>
        <v>19.131783333333335</v>
      </c>
      <c r="O430" s="14">
        <f>MA1SONY[[#This Row],[Adj Close]]-MA1SONY[[#This Row],[6-MA]]</f>
        <v>0.64331666666666365</v>
      </c>
      <c r="P430" s="13">
        <f>(MA1SONY[[#This Row],[Adj Close]]-N430)^2</f>
        <v>0.41385633361110724</v>
      </c>
      <c r="Q430" s="13">
        <f>ABS(MA1SONY[[#This Row],[Erorr 3]])</f>
        <v>0.64331666666666365</v>
      </c>
      <c r="R430" s="15">
        <f>MA1SONY[[#This Row],[Abs Erorr 3]]/MA1SONY[[#This Row],[Adj Close]]</f>
        <v>3.2531651757344522E-2</v>
      </c>
    </row>
    <row r="431" spans="2:18">
      <c r="B431" s="7">
        <v>44406.291666666664</v>
      </c>
      <c r="C431" s="8">
        <v>20.2986</v>
      </c>
      <c r="D431" s="9">
        <f t="shared" si="31"/>
        <v>19.775099999999998</v>
      </c>
      <c r="E431" s="10">
        <f>MA1SONY[[#This Row],[Adj Close]]-MA1SONY[[#This Row],[Naive Trend ]]</f>
        <v>0.52350000000000207</v>
      </c>
      <c r="F431" s="6">
        <f t="shared" si="30"/>
        <v>0.27405225000000216</v>
      </c>
      <c r="G431" s="6">
        <f>ABS(MA1SONY[[#This Row],[Erorr 1]])</f>
        <v>0.52350000000000207</v>
      </c>
      <c r="H431" s="11">
        <f>MA1SONY[[#This Row],[Abs Erorr 1]]/MA1SONY[[#This Row],[Adj Close]]</f>
        <v>2.5789955957553824E-2</v>
      </c>
      <c r="I431" s="9">
        <f t="shared" si="33"/>
        <v>19.305966666666663</v>
      </c>
      <c r="J431" s="12">
        <f>(MA1SONY[[#This Row],[Adj Close]]-MA1SONY[[#This Row],[3-MA]])</f>
        <v>0.99263333333333748</v>
      </c>
      <c r="K431" s="13">
        <f t="shared" si="32"/>
        <v>0.98532093444445268</v>
      </c>
      <c r="L431" s="13">
        <f>ABS(MA1SONY[[#This Row],[Erorr 2]])</f>
        <v>0.99263333333333748</v>
      </c>
      <c r="M431" s="11">
        <f>MA1SONY[[#This Row],[Abs Erorr 2]]/MA1SONY[[#This Row],[Adj Close]]</f>
        <v>4.8901566282075488E-2</v>
      </c>
      <c r="N431" s="9">
        <f t="shared" si="34"/>
        <v>19.261216666666666</v>
      </c>
      <c r="O431" s="14">
        <f>MA1SONY[[#This Row],[Adj Close]]-MA1SONY[[#This Row],[6-MA]]</f>
        <v>1.0373833333333344</v>
      </c>
      <c r="P431" s="13">
        <f>(MA1SONY[[#This Row],[Adj Close]]-N431)^2</f>
        <v>1.0761641802777802</v>
      </c>
      <c r="Q431" s="13">
        <f>ABS(MA1SONY[[#This Row],[Erorr 3]])</f>
        <v>1.0373833333333344</v>
      </c>
      <c r="R431" s="15">
        <f>MA1SONY[[#This Row],[Abs Erorr 3]]/MA1SONY[[#This Row],[Adj Close]]</f>
        <v>5.1106151819994207E-2</v>
      </c>
    </row>
    <row r="432" spans="2:18">
      <c r="B432" s="7">
        <v>44407.291666666664</v>
      </c>
      <c r="C432" s="8">
        <v>19.999500000000001</v>
      </c>
      <c r="D432" s="9">
        <f t="shared" si="31"/>
        <v>20.2986</v>
      </c>
      <c r="E432" s="10">
        <f>MA1SONY[[#This Row],[Adj Close]]-MA1SONY[[#This Row],[Naive Trend ]]</f>
        <v>-0.29909999999999926</v>
      </c>
      <c r="F432" s="6">
        <f t="shared" si="30"/>
        <v>8.9460809999999558E-2</v>
      </c>
      <c r="G432" s="6">
        <f>ABS(MA1SONY[[#This Row],[Erorr 1]])</f>
        <v>0.29909999999999926</v>
      </c>
      <c r="H432" s="11">
        <f>MA1SONY[[#This Row],[Abs Erorr 1]]/MA1SONY[[#This Row],[Adj Close]]</f>
        <v>1.4955373884347071E-2</v>
      </c>
      <c r="I432" s="9">
        <f t="shared" si="33"/>
        <v>19.725899999999999</v>
      </c>
      <c r="J432" s="12">
        <f>(MA1SONY[[#This Row],[Adj Close]]-MA1SONY[[#This Row],[3-MA]])</f>
        <v>0.27360000000000184</v>
      </c>
      <c r="K432" s="13">
        <f t="shared" si="32"/>
        <v>7.4856960000001013E-2</v>
      </c>
      <c r="L432" s="13">
        <f>ABS(MA1SONY[[#This Row],[Erorr 2]])</f>
        <v>0.27360000000000184</v>
      </c>
      <c r="M432" s="11">
        <f>MA1SONY[[#This Row],[Abs Erorr 2]]/MA1SONY[[#This Row],[Adj Close]]</f>
        <v>1.3680342008550304E-2</v>
      </c>
      <c r="N432" s="9">
        <f t="shared" si="34"/>
        <v>19.433800000000002</v>
      </c>
      <c r="O432" s="14">
        <f>MA1SONY[[#This Row],[Adj Close]]-MA1SONY[[#This Row],[6-MA]]</f>
        <v>0.56569999999999965</v>
      </c>
      <c r="P432" s="13">
        <f>(MA1SONY[[#This Row],[Adj Close]]-N432)^2</f>
        <v>0.3200164899999996</v>
      </c>
      <c r="Q432" s="13">
        <f>ABS(MA1SONY[[#This Row],[Erorr 3]])</f>
        <v>0.56569999999999965</v>
      </c>
      <c r="R432" s="15">
        <f>MA1SONY[[#This Row],[Abs Erorr 3]]/MA1SONY[[#This Row],[Adj Close]]</f>
        <v>2.8285707142678546E-2</v>
      </c>
    </row>
    <row r="433" spans="2:18">
      <c r="B433" s="7">
        <v>44410.291666666664</v>
      </c>
      <c r="C433" s="8">
        <v>20.018599999999999</v>
      </c>
      <c r="D433" s="9">
        <f t="shared" si="31"/>
        <v>19.999500000000001</v>
      </c>
      <c r="E433" s="10">
        <f>MA1SONY[[#This Row],[Adj Close]]-MA1SONY[[#This Row],[Naive Trend ]]</f>
        <v>1.9099999999998118E-2</v>
      </c>
      <c r="F433" s="6">
        <f t="shared" si="30"/>
        <v>3.6480999999992814E-4</v>
      </c>
      <c r="G433" s="6">
        <f>ABS(MA1SONY[[#This Row],[Erorr 1]])</f>
        <v>1.9099999999998118E-2</v>
      </c>
      <c r="H433" s="11">
        <f>MA1SONY[[#This Row],[Abs Erorr 1]]/MA1SONY[[#This Row],[Adj Close]]</f>
        <v>9.5411267521195884E-4</v>
      </c>
      <c r="I433" s="9">
        <f t="shared" si="33"/>
        <v>20.0244</v>
      </c>
      <c r="J433" s="12">
        <f>(MA1SONY[[#This Row],[Adj Close]]-MA1SONY[[#This Row],[3-MA]])</f>
        <v>-5.8000000000006935E-3</v>
      </c>
      <c r="K433" s="13">
        <f t="shared" si="32"/>
        <v>3.3640000000008047E-5</v>
      </c>
      <c r="L433" s="13">
        <f>ABS(MA1SONY[[#This Row],[Erorr 2]])</f>
        <v>5.8000000000006935E-3</v>
      </c>
      <c r="M433" s="11">
        <f>MA1SONY[[#This Row],[Abs Erorr 2]]/MA1SONY[[#This Row],[Adj Close]]</f>
        <v>2.8973055058798783E-4</v>
      </c>
      <c r="N433" s="9">
        <f t="shared" si="34"/>
        <v>19.58625</v>
      </c>
      <c r="O433" s="14">
        <f>MA1SONY[[#This Row],[Adj Close]]-MA1SONY[[#This Row],[6-MA]]</f>
        <v>0.43234999999999957</v>
      </c>
      <c r="P433" s="13">
        <f>(MA1SONY[[#This Row],[Adj Close]]-N433)^2</f>
        <v>0.18692652249999964</v>
      </c>
      <c r="Q433" s="13">
        <f>ABS(MA1SONY[[#This Row],[Erorr 3]])</f>
        <v>0.43234999999999957</v>
      </c>
      <c r="R433" s="15">
        <f>MA1SONY[[#This Row],[Abs Erorr 3]]/MA1SONY[[#This Row],[Adj Close]]</f>
        <v>2.1597414404603697E-2</v>
      </c>
    </row>
    <row r="434" spans="2:18">
      <c r="B434" s="7">
        <v>44411.291666666664</v>
      </c>
      <c r="C434" s="8">
        <v>19.880600000000001</v>
      </c>
      <c r="D434" s="9">
        <f t="shared" si="31"/>
        <v>20.018599999999999</v>
      </c>
      <c r="E434" s="10">
        <f>MA1SONY[[#This Row],[Adj Close]]-MA1SONY[[#This Row],[Naive Trend ]]</f>
        <v>-0.13799999999999812</v>
      </c>
      <c r="F434" s="6">
        <f t="shared" si="30"/>
        <v>1.9043999999999481E-2</v>
      </c>
      <c r="G434" s="6">
        <f>ABS(MA1SONY[[#This Row],[Erorr 1]])</f>
        <v>0.13799999999999812</v>
      </c>
      <c r="H434" s="11">
        <f>MA1SONY[[#This Row],[Abs Erorr 1]]/MA1SONY[[#This Row],[Adj Close]]</f>
        <v>6.9414403991830288E-3</v>
      </c>
      <c r="I434" s="9">
        <f t="shared" si="33"/>
        <v>20.105566666666668</v>
      </c>
      <c r="J434" s="12">
        <f>(MA1SONY[[#This Row],[Adj Close]]-MA1SONY[[#This Row],[3-MA]])</f>
        <v>-0.22496666666666698</v>
      </c>
      <c r="K434" s="13">
        <f t="shared" si="32"/>
        <v>5.0610001111111254E-2</v>
      </c>
      <c r="L434" s="13">
        <f>ABS(MA1SONY[[#This Row],[Erorr 2]])</f>
        <v>0.22496666666666698</v>
      </c>
      <c r="M434" s="11">
        <f>MA1SONY[[#This Row],[Abs Erorr 2]]/MA1SONY[[#This Row],[Adj Close]]</f>
        <v>1.1315889191808445E-2</v>
      </c>
      <c r="N434" s="9">
        <f t="shared" si="34"/>
        <v>19.705766666666666</v>
      </c>
      <c r="O434" s="14">
        <f>MA1SONY[[#This Row],[Adj Close]]-MA1SONY[[#This Row],[6-MA]]</f>
        <v>0.17483333333333562</v>
      </c>
      <c r="P434" s="13">
        <f>(MA1SONY[[#This Row],[Adj Close]]-N434)^2</f>
        <v>3.0566694444445243E-2</v>
      </c>
      <c r="Q434" s="13">
        <f>ABS(MA1SONY[[#This Row],[Erorr 3]])</f>
        <v>0.17483333333333562</v>
      </c>
      <c r="R434" s="15">
        <f>MA1SONY[[#This Row],[Abs Erorr 3]]/MA1SONY[[#This Row],[Adj Close]]</f>
        <v>8.7941678487236611E-3</v>
      </c>
    </row>
    <row r="435" spans="2:18">
      <c r="B435" s="7">
        <v>44412.291666666664</v>
      </c>
      <c r="C435" s="8">
        <v>19.6083</v>
      </c>
      <c r="D435" s="9">
        <f t="shared" si="31"/>
        <v>19.880600000000001</v>
      </c>
      <c r="E435" s="10">
        <f>MA1SONY[[#This Row],[Adj Close]]-MA1SONY[[#This Row],[Naive Trend ]]</f>
        <v>-0.27230000000000132</v>
      </c>
      <c r="F435" s="6">
        <f t="shared" si="30"/>
        <v>7.4147290000000712E-2</v>
      </c>
      <c r="G435" s="6">
        <f>ABS(MA1SONY[[#This Row],[Erorr 1]])</f>
        <v>0.27230000000000132</v>
      </c>
      <c r="H435" s="11">
        <f>MA1SONY[[#This Row],[Abs Erorr 1]]/MA1SONY[[#This Row],[Adj Close]]</f>
        <v>1.3886976433449168E-2</v>
      </c>
      <c r="I435" s="9">
        <f t="shared" si="33"/>
        <v>19.966233333333335</v>
      </c>
      <c r="J435" s="12">
        <f>(MA1SONY[[#This Row],[Adj Close]]-MA1SONY[[#This Row],[3-MA]])</f>
        <v>-0.35793333333333521</v>
      </c>
      <c r="K435" s="13">
        <f t="shared" si="32"/>
        <v>0.12811627111111246</v>
      </c>
      <c r="L435" s="13">
        <f>ABS(MA1SONY[[#This Row],[Erorr 2]])</f>
        <v>0.35793333333333521</v>
      </c>
      <c r="M435" s="11">
        <f>MA1SONY[[#This Row],[Abs Erorr 2]]/MA1SONY[[#This Row],[Adj Close]]</f>
        <v>1.8254174677730106E-2</v>
      </c>
      <c r="N435" s="9">
        <f t="shared" si="34"/>
        <v>19.846066666666665</v>
      </c>
      <c r="O435" s="14">
        <f>MA1SONY[[#This Row],[Adj Close]]-MA1SONY[[#This Row],[6-MA]]</f>
        <v>-0.23776666666666557</v>
      </c>
      <c r="P435" s="13">
        <f>(MA1SONY[[#This Row],[Adj Close]]-N435)^2</f>
        <v>5.6532987777777259E-2</v>
      </c>
      <c r="Q435" s="13">
        <f>ABS(MA1SONY[[#This Row],[Erorr 3]])</f>
        <v>0.23776666666666557</v>
      </c>
      <c r="R435" s="15">
        <f>MA1SONY[[#This Row],[Abs Erorr 3]]/MA1SONY[[#This Row],[Adj Close]]</f>
        <v>1.212581746845293E-2</v>
      </c>
    </row>
    <row r="436" spans="2:18">
      <c r="B436" s="7">
        <v>44413.291666666664</v>
      </c>
      <c r="C436" s="8">
        <v>19.7195</v>
      </c>
      <c r="D436" s="9">
        <f t="shared" si="31"/>
        <v>19.6083</v>
      </c>
      <c r="E436" s="10">
        <f>MA1SONY[[#This Row],[Adj Close]]-MA1SONY[[#This Row],[Naive Trend ]]</f>
        <v>0.11120000000000019</v>
      </c>
      <c r="F436" s="6">
        <f t="shared" si="30"/>
        <v>1.2365440000000042E-2</v>
      </c>
      <c r="G436" s="6">
        <f>ABS(MA1SONY[[#This Row],[Erorr 1]])</f>
        <v>0.11120000000000019</v>
      </c>
      <c r="H436" s="11">
        <f>MA1SONY[[#This Row],[Abs Erorr 1]]/MA1SONY[[#This Row],[Adj Close]]</f>
        <v>5.6390882121757748E-3</v>
      </c>
      <c r="I436" s="9">
        <f t="shared" si="33"/>
        <v>19.835833333333333</v>
      </c>
      <c r="J436" s="12">
        <f>(MA1SONY[[#This Row],[Adj Close]]-MA1SONY[[#This Row],[3-MA]])</f>
        <v>-0.1163333333333334</v>
      </c>
      <c r="K436" s="13">
        <f t="shared" si="32"/>
        <v>1.3533444444444459E-2</v>
      </c>
      <c r="L436" s="13">
        <f>ABS(MA1SONY[[#This Row],[Erorr 2]])</f>
        <v>0.1163333333333334</v>
      </c>
      <c r="M436" s="11">
        <f>MA1SONY[[#This Row],[Abs Erorr 2]]/MA1SONY[[#This Row],[Adj Close]]</f>
        <v>5.899405833481244E-3</v>
      </c>
      <c r="N436" s="9">
        <f t="shared" si="34"/>
        <v>19.930116666666667</v>
      </c>
      <c r="O436" s="14">
        <f>MA1SONY[[#This Row],[Adj Close]]-MA1SONY[[#This Row],[6-MA]]</f>
        <v>-0.21061666666666667</v>
      </c>
      <c r="P436" s="13">
        <f>(MA1SONY[[#This Row],[Adj Close]]-N436)^2</f>
        <v>4.4359380277777784E-2</v>
      </c>
      <c r="Q436" s="13">
        <f>ABS(MA1SONY[[#This Row],[Erorr 3]])</f>
        <v>0.21061666666666667</v>
      </c>
      <c r="R436" s="15">
        <f>MA1SONY[[#This Row],[Abs Erorr 3]]/MA1SONY[[#This Row],[Adj Close]]</f>
        <v>1.0680629157263961E-2</v>
      </c>
    </row>
    <row r="437" spans="2:18">
      <c r="B437" s="7">
        <v>44414.291666666664</v>
      </c>
      <c r="C437" s="8">
        <v>19.677299999999999</v>
      </c>
      <c r="D437" s="9">
        <f t="shared" si="31"/>
        <v>19.7195</v>
      </c>
      <c r="E437" s="10">
        <f>MA1SONY[[#This Row],[Adj Close]]-MA1SONY[[#This Row],[Naive Trend ]]</f>
        <v>-4.2200000000001125E-2</v>
      </c>
      <c r="F437" s="6">
        <f t="shared" si="30"/>
        <v>1.7808400000000951E-3</v>
      </c>
      <c r="G437" s="6">
        <f>ABS(MA1SONY[[#This Row],[Erorr 1]])</f>
        <v>4.2200000000001125E-2</v>
      </c>
      <c r="H437" s="11">
        <f>MA1SONY[[#This Row],[Abs Erorr 1]]/MA1SONY[[#This Row],[Adj Close]]</f>
        <v>2.1446031721832326E-3</v>
      </c>
      <c r="I437" s="9">
        <f t="shared" si="33"/>
        <v>19.736133333333331</v>
      </c>
      <c r="J437" s="12">
        <f>(MA1SONY[[#This Row],[Adj Close]]-MA1SONY[[#This Row],[3-MA]])</f>
        <v>-5.8833333333332405E-2</v>
      </c>
      <c r="K437" s="13">
        <f t="shared" si="32"/>
        <v>3.4613611111110019E-3</v>
      </c>
      <c r="L437" s="13">
        <f>ABS(MA1SONY[[#This Row],[Erorr 2]])</f>
        <v>5.8833333333332405E-2</v>
      </c>
      <c r="M437" s="11">
        <f>MA1SONY[[#This Row],[Abs Erorr 2]]/MA1SONY[[#This Row],[Adj Close]]</f>
        <v>2.9899088458951385E-3</v>
      </c>
      <c r="N437" s="9">
        <f t="shared" si="34"/>
        <v>19.920850000000002</v>
      </c>
      <c r="O437" s="14">
        <f>MA1SONY[[#This Row],[Adj Close]]-MA1SONY[[#This Row],[6-MA]]</f>
        <v>-0.2435500000000026</v>
      </c>
      <c r="P437" s="13">
        <f>(MA1SONY[[#This Row],[Adj Close]]-N437)^2</f>
        <v>5.9316602500001266E-2</v>
      </c>
      <c r="Q437" s="13">
        <f>ABS(MA1SONY[[#This Row],[Erorr 3]])</f>
        <v>0.2435500000000026</v>
      </c>
      <c r="R437" s="15">
        <f>MA1SONY[[#This Row],[Abs Erorr 3]]/MA1SONY[[#This Row],[Adj Close]]</f>
        <v>1.237720622239853E-2</v>
      </c>
    </row>
    <row r="438" spans="2:18">
      <c r="B438" s="7">
        <v>44417.291666666664</v>
      </c>
      <c r="C438" s="8">
        <v>19.679200000000002</v>
      </c>
      <c r="D438" s="9">
        <f t="shared" si="31"/>
        <v>19.677299999999999</v>
      </c>
      <c r="E438" s="10">
        <f>MA1SONY[[#This Row],[Adj Close]]-MA1SONY[[#This Row],[Naive Trend ]]</f>
        <v>1.9000000000026773E-3</v>
      </c>
      <c r="F438" s="6">
        <f t="shared" si="30"/>
        <v>3.6100000000101739E-6</v>
      </c>
      <c r="G438" s="6">
        <f>ABS(MA1SONY[[#This Row],[Erorr 1]])</f>
        <v>1.9000000000026773E-3</v>
      </c>
      <c r="H438" s="11">
        <f>MA1SONY[[#This Row],[Abs Erorr 1]]/MA1SONY[[#This Row],[Adj Close]]</f>
        <v>9.6548640188761592E-5</v>
      </c>
      <c r="I438" s="9">
        <f t="shared" si="33"/>
        <v>19.668366666666667</v>
      </c>
      <c r="J438" s="12">
        <f>(MA1SONY[[#This Row],[Adj Close]]-MA1SONY[[#This Row],[3-MA]])</f>
        <v>1.0833333333334139E-2</v>
      </c>
      <c r="K438" s="13">
        <f t="shared" si="32"/>
        <v>1.1736111111112856E-4</v>
      </c>
      <c r="L438" s="13">
        <f>ABS(MA1SONY[[#This Row],[Erorr 2]])</f>
        <v>1.0833333333334139E-2</v>
      </c>
      <c r="M438" s="11">
        <f>MA1SONY[[#This Row],[Abs Erorr 2]]/MA1SONY[[#This Row],[Adj Close]]</f>
        <v>5.5049663265448483E-4</v>
      </c>
      <c r="N438" s="9">
        <f t="shared" si="34"/>
        <v>19.817299999999999</v>
      </c>
      <c r="O438" s="14">
        <f>MA1SONY[[#This Row],[Adj Close]]-MA1SONY[[#This Row],[6-MA]]</f>
        <v>-0.13809999999999789</v>
      </c>
      <c r="P438" s="13">
        <f>(MA1SONY[[#This Row],[Adj Close]]-N438)^2</f>
        <v>1.9071609999999416E-2</v>
      </c>
      <c r="Q438" s="13">
        <f>ABS(MA1SONY[[#This Row],[Erorr 3]])</f>
        <v>0.13809999999999789</v>
      </c>
      <c r="R438" s="15">
        <f>MA1SONY[[#This Row],[Abs Erorr 3]]/MA1SONY[[#This Row],[Adj Close]]</f>
        <v>7.0175616894994656E-3</v>
      </c>
    </row>
    <row r="439" spans="2:18">
      <c r="B439" s="7">
        <v>44418.291666666664</v>
      </c>
      <c r="C439" s="8">
        <v>19.343699999999998</v>
      </c>
      <c r="D439" s="9">
        <f t="shared" si="31"/>
        <v>19.679200000000002</v>
      </c>
      <c r="E439" s="10">
        <f>MA1SONY[[#This Row],[Adj Close]]-MA1SONY[[#This Row],[Naive Trend ]]</f>
        <v>-0.33550000000000324</v>
      </c>
      <c r="F439" s="6">
        <f t="shared" si="30"/>
        <v>0.11256025000000218</v>
      </c>
      <c r="G439" s="6">
        <f>ABS(MA1SONY[[#This Row],[Erorr 1]])</f>
        <v>0.33550000000000324</v>
      </c>
      <c r="H439" s="11">
        <f>MA1SONY[[#This Row],[Abs Erorr 1]]/MA1SONY[[#This Row],[Adj Close]]</f>
        <v>1.7344148223969732E-2</v>
      </c>
      <c r="I439" s="9">
        <f t="shared" si="33"/>
        <v>19.692</v>
      </c>
      <c r="J439" s="12">
        <f>(MA1SONY[[#This Row],[Adj Close]]-MA1SONY[[#This Row],[3-MA]])</f>
        <v>-0.34830000000000183</v>
      </c>
      <c r="K439" s="13">
        <f t="shared" si="32"/>
        <v>0.12131289000000127</v>
      </c>
      <c r="L439" s="13">
        <f>ABS(MA1SONY[[#This Row],[Erorr 2]])</f>
        <v>0.34830000000000183</v>
      </c>
      <c r="M439" s="11">
        <f>MA1SONY[[#This Row],[Abs Erorr 2]]/MA1SONY[[#This Row],[Adj Close]]</f>
        <v>1.8005862373796217E-2</v>
      </c>
      <c r="N439" s="9">
        <f t="shared" si="34"/>
        <v>19.76391666666667</v>
      </c>
      <c r="O439" s="14">
        <f>MA1SONY[[#This Row],[Adj Close]]-MA1SONY[[#This Row],[6-MA]]</f>
        <v>-0.42021666666667201</v>
      </c>
      <c r="P439" s="13">
        <f>(MA1SONY[[#This Row],[Adj Close]]-N439)^2</f>
        <v>0.17658204694444893</v>
      </c>
      <c r="Q439" s="13">
        <f>ABS(MA1SONY[[#This Row],[Erorr 3]])</f>
        <v>0.42021666666667201</v>
      </c>
      <c r="R439" s="15">
        <f>MA1SONY[[#This Row],[Abs Erorr 3]]/MA1SONY[[#This Row],[Adj Close]]</f>
        <v>2.1723696431741189E-2</v>
      </c>
    </row>
    <row r="440" spans="2:18">
      <c r="B440" s="7">
        <v>44419.291666666664</v>
      </c>
      <c r="C440" s="8">
        <v>19.5124</v>
      </c>
      <c r="D440" s="9">
        <f t="shared" si="31"/>
        <v>19.343699999999998</v>
      </c>
      <c r="E440" s="10">
        <f>MA1SONY[[#This Row],[Adj Close]]-MA1SONY[[#This Row],[Naive Trend ]]</f>
        <v>0.16870000000000118</v>
      </c>
      <c r="F440" s="6">
        <f t="shared" si="30"/>
        <v>2.8459690000000398E-2</v>
      </c>
      <c r="G440" s="6">
        <f>ABS(MA1SONY[[#This Row],[Erorr 1]])</f>
        <v>0.16870000000000118</v>
      </c>
      <c r="H440" s="11">
        <f>MA1SONY[[#This Row],[Abs Erorr 1]]/MA1SONY[[#This Row],[Adj Close]]</f>
        <v>8.6457842192657584E-3</v>
      </c>
      <c r="I440" s="9">
        <f t="shared" si="33"/>
        <v>19.566733333333332</v>
      </c>
      <c r="J440" s="12">
        <f>(MA1SONY[[#This Row],[Adj Close]]-MA1SONY[[#This Row],[3-MA]])</f>
        <v>-5.4333333333332234E-2</v>
      </c>
      <c r="K440" s="13">
        <f t="shared" si="32"/>
        <v>2.9521111111109918E-3</v>
      </c>
      <c r="L440" s="13">
        <f>ABS(MA1SONY[[#This Row],[Erorr 2]])</f>
        <v>5.4333333333332234E-2</v>
      </c>
      <c r="M440" s="11">
        <f>MA1SONY[[#This Row],[Abs Erorr 2]]/MA1SONY[[#This Row],[Adj Close]]</f>
        <v>2.7845540955152744E-3</v>
      </c>
      <c r="N440" s="9">
        <f t="shared" si="34"/>
        <v>19.651433333333333</v>
      </c>
      <c r="O440" s="14">
        <f>MA1SONY[[#This Row],[Adj Close]]-MA1SONY[[#This Row],[6-MA]]</f>
        <v>-0.13903333333333379</v>
      </c>
      <c r="P440" s="13">
        <f>(MA1SONY[[#This Row],[Adj Close]]-N440)^2</f>
        <v>1.9330267777777903E-2</v>
      </c>
      <c r="Q440" s="13">
        <f>ABS(MA1SONY[[#This Row],[Erorr 3]])</f>
        <v>0.13903333333333379</v>
      </c>
      <c r="R440" s="15">
        <f>MA1SONY[[#This Row],[Abs Erorr 3]]/MA1SONY[[#This Row],[Adj Close]]</f>
        <v>7.12538351680643E-3</v>
      </c>
    </row>
    <row r="441" spans="2:18">
      <c r="B441" s="7">
        <v>44420.291666666664</v>
      </c>
      <c r="C441" s="8">
        <v>19.2133</v>
      </c>
      <c r="D441" s="9">
        <f t="shared" si="31"/>
        <v>19.5124</v>
      </c>
      <c r="E441" s="10">
        <f>MA1SONY[[#This Row],[Adj Close]]-MA1SONY[[#This Row],[Naive Trend ]]</f>
        <v>-0.29909999999999926</v>
      </c>
      <c r="F441" s="6">
        <f t="shared" si="30"/>
        <v>8.9460809999999558E-2</v>
      </c>
      <c r="G441" s="6">
        <f>ABS(MA1SONY[[#This Row],[Erorr 1]])</f>
        <v>0.29909999999999926</v>
      </c>
      <c r="H441" s="11">
        <f>MA1SONY[[#This Row],[Abs Erorr 1]]/MA1SONY[[#This Row],[Adj Close]]</f>
        <v>1.5567341372903106E-2</v>
      </c>
      <c r="I441" s="9">
        <f t="shared" si="33"/>
        <v>19.511766666666666</v>
      </c>
      <c r="J441" s="12">
        <f>(MA1SONY[[#This Row],[Adj Close]]-MA1SONY[[#This Row],[3-MA]])</f>
        <v>-0.29846666666666621</v>
      </c>
      <c r="K441" s="13">
        <f t="shared" si="32"/>
        <v>8.9082351111110847E-2</v>
      </c>
      <c r="L441" s="13">
        <f>ABS(MA1SONY[[#This Row],[Erorr 2]])</f>
        <v>0.29846666666666621</v>
      </c>
      <c r="M441" s="11">
        <f>MA1SONY[[#This Row],[Abs Erorr 2]]/MA1SONY[[#This Row],[Adj Close]]</f>
        <v>1.5534378095728803E-2</v>
      </c>
      <c r="N441" s="9">
        <f t="shared" si="34"/>
        <v>19.590066666666669</v>
      </c>
      <c r="O441" s="14">
        <f>MA1SONY[[#This Row],[Adj Close]]-MA1SONY[[#This Row],[6-MA]]</f>
        <v>-0.37676666666666847</v>
      </c>
      <c r="P441" s="13">
        <f>(MA1SONY[[#This Row],[Adj Close]]-N441)^2</f>
        <v>0.14195312111111247</v>
      </c>
      <c r="Q441" s="13">
        <f>ABS(MA1SONY[[#This Row],[Erorr 3]])</f>
        <v>0.37676666666666847</v>
      </c>
      <c r="R441" s="15">
        <f>MA1SONY[[#This Row],[Abs Erorr 3]]/MA1SONY[[#This Row],[Adj Close]]</f>
        <v>1.9609680100069662E-2</v>
      </c>
    </row>
    <row r="442" spans="2:18">
      <c r="B442" s="7">
        <v>44421.291666666664</v>
      </c>
      <c r="C442" s="8">
        <v>19.546900000000001</v>
      </c>
      <c r="D442" s="9">
        <f t="shared" si="31"/>
        <v>19.2133</v>
      </c>
      <c r="E442" s="10">
        <f>MA1SONY[[#This Row],[Adj Close]]-MA1SONY[[#This Row],[Naive Trend ]]</f>
        <v>0.33360000000000056</v>
      </c>
      <c r="F442" s="6">
        <f t="shared" si="30"/>
        <v>0.11128896000000038</v>
      </c>
      <c r="G442" s="6">
        <f>ABS(MA1SONY[[#This Row],[Erorr 1]])</f>
        <v>0.33360000000000056</v>
      </c>
      <c r="H442" s="11">
        <f>MA1SONY[[#This Row],[Abs Erorr 1]]/MA1SONY[[#This Row],[Adj Close]]</f>
        <v>1.7066644838823575E-2</v>
      </c>
      <c r="I442" s="9">
        <f t="shared" si="33"/>
        <v>19.356466666666666</v>
      </c>
      <c r="J442" s="12">
        <f>(MA1SONY[[#This Row],[Adj Close]]-MA1SONY[[#This Row],[3-MA]])</f>
        <v>0.19043333333333479</v>
      </c>
      <c r="K442" s="13">
        <f t="shared" si="32"/>
        <v>3.6264854444445001E-2</v>
      </c>
      <c r="L442" s="13">
        <f>ABS(MA1SONY[[#This Row],[Erorr 2]])</f>
        <v>0.19043333333333479</v>
      </c>
      <c r="M442" s="11">
        <f>MA1SONY[[#This Row],[Abs Erorr 2]]/MA1SONY[[#This Row],[Adj Close]]</f>
        <v>9.7423802921862181E-3</v>
      </c>
      <c r="N442" s="9">
        <f t="shared" si="34"/>
        <v>19.524233333333335</v>
      </c>
      <c r="O442" s="14">
        <f>MA1SONY[[#This Row],[Adj Close]]-MA1SONY[[#This Row],[6-MA]]</f>
        <v>2.2666666666665947E-2</v>
      </c>
      <c r="P442" s="13">
        <f>(MA1SONY[[#This Row],[Adj Close]]-N442)^2</f>
        <v>5.1377777777774519E-4</v>
      </c>
      <c r="Q442" s="13">
        <f>ABS(MA1SONY[[#This Row],[Erorr 3]])</f>
        <v>2.2666666666665947E-2</v>
      </c>
      <c r="R442" s="15">
        <f>MA1SONY[[#This Row],[Abs Erorr 3]]/MA1SONY[[#This Row],[Adj Close]]</f>
        <v>1.1596041657073984E-3</v>
      </c>
    </row>
    <row r="443" spans="2:18">
      <c r="B443" s="7">
        <v>44424.291666666664</v>
      </c>
      <c r="C443" s="8">
        <v>19.222899999999999</v>
      </c>
      <c r="D443" s="9">
        <f t="shared" si="31"/>
        <v>19.546900000000001</v>
      </c>
      <c r="E443" s="10">
        <f>MA1SONY[[#This Row],[Adj Close]]-MA1SONY[[#This Row],[Naive Trend ]]</f>
        <v>-0.32400000000000162</v>
      </c>
      <c r="F443" s="6">
        <f t="shared" si="30"/>
        <v>0.10497600000000105</v>
      </c>
      <c r="G443" s="6">
        <f>ABS(MA1SONY[[#This Row],[Erorr 1]])</f>
        <v>0.32400000000000162</v>
      </c>
      <c r="H443" s="11">
        <f>MA1SONY[[#This Row],[Abs Erorr 1]]/MA1SONY[[#This Row],[Adj Close]]</f>
        <v>1.685489702386225E-2</v>
      </c>
      <c r="I443" s="9">
        <f t="shared" si="33"/>
        <v>19.424200000000003</v>
      </c>
      <c r="J443" s="12">
        <f>(MA1SONY[[#This Row],[Adj Close]]-MA1SONY[[#This Row],[3-MA]])</f>
        <v>-0.20130000000000337</v>
      </c>
      <c r="K443" s="13">
        <f t="shared" si="32"/>
        <v>4.0521690000001352E-2</v>
      </c>
      <c r="L443" s="13">
        <f>ABS(MA1SONY[[#This Row],[Erorr 2]])</f>
        <v>0.20130000000000337</v>
      </c>
      <c r="M443" s="11">
        <f>MA1SONY[[#This Row],[Abs Erorr 2]]/MA1SONY[[#This Row],[Adj Close]]</f>
        <v>1.0471885095381205E-2</v>
      </c>
      <c r="N443" s="9">
        <f t="shared" si="34"/>
        <v>19.495466666666669</v>
      </c>
      <c r="O443" s="14">
        <f>MA1SONY[[#This Row],[Adj Close]]-MA1SONY[[#This Row],[6-MA]]</f>
        <v>-0.27256666666666973</v>
      </c>
      <c r="P443" s="13">
        <f>(MA1SONY[[#This Row],[Adj Close]]-N443)^2</f>
        <v>7.4292587777779445E-2</v>
      </c>
      <c r="Q443" s="13">
        <f>ABS(MA1SONY[[#This Row],[Erorr 3]])</f>
        <v>0.27256666666666973</v>
      </c>
      <c r="R443" s="15">
        <f>MA1SONY[[#This Row],[Abs Erorr 3]]/MA1SONY[[#This Row],[Adj Close]]</f>
        <v>1.417926882346939E-2</v>
      </c>
    </row>
    <row r="444" spans="2:18">
      <c r="B444" s="7">
        <v>44425.291666666664</v>
      </c>
      <c r="C444" s="8">
        <v>18.883500000000002</v>
      </c>
      <c r="D444" s="9">
        <f t="shared" si="31"/>
        <v>19.222899999999999</v>
      </c>
      <c r="E444" s="10">
        <f>MA1SONY[[#This Row],[Adj Close]]-MA1SONY[[#This Row],[Naive Trend ]]</f>
        <v>-0.3393999999999977</v>
      </c>
      <c r="F444" s="6">
        <f t="shared" si="30"/>
        <v>0.11519235999999844</v>
      </c>
      <c r="G444" s="6">
        <f>ABS(MA1SONY[[#This Row],[Erorr 1]])</f>
        <v>0.3393999999999977</v>
      </c>
      <c r="H444" s="11">
        <f>MA1SONY[[#This Row],[Abs Erorr 1]]/MA1SONY[[#This Row],[Adj Close]]</f>
        <v>1.7973362988852579E-2</v>
      </c>
      <c r="I444" s="9">
        <f t="shared" si="33"/>
        <v>19.327699999999997</v>
      </c>
      <c r="J444" s="12">
        <f>(MA1SONY[[#This Row],[Adj Close]]-MA1SONY[[#This Row],[3-MA]])</f>
        <v>-0.44419999999999504</v>
      </c>
      <c r="K444" s="13">
        <f t="shared" si="32"/>
        <v>0.1973136399999956</v>
      </c>
      <c r="L444" s="13">
        <f>ABS(MA1SONY[[#This Row],[Erorr 2]])</f>
        <v>0.44419999999999504</v>
      </c>
      <c r="M444" s="11">
        <f>MA1SONY[[#This Row],[Abs Erorr 2]]/MA1SONY[[#This Row],[Adj Close]]</f>
        <v>2.3523181613577727E-2</v>
      </c>
      <c r="N444" s="9">
        <f t="shared" si="34"/>
        <v>19.419733333333333</v>
      </c>
      <c r="O444" s="14">
        <f>MA1SONY[[#This Row],[Adj Close]]-MA1SONY[[#This Row],[6-MA]]</f>
        <v>-0.53623333333333179</v>
      </c>
      <c r="P444" s="13">
        <f>(MA1SONY[[#This Row],[Adj Close]]-N444)^2</f>
        <v>0.28754618777777613</v>
      </c>
      <c r="Q444" s="13">
        <f>ABS(MA1SONY[[#This Row],[Erorr 3]])</f>
        <v>0.53623333333333179</v>
      </c>
      <c r="R444" s="15">
        <f>MA1SONY[[#This Row],[Abs Erorr 3]]/MA1SONY[[#This Row],[Adj Close]]</f>
        <v>2.8396925005074892E-2</v>
      </c>
    </row>
    <row r="445" spans="2:18">
      <c r="B445" s="7">
        <v>44426.291666666664</v>
      </c>
      <c r="C445" s="8">
        <v>18.850899999999999</v>
      </c>
      <c r="D445" s="9">
        <f t="shared" si="31"/>
        <v>18.883500000000002</v>
      </c>
      <c r="E445" s="10">
        <f>MA1SONY[[#This Row],[Adj Close]]-MA1SONY[[#This Row],[Naive Trend ]]</f>
        <v>-3.2600000000002183E-2</v>
      </c>
      <c r="F445" s="6">
        <f t="shared" si="30"/>
        <v>1.0627600000001423E-3</v>
      </c>
      <c r="G445" s="6">
        <f>ABS(MA1SONY[[#This Row],[Erorr 1]])</f>
        <v>3.2600000000002183E-2</v>
      </c>
      <c r="H445" s="11">
        <f>MA1SONY[[#This Row],[Abs Erorr 1]]/MA1SONY[[#This Row],[Adj Close]]</f>
        <v>1.7293604018907417E-3</v>
      </c>
      <c r="I445" s="9">
        <f t="shared" si="33"/>
        <v>19.217766666666666</v>
      </c>
      <c r="J445" s="12">
        <f>(MA1SONY[[#This Row],[Adj Close]]-MA1SONY[[#This Row],[3-MA]])</f>
        <v>-0.36686666666666667</v>
      </c>
      <c r="K445" s="13">
        <f t="shared" si="32"/>
        <v>0.13459115111111111</v>
      </c>
      <c r="L445" s="13">
        <f>ABS(MA1SONY[[#This Row],[Erorr 2]])</f>
        <v>0.36686666666666667</v>
      </c>
      <c r="M445" s="11">
        <f>MA1SONY[[#This Row],[Abs Erorr 2]]/MA1SONY[[#This Row],[Adj Close]]</f>
        <v>1.946149343886322E-2</v>
      </c>
      <c r="N445" s="9">
        <f t="shared" si="34"/>
        <v>19.287116666666666</v>
      </c>
      <c r="O445" s="14">
        <f>MA1SONY[[#This Row],[Adj Close]]-MA1SONY[[#This Row],[6-MA]]</f>
        <v>-0.4362166666666667</v>
      </c>
      <c r="P445" s="13">
        <f>(MA1SONY[[#This Row],[Adj Close]]-N445)^2</f>
        <v>0.19028498027777779</v>
      </c>
      <c r="Q445" s="13">
        <f>ABS(MA1SONY[[#This Row],[Erorr 3]])</f>
        <v>0.4362166666666667</v>
      </c>
      <c r="R445" s="15">
        <f>MA1SONY[[#This Row],[Abs Erorr 3]]/MA1SONY[[#This Row],[Adj Close]]</f>
        <v>2.3140362882762451E-2</v>
      </c>
    </row>
    <row r="446" spans="2:18">
      <c r="B446" s="7">
        <v>44427.291666666664</v>
      </c>
      <c r="C446" s="8">
        <v>18.524899999999999</v>
      </c>
      <c r="D446" s="9">
        <f t="shared" si="31"/>
        <v>18.850899999999999</v>
      </c>
      <c r="E446" s="10">
        <f>MA1SONY[[#This Row],[Adj Close]]-MA1SONY[[#This Row],[Naive Trend ]]</f>
        <v>-0.32600000000000051</v>
      </c>
      <c r="F446" s="6">
        <f t="shared" si="30"/>
        <v>0.10627600000000033</v>
      </c>
      <c r="G446" s="6">
        <f>ABS(MA1SONY[[#This Row],[Erorr 1]])</f>
        <v>0.32600000000000051</v>
      </c>
      <c r="H446" s="11">
        <f>MA1SONY[[#This Row],[Abs Erorr 1]]/MA1SONY[[#This Row],[Adj Close]]</f>
        <v>1.7597935751340117E-2</v>
      </c>
      <c r="I446" s="9">
        <f t="shared" si="33"/>
        <v>18.985766666666667</v>
      </c>
      <c r="J446" s="12">
        <f>(MA1SONY[[#This Row],[Adj Close]]-MA1SONY[[#This Row],[3-MA]])</f>
        <v>-0.46086666666666787</v>
      </c>
      <c r="K446" s="13">
        <f t="shared" si="32"/>
        <v>0.21239808444444555</v>
      </c>
      <c r="L446" s="13">
        <f>ABS(MA1SONY[[#This Row],[Erorr 2]])</f>
        <v>0.46086666666666787</v>
      </c>
      <c r="M446" s="11">
        <f>MA1SONY[[#This Row],[Abs Erorr 2]]/MA1SONY[[#This Row],[Adj Close]]</f>
        <v>2.4878226962988619E-2</v>
      </c>
      <c r="N446" s="9">
        <f t="shared" si="34"/>
        <v>19.204983333333335</v>
      </c>
      <c r="O446" s="14">
        <f>MA1SONY[[#This Row],[Adj Close]]-MA1SONY[[#This Row],[6-MA]]</f>
        <v>-0.68008333333333582</v>
      </c>
      <c r="P446" s="13">
        <f>(MA1SONY[[#This Row],[Adj Close]]-N446)^2</f>
        <v>0.46251334027778113</v>
      </c>
      <c r="Q446" s="13">
        <f>ABS(MA1SONY[[#This Row],[Erorr 3]])</f>
        <v>0.68008333333333582</v>
      </c>
      <c r="R446" s="15">
        <f>MA1SONY[[#This Row],[Abs Erorr 3]]/MA1SONY[[#This Row],[Adj Close]]</f>
        <v>3.6711849096801377E-2</v>
      </c>
    </row>
    <row r="447" spans="2:18">
      <c r="B447" s="7">
        <v>44428.291666666664</v>
      </c>
      <c r="C447" s="8">
        <v>18.7224</v>
      </c>
      <c r="D447" s="9">
        <f t="shared" si="31"/>
        <v>18.524899999999999</v>
      </c>
      <c r="E447" s="10">
        <f>MA1SONY[[#This Row],[Adj Close]]-MA1SONY[[#This Row],[Naive Trend ]]</f>
        <v>0.19750000000000156</v>
      </c>
      <c r="F447" s="6">
        <f t="shared" si="30"/>
        <v>3.9006250000000617E-2</v>
      </c>
      <c r="G447" s="6">
        <f>ABS(MA1SONY[[#This Row],[Erorr 1]])</f>
        <v>0.19750000000000156</v>
      </c>
      <c r="H447" s="11">
        <f>MA1SONY[[#This Row],[Abs Erorr 1]]/MA1SONY[[#This Row],[Adj Close]]</f>
        <v>1.0548861257103873E-2</v>
      </c>
      <c r="I447" s="9">
        <f t="shared" si="33"/>
        <v>18.7531</v>
      </c>
      <c r="J447" s="12">
        <f>(MA1SONY[[#This Row],[Adj Close]]-MA1SONY[[#This Row],[3-MA]])</f>
        <v>-3.0699999999999505E-2</v>
      </c>
      <c r="K447" s="13">
        <f t="shared" si="32"/>
        <v>9.4248999999996968E-4</v>
      </c>
      <c r="L447" s="13">
        <f>ABS(MA1SONY[[#This Row],[Erorr 2]])</f>
        <v>3.0699999999999505E-2</v>
      </c>
      <c r="M447" s="11">
        <f>MA1SONY[[#This Row],[Abs Erorr 2]]/MA1SONY[[#This Row],[Adj Close]]</f>
        <v>1.639747040977626E-3</v>
      </c>
      <c r="N447" s="9">
        <f t="shared" si="34"/>
        <v>19.040399999999998</v>
      </c>
      <c r="O447" s="14">
        <f>MA1SONY[[#This Row],[Adj Close]]-MA1SONY[[#This Row],[6-MA]]</f>
        <v>-0.31799999999999784</v>
      </c>
      <c r="P447" s="13">
        <f>(MA1SONY[[#This Row],[Adj Close]]-N447)^2</f>
        <v>0.10112399999999863</v>
      </c>
      <c r="Q447" s="13">
        <f>ABS(MA1SONY[[#This Row],[Erorr 3]])</f>
        <v>0.31799999999999784</v>
      </c>
      <c r="R447" s="15">
        <f>MA1SONY[[#This Row],[Abs Erorr 3]]/MA1SONY[[#This Row],[Adj Close]]</f>
        <v>1.6985001922830291E-2</v>
      </c>
    </row>
    <row r="448" spans="2:18">
      <c r="B448" s="7">
        <v>44431.291666666664</v>
      </c>
      <c r="C448" s="8">
        <v>19.428000000000001</v>
      </c>
      <c r="D448" s="9">
        <f t="shared" si="31"/>
        <v>18.7224</v>
      </c>
      <c r="E448" s="10">
        <f>MA1SONY[[#This Row],[Adj Close]]-MA1SONY[[#This Row],[Naive Trend ]]</f>
        <v>0.70560000000000045</v>
      </c>
      <c r="F448" s="6">
        <f t="shared" si="30"/>
        <v>0.49787136000000065</v>
      </c>
      <c r="G448" s="6">
        <f>ABS(MA1SONY[[#This Row],[Erorr 1]])</f>
        <v>0.70560000000000045</v>
      </c>
      <c r="H448" s="11">
        <f>MA1SONY[[#This Row],[Abs Erorr 1]]/MA1SONY[[#This Row],[Adj Close]]</f>
        <v>3.631871525633109E-2</v>
      </c>
      <c r="I448" s="9">
        <f t="shared" si="33"/>
        <v>18.699400000000001</v>
      </c>
      <c r="J448" s="12">
        <f>(MA1SONY[[#This Row],[Adj Close]]-MA1SONY[[#This Row],[3-MA]])</f>
        <v>0.72860000000000014</v>
      </c>
      <c r="K448" s="13">
        <f t="shared" si="32"/>
        <v>0.53085796000000018</v>
      </c>
      <c r="L448" s="13">
        <f>ABS(MA1SONY[[#This Row],[Erorr 2]])</f>
        <v>0.72860000000000014</v>
      </c>
      <c r="M448" s="11">
        <f>MA1SONY[[#This Row],[Abs Erorr 2]]/MA1SONY[[#This Row],[Adj Close]]</f>
        <v>3.7502573605106039E-2</v>
      </c>
      <c r="N448" s="9">
        <f t="shared" si="34"/>
        <v>18.958583333333333</v>
      </c>
      <c r="O448" s="14">
        <f>MA1SONY[[#This Row],[Adj Close]]-MA1SONY[[#This Row],[6-MA]]</f>
        <v>0.46941666666666748</v>
      </c>
      <c r="P448" s="13">
        <f>(MA1SONY[[#This Row],[Adj Close]]-N448)^2</f>
        <v>0.22035200694444521</v>
      </c>
      <c r="Q448" s="13">
        <f>ABS(MA1SONY[[#This Row],[Erorr 3]])</f>
        <v>0.46941666666666748</v>
      </c>
      <c r="R448" s="15">
        <f>MA1SONY[[#This Row],[Abs Erorr 3]]/MA1SONY[[#This Row],[Adj Close]]</f>
        <v>2.4161862603802115E-2</v>
      </c>
    </row>
    <row r="449" spans="2:18">
      <c r="B449" s="7">
        <v>44432.291666666664</v>
      </c>
      <c r="C449" s="8">
        <v>19.963000000000001</v>
      </c>
      <c r="D449" s="9">
        <f t="shared" si="31"/>
        <v>19.428000000000001</v>
      </c>
      <c r="E449" s="10">
        <f>MA1SONY[[#This Row],[Adj Close]]-MA1SONY[[#This Row],[Naive Trend ]]</f>
        <v>0.53500000000000014</v>
      </c>
      <c r="F449" s="6">
        <f t="shared" si="30"/>
        <v>0.28622500000000017</v>
      </c>
      <c r="G449" s="6">
        <f>ABS(MA1SONY[[#This Row],[Erorr 1]])</f>
        <v>0.53500000000000014</v>
      </c>
      <c r="H449" s="11">
        <f>MA1SONY[[#This Row],[Abs Erorr 1]]/MA1SONY[[#This Row],[Adj Close]]</f>
        <v>2.6799579221559892E-2</v>
      </c>
      <c r="I449" s="9">
        <f t="shared" si="33"/>
        <v>18.891766666666665</v>
      </c>
      <c r="J449" s="12">
        <f>(MA1SONY[[#This Row],[Adj Close]]-MA1SONY[[#This Row],[3-MA]])</f>
        <v>1.0712333333333355</v>
      </c>
      <c r="K449" s="13">
        <f t="shared" si="32"/>
        <v>1.147540854444449</v>
      </c>
      <c r="L449" s="13">
        <f>ABS(MA1SONY[[#This Row],[Erorr 2]])</f>
        <v>1.0712333333333355</v>
      </c>
      <c r="M449" s="11">
        <f>MA1SONY[[#This Row],[Abs Erorr 2]]/MA1SONY[[#This Row],[Adj Close]]</f>
        <v>5.3660939404565219E-2</v>
      </c>
      <c r="N449" s="9">
        <f t="shared" si="34"/>
        <v>18.938766666666666</v>
      </c>
      <c r="O449" s="14">
        <f>MA1SONY[[#This Row],[Adj Close]]-MA1SONY[[#This Row],[6-MA]]</f>
        <v>1.0242333333333349</v>
      </c>
      <c r="P449" s="13">
        <f>(MA1SONY[[#This Row],[Adj Close]]-N449)^2</f>
        <v>1.0490539211111143</v>
      </c>
      <c r="Q449" s="13">
        <f>ABS(MA1SONY[[#This Row],[Erorr 3]])</f>
        <v>1.0242333333333349</v>
      </c>
      <c r="R449" s="15">
        <f>MA1SONY[[#This Row],[Abs Erorr 3]]/MA1SONY[[#This Row],[Adj Close]]</f>
        <v>5.1306583846783292E-2</v>
      </c>
    </row>
    <row r="450" spans="2:18">
      <c r="B450" s="7">
        <v>44433.291666666664</v>
      </c>
      <c r="C450" s="8">
        <v>20.200800000000001</v>
      </c>
      <c r="D450" s="9">
        <f t="shared" si="31"/>
        <v>19.963000000000001</v>
      </c>
      <c r="E450" s="10">
        <f>MA1SONY[[#This Row],[Adj Close]]-MA1SONY[[#This Row],[Naive Trend ]]</f>
        <v>0.23780000000000001</v>
      </c>
      <c r="F450" s="6">
        <f t="shared" si="30"/>
        <v>5.6548840000000003E-2</v>
      </c>
      <c r="G450" s="6">
        <f>ABS(MA1SONY[[#This Row],[Erorr 1]])</f>
        <v>0.23780000000000001</v>
      </c>
      <c r="H450" s="11">
        <f>MA1SONY[[#This Row],[Abs Erorr 1]]/MA1SONY[[#This Row],[Adj Close]]</f>
        <v>1.1771811017385451E-2</v>
      </c>
      <c r="I450" s="9">
        <f t="shared" si="33"/>
        <v>19.371133333333336</v>
      </c>
      <c r="J450" s="12">
        <f>(MA1SONY[[#This Row],[Adj Close]]-MA1SONY[[#This Row],[3-MA]])</f>
        <v>0.82966666666666455</v>
      </c>
      <c r="K450" s="13">
        <f t="shared" si="32"/>
        <v>0.68834677777777431</v>
      </c>
      <c r="L450" s="13">
        <f>ABS(MA1SONY[[#This Row],[Erorr 2]])</f>
        <v>0.82966666666666455</v>
      </c>
      <c r="M450" s="11">
        <f>MA1SONY[[#This Row],[Abs Erorr 2]]/MA1SONY[[#This Row],[Adj Close]]</f>
        <v>4.1070980687233402E-2</v>
      </c>
      <c r="N450" s="9">
        <f t="shared" si="34"/>
        <v>19.062116666666665</v>
      </c>
      <c r="O450" s="14">
        <f>MA1SONY[[#This Row],[Adj Close]]-MA1SONY[[#This Row],[6-MA]]</f>
        <v>1.1386833333333364</v>
      </c>
      <c r="P450" s="13">
        <f>(MA1SONY[[#This Row],[Adj Close]]-N450)^2</f>
        <v>1.2965997336111181</v>
      </c>
      <c r="Q450" s="13">
        <f>ABS(MA1SONY[[#This Row],[Erorr 3]])</f>
        <v>1.1386833333333364</v>
      </c>
      <c r="R450" s="15">
        <f>MA1SONY[[#This Row],[Abs Erorr 3]]/MA1SONY[[#This Row],[Adj Close]]</f>
        <v>5.6368229641070466E-2</v>
      </c>
    </row>
    <row r="451" spans="2:18">
      <c r="B451" s="7">
        <v>44434.291666666664</v>
      </c>
      <c r="C451" s="8">
        <v>19.491299999999999</v>
      </c>
      <c r="D451" s="9">
        <f t="shared" si="31"/>
        <v>20.200800000000001</v>
      </c>
      <c r="E451" s="10">
        <f>MA1SONY[[#This Row],[Adj Close]]-MA1SONY[[#This Row],[Naive Trend ]]</f>
        <v>-0.70950000000000202</v>
      </c>
      <c r="F451" s="6">
        <f t="shared" si="30"/>
        <v>0.50339025000000281</v>
      </c>
      <c r="G451" s="6">
        <f>ABS(MA1SONY[[#This Row],[Erorr 1]])</f>
        <v>0.70950000000000202</v>
      </c>
      <c r="H451" s="11">
        <f>MA1SONY[[#This Row],[Abs Erorr 1]]/MA1SONY[[#This Row],[Adj Close]]</f>
        <v>3.6400855766418966E-2</v>
      </c>
      <c r="I451" s="9">
        <f t="shared" si="33"/>
        <v>19.863933333333335</v>
      </c>
      <c r="J451" s="12">
        <f>(MA1SONY[[#This Row],[Adj Close]]-MA1SONY[[#This Row],[3-MA]])</f>
        <v>-0.37263333333333648</v>
      </c>
      <c r="K451" s="13">
        <f t="shared" si="32"/>
        <v>0.13885560111111345</v>
      </c>
      <c r="L451" s="13">
        <f>ABS(MA1SONY[[#This Row],[Erorr 2]])</f>
        <v>0.37263333333333648</v>
      </c>
      <c r="M451" s="11">
        <f>MA1SONY[[#This Row],[Abs Erorr 2]]/MA1SONY[[#This Row],[Adj Close]]</f>
        <v>1.9117931247958655E-2</v>
      </c>
      <c r="N451" s="9">
        <f t="shared" si="34"/>
        <v>19.28166666666667</v>
      </c>
      <c r="O451" s="14">
        <f>MA1SONY[[#This Row],[Adj Close]]-MA1SONY[[#This Row],[6-MA]]</f>
        <v>0.20963333333332912</v>
      </c>
      <c r="P451" s="13">
        <f>(MA1SONY[[#This Row],[Adj Close]]-N451)^2</f>
        <v>4.3946134444442675E-2</v>
      </c>
      <c r="Q451" s="13">
        <f>ABS(MA1SONY[[#This Row],[Erorr 3]])</f>
        <v>0.20963333333332912</v>
      </c>
      <c r="R451" s="15">
        <f>MA1SONY[[#This Row],[Abs Erorr 3]]/MA1SONY[[#This Row],[Adj Close]]</f>
        <v>1.075522583580003E-2</v>
      </c>
    </row>
    <row r="452" spans="2:18">
      <c r="B452" s="7">
        <v>44435.291666666664</v>
      </c>
      <c r="C452" s="8">
        <v>19.798100000000002</v>
      </c>
      <c r="D452" s="9">
        <f t="shared" si="31"/>
        <v>19.491299999999999</v>
      </c>
      <c r="E452" s="10">
        <f>MA1SONY[[#This Row],[Adj Close]]-MA1SONY[[#This Row],[Naive Trend ]]</f>
        <v>0.30680000000000263</v>
      </c>
      <c r="F452" s="6">
        <f t="shared" ref="F452:F515" si="35">(C452-D452)^2</f>
        <v>9.412624000000161E-2</v>
      </c>
      <c r="G452" s="6">
        <f>ABS(MA1SONY[[#This Row],[Erorr 1]])</f>
        <v>0.30680000000000263</v>
      </c>
      <c r="H452" s="11">
        <f>MA1SONY[[#This Row],[Abs Erorr 1]]/MA1SONY[[#This Row],[Adj Close]]</f>
        <v>1.5496436526737545E-2</v>
      </c>
      <c r="I452" s="9">
        <f t="shared" si="33"/>
        <v>19.885033333333336</v>
      </c>
      <c r="J452" s="12">
        <f>(MA1SONY[[#This Row],[Adj Close]]-MA1SONY[[#This Row],[3-MA]])</f>
        <v>-8.6933333333334417E-2</v>
      </c>
      <c r="K452" s="13">
        <f t="shared" si="32"/>
        <v>7.5574044444446332E-3</v>
      </c>
      <c r="L452" s="13">
        <f>ABS(MA1SONY[[#This Row],[Erorr 2]])</f>
        <v>8.6933333333334417E-2</v>
      </c>
      <c r="M452" s="11">
        <f>MA1SONY[[#This Row],[Abs Erorr 2]]/MA1SONY[[#This Row],[Adj Close]]</f>
        <v>4.3909937485584177E-3</v>
      </c>
      <c r="N452" s="9">
        <f t="shared" si="34"/>
        <v>19.388399999999997</v>
      </c>
      <c r="O452" s="14">
        <f>MA1SONY[[#This Row],[Adj Close]]-MA1SONY[[#This Row],[6-MA]]</f>
        <v>0.40970000000000439</v>
      </c>
      <c r="P452" s="13">
        <f>(MA1SONY[[#This Row],[Adj Close]]-N452)^2</f>
        <v>0.16785409000000359</v>
      </c>
      <c r="Q452" s="13">
        <f>ABS(MA1SONY[[#This Row],[Erorr 3]])</f>
        <v>0.40970000000000439</v>
      </c>
      <c r="R452" s="15">
        <f>MA1SONY[[#This Row],[Abs Erorr 3]]/MA1SONY[[#This Row],[Adj Close]]</f>
        <v>2.0693904970679224E-2</v>
      </c>
    </row>
    <row r="453" spans="2:18">
      <c r="B453" s="7">
        <v>44438.291666666664</v>
      </c>
      <c r="C453" s="8">
        <v>19.646599999999999</v>
      </c>
      <c r="D453" s="9">
        <f t="shared" ref="D453:D516" si="36">C452</f>
        <v>19.798100000000002</v>
      </c>
      <c r="E453" s="10">
        <f>MA1SONY[[#This Row],[Adj Close]]-MA1SONY[[#This Row],[Naive Trend ]]</f>
        <v>-0.15150000000000219</v>
      </c>
      <c r="F453" s="6">
        <f t="shared" si="35"/>
        <v>2.2952250000000663E-2</v>
      </c>
      <c r="G453" s="6">
        <f>ABS(MA1SONY[[#This Row],[Erorr 1]])</f>
        <v>0.15150000000000219</v>
      </c>
      <c r="H453" s="11">
        <f>MA1SONY[[#This Row],[Abs Erorr 1]]/MA1SONY[[#This Row],[Adj Close]]</f>
        <v>7.711257927580456E-3</v>
      </c>
      <c r="I453" s="9">
        <f t="shared" si="33"/>
        <v>19.830066666666667</v>
      </c>
      <c r="J453" s="12">
        <f>(MA1SONY[[#This Row],[Adj Close]]-MA1SONY[[#This Row],[3-MA]])</f>
        <v>-0.18346666666666778</v>
      </c>
      <c r="K453" s="13">
        <f t="shared" si="32"/>
        <v>3.3660017777778183E-2</v>
      </c>
      <c r="L453" s="13">
        <f>ABS(MA1SONY[[#This Row],[Erorr 2]])</f>
        <v>0.18346666666666778</v>
      </c>
      <c r="M453" s="11">
        <f>MA1SONY[[#This Row],[Abs Erorr 2]]/MA1SONY[[#This Row],[Adj Close]]</f>
        <v>9.338341833531898E-3</v>
      </c>
      <c r="N453" s="9">
        <f t="shared" si="34"/>
        <v>19.6006</v>
      </c>
      <c r="O453" s="14">
        <f>MA1SONY[[#This Row],[Adj Close]]-MA1SONY[[#This Row],[6-MA]]</f>
        <v>4.5999999999999375E-2</v>
      </c>
      <c r="P453" s="13">
        <f>(MA1SONY[[#This Row],[Adj Close]]-N453)^2</f>
        <v>2.1159999999999426E-3</v>
      </c>
      <c r="Q453" s="13">
        <f>ABS(MA1SONY[[#This Row],[Erorr 3]])</f>
        <v>4.5999999999999375E-2</v>
      </c>
      <c r="R453" s="15">
        <f>MA1SONY[[#This Row],[Abs Erorr 3]]/MA1SONY[[#This Row],[Adj Close]]</f>
        <v>2.3413720440177625E-3</v>
      </c>
    </row>
    <row r="454" spans="2:18">
      <c r="B454" s="7">
        <v>44439.291666666664</v>
      </c>
      <c r="C454" s="8">
        <v>19.8384</v>
      </c>
      <c r="D454" s="9">
        <f t="shared" si="36"/>
        <v>19.646599999999999</v>
      </c>
      <c r="E454" s="10">
        <f>MA1SONY[[#This Row],[Adj Close]]-MA1SONY[[#This Row],[Naive Trend ]]</f>
        <v>0.19180000000000064</v>
      </c>
      <c r="F454" s="6">
        <f t="shared" si="35"/>
        <v>3.6787240000000242E-2</v>
      </c>
      <c r="G454" s="6">
        <f>ABS(MA1SONY[[#This Row],[Erorr 1]])</f>
        <v>0.19180000000000064</v>
      </c>
      <c r="H454" s="11">
        <f>MA1SONY[[#This Row],[Abs Erorr 1]]/MA1SONY[[#This Row],[Adj Close]]</f>
        <v>9.6681183966449234E-3</v>
      </c>
      <c r="I454" s="9">
        <f t="shared" si="33"/>
        <v>19.645333333333333</v>
      </c>
      <c r="J454" s="12">
        <f>(MA1SONY[[#This Row],[Adj Close]]-MA1SONY[[#This Row],[3-MA]])</f>
        <v>0.19306666666666672</v>
      </c>
      <c r="K454" s="13">
        <f t="shared" ref="K454:K517" si="37">(C454-I454)^2</f>
        <v>3.7274737777777796E-2</v>
      </c>
      <c r="L454" s="13">
        <f>ABS(MA1SONY[[#This Row],[Erorr 2]])</f>
        <v>0.19306666666666672</v>
      </c>
      <c r="M454" s="11">
        <f>MA1SONY[[#This Row],[Abs Erorr 2]]/MA1SONY[[#This Row],[Adj Close]]</f>
        <v>9.7319676317982658E-3</v>
      </c>
      <c r="N454" s="9">
        <f t="shared" si="34"/>
        <v>19.754633333333334</v>
      </c>
      <c r="O454" s="14">
        <f>MA1SONY[[#This Row],[Adj Close]]-MA1SONY[[#This Row],[6-MA]]</f>
        <v>8.3766666666665657E-2</v>
      </c>
      <c r="P454" s="13">
        <f>(MA1SONY[[#This Row],[Adj Close]]-N454)^2</f>
        <v>7.0168544444442751E-3</v>
      </c>
      <c r="Q454" s="13">
        <f>ABS(MA1SONY[[#This Row],[Erorr 3]])</f>
        <v>8.3766666666665657E-2</v>
      </c>
      <c r="R454" s="15">
        <f>MA1SONY[[#This Row],[Abs Erorr 3]]/MA1SONY[[#This Row],[Adj Close]]</f>
        <v>4.2224507352742989E-3</v>
      </c>
    </row>
    <row r="455" spans="2:18">
      <c r="B455" s="7">
        <v>44440.291666666664</v>
      </c>
      <c r="C455" s="8">
        <v>20.0915</v>
      </c>
      <c r="D455" s="9">
        <f t="shared" si="36"/>
        <v>19.8384</v>
      </c>
      <c r="E455" s="10">
        <f>MA1SONY[[#This Row],[Adj Close]]-MA1SONY[[#This Row],[Naive Trend ]]</f>
        <v>0.25309999999999988</v>
      </c>
      <c r="F455" s="6">
        <f t="shared" si="35"/>
        <v>6.4059609999999934E-2</v>
      </c>
      <c r="G455" s="6">
        <f>ABS(MA1SONY[[#This Row],[Erorr 1]])</f>
        <v>0.25309999999999988</v>
      </c>
      <c r="H455" s="11">
        <f>MA1SONY[[#This Row],[Abs Erorr 1]]/MA1SONY[[#This Row],[Adj Close]]</f>
        <v>1.2597367045765617E-2</v>
      </c>
      <c r="I455" s="9">
        <f t="shared" ref="I455:I518" si="38">AVERAGE(C452:C454)</f>
        <v>19.761033333333334</v>
      </c>
      <c r="J455" s="12">
        <f>(MA1SONY[[#This Row],[Adj Close]]-MA1SONY[[#This Row],[3-MA]])</f>
        <v>0.33046666666666624</v>
      </c>
      <c r="K455" s="13">
        <f t="shared" si="37"/>
        <v>0.10920821777777749</v>
      </c>
      <c r="L455" s="13">
        <f>ABS(MA1SONY[[#This Row],[Erorr 2]])</f>
        <v>0.33046666666666624</v>
      </c>
      <c r="M455" s="11">
        <f>MA1SONY[[#This Row],[Abs Erorr 2]]/MA1SONY[[#This Row],[Adj Close]]</f>
        <v>1.6448083351997923E-2</v>
      </c>
      <c r="N455" s="9">
        <f t="shared" si="34"/>
        <v>19.823033333333338</v>
      </c>
      <c r="O455" s="14">
        <f>MA1SONY[[#This Row],[Adj Close]]-MA1SONY[[#This Row],[6-MA]]</f>
        <v>0.26846666666666152</v>
      </c>
      <c r="P455" s="13">
        <f>(MA1SONY[[#This Row],[Adj Close]]-N455)^2</f>
        <v>7.2074351111108353E-2</v>
      </c>
      <c r="Q455" s="13">
        <f>ABS(MA1SONY[[#This Row],[Erorr 3]])</f>
        <v>0.26846666666666152</v>
      </c>
      <c r="R455" s="15">
        <f>MA1SONY[[#This Row],[Abs Erorr 3]]/MA1SONY[[#This Row],[Adj Close]]</f>
        <v>1.3362201262556878E-2</v>
      </c>
    </row>
    <row r="456" spans="2:18">
      <c r="B456" s="7">
        <v>44441.291666666664</v>
      </c>
      <c r="C456" s="8">
        <v>20.214200000000002</v>
      </c>
      <c r="D456" s="9">
        <f t="shared" si="36"/>
        <v>20.0915</v>
      </c>
      <c r="E456" s="10">
        <f>MA1SONY[[#This Row],[Adj Close]]-MA1SONY[[#This Row],[Naive Trend ]]</f>
        <v>0.12270000000000181</v>
      </c>
      <c r="F456" s="6">
        <f t="shared" si="35"/>
        <v>1.5055290000000443E-2</v>
      </c>
      <c r="G456" s="6">
        <f>ABS(MA1SONY[[#This Row],[Erorr 1]])</f>
        <v>0.12270000000000181</v>
      </c>
      <c r="H456" s="11">
        <f>MA1SONY[[#This Row],[Abs Erorr 1]]/MA1SONY[[#This Row],[Adj Close]]</f>
        <v>6.0699904027862487E-3</v>
      </c>
      <c r="I456" s="9">
        <f t="shared" si="38"/>
        <v>19.858833333333333</v>
      </c>
      <c r="J456" s="12">
        <f>(MA1SONY[[#This Row],[Adj Close]]-MA1SONY[[#This Row],[3-MA]])</f>
        <v>0.35536666666666861</v>
      </c>
      <c r="K456" s="13">
        <f t="shared" si="37"/>
        <v>0.12628546777777916</v>
      </c>
      <c r="L456" s="13">
        <f>ABS(MA1SONY[[#This Row],[Erorr 2]])</f>
        <v>0.35536666666666861</v>
      </c>
      <c r="M456" s="11">
        <f>MA1SONY[[#This Row],[Abs Erorr 2]]/MA1SONY[[#This Row],[Adj Close]]</f>
        <v>1.7580050987259874E-2</v>
      </c>
      <c r="N456" s="9">
        <f t="shared" si="34"/>
        <v>19.844449999999998</v>
      </c>
      <c r="O456" s="14">
        <f>MA1SONY[[#This Row],[Adj Close]]-MA1SONY[[#This Row],[6-MA]]</f>
        <v>0.36975000000000335</v>
      </c>
      <c r="P456" s="13">
        <f>(MA1SONY[[#This Row],[Adj Close]]-N456)^2</f>
        <v>0.13671506250000248</v>
      </c>
      <c r="Q456" s="13">
        <f>ABS(MA1SONY[[#This Row],[Erorr 3]])</f>
        <v>0.36975000000000335</v>
      </c>
      <c r="R456" s="15">
        <f>MA1SONY[[#This Row],[Abs Erorr 3]]/MA1SONY[[#This Row],[Adj Close]]</f>
        <v>1.8291596996171174E-2</v>
      </c>
    </row>
    <row r="457" spans="2:18">
      <c r="B457" s="7">
        <v>44442.291666666664</v>
      </c>
      <c r="C457" s="8">
        <v>20.756900000000002</v>
      </c>
      <c r="D457" s="9">
        <f t="shared" si="36"/>
        <v>20.214200000000002</v>
      </c>
      <c r="E457" s="10">
        <f>MA1SONY[[#This Row],[Adj Close]]-MA1SONY[[#This Row],[Naive Trend ]]</f>
        <v>0.54269999999999996</v>
      </c>
      <c r="F457" s="6">
        <f t="shared" si="35"/>
        <v>0.29452328999999994</v>
      </c>
      <c r="G457" s="6">
        <f>ABS(MA1SONY[[#This Row],[Erorr 1]])</f>
        <v>0.54269999999999996</v>
      </c>
      <c r="H457" s="11">
        <f>MA1SONY[[#This Row],[Abs Erorr 1]]/MA1SONY[[#This Row],[Adj Close]]</f>
        <v>2.6145522693658489E-2</v>
      </c>
      <c r="I457" s="9">
        <f t="shared" si="38"/>
        <v>20.048033333333336</v>
      </c>
      <c r="J457" s="12">
        <f>(MA1SONY[[#This Row],[Adj Close]]-MA1SONY[[#This Row],[3-MA]])</f>
        <v>0.70886666666666542</v>
      </c>
      <c r="K457" s="13">
        <f t="shared" si="37"/>
        <v>0.50249195111110934</v>
      </c>
      <c r="L457" s="13">
        <f>ABS(MA1SONY[[#This Row],[Erorr 2]])</f>
        <v>0.70886666666666542</v>
      </c>
      <c r="M457" s="11">
        <f>MA1SONY[[#This Row],[Abs Erorr 2]]/MA1SONY[[#This Row],[Adj Close]]</f>
        <v>3.4150892795488025E-2</v>
      </c>
      <c r="N457" s="9">
        <f t="shared" si="34"/>
        <v>19.846683333333335</v>
      </c>
      <c r="O457" s="14">
        <f>MA1SONY[[#This Row],[Adj Close]]-MA1SONY[[#This Row],[6-MA]]</f>
        <v>0.9102166666666669</v>
      </c>
      <c r="P457" s="13">
        <f>(MA1SONY[[#This Row],[Adj Close]]-N457)^2</f>
        <v>0.82849438027777822</v>
      </c>
      <c r="Q457" s="13">
        <f>ABS(MA1SONY[[#This Row],[Erorr 3]])</f>
        <v>0.9102166666666669</v>
      </c>
      <c r="R457" s="15">
        <f>MA1SONY[[#This Row],[Abs Erorr 3]]/MA1SONY[[#This Row],[Adj Close]]</f>
        <v>4.385128158186756E-2</v>
      </c>
    </row>
    <row r="458" spans="2:18">
      <c r="B458" s="7">
        <v>44446.291666666664</v>
      </c>
      <c r="C458" s="8">
        <v>20.777999999999999</v>
      </c>
      <c r="D458" s="9">
        <f t="shared" si="36"/>
        <v>20.756900000000002</v>
      </c>
      <c r="E458" s="10">
        <f>MA1SONY[[#This Row],[Adj Close]]-MA1SONY[[#This Row],[Naive Trend ]]</f>
        <v>2.109999999999701E-2</v>
      </c>
      <c r="F458" s="6">
        <f t="shared" si="35"/>
        <v>4.4520999999987383E-4</v>
      </c>
      <c r="G458" s="6">
        <f>ABS(MA1SONY[[#This Row],[Erorr 1]])</f>
        <v>2.109999999999701E-2</v>
      </c>
      <c r="H458" s="11">
        <f>MA1SONY[[#This Row],[Abs Erorr 1]]/MA1SONY[[#This Row],[Adj Close]]</f>
        <v>1.0154971604580331E-3</v>
      </c>
      <c r="I458" s="9">
        <f t="shared" si="38"/>
        <v>20.354200000000002</v>
      </c>
      <c r="J458" s="12">
        <f>(MA1SONY[[#This Row],[Adj Close]]-MA1SONY[[#This Row],[3-MA]])</f>
        <v>0.4237999999999964</v>
      </c>
      <c r="K458" s="13">
        <f t="shared" si="37"/>
        <v>0.17960643999999695</v>
      </c>
      <c r="L458" s="13">
        <f>ABS(MA1SONY[[#This Row],[Erorr 2]])</f>
        <v>0.4237999999999964</v>
      </c>
      <c r="M458" s="11">
        <f>MA1SONY[[#This Row],[Abs Erorr 2]]/MA1SONY[[#This Row],[Adj Close]]</f>
        <v>2.0396573298681126E-2</v>
      </c>
      <c r="N458" s="9">
        <f t="shared" ref="N458:N521" si="39">AVERAGE(C452:C457)</f>
        <v>20.057616666666668</v>
      </c>
      <c r="O458" s="14">
        <f>MA1SONY[[#This Row],[Adj Close]]-MA1SONY[[#This Row],[6-MA]]</f>
        <v>0.72038333333333071</v>
      </c>
      <c r="P458" s="13">
        <f>(MA1SONY[[#This Row],[Adj Close]]-N458)^2</f>
        <v>0.5189521469444407</v>
      </c>
      <c r="Q458" s="13">
        <f>ABS(MA1SONY[[#This Row],[Erorr 3]])</f>
        <v>0.72038333333333071</v>
      </c>
      <c r="R458" s="15">
        <f>MA1SONY[[#This Row],[Abs Erorr 3]]/MA1SONY[[#This Row],[Adj Close]]</f>
        <v>3.4670484807648991E-2</v>
      </c>
    </row>
    <row r="459" spans="2:18">
      <c r="B459" s="7">
        <v>44447.291666666664</v>
      </c>
      <c r="C459" s="8">
        <v>20.6782</v>
      </c>
      <c r="D459" s="9">
        <f t="shared" si="36"/>
        <v>20.777999999999999</v>
      </c>
      <c r="E459" s="10">
        <f>MA1SONY[[#This Row],[Adj Close]]-MA1SONY[[#This Row],[Naive Trend ]]</f>
        <v>-9.9799999999998334E-2</v>
      </c>
      <c r="F459" s="6">
        <f t="shared" si="35"/>
        <v>9.9600399999996668E-3</v>
      </c>
      <c r="G459" s="6">
        <f>ABS(MA1SONY[[#This Row],[Erorr 1]])</f>
        <v>9.9799999999998334E-2</v>
      </c>
      <c r="H459" s="11">
        <f>MA1SONY[[#This Row],[Abs Erorr 1]]/MA1SONY[[#This Row],[Adj Close]]</f>
        <v>4.8263388496096529E-3</v>
      </c>
      <c r="I459" s="9">
        <f t="shared" si="38"/>
        <v>20.583033333333336</v>
      </c>
      <c r="J459" s="12">
        <f>(MA1SONY[[#This Row],[Adj Close]]-MA1SONY[[#This Row],[3-MA]])</f>
        <v>9.5166666666663957E-2</v>
      </c>
      <c r="K459" s="13">
        <f t="shared" si="37"/>
        <v>9.0566944444439284E-3</v>
      </c>
      <c r="L459" s="13">
        <f>ABS(MA1SONY[[#This Row],[Erorr 2]])</f>
        <v>9.5166666666663957E-2</v>
      </c>
      <c r="M459" s="11">
        <f>MA1SONY[[#This Row],[Abs Erorr 2]]/MA1SONY[[#This Row],[Adj Close]]</f>
        <v>4.6022703459036064E-3</v>
      </c>
      <c r="N459" s="9">
        <f t="shared" si="39"/>
        <v>20.220933333333335</v>
      </c>
      <c r="O459" s="14">
        <f>MA1SONY[[#This Row],[Adj Close]]-MA1SONY[[#This Row],[6-MA]]</f>
        <v>0.4572666666666656</v>
      </c>
      <c r="P459" s="13">
        <f>(MA1SONY[[#This Row],[Adj Close]]-N459)^2</f>
        <v>0.20909280444444348</v>
      </c>
      <c r="Q459" s="13">
        <f>ABS(MA1SONY[[#This Row],[Erorr 3]])</f>
        <v>0.4572666666666656</v>
      </c>
      <c r="R459" s="15">
        <f>MA1SONY[[#This Row],[Abs Erorr 3]]/MA1SONY[[#This Row],[Adj Close]]</f>
        <v>2.2113465711070868E-2</v>
      </c>
    </row>
    <row r="460" spans="2:18">
      <c r="B460" s="7">
        <v>44448.291666666664</v>
      </c>
      <c r="C460" s="8">
        <v>21.082799999999999</v>
      </c>
      <c r="D460" s="9">
        <f t="shared" si="36"/>
        <v>20.6782</v>
      </c>
      <c r="E460" s="10">
        <f>MA1SONY[[#This Row],[Adj Close]]-MA1SONY[[#This Row],[Naive Trend ]]</f>
        <v>0.40459999999999852</v>
      </c>
      <c r="F460" s="6">
        <f t="shared" si="35"/>
        <v>0.16370115999999879</v>
      </c>
      <c r="G460" s="6">
        <f>ABS(MA1SONY[[#This Row],[Erorr 1]])</f>
        <v>0.40459999999999852</v>
      </c>
      <c r="H460" s="11">
        <f>MA1SONY[[#This Row],[Abs Erorr 1]]/MA1SONY[[#This Row],[Adj Close]]</f>
        <v>1.9190999298005888E-2</v>
      </c>
      <c r="I460" s="9">
        <f t="shared" si="38"/>
        <v>20.7377</v>
      </c>
      <c r="J460" s="12">
        <f>(MA1SONY[[#This Row],[Adj Close]]-MA1SONY[[#This Row],[3-MA]])</f>
        <v>0.34509999999999863</v>
      </c>
      <c r="K460" s="13">
        <f t="shared" si="37"/>
        <v>0.11909400999999906</v>
      </c>
      <c r="L460" s="13">
        <f>ABS(MA1SONY[[#This Row],[Erorr 2]])</f>
        <v>0.34509999999999863</v>
      </c>
      <c r="M460" s="11">
        <f>MA1SONY[[#This Row],[Abs Erorr 2]]/MA1SONY[[#This Row],[Adj Close]]</f>
        <v>1.636879351888737E-2</v>
      </c>
      <c r="N460" s="9">
        <f t="shared" si="39"/>
        <v>20.392866666666666</v>
      </c>
      <c r="O460" s="14">
        <f>MA1SONY[[#This Row],[Adj Close]]-MA1SONY[[#This Row],[6-MA]]</f>
        <v>0.6899333333333324</v>
      </c>
      <c r="P460" s="13">
        <f>(MA1SONY[[#This Row],[Adj Close]]-N460)^2</f>
        <v>0.47600800444444313</v>
      </c>
      <c r="Q460" s="13">
        <f>ABS(MA1SONY[[#This Row],[Erorr 3]])</f>
        <v>0.6899333333333324</v>
      </c>
      <c r="R460" s="15">
        <f>MA1SONY[[#This Row],[Abs Erorr 3]]/MA1SONY[[#This Row],[Adj Close]]</f>
        <v>3.2724938496467855E-2</v>
      </c>
    </row>
    <row r="461" spans="2:18">
      <c r="B461" s="7">
        <v>44449.291666666664</v>
      </c>
      <c r="C461" s="8">
        <v>21.1538</v>
      </c>
      <c r="D461" s="9">
        <f t="shared" si="36"/>
        <v>21.082799999999999</v>
      </c>
      <c r="E461" s="10">
        <f>MA1SONY[[#This Row],[Adj Close]]-MA1SONY[[#This Row],[Naive Trend ]]</f>
        <v>7.1000000000001506E-2</v>
      </c>
      <c r="F461" s="6">
        <f t="shared" si="35"/>
        <v>5.0410000000002137E-3</v>
      </c>
      <c r="G461" s="6">
        <f>ABS(MA1SONY[[#This Row],[Erorr 1]])</f>
        <v>7.1000000000001506E-2</v>
      </c>
      <c r="H461" s="11">
        <f>MA1SONY[[#This Row],[Abs Erorr 1]]/MA1SONY[[#This Row],[Adj Close]]</f>
        <v>3.3563709593548915E-3</v>
      </c>
      <c r="I461" s="9">
        <f t="shared" si="38"/>
        <v>20.84633333333333</v>
      </c>
      <c r="J461" s="12">
        <f>(MA1SONY[[#This Row],[Adj Close]]-MA1SONY[[#This Row],[3-MA]])</f>
        <v>0.30746666666667011</v>
      </c>
      <c r="K461" s="13">
        <f t="shared" si="37"/>
        <v>9.4535751111113231E-2</v>
      </c>
      <c r="L461" s="13">
        <f>ABS(MA1SONY[[#This Row],[Erorr 2]])</f>
        <v>0.30746666666667011</v>
      </c>
      <c r="M461" s="11">
        <f>MA1SONY[[#This Row],[Abs Erorr 2]]/MA1SONY[[#This Row],[Adj Close]]</f>
        <v>1.4534819591121694E-2</v>
      </c>
      <c r="N461" s="9">
        <f t="shared" si="39"/>
        <v>20.600266666666666</v>
      </c>
      <c r="O461" s="14">
        <f>MA1SONY[[#This Row],[Adj Close]]-MA1SONY[[#This Row],[6-MA]]</f>
        <v>0.5535333333333341</v>
      </c>
      <c r="P461" s="13">
        <f>(MA1SONY[[#This Row],[Adj Close]]-N461)^2</f>
        <v>0.30639915111111193</v>
      </c>
      <c r="Q461" s="13">
        <f>ABS(MA1SONY[[#This Row],[Erorr 3]])</f>
        <v>0.5535333333333341</v>
      </c>
      <c r="R461" s="15">
        <f>MA1SONY[[#This Row],[Abs Erorr 3]]/MA1SONY[[#This Row],[Adj Close]]</f>
        <v>2.6167087394857381E-2</v>
      </c>
    </row>
    <row r="462" spans="2:18">
      <c r="B462" s="7">
        <v>44452.291666666664</v>
      </c>
      <c r="C462" s="8">
        <v>21.305299999999999</v>
      </c>
      <c r="D462" s="9">
        <f t="shared" si="36"/>
        <v>21.1538</v>
      </c>
      <c r="E462" s="10">
        <f>MA1SONY[[#This Row],[Adj Close]]-MA1SONY[[#This Row],[Naive Trend ]]</f>
        <v>0.15149999999999864</v>
      </c>
      <c r="F462" s="6">
        <f t="shared" si="35"/>
        <v>2.2952249999999588E-2</v>
      </c>
      <c r="G462" s="6">
        <f>ABS(MA1SONY[[#This Row],[Erorr 1]])</f>
        <v>0.15149999999999864</v>
      </c>
      <c r="H462" s="11">
        <f>MA1SONY[[#This Row],[Abs Erorr 1]]/MA1SONY[[#This Row],[Adj Close]]</f>
        <v>7.1109066758036094E-3</v>
      </c>
      <c r="I462" s="9">
        <f t="shared" si="38"/>
        <v>20.971599999999999</v>
      </c>
      <c r="J462" s="12">
        <f>(MA1SONY[[#This Row],[Adj Close]]-MA1SONY[[#This Row],[3-MA]])</f>
        <v>0.33370000000000033</v>
      </c>
      <c r="K462" s="13">
        <f t="shared" si="37"/>
        <v>0.11135569000000022</v>
      </c>
      <c r="L462" s="13">
        <f>ABS(MA1SONY[[#This Row],[Erorr 2]])</f>
        <v>0.33370000000000033</v>
      </c>
      <c r="M462" s="11">
        <f>MA1SONY[[#This Row],[Abs Erorr 2]]/MA1SONY[[#This Row],[Adj Close]]</f>
        <v>1.5662769357859329E-2</v>
      </c>
      <c r="N462" s="9">
        <f t="shared" si="39"/>
        <v>20.777316666666668</v>
      </c>
      <c r="O462" s="14">
        <f>MA1SONY[[#This Row],[Adj Close]]-MA1SONY[[#This Row],[6-MA]]</f>
        <v>0.52798333333333147</v>
      </c>
      <c r="P462" s="13">
        <f>(MA1SONY[[#This Row],[Adj Close]]-N462)^2</f>
        <v>0.27876640027777583</v>
      </c>
      <c r="Q462" s="13">
        <f>ABS(MA1SONY[[#This Row],[Erorr 3]])</f>
        <v>0.52798333333333147</v>
      </c>
      <c r="R462" s="15">
        <f>MA1SONY[[#This Row],[Abs Erorr 3]]/MA1SONY[[#This Row],[Adj Close]]</f>
        <v>2.4781783562462464E-2</v>
      </c>
    </row>
    <row r="463" spans="2:18">
      <c r="B463" s="7">
        <v>44453.291666666664</v>
      </c>
      <c r="C463" s="8">
        <v>21.337900000000001</v>
      </c>
      <c r="D463" s="9">
        <f t="shared" si="36"/>
        <v>21.305299999999999</v>
      </c>
      <c r="E463" s="10">
        <f>MA1SONY[[#This Row],[Adj Close]]-MA1SONY[[#This Row],[Naive Trend ]]</f>
        <v>3.2600000000002183E-2</v>
      </c>
      <c r="F463" s="6">
        <f t="shared" si="35"/>
        <v>1.0627600000001423E-3</v>
      </c>
      <c r="G463" s="6">
        <f>ABS(MA1SONY[[#This Row],[Erorr 1]])</f>
        <v>3.2600000000002183E-2</v>
      </c>
      <c r="H463" s="11">
        <f>MA1SONY[[#This Row],[Abs Erorr 1]]/MA1SONY[[#This Row],[Adj Close]]</f>
        <v>1.5277979557501995E-3</v>
      </c>
      <c r="I463" s="9">
        <f t="shared" si="38"/>
        <v>21.180633333333333</v>
      </c>
      <c r="J463" s="12">
        <f>(MA1SONY[[#This Row],[Adj Close]]-MA1SONY[[#This Row],[3-MA]])</f>
        <v>0.15726666666666844</v>
      </c>
      <c r="K463" s="13">
        <f t="shared" si="37"/>
        <v>2.4732804444445002E-2</v>
      </c>
      <c r="L463" s="13">
        <f>ABS(MA1SONY[[#This Row],[Erorr 2]])</f>
        <v>0.15726666666666844</v>
      </c>
      <c r="M463" s="11">
        <f>MA1SONY[[#This Row],[Abs Erorr 2]]/MA1SONY[[#This Row],[Adj Close]]</f>
        <v>7.3702972957352146E-3</v>
      </c>
      <c r="N463" s="9">
        <f t="shared" si="39"/>
        <v>20.959166666666665</v>
      </c>
      <c r="O463" s="14">
        <f>MA1SONY[[#This Row],[Adj Close]]-MA1SONY[[#This Row],[6-MA]]</f>
        <v>0.37873333333333647</v>
      </c>
      <c r="P463" s="13">
        <f>(MA1SONY[[#This Row],[Adj Close]]-N463)^2</f>
        <v>0.14343893777778016</v>
      </c>
      <c r="Q463" s="13">
        <f>ABS(MA1SONY[[#This Row],[Erorr 3]])</f>
        <v>0.37873333333333647</v>
      </c>
      <c r="R463" s="15">
        <f>MA1SONY[[#This Row],[Abs Erorr 3]]/MA1SONY[[#This Row],[Adj Close]]</f>
        <v>1.7749325535002809E-2</v>
      </c>
    </row>
    <row r="464" spans="2:18">
      <c r="B464" s="7">
        <v>44454.291666666664</v>
      </c>
      <c r="C464" s="8">
        <v>21.416499999999999</v>
      </c>
      <c r="D464" s="9">
        <f t="shared" si="36"/>
        <v>21.337900000000001</v>
      </c>
      <c r="E464" s="10">
        <f>MA1SONY[[#This Row],[Adj Close]]-MA1SONY[[#This Row],[Naive Trend ]]</f>
        <v>7.8599999999998005E-2</v>
      </c>
      <c r="F464" s="6">
        <f t="shared" si="35"/>
        <v>6.1779599999996866E-3</v>
      </c>
      <c r="G464" s="6">
        <f>ABS(MA1SONY[[#This Row],[Erorr 1]])</f>
        <v>7.8599999999998005E-2</v>
      </c>
      <c r="H464" s="11">
        <f>MA1SONY[[#This Row],[Abs Erorr 1]]/MA1SONY[[#This Row],[Adj Close]]</f>
        <v>3.6700674713420964E-3</v>
      </c>
      <c r="I464" s="9">
        <f t="shared" si="38"/>
        <v>21.265666666666664</v>
      </c>
      <c r="J464" s="12">
        <f>(MA1SONY[[#This Row],[Adj Close]]-MA1SONY[[#This Row],[3-MA]])</f>
        <v>0.15083333333333471</v>
      </c>
      <c r="K464" s="13">
        <f t="shared" si="37"/>
        <v>2.2750694444444858E-2</v>
      </c>
      <c r="L464" s="13">
        <f>ABS(MA1SONY[[#This Row],[Erorr 2]])</f>
        <v>0.15083333333333471</v>
      </c>
      <c r="M464" s="11">
        <f>MA1SONY[[#This Row],[Abs Erorr 2]]/MA1SONY[[#This Row],[Adj Close]]</f>
        <v>7.0428563646410345E-3</v>
      </c>
      <c r="N464" s="9">
        <f t="shared" si="39"/>
        <v>21.056000000000001</v>
      </c>
      <c r="O464" s="14">
        <f>MA1SONY[[#This Row],[Adj Close]]-MA1SONY[[#This Row],[6-MA]]</f>
        <v>0.36049999999999827</v>
      </c>
      <c r="P464" s="13">
        <f>(MA1SONY[[#This Row],[Adj Close]]-N464)^2</f>
        <v>0.12996024999999875</v>
      </c>
      <c r="Q464" s="13">
        <f>ABS(MA1SONY[[#This Row],[Erorr 3]])</f>
        <v>0.36049999999999827</v>
      </c>
      <c r="R464" s="15">
        <f>MA1SONY[[#This Row],[Abs Erorr 3]]/MA1SONY[[#This Row],[Adj Close]]</f>
        <v>1.6832815819578281E-2</v>
      </c>
    </row>
    <row r="465" spans="2:18">
      <c r="B465" s="7">
        <v>44455.291666666664</v>
      </c>
      <c r="C465" s="8">
        <v>21.531500000000001</v>
      </c>
      <c r="D465" s="9">
        <f t="shared" si="36"/>
        <v>21.416499999999999</v>
      </c>
      <c r="E465" s="10">
        <f>MA1SONY[[#This Row],[Adj Close]]-MA1SONY[[#This Row],[Naive Trend ]]</f>
        <v>0.11500000000000199</v>
      </c>
      <c r="F465" s="6">
        <f t="shared" si="35"/>
        <v>1.3225000000000457E-2</v>
      </c>
      <c r="G465" s="6">
        <f>ABS(MA1SONY[[#This Row],[Erorr 1]])</f>
        <v>0.11500000000000199</v>
      </c>
      <c r="H465" s="11">
        <f>MA1SONY[[#This Row],[Abs Erorr 1]]/MA1SONY[[#This Row],[Adj Close]]</f>
        <v>5.3410120056662088E-3</v>
      </c>
      <c r="I465" s="9">
        <f t="shared" si="38"/>
        <v>21.353233333333332</v>
      </c>
      <c r="J465" s="12">
        <f>(MA1SONY[[#This Row],[Adj Close]]-MA1SONY[[#This Row],[3-MA]])</f>
        <v>0.17826666666666924</v>
      </c>
      <c r="K465" s="13">
        <f t="shared" si="37"/>
        <v>3.1779004444445362E-2</v>
      </c>
      <c r="L465" s="13">
        <f>ABS(MA1SONY[[#This Row],[Erorr 2]])</f>
        <v>0.17826666666666924</v>
      </c>
      <c r="M465" s="11">
        <f>MA1SONY[[#This Row],[Abs Erorr 2]]/MA1SONY[[#This Row],[Adj Close]]</f>
        <v>8.2793426684935664E-3</v>
      </c>
      <c r="N465" s="9">
        <f t="shared" si="39"/>
        <v>21.162416666666669</v>
      </c>
      <c r="O465" s="14">
        <f>MA1SONY[[#This Row],[Adj Close]]-MA1SONY[[#This Row],[6-MA]]</f>
        <v>0.36908333333333232</v>
      </c>
      <c r="P465" s="13">
        <f>(MA1SONY[[#This Row],[Adj Close]]-N465)^2</f>
        <v>0.13622250694444368</v>
      </c>
      <c r="Q465" s="13">
        <f>ABS(MA1SONY[[#This Row],[Erorr 3]])</f>
        <v>0.36908333333333232</v>
      </c>
      <c r="R465" s="15">
        <f>MA1SONY[[#This Row],[Abs Erorr 3]]/MA1SONY[[#This Row],[Adj Close]]</f>
        <v>1.7141552299344325E-2</v>
      </c>
    </row>
    <row r="466" spans="2:18">
      <c r="B466" s="7">
        <v>44456.291666666664</v>
      </c>
      <c r="C466" s="8">
        <v>21.226700000000001</v>
      </c>
      <c r="D466" s="9">
        <f t="shared" si="36"/>
        <v>21.531500000000001</v>
      </c>
      <c r="E466" s="10">
        <f>MA1SONY[[#This Row],[Adj Close]]-MA1SONY[[#This Row],[Naive Trend ]]</f>
        <v>-0.30480000000000018</v>
      </c>
      <c r="F466" s="6">
        <f t="shared" si="35"/>
        <v>9.2903040000000117E-2</v>
      </c>
      <c r="G466" s="6">
        <f>ABS(MA1SONY[[#This Row],[Erorr 1]])</f>
        <v>0.30480000000000018</v>
      </c>
      <c r="H466" s="11">
        <f>MA1SONY[[#This Row],[Abs Erorr 1]]/MA1SONY[[#This Row],[Adj Close]]</f>
        <v>1.4359273933300993E-2</v>
      </c>
      <c r="I466" s="9">
        <f t="shared" si="38"/>
        <v>21.428633333333334</v>
      </c>
      <c r="J466" s="12">
        <f>(MA1SONY[[#This Row],[Adj Close]]-MA1SONY[[#This Row],[3-MA]])</f>
        <v>-0.20193333333333285</v>
      </c>
      <c r="K466" s="13">
        <f t="shared" si="37"/>
        <v>4.0777071111110917E-2</v>
      </c>
      <c r="L466" s="13">
        <f>ABS(MA1SONY[[#This Row],[Erorr 2]])</f>
        <v>0.20193333333333285</v>
      </c>
      <c r="M466" s="11">
        <f>MA1SONY[[#This Row],[Abs Erorr 2]]/MA1SONY[[#This Row],[Adj Close]]</f>
        <v>9.5131760157411583E-3</v>
      </c>
      <c r="N466" s="9">
        <f t="shared" si="39"/>
        <v>21.304633333333332</v>
      </c>
      <c r="O466" s="14">
        <f>MA1SONY[[#This Row],[Adj Close]]-MA1SONY[[#This Row],[6-MA]]</f>
        <v>-7.7933333333330523E-2</v>
      </c>
      <c r="P466" s="13">
        <f>(MA1SONY[[#This Row],[Adj Close]]-N466)^2</f>
        <v>6.0736044444440066E-3</v>
      </c>
      <c r="Q466" s="13">
        <f>ABS(MA1SONY[[#This Row],[Erorr 3]])</f>
        <v>7.7933333333330523E-2</v>
      </c>
      <c r="R466" s="15">
        <f>MA1SONY[[#This Row],[Abs Erorr 3]]/MA1SONY[[#This Row],[Adj Close]]</f>
        <v>3.6714766465503596E-3</v>
      </c>
    </row>
    <row r="467" spans="2:18">
      <c r="B467" s="7">
        <v>44459.291666666664</v>
      </c>
      <c r="C467" s="8">
        <v>20.816299999999998</v>
      </c>
      <c r="D467" s="9">
        <f t="shared" si="36"/>
        <v>21.226700000000001</v>
      </c>
      <c r="E467" s="10">
        <f>MA1SONY[[#This Row],[Adj Close]]-MA1SONY[[#This Row],[Naive Trend ]]</f>
        <v>-0.41040000000000276</v>
      </c>
      <c r="F467" s="6">
        <f t="shared" si="35"/>
        <v>0.16842816000000227</v>
      </c>
      <c r="G467" s="6">
        <f>ABS(MA1SONY[[#This Row],[Erorr 1]])</f>
        <v>0.41040000000000276</v>
      </c>
      <c r="H467" s="11">
        <f>MA1SONY[[#This Row],[Abs Erorr 1]]/MA1SONY[[#This Row],[Adj Close]]</f>
        <v>1.9715319245014858E-2</v>
      </c>
      <c r="I467" s="9">
        <f t="shared" si="38"/>
        <v>21.391566666666666</v>
      </c>
      <c r="J467" s="12">
        <f>(MA1SONY[[#This Row],[Adj Close]]-MA1SONY[[#This Row],[3-MA]])</f>
        <v>-0.5752666666666677</v>
      </c>
      <c r="K467" s="13">
        <f t="shared" si="37"/>
        <v>0.33093173777777896</v>
      </c>
      <c r="L467" s="13">
        <f>ABS(MA1SONY[[#This Row],[Erorr 2]])</f>
        <v>0.5752666666666677</v>
      </c>
      <c r="M467" s="11">
        <f>MA1SONY[[#This Row],[Abs Erorr 2]]/MA1SONY[[#This Row],[Adj Close]]</f>
        <v>2.7635394698705715E-2</v>
      </c>
      <c r="N467" s="9">
        <f t="shared" si="39"/>
        <v>21.328616666666665</v>
      </c>
      <c r="O467" s="14">
        <f>MA1SONY[[#This Row],[Adj Close]]-MA1SONY[[#This Row],[6-MA]]</f>
        <v>-0.51231666666666698</v>
      </c>
      <c r="P467" s="13">
        <f>(MA1SONY[[#This Row],[Adj Close]]-N467)^2</f>
        <v>0.26246836694444475</v>
      </c>
      <c r="Q467" s="13">
        <f>ABS(MA1SONY[[#This Row],[Erorr 3]])</f>
        <v>0.51231666666666698</v>
      </c>
      <c r="R467" s="15">
        <f>MA1SONY[[#This Row],[Abs Erorr 3]]/MA1SONY[[#This Row],[Adj Close]]</f>
        <v>2.4611322217044672E-2</v>
      </c>
    </row>
    <row r="468" spans="2:18">
      <c r="B468" s="7">
        <v>44460.291666666664</v>
      </c>
      <c r="C468" s="8">
        <v>21.554500000000001</v>
      </c>
      <c r="D468" s="9">
        <f t="shared" si="36"/>
        <v>20.816299999999998</v>
      </c>
      <c r="E468" s="10">
        <f>MA1SONY[[#This Row],[Adj Close]]-MA1SONY[[#This Row],[Naive Trend ]]</f>
        <v>0.73820000000000263</v>
      </c>
      <c r="F468" s="6">
        <f t="shared" si="35"/>
        <v>0.54493924000000393</v>
      </c>
      <c r="G468" s="6">
        <f>ABS(MA1SONY[[#This Row],[Erorr 1]])</f>
        <v>0.73820000000000263</v>
      </c>
      <c r="H468" s="11">
        <f>MA1SONY[[#This Row],[Abs Erorr 1]]/MA1SONY[[#This Row],[Adj Close]]</f>
        <v>3.4248068848732403E-2</v>
      </c>
      <c r="I468" s="9">
        <f t="shared" si="38"/>
        <v>21.191500000000001</v>
      </c>
      <c r="J468" s="12">
        <f>(MA1SONY[[#This Row],[Adj Close]]-MA1SONY[[#This Row],[3-MA]])</f>
        <v>0.36299999999999955</v>
      </c>
      <c r="K468" s="13">
        <f t="shared" si="37"/>
        <v>0.13176899999999966</v>
      </c>
      <c r="L468" s="13">
        <f>ABS(MA1SONY[[#This Row],[Erorr 2]])</f>
        <v>0.36299999999999955</v>
      </c>
      <c r="M468" s="11">
        <f>MA1SONY[[#This Row],[Abs Erorr 2]]/MA1SONY[[#This Row],[Adj Close]]</f>
        <v>1.6841030875223248E-2</v>
      </c>
      <c r="N468" s="9">
        <f t="shared" si="39"/>
        <v>21.272366666666663</v>
      </c>
      <c r="O468" s="14">
        <f>MA1SONY[[#This Row],[Adj Close]]-MA1SONY[[#This Row],[6-MA]]</f>
        <v>0.28213333333333779</v>
      </c>
      <c r="P468" s="13">
        <f>(MA1SONY[[#This Row],[Adj Close]]-N468)^2</f>
        <v>7.9599217777780285E-2</v>
      </c>
      <c r="Q468" s="13">
        <f>ABS(MA1SONY[[#This Row],[Erorr 3]])</f>
        <v>0.28213333333333779</v>
      </c>
      <c r="R468" s="15">
        <f>MA1SONY[[#This Row],[Abs Erorr 3]]/MA1SONY[[#This Row],[Adj Close]]</f>
        <v>1.3089300764728376E-2</v>
      </c>
    </row>
    <row r="469" spans="2:18">
      <c r="B469" s="7">
        <v>44461.291666666664</v>
      </c>
      <c r="C469" s="8">
        <v>21.976400000000002</v>
      </c>
      <c r="D469" s="9">
        <f t="shared" si="36"/>
        <v>21.554500000000001</v>
      </c>
      <c r="E469" s="10">
        <f>MA1SONY[[#This Row],[Adj Close]]-MA1SONY[[#This Row],[Naive Trend ]]</f>
        <v>0.42190000000000083</v>
      </c>
      <c r="F469" s="6">
        <f t="shared" si="35"/>
        <v>0.1779996100000007</v>
      </c>
      <c r="G469" s="6">
        <f>ABS(MA1SONY[[#This Row],[Erorr 1]])</f>
        <v>0.42190000000000083</v>
      </c>
      <c r="H469" s="11">
        <f>MA1SONY[[#This Row],[Abs Erorr 1]]/MA1SONY[[#This Row],[Adj Close]]</f>
        <v>1.9197866802570067E-2</v>
      </c>
      <c r="I469" s="9">
        <f t="shared" si="38"/>
        <v>21.199166666666667</v>
      </c>
      <c r="J469" s="12">
        <f>(MA1SONY[[#This Row],[Adj Close]]-MA1SONY[[#This Row],[3-MA]])</f>
        <v>0.777233333333335</v>
      </c>
      <c r="K469" s="13">
        <f t="shared" si="37"/>
        <v>0.60409165444444701</v>
      </c>
      <c r="L469" s="13">
        <f>ABS(MA1SONY[[#This Row],[Erorr 2]])</f>
        <v>0.777233333333335</v>
      </c>
      <c r="M469" s="11">
        <f>MA1SONY[[#This Row],[Abs Erorr 2]]/MA1SONY[[#This Row],[Adj Close]]</f>
        <v>3.5366726731099495E-2</v>
      </c>
      <c r="N469" s="9">
        <f t="shared" si="39"/>
        <v>21.3139</v>
      </c>
      <c r="O469" s="14">
        <f>MA1SONY[[#This Row],[Adj Close]]-MA1SONY[[#This Row],[6-MA]]</f>
        <v>0.66250000000000142</v>
      </c>
      <c r="P469" s="13">
        <f>(MA1SONY[[#This Row],[Adj Close]]-N469)^2</f>
        <v>0.43890625000000189</v>
      </c>
      <c r="Q469" s="13">
        <f>ABS(MA1SONY[[#This Row],[Erorr 3]])</f>
        <v>0.66250000000000142</v>
      </c>
      <c r="R469" s="15">
        <f>MA1SONY[[#This Row],[Abs Erorr 3]]/MA1SONY[[#This Row],[Adj Close]]</f>
        <v>3.0145974772938306E-2</v>
      </c>
    </row>
    <row r="470" spans="2:18">
      <c r="B470" s="7">
        <v>44462.291666666664</v>
      </c>
      <c r="C470" s="8">
        <v>22.146999999999998</v>
      </c>
      <c r="D470" s="9">
        <f t="shared" si="36"/>
        <v>21.976400000000002</v>
      </c>
      <c r="E470" s="10">
        <f>MA1SONY[[#This Row],[Adj Close]]-MA1SONY[[#This Row],[Naive Trend ]]</f>
        <v>0.17059999999999675</v>
      </c>
      <c r="F470" s="6">
        <f t="shared" si="35"/>
        <v>2.9104359999998893E-2</v>
      </c>
      <c r="G470" s="6">
        <f>ABS(MA1SONY[[#This Row],[Erorr 1]])</f>
        <v>0.17059999999999675</v>
      </c>
      <c r="H470" s="11">
        <f>MA1SONY[[#This Row],[Abs Erorr 1]]/MA1SONY[[#This Row],[Adj Close]]</f>
        <v>7.7030749085653478E-3</v>
      </c>
      <c r="I470" s="9">
        <f t="shared" si="38"/>
        <v>21.449066666666667</v>
      </c>
      <c r="J470" s="12">
        <f>(MA1SONY[[#This Row],[Adj Close]]-MA1SONY[[#This Row],[3-MA]])</f>
        <v>0.69793333333333152</v>
      </c>
      <c r="K470" s="13">
        <f t="shared" si="37"/>
        <v>0.48711093777777525</v>
      </c>
      <c r="L470" s="13">
        <f>ABS(MA1SONY[[#This Row],[Erorr 2]])</f>
        <v>0.69793333333333152</v>
      </c>
      <c r="M470" s="11">
        <f>MA1SONY[[#This Row],[Abs Erorr 2]]/MA1SONY[[#This Row],[Adj Close]]</f>
        <v>3.1513673785764737E-2</v>
      </c>
      <c r="N470" s="9">
        <f t="shared" si="39"/>
        <v>21.420316666666668</v>
      </c>
      <c r="O470" s="14">
        <f>MA1SONY[[#This Row],[Adj Close]]-MA1SONY[[#This Row],[6-MA]]</f>
        <v>0.72668333333333024</v>
      </c>
      <c r="P470" s="13">
        <f>(MA1SONY[[#This Row],[Adj Close]]-N470)^2</f>
        <v>0.52806866694443999</v>
      </c>
      <c r="Q470" s="13">
        <f>ABS(MA1SONY[[#This Row],[Erorr 3]])</f>
        <v>0.72668333333333024</v>
      </c>
      <c r="R470" s="15">
        <f>MA1SONY[[#This Row],[Abs Erorr 3]]/MA1SONY[[#This Row],[Adj Close]]</f>
        <v>3.2811818003943213E-2</v>
      </c>
    </row>
    <row r="471" spans="2:18">
      <c r="B471" s="7">
        <v>44463.291666666664</v>
      </c>
      <c r="C471" s="8">
        <v>22.551600000000001</v>
      </c>
      <c r="D471" s="9">
        <f t="shared" si="36"/>
        <v>22.146999999999998</v>
      </c>
      <c r="E471" s="10">
        <f>MA1SONY[[#This Row],[Adj Close]]-MA1SONY[[#This Row],[Naive Trend ]]</f>
        <v>0.40460000000000207</v>
      </c>
      <c r="F471" s="6">
        <f t="shared" si="35"/>
        <v>0.16370116000000168</v>
      </c>
      <c r="G471" s="6">
        <f>ABS(MA1SONY[[#This Row],[Erorr 1]])</f>
        <v>0.40460000000000207</v>
      </c>
      <c r="H471" s="11">
        <f>MA1SONY[[#This Row],[Abs Erorr 1]]/MA1SONY[[#This Row],[Adj Close]]</f>
        <v>1.7941077351496217E-2</v>
      </c>
      <c r="I471" s="9">
        <f t="shared" si="38"/>
        <v>21.892633333333333</v>
      </c>
      <c r="J471" s="12">
        <f>(MA1SONY[[#This Row],[Adj Close]]-MA1SONY[[#This Row],[3-MA]])</f>
        <v>0.65896666666666803</v>
      </c>
      <c r="K471" s="13">
        <f t="shared" si="37"/>
        <v>0.4342370677777796</v>
      </c>
      <c r="L471" s="13">
        <f>ABS(MA1SONY[[#This Row],[Erorr 2]])</f>
        <v>0.65896666666666803</v>
      </c>
      <c r="M471" s="11">
        <f>MA1SONY[[#This Row],[Abs Erorr 2]]/MA1SONY[[#This Row],[Adj Close]]</f>
        <v>2.9220395300850851E-2</v>
      </c>
      <c r="N471" s="9">
        <f t="shared" si="39"/>
        <v>21.542066666666667</v>
      </c>
      <c r="O471" s="14">
        <f>MA1SONY[[#This Row],[Adj Close]]-MA1SONY[[#This Row],[6-MA]]</f>
        <v>1.0095333333333336</v>
      </c>
      <c r="P471" s="13">
        <f>(MA1SONY[[#This Row],[Adj Close]]-N471)^2</f>
        <v>1.0191575511111117</v>
      </c>
      <c r="Q471" s="13">
        <f>ABS(MA1SONY[[#This Row],[Erorr 3]])</f>
        <v>1.0095333333333336</v>
      </c>
      <c r="R471" s="15">
        <f>MA1SONY[[#This Row],[Abs Erorr 3]]/MA1SONY[[#This Row],[Adj Close]]</f>
        <v>4.4765485966997177E-2</v>
      </c>
    </row>
    <row r="472" spans="2:18">
      <c r="B472" s="7">
        <v>44466.291666666664</v>
      </c>
      <c r="C472" s="8">
        <v>22.294699999999999</v>
      </c>
      <c r="D472" s="9">
        <f t="shared" si="36"/>
        <v>22.551600000000001</v>
      </c>
      <c r="E472" s="10">
        <f>MA1SONY[[#This Row],[Adj Close]]-MA1SONY[[#This Row],[Naive Trend ]]</f>
        <v>-0.25690000000000168</v>
      </c>
      <c r="F472" s="6">
        <f t="shared" si="35"/>
        <v>6.5997610000000859E-2</v>
      </c>
      <c r="G472" s="6">
        <f>ABS(MA1SONY[[#This Row],[Erorr 1]])</f>
        <v>0.25690000000000168</v>
      </c>
      <c r="H472" s="11">
        <f>MA1SONY[[#This Row],[Abs Erorr 1]]/MA1SONY[[#This Row],[Adj Close]]</f>
        <v>1.1522918002933509E-2</v>
      </c>
      <c r="I472" s="9">
        <f t="shared" si="38"/>
        <v>22.225000000000005</v>
      </c>
      <c r="J472" s="12">
        <f>(MA1SONY[[#This Row],[Adj Close]]-MA1SONY[[#This Row],[3-MA]])</f>
        <v>6.9699999999993878E-2</v>
      </c>
      <c r="K472" s="13">
        <f t="shared" si="37"/>
        <v>4.8580899999991463E-3</v>
      </c>
      <c r="L472" s="13">
        <f>ABS(MA1SONY[[#This Row],[Erorr 2]])</f>
        <v>6.9699999999993878E-2</v>
      </c>
      <c r="M472" s="11">
        <f>MA1SONY[[#This Row],[Abs Erorr 2]]/MA1SONY[[#This Row],[Adj Close]]</f>
        <v>3.1263035609357327E-3</v>
      </c>
      <c r="N472" s="9">
        <f t="shared" si="39"/>
        <v>21.712083333333336</v>
      </c>
      <c r="O472" s="14">
        <f>MA1SONY[[#This Row],[Adj Close]]-MA1SONY[[#This Row],[6-MA]]</f>
        <v>0.58261666666666301</v>
      </c>
      <c r="P472" s="13">
        <f>(MA1SONY[[#This Row],[Adj Close]]-N472)^2</f>
        <v>0.33944218027777351</v>
      </c>
      <c r="Q472" s="13">
        <f>ABS(MA1SONY[[#This Row],[Erorr 3]])</f>
        <v>0.58261666666666301</v>
      </c>
      <c r="R472" s="15">
        <f>MA1SONY[[#This Row],[Abs Erorr 3]]/MA1SONY[[#This Row],[Adj Close]]</f>
        <v>2.613251878996636E-2</v>
      </c>
    </row>
    <row r="473" spans="2:18">
      <c r="B473" s="7">
        <v>44467.291666666664</v>
      </c>
      <c r="C473" s="8">
        <v>21.811499999999999</v>
      </c>
      <c r="D473" s="9">
        <f t="shared" si="36"/>
        <v>22.294699999999999</v>
      </c>
      <c r="E473" s="10">
        <f>MA1SONY[[#This Row],[Adj Close]]-MA1SONY[[#This Row],[Naive Trend ]]</f>
        <v>-0.48320000000000007</v>
      </c>
      <c r="F473" s="6">
        <f t="shared" si="35"/>
        <v>0.23348224000000006</v>
      </c>
      <c r="G473" s="6">
        <f>ABS(MA1SONY[[#This Row],[Erorr 1]])</f>
        <v>0.48320000000000007</v>
      </c>
      <c r="H473" s="11">
        <f>MA1SONY[[#This Row],[Abs Erorr 1]]/MA1SONY[[#This Row],[Adj Close]]</f>
        <v>2.2153451161084754E-2</v>
      </c>
      <c r="I473" s="9">
        <f t="shared" si="38"/>
        <v>22.331100000000003</v>
      </c>
      <c r="J473" s="12">
        <f>(MA1SONY[[#This Row],[Adj Close]]-MA1SONY[[#This Row],[3-MA]])</f>
        <v>-0.51960000000000406</v>
      </c>
      <c r="K473" s="13">
        <f t="shared" si="37"/>
        <v>0.26998416000000419</v>
      </c>
      <c r="L473" s="13">
        <f>ABS(MA1SONY[[#This Row],[Erorr 2]])</f>
        <v>0.51960000000000406</v>
      </c>
      <c r="M473" s="11">
        <f>MA1SONY[[#This Row],[Abs Erorr 2]]/MA1SONY[[#This Row],[Adj Close]]</f>
        <v>2.3822295578020958E-2</v>
      </c>
      <c r="N473" s="9">
        <f t="shared" si="39"/>
        <v>21.890083333333337</v>
      </c>
      <c r="O473" s="14">
        <f>MA1SONY[[#This Row],[Adj Close]]-MA1SONY[[#This Row],[6-MA]]</f>
        <v>-7.858333333333789E-2</v>
      </c>
      <c r="P473" s="13">
        <f>(MA1SONY[[#This Row],[Adj Close]]-N473)^2</f>
        <v>6.1753402777784943E-3</v>
      </c>
      <c r="Q473" s="13">
        <f>ABS(MA1SONY[[#This Row],[Erorr 3]])</f>
        <v>7.858333333333789E-2</v>
      </c>
      <c r="R473" s="15">
        <f>MA1SONY[[#This Row],[Abs Erorr 3]]/MA1SONY[[#This Row],[Adj Close]]</f>
        <v>3.6028394807022853E-3</v>
      </c>
    </row>
    <row r="474" spans="2:18">
      <c r="B474" s="7">
        <v>44468.291666666664</v>
      </c>
      <c r="C474" s="8">
        <v>21.4252</v>
      </c>
      <c r="D474" s="9">
        <f t="shared" si="36"/>
        <v>21.811499999999999</v>
      </c>
      <c r="E474" s="10">
        <f>MA1SONY[[#This Row],[Adj Close]]-MA1SONY[[#This Row],[Naive Trend ]]</f>
        <v>-0.38629999999999853</v>
      </c>
      <c r="F474" s="6">
        <f t="shared" si="35"/>
        <v>0.14922768999999886</v>
      </c>
      <c r="G474" s="6">
        <f>ABS(MA1SONY[[#This Row],[Erorr 1]])</f>
        <v>0.38629999999999853</v>
      </c>
      <c r="H474" s="11">
        <f>MA1SONY[[#This Row],[Abs Erorr 1]]/MA1SONY[[#This Row],[Adj Close]]</f>
        <v>1.8030170080092531E-2</v>
      </c>
      <c r="I474" s="9">
        <f t="shared" si="38"/>
        <v>22.219266666666666</v>
      </c>
      <c r="J474" s="12">
        <f>(MA1SONY[[#This Row],[Adj Close]]-MA1SONY[[#This Row],[3-MA]])</f>
        <v>-0.79406666666666581</v>
      </c>
      <c r="K474" s="13">
        <f t="shared" si="37"/>
        <v>0.63054187111110971</v>
      </c>
      <c r="L474" s="13">
        <f>ABS(MA1SONY[[#This Row],[Erorr 2]])</f>
        <v>0.79406666666666581</v>
      </c>
      <c r="M474" s="11">
        <f>MA1SONY[[#This Row],[Abs Erorr 2]]/MA1SONY[[#This Row],[Adj Close]]</f>
        <v>3.7062275575801662E-2</v>
      </c>
      <c r="N474" s="9">
        <f t="shared" si="39"/>
        <v>22.055949999999999</v>
      </c>
      <c r="O474" s="14">
        <f>MA1SONY[[#This Row],[Adj Close]]-MA1SONY[[#This Row],[6-MA]]</f>
        <v>-0.63074999999999903</v>
      </c>
      <c r="P474" s="13">
        <f>(MA1SONY[[#This Row],[Adj Close]]-N474)^2</f>
        <v>0.39784556249999881</v>
      </c>
      <c r="Q474" s="13">
        <f>ABS(MA1SONY[[#This Row],[Erorr 3]])</f>
        <v>0.63074999999999903</v>
      </c>
      <c r="R474" s="15">
        <f>MA1SONY[[#This Row],[Abs Erorr 3]]/MA1SONY[[#This Row],[Adj Close]]</f>
        <v>2.9439631835408726E-2</v>
      </c>
    </row>
    <row r="475" spans="2:18">
      <c r="B475" s="7">
        <v>44469.291666666664</v>
      </c>
      <c r="C475" s="8">
        <v>21.252300000000002</v>
      </c>
      <c r="D475" s="9">
        <f t="shared" si="36"/>
        <v>21.4252</v>
      </c>
      <c r="E475" s="10">
        <f>MA1SONY[[#This Row],[Adj Close]]-MA1SONY[[#This Row],[Naive Trend ]]</f>
        <v>-0.1728999999999985</v>
      </c>
      <c r="F475" s="6">
        <f t="shared" si="35"/>
        <v>2.9894409999999483E-2</v>
      </c>
      <c r="G475" s="6">
        <f>ABS(MA1SONY[[#This Row],[Erorr 1]])</f>
        <v>0.1728999999999985</v>
      </c>
      <c r="H475" s="11">
        <f>MA1SONY[[#This Row],[Abs Erorr 1]]/MA1SONY[[#This Row],[Adj Close]]</f>
        <v>8.1355900302554768E-3</v>
      </c>
      <c r="I475" s="9">
        <f t="shared" si="38"/>
        <v>21.843800000000002</v>
      </c>
      <c r="J475" s="12">
        <f>(MA1SONY[[#This Row],[Adj Close]]-MA1SONY[[#This Row],[3-MA]])</f>
        <v>-0.59149999999999991</v>
      </c>
      <c r="K475" s="13">
        <f t="shared" si="37"/>
        <v>0.34987224999999988</v>
      </c>
      <c r="L475" s="13">
        <f>ABS(MA1SONY[[#This Row],[Erorr 2]])</f>
        <v>0.59149999999999991</v>
      </c>
      <c r="M475" s="11">
        <f>MA1SONY[[#This Row],[Abs Erorr 2]]/MA1SONY[[#This Row],[Adj Close]]</f>
        <v>2.7832281682453188E-2</v>
      </c>
      <c r="N475" s="9">
        <f t="shared" si="39"/>
        <v>22.034400000000002</v>
      </c>
      <c r="O475" s="14">
        <f>MA1SONY[[#This Row],[Adj Close]]-MA1SONY[[#This Row],[6-MA]]</f>
        <v>-0.7820999999999998</v>
      </c>
      <c r="P475" s="13">
        <f>(MA1SONY[[#This Row],[Adj Close]]-N475)^2</f>
        <v>0.61168040999999973</v>
      </c>
      <c r="Q475" s="13">
        <f>ABS(MA1SONY[[#This Row],[Erorr 3]])</f>
        <v>0.7820999999999998</v>
      </c>
      <c r="R475" s="15">
        <f>MA1SONY[[#This Row],[Abs Erorr 3]]/MA1SONY[[#This Row],[Adj Close]]</f>
        <v>3.6800722745302848E-2</v>
      </c>
    </row>
    <row r="476" spans="2:18">
      <c r="B476" s="7">
        <v>44470.291666666664</v>
      </c>
      <c r="C476" s="8">
        <v>21.046600000000002</v>
      </c>
      <c r="D476" s="9">
        <f t="shared" si="36"/>
        <v>21.252300000000002</v>
      </c>
      <c r="E476" s="10">
        <f>MA1SONY[[#This Row],[Adj Close]]-MA1SONY[[#This Row],[Naive Trend ]]</f>
        <v>-0.20570000000000022</v>
      </c>
      <c r="F476" s="6">
        <f t="shared" si="35"/>
        <v>4.2312490000000091E-2</v>
      </c>
      <c r="G476" s="6">
        <f>ABS(MA1SONY[[#This Row],[Erorr 1]])</f>
        <v>0.20570000000000022</v>
      </c>
      <c r="H476" s="11">
        <f>MA1SONY[[#This Row],[Abs Erorr 1]]/MA1SONY[[#This Row],[Adj Close]]</f>
        <v>9.7735501221099946E-3</v>
      </c>
      <c r="I476" s="9">
        <f t="shared" si="38"/>
        <v>21.496333333333336</v>
      </c>
      <c r="J476" s="12">
        <f>(MA1SONY[[#This Row],[Adj Close]]-MA1SONY[[#This Row],[3-MA]])</f>
        <v>-0.44973333333333443</v>
      </c>
      <c r="K476" s="13">
        <f t="shared" si="37"/>
        <v>0.20226007111111211</v>
      </c>
      <c r="L476" s="13">
        <f>ABS(MA1SONY[[#This Row],[Erorr 2]])</f>
        <v>0.44973333333333443</v>
      </c>
      <c r="M476" s="11">
        <f>MA1SONY[[#This Row],[Abs Erorr 2]]/MA1SONY[[#This Row],[Adj Close]]</f>
        <v>2.1368455395804283E-2</v>
      </c>
      <c r="N476" s="9">
        <f t="shared" si="39"/>
        <v>21.913716666666669</v>
      </c>
      <c r="O476" s="14">
        <f>MA1SONY[[#This Row],[Adj Close]]-MA1SONY[[#This Row],[6-MA]]</f>
        <v>-0.86711666666666787</v>
      </c>
      <c r="P476" s="13">
        <f>(MA1SONY[[#This Row],[Adj Close]]-N476)^2</f>
        <v>0.75189131361111317</v>
      </c>
      <c r="Q476" s="13">
        <f>ABS(MA1SONY[[#This Row],[Erorr 3]])</f>
        <v>0.86711666666666787</v>
      </c>
      <c r="R476" s="15">
        <f>MA1SONY[[#This Row],[Abs Erorr 3]]/MA1SONY[[#This Row],[Adj Close]]</f>
        <v>4.1199845422380234E-2</v>
      </c>
    </row>
    <row r="477" spans="2:18">
      <c r="B477" s="7">
        <v>44473.291666666664</v>
      </c>
      <c r="C477" s="8">
        <v>20.558499999999999</v>
      </c>
      <c r="D477" s="9">
        <f t="shared" si="36"/>
        <v>21.046600000000002</v>
      </c>
      <c r="E477" s="10">
        <f>MA1SONY[[#This Row],[Adj Close]]-MA1SONY[[#This Row],[Naive Trend ]]</f>
        <v>-0.48810000000000286</v>
      </c>
      <c r="F477" s="6">
        <f t="shared" si="35"/>
        <v>0.2382416100000028</v>
      </c>
      <c r="G477" s="6">
        <f>ABS(MA1SONY[[#This Row],[Erorr 1]])</f>
        <v>0.48810000000000286</v>
      </c>
      <c r="H477" s="11">
        <f>MA1SONY[[#This Row],[Abs Erorr 1]]/MA1SONY[[#This Row],[Adj Close]]</f>
        <v>2.3742004523676478E-2</v>
      </c>
      <c r="I477" s="9">
        <f t="shared" si="38"/>
        <v>21.241366666666668</v>
      </c>
      <c r="J477" s="12">
        <f>(MA1SONY[[#This Row],[Adj Close]]-MA1SONY[[#This Row],[3-MA]])</f>
        <v>-0.68286666666666918</v>
      </c>
      <c r="K477" s="13">
        <f t="shared" si="37"/>
        <v>0.46630688444444784</v>
      </c>
      <c r="L477" s="13">
        <f>ABS(MA1SONY[[#This Row],[Erorr 2]])</f>
        <v>0.68286666666666918</v>
      </c>
      <c r="M477" s="11">
        <f>MA1SONY[[#This Row],[Abs Erorr 2]]/MA1SONY[[#This Row],[Adj Close]]</f>
        <v>3.3215782604113592E-2</v>
      </c>
      <c r="N477" s="9">
        <f t="shared" si="39"/>
        <v>21.730316666666667</v>
      </c>
      <c r="O477" s="14">
        <f>MA1SONY[[#This Row],[Adj Close]]-MA1SONY[[#This Row],[6-MA]]</f>
        <v>-1.1718166666666683</v>
      </c>
      <c r="P477" s="13">
        <f>(MA1SONY[[#This Row],[Adj Close]]-N477)^2</f>
        <v>1.3731543002777815</v>
      </c>
      <c r="Q477" s="13">
        <f>ABS(MA1SONY[[#This Row],[Erorr 3]])</f>
        <v>1.1718166666666683</v>
      </c>
      <c r="R477" s="15">
        <f>MA1SONY[[#This Row],[Abs Erorr 3]]/MA1SONY[[#This Row],[Adj Close]]</f>
        <v>5.6999132556687905E-2</v>
      </c>
    </row>
    <row r="478" spans="2:18">
      <c r="B478" s="7">
        <v>44474.291666666664</v>
      </c>
      <c r="C478" s="8">
        <v>20.508500000000002</v>
      </c>
      <c r="D478" s="9">
        <f t="shared" si="36"/>
        <v>20.558499999999999</v>
      </c>
      <c r="E478" s="10">
        <f>MA1SONY[[#This Row],[Adj Close]]-MA1SONY[[#This Row],[Naive Trend ]]</f>
        <v>-4.9999999999997158E-2</v>
      </c>
      <c r="F478" s="6">
        <f t="shared" si="35"/>
        <v>2.499999999999716E-3</v>
      </c>
      <c r="G478" s="6">
        <f>ABS(MA1SONY[[#This Row],[Erorr 1]])</f>
        <v>4.9999999999997158E-2</v>
      </c>
      <c r="H478" s="11">
        <f>MA1SONY[[#This Row],[Abs Erorr 1]]/MA1SONY[[#This Row],[Adj Close]]</f>
        <v>2.4380135065946878E-3</v>
      </c>
      <c r="I478" s="9">
        <f t="shared" si="38"/>
        <v>20.952466666666666</v>
      </c>
      <c r="J478" s="12">
        <f>(MA1SONY[[#This Row],[Adj Close]]-MA1SONY[[#This Row],[3-MA]])</f>
        <v>-0.44396666666666462</v>
      </c>
      <c r="K478" s="13">
        <f t="shared" si="37"/>
        <v>0.1971064011111093</v>
      </c>
      <c r="L478" s="13">
        <f>ABS(MA1SONY[[#This Row],[Erorr 2]])</f>
        <v>0.44396666666666462</v>
      </c>
      <c r="M478" s="11">
        <f>MA1SONY[[#This Row],[Abs Erorr 2]]/MA1SONY[[#This Row],[Adj Close]]</f>
        <v>2.1647934596224227E-2</v>
      </c>
      <c r="N478" s="9">
        <f t="shared" si="39"/>
        <v>21.398133333333334</v>
      </c>
      <c r="O478" s="14">
        <f>MA1SONY[[#This Row],[Adj Close]]-MA1SONY[[#This Row],[6-MA]]</f>
        <v>-0.88963333333333239</v>
      </c>
      <c r="P478" s="13">
        <f>(MA1SONY[[#This Row],[Adj Close]]-N478)^2</f>
        <v>0.79144746777777608</v>
      </c>
      <c r="Q478" s="13">
        <f>ABS(MA1SONY[[#This Row],[Erorr 3]])</f>
        <v>0.88963333333333239</v>
      </c>
      <c r="R478" s="15">
        <f>MA1SONY[[#This Row],[Abs Erorr 3]]/MA1SONY[[#This Row],[Adj Close]]</f>
        <v>4.3378761651672836E-2</v>
      </c>
    </row>
    <row r="479" spans="2:18">
      <c r="B479" s="7">
        <v>44475.291666666664</v>
      </c>
      <c r="C479" s="8">
        <v>20.287500000000001</v>
      </c>
      <c r="D479" s="9">
        <f t="shared" si="36"/>
        <v>20.508500000000002</v>
      </c>
      <c r="E479" s="10">
        <f>MA1SONY[[#This Row],[Adj Close]]-MA1SONY[[#This Row],[Naive Trend ]]</f>
        <v>-0.22100000000000009</v>
      </c>
      <c r="F479" s="6">
        <f t="shared" si="35"/>
        <v>4.8841000000000037E-2</v>
      </c>
      <c r="G479" s="6">
        <f>ABS(MA1SONY[[#This Row],[Erorr 1]])</f>
        <v>0.22100000000000009</v>
      </c>
      <c r="H479" s="11">
        <f>MA1SONY[[#This Row],[Abs Erorr 1]]/MA1SONY[[#This Row],[Adj Close]]</f>
        <v>1.0893407270486757E-2</v>
      </c>
      <c r="I479" s="9">
        <f t="shared" si="38"/>
        <v>20.704533333333334</v>
      </c>
      <c r="J479" s="12">
        <f>(MA1SONY[[#This Row],[Adj Close]]-MA1SONY[[#This Row],[3-MA]])</f>
        <v>-0.41703333333333248</v>
      </c>
      <c r="K479" s="13">
        <f t="shared" si="37"/>
        <v>0.17391680111111041</v>
      </c>
      <c r="L479" s="13">
        <f>ABS(MA1SONY[[#This Row],[Erorr 2]])</f>
        <v>0.41703333333333248</v>
      </c>
      <c r="M479" s="11">
        <f>MA1SONY[[#This Row],[Abs Erorr 2]]/MA1SONY[[#This Row],[Adj Close]]</f>
        <v>2.0556171698500676E-2</v>
      </c>
      <c r="N479" s="9">
        <f t="shared" si="39"/>
        <v>21.100433333333331</v>
      </c>
      <c r="O479" s="14">
        <f>MA1SONY[[#This Row],[Adj Close]]-MA1SONY[[#This Row],[6-MA]]</f>
        <v>-0.81293333333332995</v>
      </c>
      <c r="P479" s="13">
        <f>(MA1SONY[[#This Row],[Adj Close]]-N479)^2</f>
        <v>0.66086060444443895</v>
      </c>
      <c r="Q479" s="13">
        <f>ABS(MA1SONY[[#This Row],[Erorr 3]])</f>
        <v>0.81293333333332995</v>
      </c>
      <c r="R479" s="15">
        <f>MA1SONY[[#This Row],[Abs Erorr 3]]/MA1SONY[[#This Row],[Adj Close]]</f>
        <v>4.007065105771189E-2</v>
      </c>
    </row>
    <row r="480" spans="2:18">
      <c r="B480" s="7">
        <v>44476.291666666664</v>
      </c>
      <c r="C480" s="8">
        <v>20.3874</v>
      </c>
      <c r="D480" s="9">
        <f t="shared" si="36"/>
        <v>20.287500000000001</v>
      </c>
      <c r="E480" s="10">
        <f>MA1SONY[[#This Row],[Adj Close]]-MA1SONY[[#This Row],[Naive Trend ]]</f>
        <v>9.9899999999998101E-2</v>
      </c>
      <c r="F480" s="6">
        <f t="shared" si="35"/>
        <v>9.9800099999996211E-3</v>
      </c>
      <c r="G480" s="6">
        <f>ABS(MA1SONY[[#This Row],[Erorr 1]])</f>
        <v>9.9899999999998101E-2</v>
      </c>
      <c r="H480" s="11">
        <f>MA1SONY[[#This Row],[Abs Erorr 1]]/MA1SONY[[#This Row],[Adj Close]]</f>
        <v>4.9000853468317736E-3</v>
      </c>
      <c r="I480" s="9">
        <f t="shared" si="38"/>
        <v>20.451499999999999</v>
      </c>
      <c r="J480" s="12">
        <f>(MA1SONY[[#This Row],[Adj Close]]-MA1SONY[[#This Row],[3-MA]])</f>
        <v>-6.4099999999999824E-2</v>
      </c>
      <c r="K480" s="13">
        <f t="shared" si="37"/>
        <v>4.1088099999999775E-3</v>
      </c>
      <c r="L480" s="13">
        <f>ABS(MA1SONY[[#This Row],[Erorr 2]])</f>
        <v>6.4099999999999824E-2</v>
      </c>
      <c r="M480" s="11">
        <f>MA1SONY[[#This Row],[Abs Erorr 2]]/MA1SONY[[#This Row],[Adj Close]]</f>
        <v>3.1440988061253432E-3</v>
      </c>
      <c r="N480" s="9">
        <f t="shared" si="39"/>
        <v>20.846433333333334</v>
      </c>
      <c r="O480" s="14">
        <f>MA1SONY[[#This Row],[Adj Close]]-MA1SONY[[#This Row],[6-MA]]</f>
        <v>-0.45903333333333407</v>
      </c>
      <c r="P480" s="13">
        <f>(MA1SONY[[#This Row],[Adj Close]]-N480)^2</f>
        <v>0.21071160111111178</v>
      </c>
      <c r="Q480" s="13">
        <f>ABS(MA1SONY[[#This Row],[Erorr 3]])</f>
        <v>0.45903333333333407</v>
      </c>
      <c r="R480" s="15">
        <f>MA1SONY[[#This Row],[Abs Erorr 3]]/MA1SONY[[#This Row],[Adj Close]]</f>
        <v>2.2515540644384966E-2</v>
      </c>
    </row>
    <row r="481" spans="2:18">
      <c r="B481" s="7">
        <v>44477.291666666664</v>
      </c>
      <c r="C481" s="8">
        <v>20.6584</v>
      </c>
      <c r="D481" s="9">
        <f t="shared" si="36"/>
        <v>20.3874</v>
      </c>
      <c r="E481" s="10">
        <f>MA1SONY[[#This Row],[Adj Close]]-MA1SONY[[#This Row],[Naive Trend ]]</f>
        <v>0.2710000000000008</v>
      </c>
      <c r="F481" s="6">
        <f t="shared" si="35"/>
        <v>7.3441000000000436E-2</v>
      </c>
      <c r="G481" s="6">
        <f>ABS(MA1SONY[[#This Row],[Erorr 1]])</f>
        <v>0.2710000000000008</v>
      </c>
      <c r="H481" s="11">
        <f>MA1SONY[[#This Row],[Abs Erorr 1]]/MA1SONY[[#This Row],[Adj Close]]</f>
        <v>1.3118150486000891E-2</v>
      </c>
      <c r="I481" s="9">
        <f t="shared" si="38"/>
        <v>20.39446666666667</v>
      </c>
      <c r="J481" s="12">
        <f>(MA1SONY[[#This Row],[Adj Close]]-MA1SONY[[#This Row],[3-MA]])</f>
        <v>0.26393333333333047</v>
      </c>
      <c r="K481" s="13">
        <f t="shared" si="37"/>
        <v>6.9660804444442934E-2</v>
      </c>
      <c r="L481" s="13">
        <f>ABS(MA1SONY[[#This Row],[Erorr 2]])</f>
        <v>0.26393333333333047</v>
      </c>
      <c r="M481" s="11">
        <f>MA1SONY[[#This Row],[Abs Erorr 2]]/MA1SONY[[#This Row],[Adj Close]]</f>
        <v>1.2776078173204627E-2</v>
      </c>
      <c r="N481" s="9">
        <f t="shared" si="39"/>
        <v>20.673466666666666</v>
      </c>
      <c r="O481" s="14">
        <f>MA1SONY[[#This Row],[Adj Close]]-MA1SONY[[#This Row],[6-MA]]</f>
        <v>-1.5066666666665895E-2</v>
      </c>
      <c r="P481" s="13">
        <f>(MA1SONY[[#This Row],[Adj Close]]-N481)^2</f>
        <v>2.270044444444212E-4</v>
      </c>
      <c r="Q481" s="13">
        <f>ABS(MA1SONY[[#This Row],[Erorr 3]])</f>
        <v>1.5066666666665895E-2</v>
      </c>
      <c r="R481" s="15">
        <f>MA1SONY[[#This Row],[Abs Erorr 3]]/MA1SONY[[#This Row],[Adj Close]]</f>
        <v>7.2932398765954262E-4</v>
      </c>
    </row>
    <row r="482" spans="2:18">
      <c r="B482" s="7">
        <v>44480.291666666664</v>
      </c>
      <c r="C482" s="8">
        <v>20.977399999999999</v>
      </c>
      <c r="D482" s="9">
        <f t="shared" si="36"/>
        <v>20.6584</v>
      </c>
      <c r="E482" s="10">
        <f>MA1SONY[[#This Row],[Adj Close]]-MA1SONY[[#This Row],[Naive Trend ]]</f>
        <v>0.31899999999999906</v>
      </c>
      <c r="F482" s="6">
        <f t="shared" si="35"/>
        <v>0.10176099999999941</v>
      </c>
      <c r="G482" s="6">
        <f>ABS(MA1SONY[[#This Row],[Erorr 1]])</f>
        <v>0.31899999999999906</v>
      </c>
      <c r="H482" s="11">
        <f>MA1SONY[[#This Row],[Abs Erorr 1]]/MA1SONY[[#This Row],[Adj Close]]</f>
        <v>1.520684164863134E-2</v>
      </c>
      <c r="I482" s="9">
        <f t="shared" si="38"/>
        <v>20.444433333333333</v>
      </c>
      <c r="J482" s="12">
        <f>(MA1SONY[[#This Row],[Adj Close]]-MA1SONY[[#This Row],[3-MA]])</f>
        <v>0.53296666666666681</v>
      </c>
      <c r="K482" s="13">
        <f t="shared" si="37"/>
        <v>0.28405346777777796</v>
      </c>
      <c r="L482" s="13">
        <f>ABS(MA1SONY[[#This Row],[Erorr 2]])</f>
        <v>0.53296666666666681</v>
      </c>
      <c r="M482" s="11">
        <f>MA1SONY[[#This Row],[Abs Erorr 2]]/MA1SONY[[#This Row],[Adj Close]]</f>
        <v>2.5406707536046739E-2</v>
      </c>
      <c r="N482" s="9">
        <f t="shared" si="39"/>
        <v>20.574483333333337</v>
      </c>
      <c r="O482" s="14">
        <f>MA1SONY[[#This Row],[Adj Close]]-MA1SONY[[#This Row],[6-MA]]</f>
        <v>0.40291666666666259</v>
      </c>
      <c r="P482" s="13">
        <f>(MA1SONY[[#This Row],[Adj Close]]-N482)^2</f>
        <v>0.16234184027777449</v>
      </c>
      <c r="Q482" s="13">
        <f>ABS(MA1SONY[[#This Row],[Erorr 3]])</f>
        <v>0.40291666666666259</v>
      </c>
      <c r="R482" s="15">
        <f>MA1SONY[[#This Row],[Abs Erorr 3]]/MA1SONY[[#This Row],[Adj Close]]</f>
        <v>1.9207178519104494E-2</v>
      </c>
    </row>
    <row r="483" spans="2:18">
      <c r="B483" s="7">
        <v>44481.291666666664</v>
      </c>
      <c r="C483" s="8">
        <v>20.939</v>
      </c>
      <c r="D483" s="9">
        <f t="shared" si="36"/>
        <v>20.977399999999999</v>
      </c>
      <c r="E483" s="10">
        <f>MA1SONY[[#This Row],[Adj Close]]-MA1SONY[[#This Row],[Naive Trend ]]</f>
        <v>-3.8399999999999324E-2</v>
      </c>
      <c r="F483" s="6">
        <f t="shared" si="35"/>
        <v>1.4745599999999482E-3</v>
      </c>
      <c r="G483" s="6">
        <f>ABS(MA1SONY[[#This Row],[Erorr 1]])</f>
        <v>3.8399999999999324E-2</v>
      </c>
      <c r="H483" s="11">
        <f>MA1SONY[[#This Row],[Abs Erorr 1]]/MA1SONY[[#This Row],[Adj Close]]</f>
        <v>1.8338984669754679E-3</v>
      </c>
      <c r="I483" s="9">
        <f t="shared" si="38"/>
        <v>20.674400000000002</v>
      </c>
      <c r="J483" s="12">
        <f>(MA1SONY[[#This Row],[Adj Close]]-MA1SONY[[#This Row],[3-MA]])</f>
        <v>0.26459999999999795</v>
      </c>
      <c r="K483" s="13">
        <f t="shared" si="37"/>
        <v>7.0013159999998908E-2</v>
      </c>
      <c r="L483" s="13">
        <f>ABS(MA1SONY[[#This Row],[Erorr 2]])</f>
        <v>0.26459999999999795</v>
      </c>
      <c r="M483" s="11">
        <f>MA1SONY[[#This Row],[Abs Erorr 2]]/MA1SONY[[#This Row],[Adj Close]]</f>
        <v>1.2636706624002958E-2</v>
      </c>
      <c r="N483" s="9">
        <f t="shared" si="39"/>
        <v>20.562950000000001</v>
      </c>
      <c r="O483" s="14">
        <f>MA1SONY[[#This Row],[Adj Close]]-MA1SONY[[#This Row],[6-MA]]</f>
        <v>0.37604999999999933</v>
      </c>
      <c r="P483" s="13">
        <f>(MA1SONY[[#This Row],[Adj Close]]-N483)^2</f>
        <v>0.14141360249999949</v>
      </c>
      <c r="Q483" s="13">
        <f>ABS(MA1SONY[[#This Row],[Erorr 3]])</f>
        <v>0.37604999999999933</v>
      </c>
      <c r="R483" s="15">
        <f>MA1SONY[[#This Row],[Abs Erorr 3]]/MA1SONY[[#This Row],[Adj Close]]</f>
        <v>1.7959310377763948E-2</v>
      </c>
    </row>
    <row r="484" spans="2:18">
      <c r="B484" s="7">
        <v>44482.291666666664</v>
      </c>
      <c r="C484" s="8">
        <v>21.044699999999999</v>
      </c>
      <c r="D484" s="9">
        <f t="shared" si="36"/>
        <v>20.939</v>
      </c>
      <c r="E484" s="10">
        <f>MA1SONY[[#This Row],[Adj Close]]-MA1SONY[[#This Row],[Naive Trend ]]</f>
        <v>0.10569999999999879</v>
      </c>
      <c r="F484" s="6">
        <f t="shared" si="35"/>
        <v>1.1172489999999745E-2</v>
      </c>
      <c r="G484" s="6">
        <f>ABS(MA1SONY[[#This Row],[Erorr 1]])</f>
        <v>0.10569999999999879</v>
      </c>
      <c r="H484" s="11">
        <f>MA1SONY[[#This Row],[Abs Erorr 1]]/MA1SONY[[#This Row],[Adj Close]]</f>
        <v>5.0226422804791138E-3</v>
      </c>
      <c r="I484" s="9">
        <f t="shared" si="38"/>
        <v>20.858266666666669</v>
      </c>
      <c r="J484" s="12">
        <f>(MA1SONY[[#This Row],[Adj Close]]-MA1SONY[[#This Row],[3-MA]])</f>
        <v>0.1864333333333299</v>
      </c>
      <c r="K484" s="13">
        <f t="shared" si="37"/>
        <v>3.4757387777776497E-2</v>
      </c>
      <c r="L484" s="13">
        <f>ABS(MA1SONY[[#This Row],[Erorr 2]])</f>
        <v>0.1864333333333299</v>
      </c>
      <c r="M484" s="11">
        <f>MA1SONY[[#This Row],[Abs Erorr 2]]/MA1SONY[[#This Row],[Adj Close]]</f>
        <v>8.8589209317942244E-3</v>
      </c>
      <c r="N484" s="9">
        <f t="shared" si="39"/>
        <v>20.626366666666669</v>
      </c>
      <c r="O484" s="14">
        <f>MA1SONY[[#This Row],[Adj Close]]-MA1SONY[[#This Row],[6-MA]]</f>
        <v>0.41833333333332945</v>
      </c>
      <c r="P484" s="13">
        <f>(MA1SONY[[#This Row],[Adj Close]]-N484)^2</f>
        <v>0.17500277777777454</v>
      </c>
      <c r="Q484" s="13">
        <f>ABS(MA1SONY[[#This Row],[Erorr 3]])</f>
        <v>0.41833333333332945</v>
      </c>
      <c r="R484" s="15">
        <f>MA1SONY[[#This Row],[Abs Erorr 3]]/MA1SONY[[#This Row],[Adj Close]]</f>
        <v>1.987832249133176E-2</v>
      </c>
    </row>
    <row r="485" spans="2:18">
      <c r="B485" s="7">
        <v>44483.291666666664</v>
      </c>
      <c r="C485" s="8">
        <v>21.4541</v>
      </c>
      <c r="D485" s="9">
        <f t="shared" si="36"/>
        <v>21.044699999999999</v>
      </c>
      <c r="E485" s="10">
        <f>MA1SONY[[#This Row],[Adj Close]]-MA1SONY[[#This Row],[Naive Trend ]]</f>
        <v>0.40940000000000154</v>
      </c>
      <c r="F485" s="6">
        <f t="shared" si="35"/>
        <v>0.16760836000000126</v>
      </c>
      <c r="G485" s="6">
        <f>ABS(MA1SONY[[#This Row],[Erorr 1]])</f>
        <v>0.40940000000000154</v>
      </c>
      <c r="H485" s="11">
        <f>MA1SONY[[#This Row],[Abs Erorr 1]]/MA1SONY[[#This Row],[Adj Close]]</f>
        <v>1.9082599596347623E-2</v>
      </c>
      <c r="I485" s="9">
        <f t="shared" si="38"/>
        <v>20.987033333333333</v>
      </c>
      <c r="J485" s="12">
        <f>(MA1SONY[[#This Row],[Adj Close]]-MA1SONY[[#This Row],[3-MA]])</f>
        <v>0.46706666666666763</v>
      </c>
      <c r="K485" s="13">
        <f t="shared" si="37"/>
        <v>0.21815127111111202</v>
      </c>
      <c r="L485" s="13">
        <f>ABS(MA1SONY[[#This Row],[Erorr 2]])</f>
        <v>0.46706666666666763</v>
      </c>
      <c r="M485" s="11">
        <f>MA1SONY[[#This Row],[Abs Erorr 2]]/MA1SONY[[#This Row],[Adj Close]]</f>
        <v>2.1770508511970561E-2</v>
      </c>
      <c r="N485" s="9">
        <f t="shared" si="39"/>
        <v>20.715733333333333</v>
      </c>
      <c r="O485" s="14">
        <f>MA1SONY[[#This Row],[Adj Close]]-MA1SONY[[#This Row],[6-MA]]</f>
        <v>0.73836666666666773</v>
      </c>
      <c r="P485" s="13">
        <f>(MA1SONY[[#This Row],[Adj Close]]-N485)^2</f>
        <v>0.54518533444444606</v>
      </c>
      <c r="Q485" s="13">
        <f>ABS(MA1SONY[[#This Row],[Erorr 3]])</f>
        <v>0.73836666666666773</v>
      </c>
      <c r="R485" s="15">
        <f>MA1SONY[[#This Row],[Abs Erorr 3]]/MA1SONY[[#This Row],[Adj Close]]</f>
        <v>3.4416110052002541E-2</v>
      </c>
    </row>
    <row r="486" spans="2:18">
      <c r="B486" s="7">
        <v>44484.291666666664</v>
      </c>
      <c r="C486" s="8">
        <v>21.621300000000002</v>
      </c>
      <c r="D486" s="9">
        <f t="shared" si="36"/>
        <v>21.4541</v>
      </c>
      <c r="E486" s="10">
        <f>MA1SONY[[#This Row],[Adj Close]]-MA1SONY[[#This Row],[Naive Trend ]]</f>
        <v>0.16720000000000113</v>
      </c>
      <c r="F486" s="6">
        <f t="shared" si="35"/>
        <v>2.7955840000000377E-2</v>
      </c>
      <c r="G486" s="6">
        <f>ABS(MA1SONY[[#This Row],[Erorr 1]])</f>
        <v>0.16720000000000113</v>
      </c>
      <c r="H486" s="11">
        <f>MA1SONY[[#This Row],[Abs Erorr 1]]/MA1SONY[[#This Row],[Adj Close]]</f>
        <v>7.7331150300861242E-3</v>
      </c>
      <c r="I486" s="9">
        <f t="shared" si="38"/>
        <v>21.145933333333332</v>
      </c>
      <c r="J486" s="12">
        <f>(MA1SONY[[#This Row],[Adj Close]]-MA1SONY[[#This Row],[3-MA]])</f>
        <v>0.4753666666666696</v>
      </c>
      <c r="K486" s="13">
        <f t="shared" si="37"/>
        <v>0.22597346777778057</v>
      </c>
      <c r="L486" s="13">
        <f>ABS(MA1SONY[[#This Row],[Erorr 2]])</f>
        <v>0.4753666666666696</v>
      </c>
      <c r="M486" s="11">
        <f>MA1SONY[[#This Row],[Abs Erorr 2]]/MA1SONY[[#This Row],[Adj Close]]</f>
        <v>2.198603537560968E-2</v>
      </c>
      <c r="N486" s="9">
        <f t="shared" si="39"/>
        <v>20.910166666666665</v>
      </c>
      <c r="O486" s="14">
        <f>MA1SONY[[#This Row],[Adj Close]]-MA1SONY[[#This Row],[6-MA]]</f>
        <v>0.71113333333333628</v>
      </c>
      <c r="P486" s="13">
        <f>(MA1SONY[[#This Row],[Adj Close]]-N486)^2</f>
        <v>0.50571061777778192</v>
      </c>
      <c r="Q486" s="13">
        <f>ABS(MA1SONY[[#This Row],[Erorr 3]])</f>
        <v>0.71113333333333628</v>
      </c>
      <c r="R486" s="15">
        <f>MA1SONY[[#This Row],[Abs Erorr 3]]/MA1SONY[[#This Row],[Adj Close]]</f>
        <v>3.2890405911454736E-2</v>
      </c>
    </row>
    <row r="487" spans="2:18">
      <c r="B487" s="7">
        <v>44487.291666666664</v>
      </c>
      <c r="C487" s="8">
        <v>21.553999999999998</v>
      </c>
      <c r="D487" s="9">
        <f t="shared" si="36"/>
        <v>21.621300000000002</v>
      </c>
      <c r="E487" s="10">
        <f>MA1SONY[[#This Row],[Adj Close]]-MA1SONY[[#This Row],[Naive Trend ]]</f>
        <v>-6.7300000000003024E-2</v>
      </c>
      <c r="F487" s="6">
        <f t="shared" si="35"/>
        <v>4.5292900000004068E-3</v>
      </c>
      <c r="G487" s="6">
        <f>ABS(MA1SONY[[#This Row],[Erorr 1]])</f>
        <v>6.7300000000003024E-2</v>
      </c>
      <c r="H487" s="11">
        <f>MA1SONY[[#This Row],[Abs Erorr 1]]/MA1SONY[[#This Row],[Adj Close]]</f>
        <v>3.1223902755870385E-3</v>
      </c>
      <c r="I487" s="9">
        <f t="shared" si="38"/>
        <v>21.373366666666669</v>
      </c>
      <c r="J487" s="12">
        <f>(MA1SONY[[#This Row],[Adj Close]]-MA1SONY[[#This Row],[3-MA]])</f>
        <v>0.1806333333333292</v>
      </c>
      <c r="K487" s="13">
        <f t="shared" si="37"/>
        <v>3.2628401111109623E-2</v>
      </c>
      <c r="L487" s="13">
        <f>ABS(MA1SONY[[#This Row],[Erorr 2]])</f>
        <v>0.1806333333333292</v>
      </c>
      <c r="M487" s="11">
        <f>MA1SONY[[#This Row],[Abs Erorr 2]]/MA1SONY[[#This Row],[Adj Close]]</f>
        <v>8.3805016856884663E-3</v>
      </c>
      <c r="N487" s="9">
        <f t="shared" si="39"/>
        <v>21.115816666666667</v>
      </c>
      <c r="O487" s="14">
        <f>MA1SONY[[#This Row],[Adj Close]]-MA1SONY[[#This Row],[6-MA]]</f>
        <v>0.43818333333333115</v>
      </c>
      <c r="P487" s="13">
        <f>(MA1SONY[[#This Row],[Adj Close]]-N487)^2</f>
        <v>0.1920046336111092</v>
      </c>
      <c r="Q487" s="13">
        <f>ABS(MA1SONY[[#This Row],[Erorr 3]])</f>
        <v>0.43818333333333115</v>
      </c>
      <c r="R487" s="15">
        <f>MA1SONY[[#This Row],[Abs Erorr 3]]/MA1SONY[[#This Row],[Adj Close]]</f>
        <v>2.0329559865144807E-2</v>
      </c>
    </row>
    <row r="488" spans="2:18">
      <c r="B488" s="7">
        <v>44488.291666666664</v>
      </c>
      <c r="C488" s="8">
        <v>21.619299999999999</v>
      </c>
      <c r="D488" s="9">
        <f t="shared" si="36"/>
        <v>21.553999999999998</v>
      </c>
      <c r="E488" s="10">
        <f>MA1SONY[[#This Row],[Adj Close]]-MA1SONY[[#This Row],[Naive Trend ]]</f>
        <v>6.530000000000058E-2</v>
      </c>
      <c r="F488" s="6">
        <f t="shared" si="35"/>
        <v>4.2640900000000754E-3</v>
      </c>
      <c r="G488" s="6">
        <f>ABS(MA1SONY[[#This Row],[Erorr 1]])</f>
        <v>6.530000000000058E-2</v>
      </c>
      <c r="H488" s="11">
        <f>MA1SONY[[#This Row],[Abs Erorr 1]]/MA1SONY[[#This Row],[Adj Close]]</f>
        <v>3.0204493207458419E-3</v>
      </c>
      <c r="I488" s="9">
        <f t="shared" si="38"/>
        <v>21.543133333333333</v>
      </c>
      <c r="J488" s="12">
        <f>(MA1SONY[[#This Row],[Adj Close]]-MA1SONY[[#This Row],[3-MA]])</f>
        <v>7.6166666666665606E-2</v>
      </c>
      <c r="K488" s="13">
        <f t="shared" si="37"/>
        <v>5.8013611111109491E-3</v>
      </c>
      <c r="L488" s="13">
        <f>ABS(MA1SONY[[#This Row],[Erorr 2]])</f>
        <v>7.6166666666665606E-2</v>
      </c>
      <c r="M488" s="11">
        <f>MA1SONY[[#This Row],[Abs Erorr 2]]/MA1SONY[[#This Row],[Adj Close]]</f>
        <v>3.5230866247596181E-3</v>
      </c>
      <c r="N488" s="9">
        <f t="shared" si="39"/>
        <v>21.265083333333333</v>
      </c>
      <c r="O488" s="14">
        <f>MA1SONY[[#This Row],[Adj Close]]-MA1SONY[[#This Row],[6-MA]]</f>
        <v>0.35421666666666596</v>
      </c>
      <c r="P488" s="13">
        <f>(MA1SONY[[#This Row],[Adj Close]]-N488)^2</f>
        <v>0.12546944694444395</v>
      </c>
      <c r="Q488" s="13">
        <f>ABS(MA1SONY[[#This Row],[Erorr 3]])</f>
        <v>0.35421666666666596</v>
      </c>
      <c r="R488" s="15">
        <f>MA1SONY[[#This Row],[Abs Erorr 3]]/MA1SONY[[#This Row],[Adj Close]]</f>
        <v>1.6384280095408547E-2</v>
      </c>
    </row>
    <row r="489" spans="2:18">
      <c r="B489" s="7">
        <v>44489.291666666664</v>
      </c>
      <c r="C489" s="8">
        <v>21.613600000000002</v>
      </c>
      <c r="D489" s="9">
        <f t="shared" si="36"/>
        <v>21.619299999999999</v>
      </c>
      <c r="E489" s="10">
        <f>MA1SONY[[#This Row],[Adj Close]]-MA1SONY[[#This Row],[Naive Trend ]]</f>
        <v>-5.6999999999973738E-3</v>
      </c>
      <c r="F489" s="6">
        <f t="shared" si="35"/>
        <v>3.2489999999970065E-5</v>
      </c>
      <c r="G489" s="6">
        <f>ABS(MA1SONY[[#This Row],[Erorr 1]])</f>
        <v>5.6999999999973738E-3</v>
      </c>
      <c r="H489" s="11">
        <f>MA1SONY[[#This Row],[Abs Erorr 1]]/MA1SONY[[#This Row],[Adj Close]]</f>
        <v>2.6372284117395404E-4</v>
      </c>
      <c r="I489" s="9">
        <f t="shared" si="38"/>
        <v>21.598200000000002</v>
      </c>
      <c r="J489" s="12">
        <f>(MA1SONY[[#This Row],[Adj Close]]-MA1SONY[[#This Row],[3-MA]])</f>
        <v>1.5399999999999636E-2</v>
      </c>
      <c r="K489" s="13">
        <f t="shared" si="37"/>
        <v>2.3715999999998879E-4</v>
      </c>
      <c r="L489" s="13">
        <f>ABS(MA1SONY[[#This Row],[Erorr 2]])</f>
        <v>1.5399999999999636E-2</v>
      </c>
      <c r="M489" s="11">
        <f>MA1SONY[[#This Row],[Abs Erorr 2]]/MA1SONY[[#This Row],[Adj Close]]</f>
        <v>7.1251434282116981E-4</v>
      </c>
      <c r="N489" s="9">
        <f t="shared" si="39"/>
        <v>21.372066666666669</v>
      </c>
      <c r="O489" s="14">
        <f>MA1SONY[[#This Row],[Adj Close]]-MA1SONY[[#This Row],[6-MA]]</f>
        <v>0.24153333333333293</v>
      </c>
      <c r="P489" s="13">
        <f>(MA1SONY[[#This Row],[Adj Close]]-N489)^2</f>
        <v>5.8338351111110916E-2</v>
      </c>
      <c r="Q489" s="13">
        <f>ABS(MA1SONY[[#This Row],[Erorr 3]])</f>
        <v>0.24153333333333293</v>
      </c>
      <c r="R489" s="15">
        <f>MA1SONY[[#This Row],[Abs Erorr 3]]/MA1SONY[[#This Row],[Adj Close]]</f>
        <v>1.1175062614896774E-2</v>
      </c>
    </row>
    <row r="490" spans="2:18">
      <c r="B490" s="7">
        <v>44490.291666666664</v>
      </c>
      <c r="C490" s="8">
        <v>21.577100000000002</v>
      </c>
      <c r="D490" s="9">
        <f t="shared" si="36"/>
        <v>21.613600000000002</v>
      </c>
      <c r="E490" s="10">
        <f>MA1SONY[[#This Row],[Adj Close]]-MA1SONY[[#This Row],[Naive Trend ]]</f>
        <v>-3.6500000000000199E-2</v>
      </c>
      <c r="F490" s="6">
        <f t="shared" si="35"/>
        <v>1.3322500000000146E-3</v>
      </c>
      <c r="G490" s="6">
        <f>ABS(MA1SONY[[#This Row],[Erorr 1]])</f>
        <v>3.6500000000000199E-2</v>
      </c>
      <c r="H490" s="11">
        <f>MA1SONY[[#This Row],[Abs Erorr 1]]/MA1SONY[[#This Row],[Adj Close]]</f>
        <v>1.6916082328023783E-3</v>
      </c>
      <c r="I490" s="9">
        <f t="shared" si="38"/>
        <v>21.595633333333335</v>
      </c>
      <c r="J490" s="12">
        <f>(MA1SONY[[#This Row],[Adj Close]]-MA1SONY[[#This Row],[3-MA]])</f>
        <v>-1.8533333333333957E-2</v>
      </c>
      <c r="K490" s="13">
        <f t="shared" si="37"/>
        <v>3.4348444444446758E-4</v>
      </c>
      <c r="L490" s="13">
        <f>ABS(MA1SONY[[#This Row],[Erorr 2]])</f>
        <v>1.8533333333333957E-2</v>
      </c>
      <c r="M490" s="11">
        <f>MA1SONY[[#This Row],[Abs Erorr 2]]/MA1SONY[[#This Row],[Adj Close]]</f>
        <v>8.5893532186132309E-4</v>
      </c>
      <c r="N490" s="9">
        <f t="shared" si="39"/>
        <v>21.484500000000001</v>
      </c>
      <c r="O490" s="14">
        <f>MA1SONY[[#This Row],[Adj Close]]-MA1SONY[[#This Row],[6-MA]]</f>
        <v>9.2600000000000904E-2</v>
      </c>
      <c r="P490" s="13">
        <f>(MA1SONY[[#This Row],[Adj Close]]-N490)^2</f>
        <v>8.5747600000001672E-3</v>
      </c>
      <c r="Q490" s="13">
        <f>ABS(MA1SONY[[#This Row],[Erorr 3]])</f>
        <v>9.2600000000000904E-2</v>
      </c>
      <c r="R490" s="15">
        <f>MA1SONY[[#This Row],[Abs Erorr 3]]/MA1SONY[[#This Row],[Adj Close]]</f>
        <v>4.2915869139041347E-3</v>
      </c>
    </row>
    <row r="491" spans="2:18">
      <c r="B491" s="7">
        <v>44491.291666666664</v>
      </c>
      <c r="C491" s="8">
        <v>21.711600000000001</v>
      </c>
      <c r="D491" s="9">
        <f t="shared" si="36"/>
        <v>21.577100000000002</v>
      </c>
      <c r="E491" s="10">
        <f>MA1SONY[[#This Row],[Adj Close]]-MA1SONY[[#This Row],[Naive Trend ]]</f>
        <v>0.13449999999999918</v>
      </c>
      <c r="F491" s="6">
        <f t="shared" si="35"/>
        <v>1.8090249999999777E-2</v>
      </c>
      <c r="G491" s="6">
        <f>ABS(MA1SONY[[#This Row],[Erorr 1]])</f>
        <v>0.13449999999999918</v>
      </c>
      <c r="H491" s="11">
        <f>MA1SONY[[#This Row],[Abs Erorr 1]]/MA1SONY[[#This Row],[Adj Close]]</f>
        <v>6.1948451519003283E-3</v>
      </c>
      <c r="I491" s="9">
        <f t="shared" si="38"/>
        <v>21.603333333333335</v>
      </c>
      <c r="J491" s="12">
        <f>(MA1SONY[[#This Row],[Adj Close]]-MA1SONY[[#This Row],[3-MA]])</f>
        <v>0.1082666666666654</v>
      </c>
      <c r="K491" s="13">
        <f t="shared" si="37"/>
        <v>1.1721671111110837E-2</v>
      </c>
      <c r="L491" s="13">
        <f>ABS(MA1SONY[[#This Row],[Erorr 2]])</f>
        <v>0.1082666666666654</v>
      </c>
      <c r="M491" s="11">
        <f>MA1SONY[[#This Row],[Abs Erorr 2]]/MA1SONY[[#This Row],[Adj Close]]</f>
        <v>4.9865816736981801E-3</v>
      </c>
      <c r="N491" s="9">
        <f t="shared" si="39"/>
        <v>21.573233333333334</v>
      </c>
      <c r="O491" s="14">
        <f>MA1SONY[[#This Row],[Adj Close]]-MA1SONY[[#This Row],[6-MA]]</f>
        <v>0.1383666666666663</v>
      </c>
      <c r="P491" s="13">
        <f>(MA1SONY[[#This Row],[Adj Close]]-N491)^2</f>
        <v>1.9145334444444346E-2</v>
      </c>
      <c r="Q491" s="13">
        <f>ABS(MA1SONY[[#This Row],[Erorr 3]])</f>
        <v>0.1383666666666663</v>
      </c>
      <c r="R491" s="15">
        <f>MA1SONY[[#This Row],[Abs Erorr 3]]/MA1SONY[[#This Row],[Adj Close]]</f>
        <v>6.3729373545324298E-3</v>
      </c>
    </row>
    <row r="492" spans="2:18">
      <c r="B492" s="7">
        <v>44494.291666666664</v>
      </c>
      <c r="C492" s="8">
        <v>22.159400000000002</v>
      </c>
      <c r="D492" s="9">
        <f t="shared" si="36"/>
        <v>21.711600000000001</v>
      </c>
      <c r="E492" s="10">
        <f>MA1SONY[[#This Row],[Adj Close]]-MA1SONY[[#This Row],[Naive Trend ]]</f>
        <v>0.44780000000000086</v>
      </c>
      <c r="F492" s="6">
        <f t="shared" si="35"/>
        <v>0.20052484000000079</v>
      </c>
      <c r="G492" s="6">
        <f>ABS(MA1SONY[[#This Row],[Erorr 1]])</f>
        <v>0.44780000000000086</v>
      </c>
      <c r="H492" s="11">
        <f>MA1SONY[[#This Row],[Abs Erorr 1]]/MA1SONY[[#This Row],[Adj Close]]</f>
        <v>2.0208128378927263E-2</v>
      </c>
      <c r="I492" s="9">
        <f t="shared" si="38"/>
        <v>21.634100000000004</v>
      </c>
      <c r="J492" s="12">
        <f>(MA1SONY[[#This Row],[Adj Close]]-MA1SONY[[#This Row],[3-MA]])</f>
        <v>0.52529999999999788</v>
      </c>
      <c r="K492" s="13">
        <f t="shared" si="37"/>
        <v>0.27594008999999775</v>
      </c>
      <c r="L492" s="13">
        <f>ABS(MA1SONY[[#This Row],[Erorr 2]])</f>
        <v>0.52529999999999788</v>
      </c>
      <c r="M492" s="11">
        <f>MA1SONY[[#This Row],[Abs Erorr 2]]/MA1SONY[[#This Row],[Adj Close]]</f>
        <v>2.3705515492296627E-2</v>
      </c>
      <c r="N492" s="9">
        <f t="shared" si="39"/>
        <v>21.616150000000001</v>
      </c>
      <c r="O492" s="14">
        <f>MA1SONY[[#This Row],[Adj Close]]-MA1SONY[[#This Row],[6-MA]]</f>
        <v>0.54325000000000045</v>
      </c>
      <c r="P492" s="13">
        <f>(MA1SONY[[#This Row],[Adj Close]]-N492)^2</f>
        <v>0.29512056250000052</v>
      </c>
      <c r="Q492" s="13">
        <f>ABS(MA1SONY[[#This Row],[Erorr 3]])</f>
        <v>0.54325000000000045</v>
      </c>
      <c r="R492" s="15">
        <f>MA1SONY[[#This Row],[Abs Erorr 3]]/MA1SONY[[#This Row],[Adj Close]]</f>
        <v>2.4515555475328774E-2</v>
      </c>
    </row>
    <row r="493" spans="2:18">
      <c r="B493" s="7">
        <v>44495.291666666664</v>
      </c>
      <c r="C493" s="8">
        <v>22.395800000000001</v>
      </c>
      <c r="D493" s="9">
        <f t="shared" si="36"/>
        <v>22.159400000000002</v>
      </c>
      <c r="E493" s="10">
        <f>MA1SONY[[#This Row],[Adj Close]]-MA1SONY[[#This Row],[Naive Trend ]]</f>
        <v>0.23639999999999972</v>
      </c>
      <c r="F493" s="6">
        <f t="shared" si="35"/>
        <v>5.5884959999999866E-2</v>
      </c>
      <c r="G493" s="6">
        <f>ABS(MA1SONY[[#This Row],[Erorr 1]])</f>
        <v>0.23639999999999972</v>
      </c>
      <c r="H493" s="11">
        <f>MA1SONY[[#This Row],[Abs Erorr 1]]/MA1SONY[[#This Row],[Adj Close]]</f>
        <v>1.0555550594307848E-2</v>
      </c>
      <c r="I493" s="9">
        <f t="shared" si="38"/>
        <v>21.816033333333337</v>
      </c>
      <c r="J493" s="12">
        <f>(MA1SONY[[#This Row],[Adj Close]]-MA1SONY[[#This Row],[3-MA]])</f>
        <v>0.57976666666666432</v>
      </c>
      <c r="K493" s="13">
        <f t="shared" si="37"/>
        <v>0.33612938777777507</v>
      </c>
      <c r="L493" s="13">
        <f>ABS(MA1SONY[[#This Row],[Erorr 2]])</f>
        <v>0.57976666666666432</v>
      </c>
      <c r="M493" s="11">
        <f>MA1SONY[[#This Row],[Abs Erorr 2]]/MA1SONY[[#This Row],[Adj Close]]</f>
        <v>2.5887294343879846E-2</v>
      </c>
      <c r="N493" s="9">
        <f t="shared" si="39"/>
        <v>21.705833333333334</v>
      </c>
      <c r="O493" s="14">
        <f>MA1SONY[[#This Row],[Adj Close]]-MA1SONY[[#This Row],[6-MA]]</f>
        <v>0.68996666666666684</v>
      </c>
      <c r="P493" s="13">
        <f>(MA1SONY[[#This Row],[Adj Close]]-N493)^2</f>
        <v>0.47605400111111135</v>
      </c>
      <c r="Q493" s="13">
        <f>ABS(MA1SONY[[#This Row],[Erorr 3]])</f>
        <v>0.68996666666666684</v>
      </c>
      <c r="R493" s="15">
        <f>MA1SONY[[#This Row],[Abs Erorr 3]]/MA1SONY[[#This Row],[Adj Close]]</f>
        <v>3.0807859807047162E-2</v>
      </c>
    </row>
    <row r="494" spans="2:18">
      <c r="B494" s="7">
        <v>44496.291666666664</v>
      </c>
      <c r="C494" s="8">
        <v>21.761600000000001</v>
      </c>
      <c r="D494" s="9">
        <f t="shared" si="36"/>
        <v>22.395800000000001</v>
      </c>
      <c r="E494" s="10">
        <f>MA1SONY[[#This Row],[Adj Close]]-MA1SONY[[#This Row],[Naive Trend ]]</f>
        <v>-0.63419999999999987</v>
      </c>
      <c r="F494" s="6">
        <f t="shared" si="35"/>
        <v>0.40220963999999987</v>
      </c>
      <c r="G494" s="6">
        <f>ABS(MA1SONY[[#This Row],[Erorr 1]])</f>
        <v>0.63419999999999987</v>
      </c>
      <c r="H494" s="11">
        <f>MA1SONY[[#This Row],[Abs Erorr 1]]/MA1SONY[[#This Row],[Adj Close]]</f>
        <v>2.91430777148739E-2</v>
      </c>
      <c r="I494" s="9">
        <f t="shared" si="38"/>
        <v>22.088933333333333</v>
      </c>
      <c r="J494" s="12">
        <f>(MA1SONY[[#This Row],[Adj Close]]-MA1SONY[[#This Row],[3-MA]])</f>
        <v>-0.32733333333333192</v>
      </c>
      <c r="K494" s="13">
        <f t="shared" si="37"/>
        <v>0.10714711111111019</v>
      </c>
      <c r="L494" s="13">
        <f>ABS(MA1SONY[[#This Row],[Erorr 2]])</f>
        <v>0.32733333333333192</v>
      </c>
      <c r="M494" s="11">
        <f>MA1SONY[[#This Row],[Abs Erorr 2]]/MA1SONY[[#This Row],[Adj Close]]</f>
        <v>1.5041786143175681E-2</v>
      </c>
      <c r="N494" s="9">
        <f t="shared" si="39"/>
        <v>21.846133333333338</v>
      </c>
      <c r="O494" s="14">
        <f>MA1SONY[[#This Row],[Adj Close]]-MA1SONY[[#This Row],[6-MA]]</f>
        <v>-8.4533333333336458E-2</v>
      </c>
      <c r="P494" s="13">
        <f>(MA1SONY[[#This Row],[Adj Close]]-N494)^2</f>
        <v>7.1458844444449729E-3</v>
      </c>
      <c r="Q494" s="13">
        <f>ABS(MA1SONY[[#This Row],[Erorr 3]])</f>
        <v>8.4533333333336458E-2</v>
      </c>
      <c r="R494" s="15">
        <f>MA1SONY[[#This Row],[Abs Erorr 3]]/MA1SONY[[#This Row],[Adj Close]]</f>
        <v>3.8845182952235336E-3</v>
      </c>
    </row>
    <row r="495" spans="2:18">
      <c r="B495" s="7">
        <v>44497.291666666664</v>
      </c>
      <c r="C495" s="8">
        <v>22.734000000000002</v>
      </c>
      <c r="D495" s="9">
        <f t="shared" si="36"/>
        <v>21.761600000000001</v>
      </c>
      <c r="E495" s="10">
        <f>MA1SONY[[#This Row],[Adj Close]]-MA1SONY[[#This Row],[Naive Trend ]]</f>
        <v>0.97240000000000038</v>
      </c>
      <c r="F495" s="6">
        <f t="shared" si="35"/>
        <v>0.9455617600000007</v>
      </c>
      <c r="G495" s="6">
        <f>ABS(MA1SONY[[#This Row],[Erorr 1]])</f>
        <v>0.97240000000000038</v>
      </c>
      <c r="H495" s="11">
        <f>MA1SONY[[#This Row],[Abs Erorr 1]]/MA1SONY[[#This Row],[Adj Close]]</f>
        <v>4.2772939209993852E-2</v>
      </c>
      <c r="I495" s="9">
        <f t="shared" si="38"/>
        <v>22.105599999999999</v>
      </c>
      <c r="J495" s="12">
        <f>(MA1SONY[[#This Row],[Adj Close]]-MA1SONY[[#This Row],[3-MA]])</f>
        <v>0.62840000000000273</v>
      </c>
      <c r="K495" s="13">
        <f t="shared" si="37"/>
        <v>0.39488656000000344</v>
      </c>
      <c r="L495" s="13">
        <f>ABS(MA1SONY[[#This Row],[Erorr 2]])</f>
        <v>0.62840000000000273</v>
      </c>
      <c r="M495" s="11">
        <f>MA1SONY[[#This Row],[Abs Erorr 2]]/MA1SONY[[#This Row],[Adj Close]]</f>
        <v>2.7641418140230609E-2</v>
      </c>
      <c r="N495" s="9">
        <f t="shared" si="39"/>
        <v>21.869850000000003</v>
      </c>
      <c r="O495" s="14">
        <f>MA1SONY[[#This Row],[Adj Close]]-MA1SONY[[#This Row],[6-MA]]</f>
        <v>0.86414999999999864</v>
      </c>
      <c r="P495" s="13">
        <f>(MA1SONY[[#This Row],[Adj Close]]-N495)^2</f>
        <v>0.74675522249999771</v>
      </c>
      <c r="Q495" s="13">
        <f>ABS(MA1SONY[[#This Row],[Erorr 3]])</f>
        <v>0.86414999999999864</v>
      </c>
      <c r="R495" s="15">
        <f>MA1SONY[[#This Row],[Abs Erorr 3]]/MA1SONY[[#This Row],[Adj Close]]</f>
        <v>3.8011348640802259E-2</v>
      </c>
    </row>
    <row r="496" spans="2:18">
      <c r="B496" s="7">
        <v>44498.291666666664</v>
      </c>
      <c r="C496" s="8">
        <v>22.253599999999999</v>
      </c>
      <c r="D496" s="9">
        <f t="shared" si="36"/>
        <v>22.734000000000002</v>
      </c>
      <c r="E496" s="10">
        <f>MA1SONY[[#This Row],[Adj Close]]-MA1SONY[[#This Row],[Naive Trend ]]</f>
        <v>-0.48040000000000305</v>
      </c>
      <c r="F496" s="6">
        <f t="shared" si="35"/>
        <v>0.23078416000000293</v>
      </c>
      <c r="G496" s="6">
        <f>ABS(MA1SONY[[#This Row],[Erorr 1]])</f>
        <v>0.48040000000000305</v>
      </c>
      <c r="H496" s="11">
        <f>MA1SONY[[#This Row],[Abs Erorr 1]]/MA1SONY[[#This Row],[Adj Close]]</f>
        <v>2.1587518423985472E-2</v>
      </c>
      <c r="I496" s="9">
        <f t="shared" si="38"/>
        <v>22.297133333333335</v>
      </c>
      <c r="J496" s="12">
        <f>(MA1SONY[[#This Row],[Adj Close]]-MA1SONY[[#This Row],[3-MA]])</f>
        <v>-4.3533333333336088E-2</v>
      </c>
      <c r="K496" s="13">
        <f t="shared" si="37"/>
        <v>1.8951511111113509E-3</v>
      </c>
      <c r="L496" s="13">
        <f>ABS(MA1SONY[[#This Row],[Erorr 2]])</f>
        <v>4.3533333333336088E-2</v>
      </c>
      <c r="M496" s="11">
        <f>MA1SONY[[#This Row],[Abs Erorr 2]]/MA1SONY[[#This Row],[Adj Close]]</f>
        <v>1.9562377922374848E-3</v>
      </c>
      <c r="N496" s="9">
        <f t="shared" si="39"/>
        <v>22.056583333333336</v>
      </c>
      <c r="O496" s="14">
        <f>MA1SONY[[#This Row],[Adj Close]]-MA1SONY[[#This Row],[6-MA]]</f>
        <v>0.19701666666666284</v>
      </c>
      <c r="P496" s="13">
        <f>(MA1SONY[[#This Row],[Adj Close]]-N496)^2</f>
        <v>3.8815566944442936E-2</v>
      </c>
      <c r="Q496" s="13">
        <f>ABS(MA1SONY[[#This Row],[Erorr 3]])</f>
        <v>0.19701666666666284</v>
      </c>
      <c r="R496" s="15">
        <f>MA1SONY[[#This Row],[Abs Erorr 3]]/MA1SONY[[#This Row],[Adj Close]]</f>
        <v>8.8532492121123265E-3</v>
      </c>
    </row>
    <row r="497" spans="2:18">
      <c r="B497" s="7">
        <v>44501.291666666664</v>
      </c>
      <c r="C497" s="8">
        <v>23.300999999999998</v>
      </c>
      <c r="D497" s="9">
        <f t="shared" si="36"/>
        <v>22.253599999999999</v>
      </c>
      <c r="E497" s="10">
        <f>MA1SONY[[#This Row],[Adj Close]]-MA1SONY[[#This Row],[Naive Trend ]]</f>
        <v>1.0473999999999997</v>
      </c>
      <c r="F497" s="6">
        <f t="shared" si="35"/>
        <v>1.0970467599999993</v>
      </c>
      <c r="G497" s="6">
        <f>ABS(MA1SONY[[#This Row],[Erorr 1]])</f>
        <v>1.0473999999999997</v>
      </c>
      <c r="H497" s="11">
        <f>MA1SONY[[#This Row],[Abs Erorr 1]]/MA1SONY[[#This Row],[Adj Close]]</f>
        <v>4.4950860478091055E-2</v>
      </c>
      <c r="I497" s="9">
        <f t="shared" si="38"/>
        <v>22.249733333333335</v>
      </c>
      <c r="J497" s="12">
        <f>(MA1SONY[[#This Row],[Adj Close]]-MA1SONY[[#This Row],[3-MA]])</f>
        <v>1.0512666666666632</v>
      </c>
      <c r="K497" s="13">
        <f t="shared" si="37"/>
        <v>1.1051616044444372</v>
      </c>
      <c r="L497" s="13">
        <f>ABS(MA1SONY[[#This Row],[Erorr 2]])</f>
        <v>1.0512666666666632</v>
      </c>
      <c r="M497" s="11">
        <f>MA1SONY[[#This Row],[Abs Erorr 2]]/MA1SONY[[#This Row],[Adj Close]]</f>
        <v>4.5116804715105076E-2</v>
      </c>
      <c r="N497" s="9">
        <f t="shared" si="39"/>
        <v>22.169333333333338</v>
      </c>
      <c r="O497" s="14">
        <f>MA1SONY[[#This Row],[Adj Close]]-MA1SONY[[#This Row],[6-MA]]</f>
        <v>1.1316666666666606</v>
      </c>
      <c r="P497" s="13">
        <f>(MA1SONY[[#This Row],[Adj Close]]-N497)^2</f>
        <v>1.2806694444444306</v>
      </c>
      <c r="Q497" s="13">
        <f>ABS(MA1SONY[[#This Row],[Erorr 3]])</f>
        <v>1.1316666666666606</v>
      </c>
      <c r="R497" s="15">
        <f>MA1SONY[[#This Row],[Abs Erorr 3]]/MA1SONY[[#This Row],[Adj Close]]</f>
        <v>4.8567300401985349E-2</v>
      </c>
    </row>
    <row r="498" spans="2:18">
      <c r="B498" s="7">
        <v>44502.291666666664</v>
      </c>
      <c r="C498" s="8">
        <v>23.700700000000001</v>
      </c>
      <c r="D498" s="9">
        <f t="shared" si="36"/>
        <v>23.300999999999998</v>
      </c>
      <c r="E498" s="10">
        <f>MA1SONY[[#This Row],[Adj Close]]-MA1SONY[[#This Row],[Naive Trend ]]</f>
        <v>0.39970000000000283</v>
      </c>
      <c r="F498" s="6">
        <f t="shared" si="35"/>
        <v>0.15976009000000227</v>
      </c>
      <c r="G498" s="6">
        <f>ABS(MA1SONY[[#This Row],[Erorr 1]])</f>
        <v>0.39970000000000283</v>
      </c>
      <c r="H498" s="11">
        <f>MA1SONY[[#This Row],[Abs Erorr 1]]/MA1SONY[[#This Row],[Adj Close]]</f>
        <v>1.6864480795925979E-2</v>
      </c>
      <c r="I498" s="9">
        <f t="shared" si="38"/>
        <v>22.762866666666667</v>
      </c>
      <c r="J498" s="12">
        <f>(MA1SONY[[#This Row],[Adj Close]]-MA1SONY[[#This Row],[3-MA]])</f>
        <v>0.93783333333333374</v>
      </c>
      <c r="K498" s="13">
        <f t="shared" si="37"/>
        <v>0.87953136111111185</v>
      </c>
      <c r="L498" s="13">
        <f>ABS(MA1SONY[[#This Row],[Erorr 2]])</f>
        <v>0.93783333333333374</v>
      </c>
      <c r="M498" s="11">
        <f>MA1SONY[[#This Row],[Abs Erorr 2]]/MA1SONY[[#This Row],[Adj Close]]</f>
        <v>3.9569857992942561E-2</v>
      </c>
      <c r="N498" s="9">
        <f t="shared" si="39"/>
        <v>22.434233333333335</v>
      </c>
      <c r="O498" s="14">
        <f>MA1SONY[[#This Row],[Adj Close]]-MA1SONY[[#This Row],[6-MA]]</f>
        <v>1.2664666666666662</v>
      </c>
      <c r="P498" s="13">
        <f>(MA1SONY[[#This Row],[Adj Close]]-N498)^2</f>
        <v>1.6039378177777766</v>
      </c>
      <c r="Q498" s="13">
        <f>ABS(MA1SONY[[#This Row],[Erorr 3]])</f>
        <v>1.2664666666666662</v>
      </c>
      <c r="R498" s="15">
        <f>MA1SONY[[#This Row],[Abs Erorr 3]]/MA1SONY[[#This Row],[Adj Close]]</f>
        <v>5.3435833822067118E-2</v>
      </c>
    </row>
    <row r="499" spans="2:18">
      <c r="B499" s="7">
        <v>44503.291666666664</v>
      </c>
      <c r="C499" s="8">
        <v>23.6662</v>
      </c>
      <c r="D499" s="9">
        <f t="shared" si="36"/>
        <v>23.700700000000001</v>
      </c>
      <c r="E499" s="10">
        <f>MA1SONY[[#This Row],[Adj Close]]-MA1SONY[[#This Row],[Naive Trend ]]</f>
        <v>-3.4500000000001307E-2</v>
      </c>
      <c r="F499" s="6">
        <f t="shared" si="35"/>
        <v>1.1902500000000901E-3</v>
      </c>
      <c r="G499" s="6">
        <f>ABS(MA1SONY[[#This Row],[Erorr 1]])</f>
        <v>3.4500000000001307E-2</v>
      </c>
      <c r="H499" s="11">
        <f>MA1SONY[[#This Row],[Abs Erorr 1]]/MA1SONY[[#This Row],[Adj Close]]</f>
        <v>1.4577752237368614E-3</v>
      </c>
      <c r="I499" s="9">
        <f t="shared" si="38"/>
        <v>23.085099999999997</v>
      </c>
      <c r="J499" s="12">
        <f>(MA1SONY[[#This Row],[Adj Close]]-MA1SONY[[#This Row],[3-MA]])</f>
        <v>0.58110000000000284</v>
      </c>
      <c r="K499" s="13">
        <f t="shared" si="37"/>
        <v>0.33767721000000328</v>
      </c>
      <c r="L499" s="13">
        <f>ABS(MA1SONY[[#This Row],[Erorr 2]])</f>
        <v>0.58110000000000284</v>
      </c>
      <c r="M499" s="11">
        <f>MA1SONY[[#This Row],[Abs Erorr 2]]/MA1SONY[[#This Row],[Adj Close]]</f>
        <v>2.4554005290245279E-2</v>
      </c>
      <c r="N499" s="9">
        <f t="shared" si="39"/>
        <v>22.691116666666669</v>
      </c>
      <c r="O499" s="14">
        <f>MA1SONY[[#This Row],[Adj Close]]-MA1SONY[[#This Row],[6-MA]]</f>
        <v>0.97508333333333042</v>
      </c>
      <c r="P499" s="13">
        <f>(MA1SONY[[#This Row],[Adj Close]]-N499)^2</f>
        <v>0.9507875069444387</v>
      </c>
      <c r="Q499" s="13">
        <f>ABS(MA1SONY[[#This Row],[Erorr 3]])</f>
        <v>0.97508333333333042</v>
      </c>
      <c r="R499" s="15">
        <f>MA1SONY[[#This Row],[Abs Erorr 3]]/MA1SONY[[#This Row],[Adj Close]]</f>
        <v>4.1201516649623952E-2</v>
      </c>
    </row>
    <row r="500" spans="2:18">
      <c r="B500" s="7">
        <v>44504.291666666664</v>
      </c>
      <c r="C500" s="8">
        <v>23.571999999999999</v>
      </c>
      <c r="D500" s="9">
        <f t="shared" si="36"/>
        <v>23.6662</v>
      </c>
      <c r="E500" s="10">
        <f>MA1SONY[[#This Row],[Adj Close]]-MA1SONY[[#This Row],[Naive Trend ]]</f>
        <v>-9.4200000000000728E-2</v>
      </c>
      <c r="F500" s="6">
        <f t="shared" si="35"/>
        <v>8.8736400000001374E-3</v>
      </c>
      <c r="G500" s="6">
        <f>ABS(MA1SONY[[#This Row],[Erorr 1]])</f>
        <v>9.4200000000000728E-2</v>
      </c>
      <c r="H500" s="11">
        <f>MA1SONY[[#This Row],[Abs Erorr 1]]/MA1SONY[[#This Row],[Adj Close]]</f>
        <v>3.9962667571695545E-3</v>
      </c>
      <c r="I500" s="9">
        <f t="shared" si="38"/>
        <v>23.555966666666666</v>
      </c>
      <c r="J500" s="12">
        <f>(MA1SONY[[#This Row],[Adj Close]]-MA1SONY[[#This Row],[3-MA]])</f>
        <v>1.6033333333332678E-2</v>
      </c>
      <c r="K500" s="13">
        <f t="shared" si="37"/>
        <v>2.5706777777775673E-4</v>
      </c>
      <c r="L500" s="13">
        <f>ABS(MA1SONY[[#This Row],[Erorr 2]])</f>
        <v>1.6033333333332678E-2</v>
      </c>
      <c r="M500" s="11">
        <f>MA1SONY[[#This Row],[Abs Erorr 2]]/MA1SONY[[#This Row],[Adj Close]]</f>
        <v>6.8018553085578981E-4</v>
      </c>
      <c r="N500" s="9">
        <f t="shared" si="39"/>
        <v>22.902850000000001</v>
      </c>
      <c r="O500" s="14">
        <f>MA1SONY[[#This Row],[Adj Close]]-MA1SONY[[#This Row],[6-MA]]</f>
        <v>0.66914999999999836</v>
      </c>
      <c r="P500" s="13">
        <f>(MA1SONY[[#This Row],[Adj Close]]-N500)^2</f>
        <v>0.44776172249999779</v>
      </c>
      <c r="Q500" s="13">
        <f>ABS(MA1SONY[[#This Row],[Erorr 3]])</f>
        <v>0.66914999999999836</v>
      </c>
      <c r="R500" s="15">
        <f>MA1SONY[[#This Row],[Abs Erorr 3]]/MA1SONY[[#This Row],[Adj Close]]</f>
        <v>2.8387493636517835E-2</v>
      </c>
    </row>
    <row r="501" spans="2:18">
      <c r="B501" s="7">
        <v>44505.291666666664</v>
      </c>
      <c r="C501" s="8">
        <v>23.6815</v>
      </c>
      <c r="D501" s="9">
        <f t="shared" si="36"/>
        <v>23.571999999999999</v>
      </c>
      <c r="E501" s="10">
        <f>MA1SONY[[#This Row],[Adj Close]]-MA1SONY[[#This Row],[Naive Trend ]]</f>
        <v>0.1095000000000006</v>
      </c>
      <c r="F501" s="6">
        <f t="shared" si="35"/>
        <v>1.1990250000000131E-2</v>
      </c>
      <c r="G501" s="6">
        <f>ABS(MA1SONY[[#This Row],[Erorr 1]])</f>
        <v>0.1095000000000006</v>
      </c>
      <c r="H501" s="11">
        <f>MA1SONY[[#This Row],[Abs Erorr 1]]/MA1SONY[[#This Row],[Adj Close]]</f>
        <v>4.6238625087093553E-3</v>
      </c>
      <c r="I501" s="9">
        <f t="shared" si="38"/>
        <v>23.6463</v>
      </c>
      <c r="J501" s="12">
        <f>(MA1SONY[[#This Row],[Adj Close]]-MA1SONY[[#This Row],[3-MA]])</f>
        <v>3.5199999999999676E-2</v>
      </c>
      <c r="K501" s="13">
        <f t="shared" si="37"/>
        <v>1.2390399999999773E-3</v>
      </c>
      <c r="L501" s="13">
        <f>ABS(MA1SONY[[#This Row],[Erorr 2]])</f>
        <v>3.5199999999999676E-2</v>
      </c>
      <c r="M501" s="11">
        <f>MA1SONY[[#This Row],[Abs Erorr 2]]/MA1SONY[[#This Row],[Adj Close]]</f>
        <v>1.4863923315668211E-3</v>
      </c>
      <c r="N501" s="9">
        <f t="shared" si="39"/>
        <v>23.204583333333332</v>
      </c>
      <c r="O501" s="14">
        <f>MA1SONY[[#This Row],[Adj Close]]-MA1SONY[[#This Row],[6-MA]]</f>
        <v>0.47691666666666777</v>
      </c>
      <c r="P501" s="13">
        <f>(MA1SONY[[#This Row],[Adj Close]]-N501)^2</f>
        <v>0.22744950694444549</v>
      </c>
      <c r="Q501" s="13">
        <f>ABS(MA1SONY[[#This Row],[Erorr 3]])</f>
        <v>0.47691666666666777</v>
      </c>
      <c r="R501" s="15">
        <f>MA1SONY[[#This Row],[Abs Erorr 3]]/MA1SONY[[#This Row],[Adj Close]]</f>
        <v>2.0138786253686116E-2</v>
      </c>
    </row>
    <row r="502" spans="2:18">
      <c r="B502" s="7">
        <v>44508.291666666664</v>
      </c>
      <c r="C502" s="8">
        <v>23.706499999999998</v>
      </c>
      <c r="D502" s="9">
        <f t="shared" si="36"/>
        <v>23.6815</v>
      </c>
      <c r="E502" s="10">
        <f>MA1SONY[[#This Row],[Adj Close]]-MA1SONY[[#This Row],[Naive Trend ]]</f>
        <v>2.4999999999998579E-2</v>
      </c>
      <c r="F502" s="6">
        <f t="shared" si="35"/>
        <v>6.24999999999929E-4</v>
      </c>
      <c r="G502" s="6">
        <f>ABS(MA1SONY[[#This Row],[Erorr 1]])</f>
        <v>2.4999999999998579E-2</v>
      </c>
      <c r="H502" s="11">
        <f>MA1SONY[[#This Row],[Abs Erorr 1]]/MA1SONY[[#This Row],[Adj Close]]</f>
        <v>1.0545630945098846E-3</v>
      </c>
      <c r="I502" s="9">
        <f t="shared" si="38"/>
        <v>23.639900000000001</v>
      </c>
      <c r="J502" s="12">
        <f>(MA1SONY[[#This Row],[Adj Close]]-MA1SONY[[#This Row],[3-MA]])</f>
        <v>6.659999999999755E-2</v>
      </c>
      <c r="K502" s="13">
        <f t="shared" si="37"/>
        <v>4.4355599999996737E-3</v>
      </c>
      <c r="L502" s="13">
        <f>ABS(MA1SONY[[#This Row],[Erorr 2]])</f>
        <v>6.659999999999755E-2</v>
      </c>
      <c r="M502" s="11">
        <f>MA1SONY[[#This Row],[Abs Erorr 2]]/MA1SONY[[#This Row],[Adj Close]]</f>
        <v>2.8093560837743892E-3</v>
      </c>
      <c r="N502" s="9">
        <f t="shared" si="39"/>
        <v>23.362500000000001</v>
      </c>
      <c r="O502" s="14">
        <f>MA1SONY[[#This Row],[Adj Close]]-MA1SONY[[#This Row],[6-MA]]</f>
        <v>0.34399999999999764</v>
      </c>
      <c r="P502" s="13">
        <f>(MA1SONY[[#This Row],[Adj Close]]-N502)^2</f>
        <v>0.11833599999999837</v>
      </c>
      <c r="Q502" s="13">
        <f>ABS(MA1SONY[[#This Row],[Erorr 3]])</f>
        <v>0.34399999999999764</v>
      </c>
      <c r="R502" s="15">
        <f>MA1SONY[[#This Row],[Abs Erorr 3]]/MA1SONY[[#This Row],[Adj Close]]</f>
        <v>1.4510788180456738E-2</v>
      </c>
    </row>
    <row r="503" spans="2:18">
      <c r="B503" s="7">
        <v>44509.291666666664</v>
      </c>
      <c r="C503" s="8">
        <v>23.537400000000002</v>
      </c>
      <c r="D503" s="9">
        <f t="shared" si="36"/>
        <v>23.706499999999998</v>
      </c>
      <c r="E503" s="10">
        <f>MA1SONY[[#This Row],[Adj Close]]-MA1SONY[[#This Row],[Naive Trend ]]</f>
        <v>-0.1690999999999967</v>
      </c>
      <c r="F503" s="6">
        <f t="shared" si="35"/>
        <v>2.8594809999998885E-2</v>
      </c>
      <c r="G503" s="6">
        <f>ABS(MA1SONY[[#This Row],[Erorr 1]])</f>
        <v>0.1690999999999967</v>
      </c>
      <c r="H503" s="11">
        <f>MA1SONY[[#This Row],[Abs Erorr 1]]/MA1SONY[[#This Row],[Adj Close]]</f>
        <v>7.1843109264403326E-3</v>
      </c>
      <c r="I503" s="9">
        <f t="shared" si="38"/>
        <v>23.653333333333336</v>
      </c>
      <c r="J503" s="12">
        <f>(MA1SONY[[#This Row],[Adj Close]]-MA1SONY[[#This Row],[3-MA]])</f>
        <v>-0.11593333333333433</v>
      </c>
      <c r="K503" s="13">
        <f t="shared" si="37"/>
        <v>1.3440537777778009E-2</v>
      </c>
      <c r="L503" s="13">
        <f>ABS(MA1SONY[[#This Row],[Erorr 2]])</f>
        <v>0.11593333333333433</v>
      </c>
      <c r="M503" s="11">
        <f>MA1SONY[[#This Row],[Abs Erorr 2]]/MA1SONY[[#This Row],[Adj Close]]</f>
        <v>4.9254944612970985E-3</v>
      </c>
      <c r="N503" s="9">
        <f t="shared" si="39"/>
        <v>23.604650000000003</v>
      </c>
      <c r="O503" s="14">
        <f>MA1SONY[[#This Row],[Adj Close]]-MA1SONY[[#This Row],[6-MA]]</f>
        <v>-6.7250000000001364E-2</v>
      </c>
      <c r="P503" s="13">
        <f>(MA1SONY[[#This Row],[Adj Close]]-N503)^2</f>
        <v>4.5225625000001836E-3</v>
      </c>
      <c r="Q503" s="13">
        <f>ABS(MA1SONY[[#This Row],[Erorr 3]])</f>
        <v>6.7250000000001364E-2</v>
      </c>
      <c r="R503" s="15">
        <f>MA1SONY[[#This Row],[Abs Erorr 3]]/MA1SONY[[#This Row],[Adj Close]]</f>
        <v>2.8571549958789568E-3</v>
      </c>
    </row>
    <row r="504" spans="2:18">
      <c r="B504" s="7">
        <v>44510.291666666664</v>
      </c>
      <c r="C504" s="8">
        <v>23.3414</v>
      </c>
      <c r="D504" s="9">
        <f t="shared" si="36"/>
        <v>23.537400000000002</v>
      </c>
      <c r="E504" s="10">
        <f>MA1SONY[[#This Row],[Adj Close]]-MA1SONY[[#This Row],[Naive Trend ]]</f>
        <v>-0.19600000000000151</v>
      </c>
      <c r="F504" s="6">
        <f t="shared" si="35"/>
        <v>3.8416000000000589E-2</v>
      </c>
      <c r="G504" s="6">
        <f>ABS(MA1SONY[[#This Row],[Erorr 1]])</f>
        <v>0.19600000000000151</v>
      </c>
      <c r="H504" s="11">
        <f>MA1SONY[[#This Row],[Abs Erorr 1]]/MA1SONY[[#This Row],[Adj Close]]</f>
        <v>8.3970970036073896E-3</v>
      </c>
      <c r="I504" s="9">
        <f t="shared" si="38"/>
        <v>23.6418</v>
      </c>
      <c r="J504" s="12">
        <f>(MA1SONY[[#This Row],[Adj Close]]-MA1SONY[[#This Row],[3-MA]])</f>
        <v>-0.30039999999999978</v>
      </c>
      <c r="K504" s="13">
        <f t="shared" si="37"/>
        <v>9.0240159999999861E-2</v>
      </c>
      <c r="L504" s="13">
        <f>ABS(MA1SONY[[#This Row],[Erorr 2]])</f>
        <v>0.30039999999999978</v>
      </c>
      <c r="M504" s="11">
        <f>MA1SONY[[#This Row],[Abs Erorr 2]]/MA1SONY[[#This Row],[Adj Close]]</f>
        <v>1.2869836427977746E-2</v>
      </c>
      <c r="N504" s="9">
        <f t="shared" si="39"/>
        <v>23.644049999999996</v>
      </c>
      <c r="O504" s="14">
        <f>MA1SONY[[#This Row],[Adj Close]]-MA1SONY[[#This Row],[6-MA]]</f>
        <v>-0.30264999999999631</v>
      </c>
      <c r="P504" s="13">
        <f>(MA1SONY[[#This Row],[Adj Close]]-N504)^2</f>
        <v>9.1597022499997766E-2</v>
      </c>
      <c r="Q504" s="13">
        <f>ABS(MA1SONY[[#This Row],[Erorr 3]])</f>
        <v>0.30264999999999631</v>
      </c>
      <c r="R504" s="15">
        <f>MA1SONY[[#This Row],[Abs Erorr 3]]/MA1SONY[[#This Row],[Adj Close]]</f>
        <v>1.2966231674192478E-2</v>
      </c>
    </row>
    <row r="505" spans="2:18">
      <c r="B505" s="7">
        <v>44511.291666666664</v>
      </c>
      <c r="C505" s="8">
        <v>23.254899999999999</v>
      </c>
      <c r="D505" s="9">
        <f t="shared" si="36"/>
        <v>23.3414</v>
      </c>
      <c r="E505" s="10">
        <f>MA1SONY[[#This Row],[Adj Close]]-MA1SONY[[#This Row],[Naive Trend ]]</f>
        <v>-8.6500000000000909E-2</v>
      </c>
      <c r="F505" s="6">
        <f t="shared" si="35"/>
        <v>7.4822500000001572E-3</v>
      </c>
      <c r="G505" s="6">
        <f>ABS(MA1SONY[[#This Row],[Erorr 1]])</f>
        <v>8.6500000000000909E-2</v>
      </c>
      <c r="H505" s="11">
        <f>MA1SONY[[#This Row],[Abs Erorr 1]]/MA1SONY[[#This Row],[Adj Close]]</f>
        <v>3.7196461820949954E-3</v>
      </c>
      <c r="I505" s="9">
        <f t="shared" si="38"/>
        <v>23.528433333333329</v>
      </c>
      <c r="J505" s="12">
        <f>(MA1SONY[[#This Row],[Adj Close]]-MA1SONY[[#This Row],[3-MA]])</f>
        <v>-0.27353333333332941</v>
      </c>
      <c r="K505" s="13">
        <f t="shared" si="37"/>
        <v>7.4820484444442295E-2</v>
      </c>
      <c r="L505" s="13">
        <f>ABS(MA1SONY[[#This Row],[Erorr 2]])</f>
        <v>0.27353333333332941</v>
      </c>
      <c r="M505" s="11">
        <f>MA1SONY[[#This Row],[Abs Erorr 2]]/MA1SONY[[#This Row],[Adj Close]]</f>
        <v>1.1762395595480068E-2</v>
      </c>
      <c r="N505" s="9">
        <f t="shared" si="39"/>
        <v>23.584166666666672</v>
      </c>
      <c r="O505" s="14">
        <f>MA1SONY[[#This Row],[Adj Close]]-MA1SONY[[#This Row],[6-MA]]</f>
        <v>-0.32926666666667259</v>
      </c>
      <c r="P505" s="13">
        <f>(MA1SONY[[#This Row],[Adj Close]]-N505)^2</f>
        <v>0.10841653777778168</v>
      </c>
      <c r="Q505" s="13">
        <f>ABS(MA1SONY[[#This Row],[Erorr 3]])</f>
        <v>0.32926666666667259</v>
      </c>
      <c r="R505" s="15">
        <f>MA1SONY[[#This Row],[Abs Erorr 3]]/MA1SONY[[#This Row],[Adj Close]]</f>
        <v>1.4159023116275392E-2</v>
      </c>
    </row>
    <row r="506" spans="2:18">
      <c r="B506" s="7">
        <v>44512.291666666664</v>
      </c>
      <c r="C506" s="8">
        <v>23.62</v>
      </c>
      <c r="D506" s="9">
        <f t="shared" si="36"/>
        <v>23.254899999999999</v>
      </c>
      <c r="E506" s="10">
        <f>MA1SONY[[#This Row],[Adj Close]]-MA1SONY[[#This Row],[Naive Trend ]]</f>
        <v>0.36510000000000176</v>
      </c>
      <c r="F506" s="6">
        <f t="shared" si="35"/>
        <v>0.13329801000000127</v>
      </c>
      <c r="G506" s="6">
        <f>ABS(MA1SONY[[#This Row],[Erorr 1]])</f>
        <v>0.36510000000000176</v>
      </c>
      <c r="H506" s="11">
        <f>MA1SONY[[#This Row],[Abs Erorr 1]]/MA1SONY[[#This Row],[Adj Close]]</f>
        <v>1.5457239627434451E-2</v>
      </c>
      <c r="I506" s="9">
        <f t="shared" si="38"/>
        <v>23.3779</v>
      </c>
      <c r="J506" s="12">
        <f>(MA1SONY[[#This Row],[Adj Close]]-MA1SONY[[#This Row],[3-MA]])</f>
        <v>0.24210000000000065</v>
      </c>
      <c r="K506" s="13">
        <f t="shared" si="37"/>
        <v>5.8612410000000316E-2</v>
      </c>
      <c r="L506" s="13">
        <f>ABS(MA1SONY[[#This Row],[Erorr 2]])</f>
        <v>0.24210000000000065</v>
      </c>
      <c r="M506" s="11">
        <f>MA1SONY[[#This Row],[Abs Erorr 2]]/MA1SONY[[#This Row],[Adj Close]]</f>
        <v>1.0249788314987325E-2</v>
      </c>
      <c r="N506" s="9">
        <f t="shared" si="39"/>
        <v>23.51561666666667</v>
      </c>
      <c r="O506" s="14">
        <f>MA1SONY[[#This Row],[Adj Close]]-MA1SONY[[#This Row],[6-MA]]</f>
        <v>0.10438333333333105</v>
      </c>
      <c r="P506" s="13">
        <f>(MA1SONY[[#This Row],[Adj Close]]-N506)^2</f>
        <v>1.0895880277777301E-2</v>
      </c>
      <c r="Q506" s="13">
        <f>ABS(MA1SONY[[#This Row],[Erorr 3]])</f>
        <v>0.10438333333333105</v>
      </c>
      <c r="R506" s="15">
        <f>MA1SONY[[#This Row],[Abs Erorr 3]]/MA1SONY[[#This Row],[Adj Close]]</f>
        <v>4.4192774484898834E-3</v>
      </c>
    </row>
    <row r="507" spans="2:18">
      <c r="B507" s="7">
        <v>44515.291666666664</v>
      </c>
      <c r="C507" s="8">
        <v>23.6296</v>
      </c>
      <c r="D507" s="9">
        <f t="shared" si="36"/>
        <v>23.62</v>
      </c>
      <c r="E507" s="10">
        <f>MA1SONY[[#This Row],[Adj Close]]-MA1SONY[[#This Row],[Naive Trend ]]</f>
        <v>9.5999999999989427E-3</v>
      </c>
      <c r="F507" s="6">
        <f t="shared" si="35"/>
        <v>9.2159999999979697E-5</v>
      </c>
      <c r="G507" s="6">
        <f>ABS(MA1SONY[[#This Row],[Erorr 1]])</f>
        <v>9.5999999999989427E-3</v>
      </c>
      <c r="H507" s="11">
        <f>MA1SONY[[#This Row],[Abs Erorr 1]]/MA1SONY[[#This Row],[Adj Close]]</f>
        <v>4.0627010190603913E-4</v>
      </c>
      <c r="I507" s="9">
        <f t="shared" si="38"/>
        <v>23.405433333333335</v>
      </c>
      <c r="J507" s="12">
        <f>(MA1SONY[[#This Row],[Adj Close]]-MA1SONY[[#This Row],[3-MA]])</f>
        <v>0.22416666666666529</v>
      </c>
      <c r="K507" s="13">
        <f t="shared" si="37"/>
        <v>5.0250694444443827E-2</v>
      </c>
      <c r="L507" s="13">
        <f>ABS(MA1SONY[[#This Row],[Erorr 2]])</f>
        <v>0.22416666666666529</v>
      </c>
      <c r="M507" s="11">
        <f>MA1SONY[[#This Row],[Abs Erorr 2]]/MA1SONY[[#This Row],[Adj Close]]</f>
        <v>9.4866890115222133E-3</v>
      </c>
      <c r="N507" s="9">
        <f t="shared" si="39"/>
        <v>23.523616666666666</v>
      </c>
      <c r="O507" s="14">
        <f>MA1SONY[[#This Row],[Adj Close]]-MA1SONY[[#This Row],[6-MA]]</f>
        <v>0.10598333333333443</v>
      </c>
      <c r="P507" s="13">
        <f>(MA1SONY[[#This Row],[Adj Close]]-N507)^2</f>
        <v>1.1232466944444677E-2</v>
      </c>
      <c r="Q507" s="13">
        <f>ABS(MA1SONY[[#This Row],[Erorr 3]])</f>
        <v>0.10598333333333443</v>
      </c>
      <c r="R507" s="15">
        <f>MA1SONY[[#This Row],[Abs Erorr 3]]/MA1SONY[[#This Row],[Adj Close]]</f>
        <v>4.4851937118416917E-3</v>
      </c>
    </row>
    <row r="508" spans="2:18">
      <c r="B508" s="7">
        <v>44516.291666666664</v>
      </c>
      <c r="C508" s="8">
        <v>24.039000000000001</v>
      </c>
      <c r="D508" s="9">
        <f t="shared" si="36"/>
        <v>23.6296</v>
      </c>
      <c r="E508" s="10">
        <f>MA1SONY[[#This Row],[Adj Close]]-MA1SONY[[#This Row],[Naive Trend ]]</f>
        <v>0.40940000000000154</v>
      </c>
      <c r="F508" s="6">
        <f t="shared" si="35"/>
        <v>0.16760836000000126</v>
      </c>
      <c r="G508" s="6">
        <f>ABS(MA1SONY[[#This Row],[Erorr 1]])</f>
        <v>0.40940000000000154</v>
      </c>
      <c r="H508" s="11">
        <f>MA1SONY[[#This Row],[Abs Erorr 1]]/MA1SONY[[#This Row],[Adj Close]]</f>
        <v>1.7030658513249367E-2</v>
      </c>
      <c r="I508" s="9">
        <f t="shared" si="38"/>
        <v>23.501499999999997</v>
      </c>
      <c r="J508" s="12">
        <f>(MA1SONY[[#This Row],[Adj Close]]-MA1SONY[[#This Row],[3-MA]])</f>
        <v>0.53750000000000497</v>
      </c>
      <c r="K508" s="13">
        <f t="shared" si="37"/>
        <v>0.28890625000000536</v>
      </c>
      <c r="L508" s="13">
        <f>ABS(MA1SONY[[#This Row],[Erorr 2]])</f>
        <v>0.53750000000000497</v>
      </c>
      <c r="M508" s="11">
        <f>MA1SONY[[#This Row],[Abs Erorr 2]]/MA1SONY[[#This Row],[Adj Close]]</f>
        <v>2.2359499147219308E-2</v>
      </c>
      <c r="N508" s="9">
        <f t="shared" si="39"/>
        <v>23.514966666666666</v>
      </c>
      <c r="O508" s="14">
        <f>MA1SONY[[#This Row],[Adj Close]]-MA1SONY[[#This Row],[6-MA]]</f>
        <v>0.52403333333333535</v>
      </c>
      <c r="P508" s="13">
        <f>(MA1SONY[[#This Row],[Adj Close]]-N508)^2</f>
        <v>0.27461093444444656</v>
      </c>
      <c r="Q508" s="13">
        <f>ABS(MA1SONY[[#This Row],[Erorr 3]])</f>
        <v>0.52403333333333535</v>
      </c>
      <c r="R508" s="15">
        <f>MA1SONY[[#This Row],[Abs Erorr 3]]/MA1SONY[[#This Row],[Adj Close]]</f>
        <v>2.179929836238343E-2</v>
      </c>
    </row>
    <row r="509" spans="2:18">
      <c r="B509" s="7">
        <v>44517.291666666664</v>
      </c>
      <c r="C509" s="8">
        <v>23.875599999999999</v>
      </c>
      <c r="D509" s="9">
        <f t="shared" si="36"/>
        <v>24.039000000000001</v>
      </c>
      <c r="E509" s="10">
        <f>MA1SONY[[#This Row],[Adj Close]]-MA1SONY[[#This Row],[Naive Trend ]]</f>
        <v>-0.16340000000000288</v>
      </c>
      <c r="F509" s="6">
        <f t="shared" si="35"/>
        <v>2.6699560000000941E-2</v>
      </c>
      <c r="G509" s="6">
        <f>ABS(MA1SONY[[#This Row],[Erorr 1]])</f>
        <v>0.16340000000000288</v>
      </c>
      <c r="H509" s="11">
        <f>MA1SONY[[#This Row],[Abs Erorr 1]]/MA1SONY[[#This Row],[Adj Close]]</f>
        <v>6.8438070666288131E-3</v>
      </c>
      <c r="I509" s="9">
        <f t="shared" si="38"/>
        <v>23.762866666666667</v>
      </c>
      <c r="J509" s="12">
        <f>(MA1SONY[[#This Row],[Adj Close]]-MA1SONY[[#This Row],[3-MA]])</f>
        <v>0.11273333333333113</v>
      </c>
      <c r="K509" s="13">
        <f t="shared" si="37"/>
        <v>1.2708804444443948E-2</v>
      </c>
      <c r="L509" s="13">
        <f>ABS(MA1SONY[[#This Row],[Erorr 2]])</f>
        <v>0.11273333333333113</v>
      </c>
      <c r="M509" s="11">
        <f>MA1SONY[[#This Row],[Abs Erorr 2]]/MA1SONY[[#This Row],[Adj Close]]</f>
        <v>4.7216963482941219E-3</v>
      </c>
      <c r="N509" s="9">
        <f t="shared" si="39"/>
        <v>23.570383333333336</v>
      </c>
      <c r="O509" s="14">
        <f>MA1SONY[[#This Row],[Adj Close]]-MA1SONY[[#This Row],[6-MA]]</f>
        <v>0.30521666666666292</v>
      </c>
      <c r="P509" s="13">
        <f>(MA1SONY[[#This Row],[Adj Close]]-N509)^2</f>
        <v>9.3157213611108819E-2</v>
      </c>
      <c r="Q509" s="13">
        <f>ABS(MA1SONY[[#This Row],[Erorr 3]])</f>
        <v>0.30521666666666292</v>
      </c>
      <c r="R509" s="15">
        <f>MA1SONY[[#This Row],[Abs Erorr 3]]/MA1SONY[[#This Row],[Adj Close]]</f>
        <v>1.2783622889756192E-2</v>
      </c>
    </row>
    <row r="510" spans="2:18">
      <c r="B510" s="7">
        <v>44518.291666666664</v>
      </c>
      <c r="C510" s="8">
        <v>24.054400000000001</v>
      </c>
      <c r="D510" s="9">
        <f t="shared" si="36"/>
        <v>23.875599999999999</v>
      </c>
      <c r="E510" s="10">
        <f>MA1SONY[[#This Row],[Adj Close]]-MA1SONY[[#This Row],[Naive Trend ]]</f>
        <v>0.17880000000000251</v>
      </c>
      <c r="F510" s="6">
        <f t="shared" si="35"/>
        <v>3.1969440000000897E-2</v>
      </c>
      <c r="G510" s="6">
        <f>ABS(MA1SONY[[#This Row],[Erorr 1]])</f>
        <v>0.17880000000000251</v>
      </c>
      <c r="H510" s="11">
        <f>MA1SONY[[#This Row],[Abs Erorr 1]]/MA1SONY[[#This Row],[Adj Close]]</f>
        <v>7.4331515232141524E-3</v>
      </c>
      <c r="I510" s="9">
        <f t="shared" si="38"/>
        <v>23.848066666666664</v>
      </c>
      <c r="J510" s="12">
        <f>(MA1SONY[[#This Row],[Adj Close]]-MA1SONY[[#This Row],[3-MA]])</f>
        <v>0.20633333333333681</v>
      </c>
      <c r="K510" s="13">
        <f t="shared" si="37"/>
        <v>4.2573444444445878E-2</v>
      </c>
      <c r="L510" s="13">
        <f>ABS(MA1SONY[[#This Row],[Erorr 2]])</f>
        <v>0.20633333333333681</v>
      </c>
      <c r="M510" s="11">
        <f>MA1SONY[[#This Row],[Abs Erorr 2]]/MA1SONY[[#This Row],[Adj Close]]</f>
        <v>8.5777792559089735E-3</v>
      </c>
      <c r="N510" s="9">
        <f t="shared" si="39"/>
        <v>23.626750000000001</v>
      </c>
      <c r="O510" s="14">
        <f>MA1SONY[[#This Row],[Adj Close]]-MA1SONY[[#This Row],[6-MA]]</f>
        <v>0.42764999999999986</v>
      </c>
      <c r="P510" s="13">
        <f>(MA1SONY[[#This Row],[Adj Close]]-N510)^2</f>
        <v>0.1828845224999999</v>
      </c>
      <c r="Q510" s="13">
        <f>ABS(MA1SONY[[#This Row],[Erorr 3]])</f>
        <v>0.42764999999999986</v>
      </c>
      <c r="R510" s="15">
        <f>MA1SONY[[#This Row],[Abs Erorr 3]]/MA1SONY[[#This Row],[Adj Close]]</f>
        <v>1.7778452175069834E-2</v>
      </c>
    </row>
    <row r="511" spans="2:18">
      <c r="B511" s="7">
        <v>44519.291666666664</v>
      </c>
      <c r="C511" s="8">
        <v>24.069800000000001</v>
      </c>
      <c r="D511" s="9">
        <f t="shared" si="36"/>
        <v>24.054400000000001</v>
      </c>
      <c r="E511" s="10">
        <f>MA1SONY[[#This Row],[Adj Close]]-MA1SONY[[#This Row],[Naive Trend ]]</f>
        <v>1.5399999999999636E-2</v>
      </c>
      <c r="F511" s="6">
        <f t="shared" si="35"/>
        <v>2.3715999999998879E-4</v>
      </c>
      <c r="G511" s="6">
        <f>ABS(MA1SONY[[#This Row],[Erorr 1]])</f>
        <v>1.5399999999999636E-2</v>
      </c>
      <c r="H511" s="11">
        <f>MA1SONY[[#This Row],[Abs Erorr 1]]/MA1SONY[[#This Row],[Adj Close]]</f>
        <v>6.3980589784707958E-4</v>
      </c>
      <c r="I511" s="9">
        <f t="shared" si="38"/>
        <v>23.989666666666665</v>
      </c>
      <c r="J511" s="12">
        <f>(MA1SONY[[#This Row],[Adj Close]]-MA1SONY[[#This Row],[3-MA]])</f>
        <v>8.0133333333336054E-2</v>
      </c>
      <c r="K511" s="13">
        <f t="shared" si="37"/>
        <v>6.4213511111115475E-3</v>
      </c>
      <c r="L511" s="13">
        <f>ABS(MA1SONY[[#This Row],[Erorr 2]])</f>
        <v>8.0133333333336054E-2</v>
      </c>
      <c r="M511" s="11">
        <f>MA1SONY[[#This Row],[Abs Erorr 2]]/MA1SONY[[#This Row],[Adj Close]]</f>
        <v>3.3292064468062074E-3</v>
      </c>
      <c r="N511" s="9">
        <f t="shared" si="39"/>
        <v>23.745583333333332</v>
      </c>
      <c r="O511" s="14">
        <f>MA1SONY[[#This Row],[Adj Close]]-MA1SONY[[#This Row],[6-MA]]</f>
        <v>0.32421666666666837</v>
      </c>
      <c r="P511" s="13">
        <f>(MA1SONY[[#This Row],[Adj Close]]-N511)^2</f>
        <v>0.10511644694444555</v>
      </c>
      <c r="Q511" s="13">
        <f>ABS(MA1SONY[[#This Row],[Erorr 3]])</f>
        <v>0.32421666666666837</v>
      </c>
      <c r="R511" s="15">
        <f>MA1SONY[[#This Row],[Abs Erorr 3]]/MA1SONY[[#This Row],[Adj Close]]</f>
        <v>1.3469852955432465E-2</v>
      </c>
    </row>
    <row r="512" spans="2:18">
      <c r="B512" s="7">
        <v>44522.291666666664</v>
      </c>
      <c r="C512" s="8">
        <v>23.523900000000001</v>
      </c>
      <c r="D512" s="9">
        <f t="shared" si="36"/>
        <v>24.069800000000001</v>
      </c>
      <c r="E512" s="10">
        <f>MA1SONY[[#This Row],[Adj Close]]-MA1SONY[[#This Row],[Naive Trend ]]</f>
        <v>-0.54589999999999961</v>
      </c>
      <c r="F512" s="6">
        <f t="shared" si="35"/>
        <v>0.29800680999999957</v>
      </c>
      <c r="G512" s="6">
        <f>ABS(MA1SONY[[#This Row],[Erorr 1]])</f>
        <v>0.54589999999999961</v>
      </c>
      <c r="H512" s="11">
        <f>MA1SONY[[#This Row],[Abs Erorr 1]]/MA1SONY[[#This Row],[Adj Close]]</f>
        <v>2.3206186049081978E-2</v>
      </c>
      <c r="I512" s="9">
        <f t="shared" si="38"/>
        <v>23.999933333333331</v>
      </c>
      <c r="J512" s="12">
        <f>(MA1SONY[[#This Row],[Adj Close]]-MA1SONY[[#This Row],[3-MA]])</f>
        <v>-0.47603333333332998</v>
      </c>
      <c r="K512" s="13">
        <f t="shared" si="37"/>
        <v>0.22660773444444124</v>
      </c>
      <c r="L512" s="13">
        <f>ABS(MA1SONY[[#This Row],[Erorr 2]])</f>
        <v>0.47603333333332998</v>
      </c>
      <c r="M512" s="11">
        <f>MA1SONY[[#This Row],[Abs Erorr 2]]/MA1SONY[[#This Row],[Adj Close]]</f>
        <v>2.0236156986440598E-2</v>
      </c>
      <c r="N512" s="9">
        <f t="shared" si="39"/>
        <v>23.881399999999999</v>
      </c>
      <c r="O512" s="14">
        <f>MA1SONY[[#This Row],[Adj Close]]-MA1SONY[[#This Row],[6-MA]]</f>
        <v>-0.35749999999999815</v>
      </c>
      <c r="P512" s="13">
        <f>(MA1SONY[[#This Row],[Adj Close]]-N512)^2</f>
        <v>0.12780624999999868</v>
      </c>
      <c r="Q512" s="13">
        <f>ABS(MA1SONY[[#This Row],[Erorr 3]])</f>
        <v>0.35749999999999815</v>
      </c>
      <c r="R512" s="15">
        <f>MA1SONY[[#This Row],[Abs Erorr 3]]/MA1SONY[[#This Row],[Adj Close]]</f>
        <v>1.5197309969860361E-2</v>
      </c>
    </row>
    <row r="513" spans="2:18">
      <c r="B513" s="7">
        <v>44523.291666666664</v>
      </c>
      <c r="C513" s="8">
        <v>23.404800000000002</v>
      </c>
      <c r="D513" s="9">
        <f t="shared" si="36"/>
        <v>23.523900000000001</v>
      </c>
      <c r="E513" s="10">
        <f>MA1SONY[[#This Row],[Adj Close]]-MA1SONY[[#This Row],[Naive Trend ]]</f>
        <v>-0.11909999999999954</v>
      </c>
      <c r="F513" s="6">
        <f t="shared" si="35"/>
        <v>1.418480999999989E-2</v>
      </c>
      <c r="G513" s="6">
        <f>ABS(MA1SONY[[#This Row],[Erorr 1]])</f>
        <v>0.11909999999999954</v>
      </c>
      <c r="H513" s="11">
        <f>MA1SONY[[#This Row],[Abs Erorr 1]]/MA1SONY[[#This Row],[Adj Close]]</f>
        <v>5.0886997538966165E-3</v>
      </c>
      <c r="I513" s="9">
        <f t="shared" si="38"/>
        <v>23.8827</v>
      </c>
      <c r="J513" s="12">
        <f>(MA1SONY[[#This Row],[Adj Close]]-MA1SONY[[#This Row],[3-MA]])</f>
        <v>-0.47789999999999822</v>
      </c>
      <c r="K513" s="13">
        <f t="shared" si="37"/>
        <v>0.22838840999999829</v>
      </c>
      <c r="L513" s="13">
        <f>ABS(MA1SONY[[#This Row],[Erorr 2]])</f>
        <v>0.47789999999999822</v>
      </c>
      <c r="M513" s="11">
        <f>MA1SONY[[#This Row],[Abs Erorr 2]]/MA1SONY[[#This Row],[Adj Close]]</f>
        <v>2.0418888433141841E-2</v>
      </c>
      <c r="N513" s="9">
        <f t="shared" si="39"/>
        <v>23.86538333333333</v>
      </c>
      <c r="O513" s="14">
        <f>MA1SONY[[#This Row],[Adj Close]]-MA1SONY[[#This Row],[6-MA]]</f>
        <v>-0.46058333333332868</v>
      </c>
      <c r="P513" s="13">
        <f>(MA1SONY[[#This Row],[Adj Close]]-N513)^2</f>
        <v>0.21213700694444015</v>
      </c>
      <c r="Q513" s="13">
        <f>ABS(MA1SONY[[#This Row],[Erorr 3]])</f>
        <v>0.46058333333332868</v>
      </c>
      <c r="R513" s="15">
        <f>MA1SONY[[#This Row],[Abs Erorr 3]]/MA1SONY[[#This Row],[Adj Close]]</f>
        <v>1.9679011712696912E-2</v>
      </c>
    </row>
    <row r="514" spans="2:18">
      <c r="B514" s="7">
        <v>44524.291666666664</v>
      </c>
      <c r="C514" s="8">
        <v>23.4893</v>
      </c>
      <c r="D514" s="9">
        <f t="shared" si="36"/>
        <v>23.404800000000002</v>
      </c>
      <c r="E514" s="10">
        <f>MA1SONY[[#This Row],[Adj Close]]-MA1SONY[[#This Row],[Naive Trend ]]</f>
        <v>8.4499999999998465E-2</v>
      </c>
      <c r="F514" s="6">
        <f t="shared" si="35"/>
        <v>7.1402499999997406E-3</v>
      </c>
      <c r="G514" s="6">
        <f>ABS(MA1SONY[[#This Row],[Erorr 1]])</f>
        <v>8.4499999999998465E-2</v>
      </c>
      <c r="H514" s="11">
        <f>MA1SONY[[#This Row],[Abs Erorr 1]]/MA1SONY[[#This Row],[Adj Close]]</f>
        <v>3.5973826380521542E-3</v>
      </c>
      <c r="I514" s="9">
        <f t="shared" si="38"/>
        <v>23.666166666666669</v>
      </c>
      <c r="J514" s="12">
        <f>(MA1SONY[[#This Row],[Adj Close]]-MA1SONY[[#This Row],[3-MA]])</f>
        <v>-0.17686666666666895</v>
      </c>
      <c r="K514" s="13">
        <f t="shared" si="37"/>
        <v>3.1281817777778588E-2</v>
      </c>
      <c r="L514" s="13">
        <f>ABS(MA1SONY[[#This Row],[Erorr 2]])</f>
        <v>0.17686666666666895</v>
      </c>
      <c r="M514" s="11">
        <f>MA1SONY[[#This Row],[Abs Erorr 2]]/MA1SONY[[#This Row],[Adj Close]]</f>
        <v>7.5296695374774446E-3</v>
      </c>
      <c r="N514" s="9">
        <f t="shared" si="39"/>
        <v>23.827916666666667</v>
      </c>
      <c r="O514" s="14">
        <f>MA1SONY[[#This Row],[Adj Close]]-MA1SONY[[#This Row],[6-MA]]</f>
        <v>-0.33861666666666679</v>
      </c>
      <c r="P514" s="13">
        <f>(MA1SONY[[#This Row],[Adj Close]]-N514)^2</f>
        <v>0.11466124694444453</v>
      </c>
      <c r="Q514" s="13">
        <f>ABS(MA1SONY[[#This Row],[Erorr 3]])</f>
        <v>0.33861666666666679</v>
      </c>
      <c r="R514" s="15">
        <f>MA1SONY[[#This Row],[Abs Erorr 3]]/MA1SONY[[#This Row],[Adj Close]]</f>
        <v>1.4415783640494471E-2</v>
      </c>
    </row>
    <row r="515" spans="2:18">
      <c r="B515" s="7">
        <v>44526.291666666664</v>
      </c>
      <c r="C515" s="8">
        <v>23.306799999999999</v>
      </c>
      <c r="D515" s="9">
        <f t="shared" si="36"/>
        <v>23.4893</v>
      </c>
      <c r="E515" s="10">
        <f>MA1SONY[[#This Row],[Adj Close]]-MA1SONY[[#This Row],[Naive Trend ]]</f>
        <v>-0.18250000000000099</v>
      </c>
      <c r="F515" s="6">
        <f t="shared" si="35"/>
        <v>3.3306250000000363E-2</v>
      </c>
      <c r="G515" s="6">
        <f>ABS(MA1SONY[[#This Row],[Erorr 1]])</f>
        <v>0.18250000000000099</v>
      </c>
      <c r="H515" s="11">
        <f>MA1SONY[[#This Row],[Abs Erorr 1]]/MA1SONY[[#This Row],[Adj Close]]</f>
        <v>7.8303327784166425E-3</v>
      </c>
      <c r="I515" s="9">
        <f t="shared" si="38"/>
        <v>23.472666666666669</v>
      </c>
      <c r="J515" s="12">
        <f>(MA1SONY[[#This Row],[Adj Close]]-MA1SONY[[#This Row],[3-MA]])</f>
        <v>-0.16586666666666972</v>
      </c>
      <c r="K515" s="13">
        <f t="shared" si="37"/>
        <v>2.7511751111112124E-2</v>
      </c>
      <c r="L515" s="13">
        <f>ABS(MA1SONY[[#This Row],[Erorr 2]])</f>
        <v>0.16586666666666972</v>
      </c>
      <c r="M515" s="11">
        <f>MA1SONY[[#This Row],[Abs Erorr 2]]/MA1SONY[[#This Row],[Adj Close]]</f>
        <v>7.1166640923108161E-3</v>
      </c>
      <c r="N515" s="9">
        <f t="shared" si="39"/>
        <v>23.7363</v>
      </c>
      <c r="O515" s="14">
        <f>MA1SONY[[#This Row],[Adj Close]]-MA1SONY[[#This Row],[6-MA]]</f>
        <v>-0.42950000000000088</v>
      </c>
      <c r="P515" s="13">
        <f>(MA1SONY[[#This Row],[Adj Close]]-N515)^2</f>
        <v>0.18447025000000075</v>
      </c>
      <c r="Q515" s="13">
        <f>ABS(MA1SONY[[#This Row],[Erorr 3]])</f>
        <v>0.42950000000000088</v>
      </c>
      <c r="R515" s="15">
        <f>MA1SONY[[#This Row],[Abs Erorr 3]]/MA1SONY[[#This Row],[Adj Close]]</f>
        <v>1.842809823742431E-2</v>
      </c>
    </row>
    <row r="516" spans="2:18">
      <c r="B516" s="7">
        <v>44529.291666666664</v>
      </c>
      <c r="C516" s="8">
        <v>23.339400000000001</v>
      </c>
      <c r="D516" s="9">
        <f t="shared" si="36"/>
        <v>23.306799999999999</v>
      </c>
      <c r="E516" s="10">
        <f>MA1SONY[[#This Row],[Adj Close]]-MA1SONY[[#This Row],[Naive Trend ]]</f>
        <v>3.2600000000002183E-2</v>
      </c>
      <c r="F516" s="6">
        <f t="shared" ref="F516:F579" si="40">(C516-D516)^2</f>
        <v>1.0627600000001423E-3</v>
      </c>
      <c r="G516" s="6">
        <f>ABS(MA1SONY[[#This Row],[Erorr 1]])</f>
        <v>3.2600000000002183E-2</v>
      </c>
      <c r="H516" s="11">
        <f>MA1SONY[[#This Row],[Abs Erorr 1]]/MA1SONY[[#This Row],[Adj Close]]</f>
        <v>1.3967796944224008E-3</v>
      </c>
      <c r="I516" s="9">
        <f t="shared" si="38"/>
        <v>23.400300000000001</v>
      </c>
      <c r="J516" s="12">
        <f>(MA1SONY[[#This Row],[Adj Close]]-MA1SONY[[#This Row],[3-MA]])</f>
        <v>-6.0900000000000176E-2</v>
      </c>
      <c r="K516" s="13">
        <f t="shared" si="37"/>
        <v>3.7088100000000216E-3</v>
      </c>
      <c r="L516" s="13">
        <f>ABS(MA1SONY[[#This Row],[Erorr 2]])</f>
        <v>6.0900000000000176E-2</v>
      </c>
      <c r="M516" s="11">
        <f>MA1SONY[[#This Row],[Abs Erorr 2]]/MA1SONY[[#This Row],[Adj Close]]</f>
        <v>2.6093215763901461E-3</v>
      </c>
      <c r="N516" s="9">
        <f t="shared" si="39"/>
        <v>23.641499999999997</v>
      </c>
      <c r="O516" s="14">
        <f>MA1SONY[[#This Row],[Adj Close]]-MA1SONY[[#This Row],[6-MA]]</f>
        <v>-0.30209999999999582</v>
      </c>
      <c r="P516" s="13">
        <f>(MA1SONY[[#This Row],[Adj Close]]-N516)^2</f>
        <v>9.1264409999997478E-2</v>
      </c>
      <c r="Q516" s="13">
        <f>ABS(MA1SONY[[#This Row],[Erorr 3]])</f>
        <v>0.30209999999999582</v>
      </c>
      <c r="R516" s="15">
        <f>MA1SONY[[#This Row],[Abs Erorr 3]]/MA1SONY[[#This Row],[Adj Close]]</f>
        <v>1.2943777474999177E-2</v>
      </c>
    </row>
    <row r="517" spans="2:18">
      <c r="B517" s="7">
        <v>44530.291666666664</v>
      </c>
      <c r="C517" s="8">
        <v>23.418199999999999</v>
      </c>
      <c r="D517" s="9">
        <f t="shared" ref="D517:D580" si="41">C516</f>
        <v>23.339400000000001</v>
      </c>
      <c r="E517" s="10">
        <f>MA1SONY[[#This Row],[Adj Close]]-MA1SONY[[#This Row],[Naive Trend ]]</f>
        <v>7.8799999999997539E-2</v>
      </c>
      <c r="F517" s="6">
        <f t="shared" si="40"/>
        <v>6.2094399999996124E-3</v>
      </c>
      <c r="G517" s="6">
        <f>ABS(MA1SONY[[#This Row],[Erorr 1]])</f>
        <v>7.8799999999997539E-2</v>
      </c>
      <c r="H517" s="11">
        <f>MA1SONY[[#This Row],[Abs Erorr 1]]/MA1SONY[[#This Row],[Adj Close]]</f>
        <v>3.3649042197947555E-3</v>
      </c>
      <c r="I517" s="9">
        <f t="shared" si="38"/>
        <v>23.378499999999999</v>
      </c>
      <c r="J517" s="12">
        <f>(MA1SONY[[#This Row],[Adj Close]]-MA1SONY[[#This Row],[3-MA]])</f>
        <v>3.9699999999999847E-2</v>
      </c>
      <c r="K517" s="13">
        <f t="shared" si="37"/>
        <v>1.5760899999999879E-3</v>
      </c>
      <c r="L517" s="13">
        <f>ABS(MA1SONY[[#This Row],[Erorr 2]])</f>
        <v>3.9699999999999847E-2</v>
      </c>
      <c r="M517" s="11">
        <f>MA1SONY[[#This Row],[Abs Erorr 2]]/MA1SONY[[#This Row],[Adj Close]]</f>
        <v>1.6952626589575564E-3</v>
      </c>
      <c r="N517" s="9">
        <f t="shared" si="39"/>
        <v>23.522333333333336</v>
      </c>
      <c r="O517" s="14">
        <f>MA1SONY[[#This Row],[Adj Close]]-MA1SONY[[#This Row],[6-MA]]</f>
        <v>-0.10413333333333696</v>
      </c>
      <c r="P517" s="13">
        <f>(MA1SONY[[#This Row],[Adj Close]]-N517)^2</f>
        <v>1.0843751111111867E-2</v>
      </c>
      <c r="Q517" s="13">
        <f>ABS(MA1SONY[[#This Row],[Erorr 3]])</f>
        <v>0.10413333333333696</v>
      </c>
      <c r="R517" s="15">
        <f>MA1SONY[[#This Row],[Abs Erorr 3]]/MA1SONY[[#This Row],[Adj Close]]</f>
        <v>4.4466839182062227E-3</v>
      </c>
    </row>
    <row r="518" spans="2:18">
      <c r="B518" s="7">
        <v>44531.291666666664</v>
      </c>
      <c r="C518" s="8">
        <v>22.941600000000001</v>
      </c>
      <c r="D518" s="9">
        <f t="shared" si="41"/>
        <v>23.418199999999999</v>
      </c>
      <c r="E518" s="10">
        <f>MA1SONY[[#This Row],[Adj Close]]-MA1SONY[[#This Row],[Naive Trend ]]</f>
        <v>-0.47659999999999769</v>
      </c>
      <c r="F518" s="6">
        <f t="shared" si="40"/>
        <v>0.22714755999999781</v>
      </c>
      <c r="G518" s="6">
        <f>ABS(MA1SONY[[#This Row],[Erorr 1]])</f>
        <v>0.47659999999999769</v>
      </c>
      <c r="H518" s="11">
        <f>MA1SONY[[#This Row],[Abs Erorr 1]]/MA1SONY[[#This Row],[Adj Close]]</f>
        <v>2.0774488265857555E-2</v>
      </c>
      <c r="I518" s="9">
        <f t="shared" si="38"/>
        <v>23.354800000000001</v>
      </c>
      <c r="J518" s="12">
        <f>(MA1SONY[[#This Row],[Adj Close]]-MA1SONY[[#This Row],[3-MA]])</f>
        <v>-0.41319999999999979</v>
      </c>
      <c r="K518" s="13">
        <f t="shared" ref="K518:K581" si="42">(C518-I518)^2</f>
        <v>0.17073423999999982</v>
      </c>
      <c r="L518" s="13">
        <f>ABS(MA1SONY[[#This Row],[Erorr 2]])</f>
        <v>0.41319999999999979</v>
      </c>
      <c r="M518" s="11">
        <f>MA1SONY[[#This Row],[Abs Erorr 2]]/MA1SONY[[#This Row],[Adj Close]]</f>
        <v>1.8010949541444353E-2</v>
      </c>
      <c r="N518" s="9">
        <f t="shared" si="39"/>
        <v>23.41373333333333</v>
      </c>
      <c r="O518" s="14">
        <f>MA1SONY[[#This Row],[Adj Close]]-MA1SONY[[#This Row],[6-MA]]</f>
        <v>-0.47213333333332841</v>
      </c>
      <c r="P518" s="13">
        <f>(MA1SONY[[#This Row],[Adj Close]]-N518)^2</f>
        <v>0.22290988444443979</v>
      </c>
      <c r="Q518" s="13">
        <f>ABS(MA1SONY[[#This Row],[Erorr 3]])</f>
        <v>0.47213333333332841</v>
      </c>
      <c r="R518" s="15">
        <f>MA1SONY[[#This Row],[Abs Erorr 3]]/MA1SONY[[#This Row],[Adj Close]]</f>
        <v>2.0579791005567546E-2</v>
      </c>
    </row>
    <row r="519" spans="2:18">
      <c r="B519" s="7">
        <v>44532.291666666664</v>
      </c>
      <c r="C519" s="8">
        <v>23.093399999999999</v>
      </c>
      <c r="D519" s="9">
        <f t="shared" si="41"/>
        <v>22.941600000000001</v>
      </c>
      <c r="E519" s="10">
        <f>MA1SONY[[#This Row],[Adj Close]]-MA1SONY[[#This Row],[Naive Trend ]]</f>
        <v>0.15179999999999794</v>
      </c>
      <c r="F519" s="6">
        <f t="shared" si="40"/>
        <v>2.3043239999999375E-2</v>
      </c>
      <c r="G519" s="6">
        <f>ABS(MA1SONY[[#This Row],[Erorr 1]])</f>
        <v>0.15179999999999794</v>
      </c>
      <c r="H519" s="11">
        <f>MA1SONY[[#This Row],[Abs Erorr 1]]/MA1SONY[[#This Row],[Adj Close]]</f>
        <v>6.5733066590453523E-3</v>
      </c>
      <c r="I519" s="9">
        <f t="shared" ref="I519:I582" si="43">AVERAGE(C516:C518)</f>
        <v>23.233066666666662</v>
      </c>
      <c r="J519" s="12">
        <f>(MA1SONY[[#This Row],[Adj Close]]-MA1SONY[[#This Row],[3-MA]])</f>
        <v>-0.13966666666666328</v>
      </c>
      <c r="K519" s="13">
        <f t="shared" si="42"/>
        <v>1.9506777777776832E-2</v>
      </c>
      <c r="L519" s="13">
        <f>ABS(MA1SONY[[#This Row],[Erorr 2]])</f>
        <v>0.13966666666666328</v>
      </c>
      <c r="M519" s="11">
        <f>MA1SONY[[#This Row],[Abs Erorr 2]]/MA1SONY[[#This Row],[Adj Close]]</f>
        <v>6.0479040187526858E-3</v>
      </c>
      <c r="N519" s="9">
        <f t="shared" si="39"/>
        <v>23.316683333333334</v>
      </c>
      <c r="O519" s="14">
        <f>MA1SONY[[#This Row],[Adj Close]]-MA1SONY[[#This Row],[6-MA]]</f>
        <v>-0.22328333333333461</v>
      </c>
      <c r="P519" s="13">
        <f>(MA1SONY[[#This Row],[Adj Close]]-N519)^2</f>
        <v>4.9855446944445013E-2</v>
      </c>
      <c r="Q519" s="13">
        <f>ABS(MA1SONY[[#This Row],[Erorr 3]])</f>
        <v>0.22328333333333461</v>
      </c>
      <c r="R519" s="15">
        <f>MA1SONY[[#This Row],[Abs Erorr 3]]/MA1SONY[[#This Row],[Adj Close]]</f>
        <v>9.6687076538463212E-3</v>
      </c>
    </row>
    <row r="520" spans="2:18">
      <c r="B520" s="7">
        <v>44533.291666666664</v>
      </c>
      <c r="C520" s="8">
        <v>23.066500000000001</v>
      </c>
      <c r="D520" s="9">
        <f t="shared" si="41"/>
        <v>23.093399999999999</v>
      </c>
      <c r="E520" s="10">
        <f>MA1SONY[[#This Row],[Adj Close]]-MA1SONY[[#This Row],[Naive Trend ]]</f>
        <v>-2.6899999999997704E-2</v>
      </c>
      <c r="F520" s="6">
        <f t="shared" si="40"/>
        <v>7.2360999999987647E-4</v>
      </c>
      <c r="G520" s="6">
        <f>ABS(MA1SONY[[#This Row],[Erorr 1]])</f>
        <v>2.6899999999997704E-2</v>
      </c>
      <c r="H520" s="11">
        <f>MA1SONY[[#This Row],[Abs Erorr 1]]/MA1SONY[[#This Row],[Adj Close]]</f>
        <v>1.1661933973510373E-3</v>
      </c>
      <c r="I520" s="9">
        <f t="shared" si="43"/>
        <v>23.151066666666665</v>
      </c>
      <c r="J520" s="12">
        <f>(MA1SONY[[#This Row],[Adj Close]]-MA1SONY[[#This Row],[3-MA]])</f>
        <v>-8.4566666666663792E-2</v>
      </c>
      <c r="K520" s="13">
        <f t="shared" si="42"/>
        <v>7.1515211111106251E-3</v>
      </c>
      <c r="L520" s="13">
        <f>ABS(MA1SONY[[#This Row],[Erorr 2]])</f>
        <v>8.4566666666663792E-2</v>
      </c>
      <c r="M520" s="11">
        <f>MA1SONY[[#This Row],[Abs Erorr 2]]/MA1SONY[[#This Row],[Adj Close]]</f>
        <v>3.6662114610653451E-3</v>
      </c>
      <c r="N520" s="9">
        <f t="shared" si="39"/>
        <v>23.26478333333333</v>
      </c>
      <c r="O520" s="14">
        <f>MA1SONY[[#This Row],[Adj Close]]-MA1SONY[[#This Row],[6-MA]]</f>
        <v>-0.19828333333332893</v>
      </c>
      <c r="P520" s="13">
        <f>(MA1SONY[[#This Row],[Adj Close]]-N520)^2</f>
        <v>3.9316280277776033E-2</v>
      </c>
      <c r="Q520" s="13">
        <f>ABS(MA1SONY[[#This Row],[Erorr 3]])</f>
        <v>0.19828333333332893</v>
      </c>
      <c r="R520" s="15">
        <f>MA1SONY[[#This Row],[Abs Erorr 3]]/MA1SONY[[#This Row],[Adj Close]]</f>
        <v>8.5961603768811446E-3</v>
      </c>
    </row>
    <row r="521" spans="2:18">
      <c r="B521" s="7">
        <v>44536.291666666664</v>
      </c>
      <c r="C521" s="8">
        <v>23.254899999999999</v>
      </c>
      <c r="D521" s="9">
        <f t="shared" si="41"/>
        <v>23.066500000000001</v>
      </c>
      <c r="E521" s="10">
        <f>MA1SONY[[#This Row],[Adj Close]]-MA1SONY[[#This Row],[Naive Trend ]]</f>
        <v>0.1883999999999979</v>
      </c>
      <c r="F521" s="6">
        <f t="shared" si="40"/>
        <v>3.549455999999921E-2</v>
      </c>
      <c r="G521" s="6">
        <f>ABS(MA1SONY[[#This Row],[Erorr 1]])</f>
        <v>0.1883999999999979</v>
      </c>
      <c r="H521" s="11">
        <f>MA1SONY[[#This Row],[Abs Erorr 1]]/MA1SONY[[#This Row],[Adj Close]]</f>
        <v>8.1015183896726243E-3</v>
      </c>
      <c r="I521" s="9">
        <f t="shared" si="43"/>
        <v>23.033833333333334</v>
      </c>
      <c r="J521" s="12">
        <f>(MA1SONY[[#This Row],[Adj Close]]-MA1SONY[[#This Row],[3-MA]])</f>
        <v>0.22106666666666541</v>
      </c>
      <c r="K521" s="13">
        <f t="shared" si="42"/>
        <v>4.8870471111110557E-2</v>
      </c>
      <c r="L521" s="13">
        <f>ABS(MA1SONY[[#This Row],[Erorr 2]])</f>
        <v>0.22106666666666541</v>
      </c>
      <c r="M521" s="11">
        <f>MA1SONY[[#This Row],[Abs Erorr 2]]/MA1SONY[[#This Row],[Adj Close]]</f>
        <v>9.5062402619089069E-3</v>
      </c>
      <c r="N521" s="9">
        <f t="shared" si="39"/>
        <v>23.194316666666666</v>
      </c>
      <c r="O521" s="14">
        <f>MA1SONY[[#This Row],[Adj Close]]-MA1SONY[[#This Row],[6-MA]]</f>
        <v>6.0583333333333655E-2</v>
      </c>
      <c r="P521" s="13">
        <f>(MA1SONY[[#This Row],[Adj Close]]-N521)^2</f>
        <v>3.6703402777778166E-3</v>
      </c>
      <c r="Q521" s="13">
        <f>ABS(MA1SONY[[#This Row],[Erorr 3]])</f>
        <v>6.0583333333333655E-2</v>
      </c>
      <c r="R521" s="15">
        <f>MA1SONY[[#This Row],[Abs Erorr 3]]/MA1SONY[[#This Row],[Adj Close]]</f>
        <v>2.6051857171320307E-3</v>
      </c>
    </row>
    <row r="522" spans="2:18">
      <c r="B522" s="7">
        <v>44537.291666666664</v>
      </c>
      <c r="C522" s="8">
        <v>23.977499999999999</v>
      </c>
      <c r="D522" s="9">
        <f t="shared" si="41"/>
        <v>23.254899999999999</v>
      </c>
      <c r="E522" s="10">
        <f>MA1SONY[[#This Row],[Adj Close]]-MA1SONY[[#This Row],[Naive Trend ]]</f>
        <v>0.72259999999999991</v>
      </c>
      <c r="F522" s="6">
        <f t="shared" si="40"/>
        <v>0.52215075999999983</v>
      </c>
      <c r="G522" s="6">
        <f>ABS(MA1SONY[[#This Row],[Erorr 1]])</f>
        <v>0.72259999999999991</v>
      </c>
      <c r="H522" s="11">
        <f>MA1SONY[[#This Row],[Abs Erorr 1]]/MA1SONY[[#This Row],[Adj Close]]</f>
        <v>3.0136586383067456E-2</v>
      </c>
      <c r="I522" s="9">
        <f t="shared" si="43"/>
        <v>23.138266666666667</v>
      </c>
      <c r="J522" s="12">
        <f>(MA1SONY[[#This Row],[Adj Close]]-MA1SONY[[#This Row],[3-MA]])</f>
        <v>0.83923333333333261</v>
      </c>
      <c r="K522" s="13">
        <f t="shared" si="42"/>
        <v>0.70431258777777661</v>
      </c>
      <c r="L522" s="13">
        <f>ABS(MA1SONY[[#This Row],[Erorr 2]])</f>
        <v>0.83923333333333261</v>
      </c>
      <c r="M522" s="11">
        <f>MA1SONY[[#This Row],[Abs Erorr 2]]/MA1SONY[[#This Row],[Adj Close]]</f>
        <v>3.5000868870121264E-2</v>
      </c>
      <c r="N522" s="9">
        <f t="shared" ref="N522:N585" si="44">AVERAGE(C516:C521)</f>
        <v>23.185666666666666</v>
      </c>
      <c r="O522" s="14">
        <f>MA1SONY[[#This Row],[Adj Close]]-MA1SONY[[#This Row],[6-MA]]</f>
        <v>0.79183333333333294</v>
      </c>
      <c r="P522" s="13">
        <f>(MA1SONY[[#This Row],[Adj Close]]-N522)^2</f>
        <v>0.62700002777777719</v>
      </c>
      <c r="Q522" s="13">
        <f>ABS(MA1SONY[[#This Row],[Erorr 3]])</f>
        <v>0.79183333333333294</v>
      </c>
      <c r="R522" s="15">
        <f>MA1SONY[[#This Row],[Abs Erorr 3]]/MA1SONY[[#This Row],[Adj Close]]</f>
        <v>3.3024015570152561E-2</v>
      </c>
    </row>
    <row r="523" spans="2:18">
      <c r="B523" s="7">
        <v>44538.291666666664</v>
      </c>
      <c r="C523" s="8">
        <v>24.2043</v>
      </c>
      <c r="D523" s="9">
        <f t="shared" si="41"/>
        <v>23.977499999999999</v>
      </c>
      <c r="E523" s="10">
        <f>MA1SONY[[#This Row],[Adj Close]]-MA1SONY[[#This Row],[Naive Trend ]]</f>
        <v>0.22680000000000078</v>
      </c>
      <c r="F523" s="6">
        <f t="shared" si="40"/>
        <v>5.143824000000035E-2</v>
      </c>
      <c r="G523" s="6">
        <f>ABS(MA1SONY[[#This Row],[Erorr 1]])</f>
        <v>0.22680000000000078</v>
      </c>
      <c r="H523" s="11">
        <f>MA1SONY[[#This Row],[Abs Erorr 1]]/MA1SONY[[#This Row],[Adj Close]]</f>
        <v>9.3702358671806565E-3</v>
      </c>
      <c r="I523" s="9">
        <f t="shared" si="43"/>
        <v>23.432966666666669</v>
      </c>
      <c r="J523" s="12">
        <f>(MA1SONY[[#This Row],[Adj Close]]-MA1SONY[[#This Row],[3-MA]])</f>
        <v>0.77133333333333098</v>
      </c>
      <c r="K523" s="13">
        <f t="shared" si="42"/>
        <v>0.59495511111110744</v>
      </c>
      <c r="L523" s="13">
        <f>ABS(MA1SONY[[#This Row],[Erorr 2]])</f>
        <v>0.77133333333333098</v>
      </c>
      <c r="M523" s="11">
        <f>MA1SONY[[#This Row],[Abs Erorr 2]]/MA1SONY[[#This Row],[Adj Close]]</f>
        <v>3.1867615809312022E-2</v>
      </c>
      <c r="N523" s="9">
        <f t="shared" si="44"/>
        <v>23.292016666666665</v>
      </c>
      <c r="O523" s="14">
        <f>MA1SONY[[#This Row],[Adj Close]]-MA1SONY[[#This Row],[6-MA]]</f>
        <v>0.91228333333333467</v>
      </c>
      <c r="P523" s="13">
        <f>(MA1SONY[[#This Row],[Adj Close]]-N523)^2</f>
        <v>0.83226088027778022</v>
      </c>
      <c r="Q523" s="13">
        <f>ABS(MA1SONY[[#This Row],[Erorr 3]])</f>
        <v>0.91228333333333467</v>
      </c>
      <c r="R523" s="15">
        <f>MA1SONY[[#This Row],[Abs Erorr 3]]/MA1SONY[[#This Row],[Adj Close]]</f>
        <v>3.7690961247932586E-2</v>
      </c>
    </row>
    <row r="524" spans="2:18">
      <c r="B524" s="7">
        <v>44539.291666666664</v>
      </c>
      <c r="C524" s="8">
        <v>23.610399999999998</v>
      </c>
      <c r="D524" s="9">
        <f t="shared" si="41"/>
        <v>24.2043</v>
      </c>
      <c r="E524" s="10">
        <f>MA1SONY[[#This Row],[Adj Close]]-MA1SONY[[#This Row],[Naive Trend ]]</f>
        <v>-0.59390000000000143</v>
      </c>
      <c r="F524" s="6">
        <f t="shared" si="40"/>
        <v>0.35271721000000167</v>
      </c>
      <c r="G524" s="6">
        <f>ABS(MA1SONY[[#This Row],[Erorr 1]])</f>
        <v>0.59390000000000143</v>
      </c>
      <c r="H524" s="11">
        <f>MA1SONY[[#This Row],[Abs Erorr 1]]/MA1SONY[[#This Row],[Adj Close]]</f>
        <v>2.5154169349100457E-2</v>
      </c>
      <c r="I524" s="9">
        <f t="shared" si="43"/>
        <v>23.812233333333335</v>
      </c>
      <c r="J524" s="12">
        <f>(MA1SONY[[#This Row],[Adj Close]]-MA1SONY[[#This Row],[3-MA]])</f>
        <v>-0.20183333333333664</v>
      </c>
      <c r="K524" s="13">
        <f t="shared" si="42"/>
        <v>4.0736694444445776E-2</v>
      </c>
      <c r="L524" s="13">
        <f>ABS(MA1SONY[[#This Row],[Erorr 2]])</f>
        <v>0.20183333333333664</v>
      </c>
      <c r="M524" s="11">
        <f>MA1SONY[[#This Row],[Abs Erorr 2]]/MA1SONY[[#This Row],[Adj Close]]</f>
        <v>8.5484927546054558E-3</v>
      </c>
      <c r="N524" s="9">
        <f t="shared" si="44"/>
        <v>23.423033333333333</v>
      </c>
      <c r="O524" s="14">
        <f>MA1SONY[[#This Row],[Adj Close]]-MA1SONY[[#This Row],[6-MA]]</f>
        <v>0.18736666666666579</v>
      </c>
      <c r="P524" s="13">
        <f>(MA1SONY[[#This Row],[Adj Close]]-N524)^2</f>
        <v>3.510626777777745E-2</v>
      </c>
      <c r="Q524" s="13">
        <f>ABS(MA1SONY[[#This Row],[Erorr 3]])</f>
        <v>0.18736666666666579</v>
      </c>
      <c r="R524" s="15">
        <f>MA1SONY[[#This Row],[Abs Erorr 3]]/MA1SONY[[#This Row],[Adj Close]]</f>
        <v>7.9357684184370361E-3</v>
      </c>
    </row>
    <row r="525" spans="2:18">
      <c r="B525" s="7">
        <v>44540.291666666664</v>
      </c>
      <c r="C525" s="8">
        <v>23.6892</v>
      </c>
      <c r="D525" s="9">
        <f t="shared" si="41"/>
        <v>23.610399999999998</v>
      </c>
      <c r="E525" s="10">
        <f>MA1SONY[[#This Row],[Adj Close]]-MA1SONY[[#This Row],[Naive Trend ]]</f>
        <v>7.8800000000001091E-2</v>
      </c>
      <c r="F525" s="6">
        <f t="shared" si="40"/>
        <v>6.2094400000001718E-3</v>
      </c>
      <c r="G525" s="6">
        <f>ABS(MA1SONY[[#This Row],[Erorr 1]])</f>
        <v>7.8800000000001091E-2</v>
      </c>
      <c r="H525" s="11">
        <f>MA1SONY[[#This Row],[Abs Erorr 1]]/MA1SONY[[#This Row],[Adj Close]]</f>
        <v>3.3264103473313197E-3</v>
      </c>
      <c r="I525" s="9">
        <f t="shared" si="43"/>
        <v>23.930733333333333</v>
      </c>
      <c r="J525" s="12">
        <f>(MA1SONY[[#This Row],[Adj Close]]-MA1SONY[[#This Row],[3-MA]])</f>
        <v>-0.24153333333333293</v>
      </c>
      <c r="K525" s="13">
        <f t="shared" si="42"/>
        <v>5.8338351111110916E-2</v>
      </c>
      <c r="L525" s="13">
        <f>ABS(MA1SONY[[#This Row],[Erorr 2]])</f>
        <v>0.24153333333333293</v>
      </c>
      <c r="M525" s="11">
        <f>MA1SONY[[#This Row],[Abs Erorr 2]]/MA1SONY[[#This Row],[Adj Close]]</f>
        <v>1.0195926132302186E-2</v>
      </c>
      <c r="N525" s="9">
        <f t="shared" si="44"/>
        <v>23.534499999999998</v>
      </c>
      <c r="O525" s="14">
        <f>MA1SONY[[#This Row],[Adj Close]]-MA1SONY[[#This Row],[6-MA]]</f>
        <v>0.15470000000000184</v>
      </c>
      <c r="P525" s="13">
        <f>(MA1SONY[[#This Row],[Adj Close]]-N525)^2</f>
        <v>2.3932090000000569E-2</v>
      </c>
      <c r="Q525" s="13">
        <f>ABS(MA1SONY[[#This Row],[Erorr 3]])</f>
        <v>0.15470000000000184</v>
      </c>
      <c r="R525" s="15">
        <f>MA1SONY[[#This Row],[Abs Erorr 3]]/MA1SONY[[#This Row],[Adj Close]]</f>
        <v>6.5304020397481486E-3</v>
      </c>
    </row>
    <row r="526" spans="2:18">
      <c r="B526" s="7">
        <v>44543.291666666664</v>
      </c>
      <c r="C526" s="8">
        <v>23.176100000000002</v>
      </c>
      <c r="D526" s="9">
        <f t="shared" si="41"/>
        <v>23.6892</v>
      </c>
      <c r="E526" s="10">
        <f>MA1SONY[[#This Row],[Adj Close]]-MA1SONY[[#This Row],[Naive Trend ]]</f>
        <v>-0.51309999999999789</v>
      </c>
      <c r="F526" s="6">
        <f t="shared" si="40"/>
        <v>0.26327160999999782</v>
      </c>
      <c r="G526" s="6">
        <f>ABS(MA1SONY[[#This Row],[Erorr 1]])</f>
        <v>0.51309999999999789</v>
      </c>
      <c r="H526" s="11">
        <f>MA1SONY[[#This Row],[Abs Erorr 1]]/MA1SONY[[#This Row],[Adj Close]]</f>
        <v>2.2139186489530071E-2</v>
      </c>
      <c r="I526" s="9">
        <f t="shared" si="43"/>
        <v>23.834633333333333</v>
      </c>
      <c r="J526" s="12">
        <f>(MA1SONY[[#This Row],[Adj Close]]-MA1SONY[[#This Row],[3-MA]])</f>
        <v>-0.65853333333333097</v>
      </c>
      <c r="K526" s="13">
        <f t="shared" si="42"/>
        <v>0.43366615111110801</v>
      </c>
      <c r="L526" s="13">
        <f>ABS(MA1SONY[[#This Row],[Erorr 2]])</f>
        <v>0.65853333333333097</v>
      </c>
      <c r="M526" s="11">
        <f>MA1SONY[[#This Row],[Abs Erorr 2]]/MA1SONY[[#This Row],[Adj Close]]</f>
        <v>2.8414329129289696E-2</v>
      </c>
      <c r="N526" s="9">
        <f t="shared" si="44"/>
        <v>23.633799999999997</v>
      </c>
      <c r="O526" s="14">
        <f>MA1SONY[[#This Row],[Adj Close]]-MA1SONY[[#This Row],[6-MA]]</f>
        <v>-0.45769999999999555</v>
      </c>
      <c r="P526" s="13">
        <f>(MA1SONY[[#This Row],[Adj Close]]-N526)^2</f>
        <v>0.20948928999999594</v>
      </c>
      <c r="Q526" s="13">
        <f>ABS(MA1SONY[[#This Row],[Erorr 3]])</f>
        <v>0.45769999999999555</v>
      </c>
      <c r="R526" s="15">
        <f>MA1SONY[[#This Row],[Abs Erorr 3]]/MA1SONY[[#This Row],[Adj Close]]</f>
        <v>1.9748792937551853E-2</v>
      </c>
    </row>
    <row r="527" spans="2:18">
      <c r="B527" s="7">
        <v>44544.291666666664</v>
      </c>
      <c r="C527" s="8">
        <v>23.1799</v>
      </c>
      <c r="D527" s="9">
        <f t="shared" si="41"/>
        <v>23.176100000000002</v>
      </c>
      <c r="E527" s="10">
        <f>MA1SONY[[#This Row],[Adj Close]]-MA1SONY[[#This Row],[Naive Trend ]]</f>
        <v>3.7999999999982492E-3</v>
      </c>
      <c r="F527" s="6">
        <f t="shared" si="40"/>
        <v>1.4439999999986694E-5</v>
      </c>
      <c r="G527" s="6">
        <f>ABS(MA1SONY[[#This Row],[Erorr 1]])</f>
        <v>3.7999999999982492E-3</v>
      </c>
      <c r="H527" s="11">
        <f>MA1SONY[[#This Row],[Abs Erorr 1]]/MA1SONY[[#This Row],[Adj Close]]</f>
        <v>1.6393513345606535E-4</v>
      </c>
      <c r="I527" s="9">
        <f t="shared" si="43"/>
        <v>23.491900000000001</v>
      </c>
      <c r="J527" s="12">
        <f>(MA1SONY[[#This Row],[Adj Close]]-MA1SONY[[#This Row],[3-MA]])</f>
        <v>-0.31200000000000117</v>
      </c>
      <c r="K527" s="13">
        <f t="shared" si="42"/>
        <v>9.7344000000000722E-2</v>
      </c>
      <c r="L527" s="13">
        <f>ABS(MA1SONY[[#This Row],[Erorr 2]])</f>
        <v>0.31200000000000117</v>
      </c>
      <c r="M527" s="11">
        <f>MA1SONY[[#This Row],[Abs Erorr 2]]/MA1SONY[[#This Row],[Adj Close]]</f>
        <v>1.3459937273241091E-2</v>
      </c>
      <c r="N527" s="9">
        <f t="shared" si="44"/>
        <v>23.652066666666666</v>
      </c>
      <c r="O527" s="14">
        <f>MA1SONY[[#This Row],[Adj Close]]-MA1SONY[[#This Row],[6-MA]]</f>
        <v>-0.4721666666666664</v>
      </c>
      <c r="P527" s="13">
        <f>(MA1SONY[[#This Row],[Adj Close]]-N527)^2</f>
        <v>0.22294136111111085</v>
      </c>
      <c r="Q527" s="13">
        <f>ABS(MA1SONY[[#This Row],[Erorr 3]])</f>
        <v>0.4721666666666664</v>
      </c>
      <c r="R527" s="15">
        <f>MA1SONY[[#This Row],[Abs Erorr 3]]/MA1SONY[[#This Row],[Adj Close]]</f>
        <v>2.0369659345668721E-2</v>
      </c>
    </row>
    <row r="528" spans="2:18">
      <c r="B528" s="7">
        <v>44545.291666666664</v>
      </c>
      <c r="C528" s="8">
        <v>23.802600000000002</v>
      </c>
      <c r="D528" s="9">
        <f t="shared" si="41"/>
        <v>23.1799</v>
      </c>
      <c r="E528" s="10">
        <f>MA1SONY[[#This Row],[Adj Close]]-MA1SONY[[#This Row],[Naive Trend ]]</f>
        <v>0.62270000000000181</v>
      </c>
      <c r="F528" s="6">
        <f t="shared" si="40"/>
        <v>0.38775529000000225</v>
      </c>
      <c r="G528" s="6">
        <f>ABS(MA1SONY[[#This Row],[Erorr 1]])</f>
        <v>0.62270000000000181</v>
      </c>
      <c r="H528" s="11">
        <f>MA1SONY[[#This Row],[Abs Erorr 1]]/MA1SONY[[#This Row],[Adj Close]]</f>
        <v>2.6161007621016266E-2</v>
      </c>
      <c r="I528" s="9">
        <f t="shared" si="43"/>
        <v>23.348400000000002</v>
      </c>
      <c r="J528" s="12">
        <f>(MA1SONY[[#This Row],[Adj Close]]-MA1SONY[[#This Row],[3-MA]])</f>
        <v>0.45420000000000016</v>
      </c>
      <c r="K528" s="13">
        <f t="shared" si="42"/>
        <v>0.20629764000000014</v>
      </c>
      <c r="L528" s="13">
        <f>ABS(MA1SONY[[#This Row],[Erorr 2]])</f>
        <v>0.45420000000000016</v>
      </c>
      <c r="M528" s="11">
        <f>MA1SONY[[#This Row],[Abs Erorr 2]]/MA1SONY[[#This Row],[Adj Close]]</f>
        <v>1.9081949030778155E-2</v>
      </c>
      <c r="N528" s="9">
        <f t="shared" si="44"/>
        <v>23.639566666666667</v>
      </c>
      <c r="O528" s="14">
        <f>MA1SONY[[#This Row],[Adj Close]]-MA1SONY[[#This Row],[6-MA]]</f>
        <v>0.1630333333333347</v>
      </c>
      <c r="P528" s="13">
        <f>(MA1SONY[[#This Row],[Adj Close]]-N528)^2</f>
        <v>2.657986777777822E-2</v>
      </c>
      <c r="Q528" s="13">
        <f>ABS(MA1SONY[[#This Row],[Erorr 3]])</f>
        <v>0.1630333333333347</v>
      </c>
      <c r="R528" s="15">
        <f>MA1SONY[[#This Row],[Abs Erorr 3]]/MA1SONY[[#This Row],[Adj Close]]</f>
        <v>6.8493918031364088E-3</v>
      </c>
    </row>
    <row r="529" spans="2:18">
      <c r="B529" s="7">
        <v>44546.291666666664</v>
      </c>
      <c r="C529" s="8">
        <v>23.487400000000001</v>
      </c>
      <c r="D529" s="9">
        <f t="shared" si="41"/>
        <v>23.802600000000002</v>
      </c>
      <c r="E529" s="10">
        <f>MA1SONY[[#This Row],[Adj Close]]-MA1SONY[[#This Row],[Naive Trend ]]</f>
        <v>-0.31520000000000081</v>
      </c>
      <c r="F529" s="6">
        <f t="shared" si="40"/>
        <v>9.9351040000000515E-2</v>
      </c>
      <c r="G529" s="6">
        <f>ABS(MA1SONY[[#This Row],[Erorr 1]])</f>
        <v>0.31520000000000081</v>
      </c>
      <c r="H529" s="11">
        <f>MA1SONY[[#This Row],[Abs Erorr 1]]/MA1SONY[[#This Row],[Adj Close]]</f>
        <v>1.3419961340974344E-2</v>
      </c>
      <c r="I529" s="9">
        <f t="shared" si="43"/>
        <v>23.386200000000002</v>
      </c>
      <c r="J529" s="12">
        <f>(MA1SONY[[#This Row],[Adj Close]]-MA1SONY[[#This Row],[3-MA]])</f>
        <v>0.10119999999999862</v>
      </c>
      <c r="K529" s="13">
        <f t="shared" si="42"/>
        <v>1.0241439999999722E-2</v>
      </c>
      <c r="L529" s="13">
        <f>ABS(MA1SONY[[#This Row],[Erorr 2]])</f>
        <v>0.10119999999999862</v>
      </c>
      <c r="M529" s="11">
        <f>MA1SONY[[#This Row],[Abs Erorr 2]]/MA1SONY[[#This Row],[Adj Close]]</f>
        <v>4.3086931716579367E-3</v>
      </c>
      <c r="N529" s="9">
        <f t="shared" si="44"/>
        <v>23.610416666666669</v>
      </c>
      <c r="O529" s="14">
        <f>MA1SONY[[#This Row],[Adj Close]]-MA1SONY[[#This Row],[6-MA]]</f>
        <v>-0.12301666666666833</v>
      </c>
      <c r="P529" s="13">
        <f>(MA1SONY[[#This Row],[Adj Close]]-N529)^2</f>
        <v>1.5133100277778186E-2</v>
      </c>
      <c r="Q529" s="13">
        <f>ABS(MA1SONY[[#This Row],[Erorr 3]])</f>
        <v>0.12301666666666833</v>
      </c>
      <c r="R529" s="15">
        <f>MA1SONY[[#This Row],[Abs Erorr 3]]/MA1SONY[[#This Row],[Adj Close]]</f>
        <v>5.2375599967075248E-3</v>
      </c>
    </row>
    <row r="530" spans="2:18">
      <c r="B530" s="7">
        <v>44547.291666666664</v>
      </c>
      <c r="C530" s="8">
        <v>23.279900000000001</v>
      </c>
      <c r="D530" s="9">
        <f t="shared" si="41"/>
        <v>23.487400000000001</v>
      </c>
      <c r="E530" s="10">
        <f>MA1SONY[[#This Row],[Adj Close]]-MA1SONY[[#This Row],[Naive Trend ]]</f>
        <v>-0.20749999999999957</v>
      </c>
      <c r="F530" s="6">
        <f t="shared" si="40"/>
        <v>4.3056249999999824E-2</v>
      </c>
      <c r="G530" s="6">
        <f>ABS(MA1SONY[[#This Row],[Erorr 1]])</f>
        <v>0.20749999999999957</v>
      </c>
      <c r="H530" s="11">
        <f>MA1SONY[[#This Row],[Abs Erorr 1]]/MA1SONY[[#This Row],[Adj Close]]</f>
        <v>8.9132685277857528E-3</v>
      </c>
      <c r="I530" s="9">
        <f t="shared" si="43"/>
        <v>23.489966666666664</v>
      </c>
      <c r="J530" s="12">
        <f>(MA1SONY[[#This Row],[Adj Close]]-MA1SONY[[#This Row],[3-MA]])</f>
        <v>-0.21006666666666263</v>
      </c>
      <c r="K530" s="13">
        <f t="shared" si="42"/>
        <v>4.4128004444442745E-2</v>
      </c>
      <c r="L530" s="13">
        <f>ABS(MA1SONY[[#This Row],[Erorr 2]])</f>
        <v>0.21006666666666263</v>
      </c>
      <c r="M530" s="11">
        <f>MA1SONY[[#This Row],[Abs Erorr 2]]/MA1SONY[[#This Row],[Adj Close]]</f>
        <v>9.0235210059606188E-3</v>
      </c>
      <c r="N530" s="9">
        <f t="shared" si="44"/>
        <v>23.490933333333334</v>
      </c>
      <c r="O530" s="14">
        <f>MA1SONY[[#This Row],[Adj Close]]-MA1SONY[[#This Row],[6-MA]]</f>
        <v>-0.21103333333333296</v>
      </c>
      <c r="P530" s="13">
        <f>(MA1SONY[[#This Row],[Adj Close]]-N530)^2</f>
        <v>4.4535067777777618E-2</v>
      </c>
      <c r="Q530" s="13">
        <f>ABS(MA1SONY[[#This Row],[Erorr 3]])</f>
        <v>0.21103333333333296</v>
      </c>
      <c r="R530" s="15">
        <f>MA1SONY[[#This Row],[Abs Erorr 3]]/MA1SONY[[#This Row],[Adj Close]]</f>
        <v>9.0650446665721477E-3</v>
      </c>
    </row>
    <row r="531" spans="2:18">
      <c r="B531" s="7">
        <v>44550.291666666664</v>
      </c>
      <c r="C531" s="8">
        <v>22.860900000000001</v>
      </c>
      <c r="D531" s="9">
        <f t="shared" si="41"/>
        <v>23.279900000000001</v>
      </c>
      <c r="E531" s="10">
        <f>MA1SONY[[#This Row],[Adj Close]]-MA1SONY[[#This Row],[Naive Trend ]]</f>
        <v>-0.41900000000000048</v>
      </c>
      <c r="F531" s="6">
        <f t="shared" si="40"/>
        <v>0.17556100000000041</v>
      </c>
      <c r="G531" s="6">
        <f>ABS(MA1SONY[[#This Row],[Erorr 1]])</f>
        <v>0.41900000000000048</v>
      </c>
      <c r="H531" s="11">
        <f>MA1SONY[[#This Row],[Abs Erorr 1]]/MA1SONY[[#This Row],[Adj Close]]</f>
        <v>1.832823729599449E-2</v>
      </c>
      <c r="I531" s="9">
        <f t="shared" si="43"/>
        <v>23.523300000000003</v>
      </c>
      <c r="J531" s="12">
        <f>(MA1SONY[[#This Row],[Adj Close]]-MA1SONY[[#This Row],[3-MA]])</f>
        <v>-0.66240000000000165</v>
      </c>
      <c r="K531" s="13">
        <f t="shared" si="42"/>
        <v>0.43877376000000218</v>
      </c>
      <c r="L531" s="13">
        <f>ABS(MA1SONY[[#This Row],[Erorr 2]])</f>
        <v>0.66240000000000165</v>
      </c>
      <c r="M531" s="11">
        <f>MA1SONY[[#This Row],[Abs Erorr 2]]/MA1SONY[[#This Row],[Adj Close]]</f>
        <v>2.897523719538608E-2</v>
      </c>
      <c r="N531" s="9">
        <f t="shared" si="44"/>
        <v>23.435850000000002</v>
      </c>
      <c r="O531" s="14">
        <f>MA1SONY[[#This Row],[Adj Close]]-MA1SONY[[#This Row],[6-MA]]</f>
        <v>-0.57495000000000118</v>
      </c>
      <c r="P531" s="13">
        <f>(MA1SONY[[#This Row],[Adj Close]]-N531)^2</f>
        <v>0.33056750250000139</v>
      </c>
      <c r="Q531" s="13">
        <f>ABS(MA1SONY[[#This Row],[Erorr 3]])</f>
        <v>0.57495000000000118</v>
      </c>
      <c r="R531" s="15">
        <f>MA1SONY[[#This Row],[Abs Erorr 3]]/MA1SONY[[#This Row],[Adj Close]]</f>
        <v>2.5149928480506067E-2</v>
      </c>
    </row>
    <row r="532" spans="2:18">
      <c r="B532" s="7">
        <v>44551.291666666664</v>
      </c>
      <c r="C532" s="8">
        <v>23.168399999999998</v>
      </c>
      <c r="D532" s="9">
        <f t="shared" si="41"/>
        <v>22.860900000000001</v>
      </c>
      <c r="E532" s="10">
        <f>MA1SONY[[#This Row],[Adj Close]]-MA1SONY[[#This Row],[Naive Trend ]]</f>
        <v>0.30749999999999744</v>
      </c>
      <c r="F532" s="6">
        <f t="shared" si="40"/>
        <v>9.4556249999998426E-2</v>
      </c>
      <c r="G532" s="6">
        <f>ABS(MA1SONY[[#This Row],[Erorr 1]])</f>
        <v>0.30749999999999744</v>
      </c>
      <c r="H532" s="11">
        <f>MA1SONY[[#This Row],[Abs Erorr 1]]/MA1SONY[[#This Row],[Adj Close]]</f>
        <v>1.3272388252965136E-2</v>
      </c>
      <c r="I532" s="9">
        <f t="shared" si="43"/>
        <v>23.209400000000002</v>
      </c>
      <c r="J532" s="12">
        <f>(MA1SONY[[#This Row],[Adj Close]]-MA1SONY[[#This Row],[3-MA]])</f>
        <v>-4.1000000000003922E-2</v>
      </c>
      <c r="K532" s="13">
        <f t="shared" si="42"/>
        <v>1.6810000000003216E-3</v>
      </c>
      <c r="L532" s="13">
        <f>ABS(MA1SONY[[#This Row],[Erorr 2]])</f>
        <v>4.1000000000003922E-2</v>
      </c>
      <c r="M532" s="11">
        <f>MA1SONY[[#This Row],[Abs Erorr 2]]/MA1SONY[[#This Row],[Adj Close]]</f>
        <v>1.7696517670622023E-3</v>
      </c>
      <c r="N532" s="9">
        <f t="shared" si="44"/>
        <v>23.297800000000006</v>
      </c>
      <c r="O532" s="14">
        <f>MA1SONY[[#This Row],[Adj Close]]-MA1SONY[[#This Row],[6-MA]]</f>
        <v>-0.12940000000000751</v>
      </c>
      <c r="P532" s="13">
        <f>(MA1SONY[[#This Row],[Adj Close]]-N532)^2</f>
        <v>1.6744360000001943E-2</v>
      </c>
      <c r="Q532" s="13">
        <f>ABS(MA1SONY[[#This Row],[Erorr 3]])</f>
        <v>0.12940000000000751</v>
      </c>
      <c r="R532" s="15">
        <f>MA1SONY[[#This Row],[Abs Erorr 3]]/MA1SONY[[#This Row],[Adj Close]]</f>
        <v>5.5851936258009844E-3</v>
      </c>
    </row>
    <row r="533" spans="2:18">
      <c r="B533" s="7">
        <v>44552.291666666664</v>
      </c>
      <c r="C533" s="8">
        <v>23.6585</v>
      </c>
      <c r="D533" s="9">
        <f t="shared" si="41"/>
        <v>23.168399999999998</v>
      </c>
      <c r="E533" s="10">
        <f>MA1SONY[[#This Row],[Adj Close]]-MA1SONY[[#This Row],[Naive Trend ]]</f>
        <v>0.49010000000000176</v>
      </c>
      <c r="F533" s="6">
        <f t="shared" si="40"/>
        <v>0.24019801000000171</v>
      </c>
      <c r="G533" s="6">
        <f>ABS(MA1SONY[[#This Row],[Erorr 1]])</f>
        <v>0.49010000000000176</v>
      </c>
      <c r="H533" s="11">
        <f>MA1SONY[[#This Row],[Abs Erorr 1]]/MA1SONY[[#This Row],[Adj Close]]</f>
        <v>2.0715599044740865E-2</v>
      </c>
      <c r="I533" s="9">
        <f t="shared" si="43"/>
        <v>23.103066666666667</v>
      </c>
      <c r="J533" s="12">
        <f>(MA1SONY[[#This Row],[Adj Close]]-MA1SONY[[#This Row],[3-MA]])</f>
        <v>0.55543333333333322</v>
      </c>
      <c r="K533" s="13">
        <f t="shared" si="42"/>
        <v>0.30850618777777766</v>
      </c>
      <c r="L533" s="13">
        <f>ABS(MA1SONY[[#This Row],[Erorr 2]])</f>
        <v>0.55543333333333322</v>
      </c>
      <c r="M533" s="11">
        <f>MA1SONY[[#This Row],[Abs Erorr 2]]/MA1SONY[[#This Row],[Adj Close]]</f>
        <v>2.3477115342618222E-2</v>
      </c>
      <c r="N533" s="9">
        <f t="shared" si="44"/>
        <v>23.296516666666665</v>
      </c>
      <c r="O533" s="14">
        <f>MA1SONY[[#This Row],[Adj Close]]-MA1SONY[[#This Row],[6-MA]]</f>
        <v>0.36198333333333466</v>
      </c>
      <c r="P533" s="13">
        <f>(MA1SONY[[#This Row],[Adj Close]]-N533)^2</f>
        <v>0.13103193361111207</v>
      </c>
      <c r="Q533" s="13">
        <f>ABS(MA1SONY[[#This Row],[Erorr 3]])</f>
        <v>0.36198333333333466</v>
      </c>
      <c r="R533" s="15">
        <f>MA1SONY[[#This Row],[Abs Erorr 3]]/MA1SONY[[#This Row],[Adj Close]]</f>
        <v>1.5300350120816394E-2</v>
      </c>
    </row>
    <row r="534" spans="2:18">
      <c r="B534" s="7">
        <v>44553.291666666664</v>
      </c>
      <c r="C534" s="8">
        <v>23.804500000000001</v>
      </c>
      <c r="D534" s="9">
        <f t="shared" si="41"/>
        <v>23.6585</v>
      </c>
      <c r="E534" s="10">
        <f>MA1SONY[[#This Row],[Adj Close]]-MA1SONY[[#This Row],[Naive Trend ]]</f>
        <v>0.1460000000000008</v>
      </c>
      <c r="F534" s="6">
        <f t="shared" si="40"/>
        <v>2.1316000000000234E-2</v>
      </c>
      <c r="G534" s="6">
        <f>ABS(MA1SONY[[#This Row],[Erorr 1]])</f>
        <v>0.1460000000000008</v>
      </c>
      <c r="H534" s="11">
        <f>MA1SONY[[#This Row],[Abs Erorr 1]]/MA1SONY[[#This Row],[Adj Close]]</f>
        <v>6.1332941250604213E-3</v>
      </c>
      <c r="I534" s="9">
        <f t="shared" si="43"/>
        <v>23.229266666666664</v>
      </c>
      <c r="J534" s="12">
        <f>(MA1SONY[[#This Row],[Adj Close]]-MA1SONY[[#This Row],[3-MA]])</f>
        <v>0.57523333333333682</v>
      </c>
      <c r="K534" s="13">
        <f t="shared" si="42"/>
        <v>0.33089338777778177</v>
      </c>
      <c r="L534" s="13">
        <f>ABS(MA1SONY[[#This Row],[Erorr 2]])</f>
        <v>0.57523333333333682</v>
      </c>
      <c r="M534" s="11">
        <f>MA1SONY[[#This Row],[Abs Erorr 2]]/MA1SONY[[#This Row],[Adj Close]]</f>
        <v>2.4164898793645605E-2</v>
      </c>
      <c r="N534" s="9">
        <f t="shared" si="44"/>
        <v>23.376283333333333</v>
      </c>
      <c r="O534" s="14">
        <f>MA1SONY[[#This Row],[Adj Close]]-MA1SONY[[#This Row],[6-MA]]</f>
        <v>0.42821666666666758</v>
      </c>
      <c r="P534" s="13">
        <f>(MA1SONY[[#This Row],[Adj Close]]-N534)^2</f>
        <v>0.1833695136111119</v>
      </c>
      <c r="Q534" s="13">
        <f>ABS(MA1SONY[[#This Row],[Erorr 3]])</f>
        <v>0.42821666666666758</v>
      </c>
      <c r="R534" s="15">
        <f>MA1SONY[[#This Row],[Abs Erorr 3]]/MA1SONY[[#This Row],[Adj Close]]</f>
        <v>1.798889565698366E-2</v>
      </c>
    </row>
    <row r="535" spans="2:18">
      <c r="B535" s="7">
        <v>44557.291666666664</v>
      </c>
      <c r="C535" s="8">
        <v>24.448399999999999</v>
      </c>
      <c r="D535" s="9">
        <f t="shared" si="41"/>
        <v>23.804500000000001</v>
      </c>
      <c r="E535" s="10">
        <f>MA1SONY[[#This Row],[Adj Close]]-MA1SONY[[#This Row],[Naive Trend ]]</f>
        <v>0.64389999999999858</v>
      </c>
      <c r="F535" s="6">
        <f t="shared" si="40"/>
        <v>0.41460720999999817</v>
      </c>
      <c r="G535" s="6">
        <f>ABS(MA1SONY[[#This Row],[Erorr 1]])</f>
        <v>0.64389999999999858</v>
      </c>
      <c r="H535" s="11">
        <f>MA1SONY[[#This Row],[Abs Erorr 1]]/MA1SONY[[#This Row],[Adj Close]]</f>
        <v>2.6337101814433606E-2</v>
      </c>
      <c r="I535" s="9">
        <f t="shared" si="43"/>
        <v>23.543800000000001</v>
      </c>
      <c r="J535" s="12">
        <f>(MA1SONY[[#This Row],[Adj Close]]-MA1SONY[[#This Row],[3-MA]])</f>
        <v>0.90459999999999852</v>
      </c>
      <c r="K535" s="13">
        <f t="shared" si="42"/>
        <v>0.81830115999999731</v>
      </c>
      <c r="L535" s="13">
        <f>ABS(MA1SONY[[#This Row],[Erorr 2]])</f>
        <v>0.90459999999999852</v>
      </c>
      <c r="M535" s="11">
        <f>MA1SONY[[#This Row],[Abs Erorr 2]]/MA1SONY[[#This Row],[Adj Close]]</f>
        <v>3.7000376302743679E-2</v>
      </c>
      <c r="N535" s="9">
        <f t="shared" si="44"/>
        <v>23.3766</v>
      </c>
      <c r="O535" s="14">
        <f>MA1SONY[[#This Row],[Adj Close]]-MA1SONY[[#This Row],[6-MA]]</f>
        <v>1.0717999999999996</v>
      </c>
      <c r="P535" s="13">
        <f>(MA1SONY[[#This Row],[Adj Close]]-N535)^2</f>
        <v>1.1487552399999992</v>
      </c>
      <c r="Q535" s="13">
        <f>ABS(MA1SONY[[#This Row],[Erorr 3]])</f>
        <v>1.0717999999999996</v>
      </c>
      <c r="R535" s="15">
        <f>MA1SONY[[#This Row],[Abs Erorr 3]]/MA1SONY[[#This Row],[Adj Close]]</f>
        <v>4.3839269645457354E-2</v>
      </c>
    </row>
    <row r="536" spans="2:18">
      <c r="B536" s="7">
        <v>44558.291666666664</v>
      </c>
      <c r="C536" s="8">
        <v>24.500299999999999</v>
      </c>
      <c r="D536" s="9">
        <f t="shared" si="41"/>
        <v>24.448399999999999</v>
      </c>
      <c r="E536" s="10">
        <f>MA1SONY[[#This Row],[Adj Close]]-MA1SONY[[#This Row],[Naive Trend ]]</f>
        <v>5.1899999999999835E-2</v>
      </c>
      <c r="F536" s="6">
        <f t="shared" si="40"/>
        <v>2.693609999999983E-3</v>
      </c>
      <c r="G536" s="6">
        <f>ABS(MA1SONY[[#This Row],[Erorr 1]])</f>
        <v>5.1899999999999835E-2</v>
      </c>
      <c r="H536" s="11">
        <f>MA1SONY[[#This Row],[Abs Erorr 1]]/MA1SONY[[#This Row],[Adj Close]]</f>
        <v>2.1183414080643845E-3</v>
      </c>
      <c r="I536" s="9">
        <f t="shared" si="43"/>
        <v>23.970466666666667</v>
      </c>
      <c r="J536" s="12">
        <f>(MA1SONY[[#This Row],[Adj Close]]-MA1SONY[[#This Row],[3-MA]])</f>
        <v>0.52983333333333249</v>
      </c>
      <c r="K536" s="13">
        <f t="shared" si="42"/>
        <v>0.28072336111111024</v>
      </c>
      <c r="L536" s="13">
        <f>ABS(MA1SONY[[#This Row],[Erorr 2]])</f>
        <v>0.52983333333333249</v>
      </c>
      <c r="M536" s="11">
        <f>MA1SONY[[#This Row],[Abs Erorr 2]]/MA1SONY[[#This Row],[Adj Close]]</f>
        <v>2.1625585537047812E-2</v>
      </c>
      <c r="N536" s="9">
        <f t="shared" si="44"/>
        <v>23.536766666666669</v>
      </c>
      <c r="O536" s="14">
        <f>MA1SONY[[#This Row],[Adj Close]]-MA1SONY[[#This Row],[6-MA]]</f>
        <v>0.96353333333333069</v>
      </c>
      <c r="P536" s="13">
        <f>(MA1SONY[[#This Row],[Adj Close]]-N536)^2</f>
        <v>0.92839648444443934</v>
      </c>
      <c r="Q536" s="13">
        <f>ABS(MA1SONY[[#This Row],[Erorr 3]])</f>
        <v>0.96353333333333069</v>
      </c>
      <c r="R536" s="15">
        <f>MA1SONY[[#This Row],[Abs Erorr 3]]/MA1SONY[[#This Row],[Adj Close]]</f>
        <v>3.9327409596344974E-2</v>
      </c>
    </row>
    <row r="537" spans="2:18">
      <c r="B537" s="7">
        <v>44559.291666666664</v>
      </c>
      <c r="C537" s="8">
        <v>24.348400000000002</v>
      </c>
      <c r="D537" s="9">
        <f t="shared" si="41"/>
        <v>24.500299999999999</v>
      </c>
      <c r="E537" s="10">
        <f>MA1SONY[[#This Row],[Adj Close]]-MA1SONY[[#This Row],[Naive Trend ]]</f>
        <v>-0.1518999999999977</v>
      </c>
      <c r="F537" s="6">
        <f t="shared" si="40"/>
        <v>2.3073609999999304E-2</v>
      </c>
      <c r="G537" s="6">
        <f>ABS(MA1SONY[[#This Row],[Erorr 1]])</f>
        <v>0.1518999999999977</v>
      </c>
      <c r="H537" s="11">
        <f>MA1SONY[[#This Row],[Abs Erorr 1]]/MA1SONY[[#This Row],[Adj Close]]</f>
        <v>6.2386029472161495E-3</v>
      </c>
      <c r="I537" s="9">
        <f t="shared" si="43"/>
        <v>24.251066666666663</v>
      </c>
      <c r="J537" s="12">
        <f>(MA1SONY[[#This Row],[Adj Close]]-MA1SONY[[#This Row],[3-MA]])</f>
        <v>9.7333333333338601E-2</v>
      </c>
      <c r="K537" s="13">
        <f t="shared" si="42"/>
        <v>9.4737777777788024E-3</v>
      </c>
      <c r="L537" s="13">
        <f>ABS(MA1SONY[[#This Row],[Erorr 2]])</f>
        <v>9.7333333333338601E-2</v>
      </c>
      <c r="M537" s="11">
        <f>MA1SONY[[#This Row],[Abs Erorr 2]]/MA1SONY[[#This Row],[Adj Close]]</f>
        <v>3.9975248202485008E-3</v>
      </c>
      <c r="N537" s="9">
        <f t="shared" si="44"/>
        <v>23.740166666666667</v>
      </c>
      <c r="O537" s="14">
        <f>MA1SONY[[#This Row],[Adj Close]]-MA1SONY[[#This Row],[6-MA]]</f>
        <v>0.60823333333333451</v>
      </c>
      <c r="P537" s="13">
        <f>(MA1SONY[[#This Row],[Adj Close]]-N537)^2</f>
        <v>0.3699477877777792</v>
      </c>
      <c r="Q537" s="13">
        <f>ABS(MA1SONY[[#This Row],[Erorr 3]])</f>
        <v>0.60823333333333451</v>
      </c>
      <c r="R537" s="15">
        <f>MA1SONY[[#This Row],[Abs Erorr 3]]/MA1SONY[[#This Row],[Adj Close]]</f>
        <v>2.4980423080503626E-2</v>
      </c>
    </row>
    <row r="538" spans="2:18">
      <c r="B538" s="7">
        <v>44560.291666666664</v>
      </c>
      <c r="C538" s="8">
        <v>24.200399999999998</v>
      </c>
      <c r="D538" s="9">
        <f t="shared" si="41"/>
        <v>24.348400000000002</v>
      </c>
      <c r="E538" s="10">
        <f>MA1SONY[[#This Row],[Adj Close]]-MA1SONY[[#This Row],[Naive Trend ]]</f>
        <v>-0.14800000000000324</v>
      </c>
      <c r="F538" s="6">
        <f t="shared" si="40"/>
        <v>2.1904000000000957E-2</v>
      </c>
      <c r="G538" s="6">
        <f>ABS(MA1SONY[[#This Row],[Erorr 1]])</f>
        <v>0.14800000000000324</v>
      </c>
      <c r="H538" s="11">
        <f>MA1SONY[[#This Row],[Abs Erorr 1]]/MA1SONY[[#This Row],[Adj Close]]</f>
        <v>6.1156013950183982E-3</v>
      </c>
      <c r="I538" s="9">
        <f t="shared" si="43"/>
        <v>24.432366666666667</v>
      </c>
      <c r="J538" s="12">
        <f>(MA1SONY[[#This Row],[Adj Close]]-MA1SONY[[#This Row],[3-MA]])</f>
        <v>-0.23196666666666843</v>
      </c>
      <c r="K538" s="13">
        <f t="shared" si="42"/>
        <v>5.3808534444445263E-2</v>
      </c>
      <c r="L538" s="13">
        <f>ABS(MA1SONY[[#This Row],[Erorr 2]])</f>
        <v>0.23196666666666843</v>
      </c>
      <c r="M538" s="11">
        <f>MA1SONY[[#This Row],[Abs Erorr 2]]/MA1SONY[[#This Row],[Adj Close]]</f>
        <v>9.5852410153000958E-3</v>
      </c>
      <c r="N538" s="9">
        <f t="shared" si="44"/>
        <v>23.988083333333336</v>
      </c>
      <c r="O538" s="14">
        <f>MA1SONY[[#This Row],[Adj Close]]-MA1SONY[[#This Row],[6-MA]]</f>
        <v>0.21231666666666271</v>
      </c>
      <c r="P538" s="13">
        <f>(MA1SONY[[#This Row],[Adj Close]]-N538)^2</f>
        <v>4.5078366944442769E-2</v>
      </c>
      <c r="Q538" s="13">
        <f>ABS(MA1SONY[[#This Row],[Erorr 3]])</f>
        <v>0.21231666666666271</v>
      </c>
      <c r="R538" s="15">
        <f>MA1SONY[[#This Row],[Abs Erorr 3]]/MA1SONY[[#This Row],[Adj Close]]</f>
        <v>8.7732709652180423E-3</v>
      </c>
    </row>
    <row r="539" spans="2:18">
      <c r="B539" s="7">
        <v>44561.291666666664</v>
      </c>
      <c r="C539" s="8">
        <v>24.2927</v>
      </c>
      <c r="D539" s="9">
        <f t="shared" si="41"/>
        <v>24.200399999999998</v>
      </c>
      <c r="E539" s="10">
        <f>MA1SONY[[#This Row],[Adj Close]]-MA1SONY[[#This Row],[Naive Trend ]]</f>
        <v>9.2300000000001603E-2</v>
      </c>
      <c r="F539" s="6">
        <f t="shared" si="40"/>
        <v>8.5192900000002954E-3</v>
      </c>
      <c r="G539" s="6">
        <f>ABS(MA1SONY[[#This Row],[Erorr 1]])</f>
        <v>9.2300000000001603E-2</v>
      </c>
      <c r="H539" s="11">
        <f>MA1SONY[[#This Row],[Abs Erorr 1]]/MA1SONY[[#This Row],[Adj Close]]</f>
        <v>3.7994953216399E-3</v>
      </c>
      <c r="I539" s="9">
        <f t="shared" si="43"/>
        <v>24.349699999999999</v>
      </c>
      <c r="J539" s="12">
        <f>(MA1SONY[[#This Row],[Adj Close]]-MA1SONY[[#This Row],[3-MA]])</f>
        <v>-5.6999999999998607E-2</v>
      </c>
      <c r="K539" s="13">
        <f t="shared" si="42"/>
        <v>3.2489999999998414E-3</v>
      </c>
      <c r="L539" s="13">
        <f>ABS(MA1SONY[[#This Row],[Erorr 2]])</f>
        <v>5.6999999999998607E-2</v>
      </c>
      <c r="M539" s="11">
        <f>MA1SONY[[#This Row],[Abs Erorr 2]]/MA1SONY[[#This Row],[Adj Close]]</f>
        <v>2.3463838931036323E-3</v>
      </c>
      <c r="N539" s="9">
        <f t="shared" si="44"/>
        <v>24.160083333333333</v>
      </c>
      <c r="O539" s="14">
        <f>MA1SONY[[#This Row],[Adj Close]]-MA1SONY[[#This Row],[6-MA]]</f>
        <v>0.13261666666666727</v>
      </c>
      <c r="P539" s="13">
        <f>(MA1SONY[[#This Row],[Adj Close]]-N539)^2</f>
        <v>1.7587180277777937E-2</v>
      </c>
      <c r="Q539" s="13">
        <f>ABS(MA1SONY[[#This Row],[Erorr 3]])</f>
        <v>0.13261666666666727</v>
      </c>
      <c r="R539" s="15">
        <f>MA1SONY[[#This Row],[Abs Erorr 3]]/MA1SONY[[#This Row],[Adj Close]]</f>
        <v>5.4591159758555973E-3</v>
      </c>
    </row>
    <row r="540" spans="2:18">
      <c r="B540" s="7">
        <v>44564.291666666664</v>
      </c>
      <c r="C540" s="8">
        <v>24.267700000000001</v>
      </c>
      <c r="D540" s="9">
        <f t="shared" si="41"/>
        <v>24.2927</v>
      </c>
      <c r="E540" s="10">
        <f>MA1SONY[[#This Row],[Adj Close]]-MA1SONY[[#This Row],[Naive Trend ]]</f>
        <v>-2.4999999999998579E-2</v>
      </c>
      <c r="F540" s="6">
        <f t="shared" si="40"/>
        <v>6.24999999999929E-4</v>
      </c>
      <c r="G540" s="6">
        <f>ABS(MA1SONY[[#This Row],[Erorr 1]])</f>
        <v>2.4999999999998579E-2</v>
      </c>
      <c r="H540" s="11">
        <f>MA1SONY[[#This Row],[Abs Erorr 1]]/MA1SONY[[#This Row],[Adj Close]]</f>
        <v>1.0301759128388177E-3</v>
      </c>
      <c r="I540" s="9">
        <f t="shared" si="43"/>
        <v>24.2805</v>
      </c>
      <c r="J540" s="12">
        <f>(MA1SONY[[#This Row],[Adj Close]]-MA1SONY[[#This Row],[3-MA]])</f>
        <v>-1.279999999999859E-2</v>
      </c>
      <c r="K540" s="13">
        <f t="shared" si="42"/>
        <v>1.638399999999639E-4</v>
      </c>
      <c r="L540" s="13">
        <f>ABS(MA1SONY[[#This Row],[Erorr 2]])</f>
        <v>1.279999999999859E-2</v>
      </c>
      <c r="M540" s="11">
        <f>MA1SONY[[#This Row],[Abs Erorr 2]]/MA1SONY[[#This Row],[Adj Close]]</f>
        <v>5.2745006737344661E-4</v>
      </c>
      <c r="N540" s="9">
        <f t="shared" si="44"/>
        <v>24.265783333333331</v>
      </c>
      <c r="O540" s="14">
        <f>MA1SONY[[#This Row],[Adj Close]]-MA1SONY[[#This Row],[6-MA]]</f>
        <v>1.9166666666698973E-3</v>
      </c>
      <c r="P540" s="13">
        <f>(MA1SONY[[#This Row],[Adj Close]]-N540)^2</f>
        <v>3.6736111111234949E-6</v>
      </c>
      <c r="Q540" s="13">
        <f>ABS(MA1SONY[[#This Row],[Erorr 3]])</f>
        <v>1.9166666666698973E-3</v>
      </c>
      <c r="R540" s="15">
        <f>MA1SONY[[#This Row],[Abs Erorr 3]]/MA1SONY[[#This Row],[Adj Close]]</f>
        <v>7.8980153317780312E-5</v>
      </c>
    </row>
    <row r="541" spans="2:18">
      <c r="B541" s="7">
        <v>44565.291666666664</v>
      </c>
      <c r="C541" s="8">
        <v>24.707799999999999</v>
      </c>
      <c r="D541" s="9">
        <f t="shared" si="41"/>
        <v>24.267700000000001</v>
      </c>
      <c r="E541" s="10">
        <f>MA1SONY[[#This Row],[Adj Close]]-MA1SONY[[#This Row],[Naive Trend ]]</f>
        <v>0.44009999999999749</v>
      </c>
      <c r="F541" s="6">
        <f t="shared" si="40"/>
        <v>0.1936880099999978</v>
      </c>
      <c r="G541" s="6">
        <f>ABS(MA1SONY[[#This Row],[Erorr 1]])</f>
        <v>0.44009999999999749</v>
      </c>
      <c r="H541" s="11">
        <f>MA1SONY[[#This Row],[Abs Erorr 1]]/MA1SONY[[#This Row],[Adj Close]]</f>
        <v>1.7812188863435736E-2</v>
      </c>
      <c r="I541" s="9">
        <f t="shared" si="43"/>
        <v>24.253600000000002</v>
      </c>
      <c r="J541" s="12">
        <f>(MA1SONY[[#This Row],[Adj Close]]-MA1SONY[[#This Row],[3-MA]])</f>
        <v>0.45419999999999661</v>
      </c>
      <c r="K541" s="13">
        <f t="shared" si="42"/>
        <v>0.20629763999999692</v>
      </c>
      <c r="L541" s="13">
        <f>ABS(MA1SONY[[#This Row],[Erorr 2]])</f>
        <v>0.45419999999999661</v>
      </c>
      <c r="M541" s="11">
        <f>MA1SONY[[#This Row],[Abs Erorr 2]]/MA1SONY[[#This Row],[Adj Close]]</f>
        <v>1.8382858854288791E-2</v>
      </c>
      <c r="N541" s="9">
        <f t="shared" si="44"/>
        <v>24.342983333333333</v>
      </c>
      <c r="O541" s="14">
        <f>MA1SONY[[#This Row],[Adj Close]]-MA1SONY[[#This Row],[6-MA]]</f>
        <v>0.36481666666666612</v>
      </c>
      <c r="P541" s="13">
        <f>(MA1SONY[[#This Row],[Adj Close]]-N541)^2</f>
        <v>0.13309120027777738</v>
      </c>
      <c r="Q541" s="13">
        <f>ABS(MA1SONY[[#This Row],[Erorr 3]])</f>
        <v>0.36481666666666612</v>
      </c>
      <c r="R541" s="15">
        <f>MA1SONY[[#This Row],[Abs Erorr 3]]/MA1SONY[[#This Row],[Adj Close]]</f>
        <v>1.4765242824802943E-2</v>
      </c>
    </row>
    <row r="542" spans="2:18">
      <c r="B542" s="7">
        <v>44566.291666666664</v>
      </c>
      <c r="C542" s="8">
        <v>24.7136</v>
      </c>
      <c r="D542" s="9">
        <f t="shared" si="41"/>
        <v>24.707799999999999</v>
      </c>
      <c r="E542" s="10">
        <f>MA1SONY[[#This Row],[Adj Close]]-MA1SONY[[#This Row],[Naive Trend ]]</f>
        <v>5.8000000000006935E-3</v>
      </c>
      <c r="F542" s="6">
        <f t="shared" si="40"/>
        <v>3.3640000000008047E-5</v>
      </c>
      <c r="G542" s="6">
        <f>ABS(MA1SONY[[#This Row],[Erorr 1]])</f>
        <v>5.8000000000006935E-3</v>
      </c>
      <c r="H542" s="11">
        <f>MA1SONY[[#This Row],[Abs Erorr 1]]/MA1SONY[[#This Row],[Adj Close]]</f>
        <v>2.3468859251588977E-4</v>
      </c>
      <c r="I542" s="9">
        <f t="shared" si="43"/>
        <v>24.422733333333337</v>
      </c>
      <c r="J542" s="12">
        <f>(MA1SONY[[#This Row],[Adj Close]]-MA1SONY[[#This Row],[3-MA]])</f>
        <v>0.29086666666666261</v>
      </c>
      <c r="K542" s="13">
        <f t="shared" si="42"/>
        <v>8.4603417777775414E-2</v>
      </c>
      <c r="L542" s="13">
        <f>ABS(MA1SONY[[#This Row],[Erorr 2]])</f>
        <v>0.29086666666666261</v>
      </c>
      <c r="M542" s="11">
        <f>MA1SONY[[#This Row],[Abs Erorr 2]]/MA1SONY[[#This Row],[Adj Close]]</f>
        <v>1.1769498036168856E-2</v>
      </c>
      <c r="N542" s="9">
        <f t="shared" si="44"/>
        <v>24.386216666666666</v>
      </c>
      <c r="O542" s="14">
        <f>MA1SONY[[#This Row],[Adj Close]]-MA1SONY[[#This Row],[6-MA]]</f>
        <v>0.32738333333333358</v>
      </c>
      <c r="P542" s="13">
        <f>(MA1SONY[[#This Row],[Adj Close]]-N542)^2</f>
        <v>0.1071798469444446</v>
      </c>
      <c r="Q542" s="13">
        <f>ABS(MA1SONY[[#This Row],[Erorr 3]])</f>
        <v>0.32738333333333358</v>
      </c>
      <c r="R542" s="15">
        <f>MA1SONY[[#This Row],[Abs Erorr 3]]/MA1SONY[[#This Row],[Adj Close]]</f>
        <v>1.3247092019508837E-2</v>
      </c>
    </row>
    <row r="543" spans="2:18">
      <c r="B543" s="7">
        <v>44567.291666666664</v>
      </c>
      <c r="C543" s="8">
        <v>23.660399999999999</v>
      </c>
      <c r="D543" s="9">
        <f t="shared" si="41"/>
        <v>24.7136</v>
      </c>
      <c r="E543" s="10">
        <f>MA1SONY[[#This Row],[Adj Close]]-MA1SONY[[#This Row],[Naive Trend ]]</f>
        <v>-1.0532000000000004</v>
      </c>
      <c r="F543" s="6">
        <f t="shared" si="40"/>
        <v>1.1092302400000007</v>
      </c>
      <c r="G543" s="6">
        <f>ABS(MA1SONY[[#This Row],[Erorr 1]])</f>
        <v>1.0532000000000004</v>
      </c>
      <c r="H543" s="11">
        <f>MA1SONY[[#This Row],[Abs Erorr 1]]/MA1SONY[[#This Row],[Adj Close]]</f>
        <v>4.4513195043194551E-2</v>
      </c>
      <c r="I543" s="9">
        <f t="shared" si="43"/>
        <v>24.563033333333333</v>
      </c>
      <c r="J543" s="12">
        <f>(MA1SONY[[#This Row],[Adj Close]]-MA1SONY[[#This Row],[3-MA]])</f>
        <v>-0.90263333333333406</v>
      </c>
      <c r="K543" s="13">
        <f t="shared" si="42"/>
        <v>0.81474693444444579</v>
      </c>
      <c r="L543" s="13">
        <f>ABS(MA1SONY[[#This Row],[Erorr 2]])</f>
        <v>0.90263333333333406</v>
      </c>
      <c r="M543" s="11">
        <f>MA1SONY[[#This Row],[Abs Erorr 2]]/MA1SONY[[#This Row],[Adj Close]]</f>
        <v>3.8149538187576458E-2</v>
      </c>
      <c r="N543" s="9">
        <f t="shared" si="44"/>
        <v>24.421766666666667</v>
      </c>
      <c r="O543" s="14">
        <f>MA1SONY[[#This Row],[Adj Close]]-MA1SONY[[#This Row],[6-MA]]</f>
        <v>-0.76136666666666741</v>
      </c>
      <c r="P543" s="13">
        <f>(MA1SONY[[#This Row],[Adj Close]]-N543)^2</f>
        <v>0.57967920111111226</v>
      </c>
      <c r="Q543" s="13">
        <f>ABS(MA1SONY[[#This Row],[Erorr 3]])</f>
        <v>0.76136666666666741</v>
      </c>
      <c r="R543" s="15">
        <f>MA1SONY[[#This Row],[Abs Erorr 3]]/MA1SONY[[#This Row],[Adj Close]]</f>
        <v>3.2178943156779577E-2</v>
      </c>
    </row>
    <row r="544" spans="2:18">
      <c r="B544" s="7">
        <v>44568.291666666664</v>
      </c>
      <c r="C544" s="8">
        <v>23.890999999999998</v>
      </c>
      <c r="D544" s="9">
        <f t="shared" si="41"/>
        <v>23.660399999999999</v>
      </c>
      <c r="E544" s="10">
        <f>MA1SONY[[#This Row],[Adj Close]]-MA1SONY[[#This Row],[Naive Trend ]]</f>
        <v>0.23059999999999903</v>
      </c>
      <c r="F544" s="6">
        <f t="shared" si="40"/>
        <v>5.3176359999999555E-2</v>
      </c>
      <c r="G544" s="6">
        <f>ABS(MA1SONY[[#This Row],[Erorr 1]])</f>
        <v>0.23059999999999903</v>
      </c>
      <c r="H544" s="11">
        <f>MA1SONY[[#This Row],[Abs Erorr 1]]/MA1SONY[[#This Row],[Adj Close]]</f>
        <v>9.6521702733246423E-3</v>
      </c>
      <c r="I544" s="9">
        <f t="shared" si="43"/>
        <v>24.360600000000002</v>
      </c>
      <c r="J544" s="12">
        <f>(MA1SONY[[#This Row],[Adj Close]]-MA1SONY[[#This Row],[3-MA]])</f>
        <v>-0.46960000000000335</v>
      </c>
      <c r="K544" s="13">
        <f t="shared" si="42"/>
        <v>0.22052416000000313</v>
      </c>
      <c r="L544" s="13">
        <f>ABS(MA1SONY[[#This Row],[Erorr 2]])</f>
        <v>0.46960000000000335</v>
      </c>
      <c r="M544" s="11">
        <f>MA1SONY[[#This Row],[Abs Erorr 2]]/MA1SONY[[#This Row],[Adj Close]]</f>
        <v>1.9655937382277985E-2</v>
      </c>
      <c r="N544" s="9">
        <f t="shared" si="44"/>
        <v>24.307100000000002</v>
      </c>
      <c r="O544" s="14">
        <f>MA1SONY[[#This Row],[Adj Close]]-MA1SONY[[#This Row],[6-MA]]</f>
        <v>-0.41610000000000369</v>
      </c>
      <c r="P544" s="13">
        <f>(MA1SONY[[#This Row],[Adj Close]]-N544)^2</f>
        <v>0.17313921000000307</v>
      </c>
      <c r="Q544" s="13">
        <f>ABS(MA1SONY[[#This Row],[Erorr 3]])</f>
        <v>0.41610000000000369</v>
      </c>
      <c r="R544" s="15">
        <f>MA1SONY[[#This Row],[Abs Erorr 3]]/MA1SONY[[#This Row],[Adj Close]]</f>
        <v>1.7416600393453757E-2</v>
      </c>
    </row>
    <row r="545" spans="2:18">
      <c r="B545" s="7">
        <v>44571.291666666664</v>
      </c>
      <c r="C545" s="8">
        <v>23.671900000000001</v>
      </c>
      <c r="D545" s="9">
        <f t="shared" si="41"/>
        <v>23.890999999999998</v>
      </c>
      <c r="E545" s="10">
        <f>MA1SONY[[#This Row],[Adj Close]]-MA1SONY[[#This Row],[Naive Trend ]]</f>
        <v>-0.21909999999999741</v>
      </c>
      <c r="F545" s="6">
        <f t="shared" si="40"/>
        <v>4.8004809999998864E-2</v>
      </c>
      <c r="G545" s="6">
        <f>ABS(MA1SONY[[#This Row],[Erorr 1]])</f>
        <v>0.21909999999999741</v>
      </c>
      <c r="H545" s="11">
        <f>MA1SONY[[#This Row],[Abs Erorr 1]]/MA1SONY[[#This Row],[Adj Close]]</f>
        <v>9.2556997959605015E-3</v>
      </c>
      <c r="I545" s="9">
        <f t="shared" si="43"/>
        <v>24.088333333333328</v>
      </c>
      <c r="J545" s="12">
        <f>(MA1SONY[[#This Row],[Adj Close]]-MA1SONY[[#This Row],[3-MA]])</f>
        <v>-0.41643333333332677</v>
      </c>
      <c r="K545" s="13">
        <f t="shared" si="42"/>
        <v>0.17341672111110565</v>
      </c>
      <c r="L545" s="13">
        <f>ABS(MA1SONY[[#This Row],[Erorr 2]])</f>
        <v>0.41643333333332677</v>
      </c>
      <c r="M545" s="11">
        <f>MA1SONY[[#This Row],[Abs Erorr 2]]/MA1SONY[[#This Row],[Adj Close]]</f>
        <v>1.7591884611430717E-2</v>
      </c>
      <c r="N545" s="9">
        <f t="shared" si="44"/>
        <v>24.255533333333332</v>
      </c>
      <c r="O545" s="14">
        <f>MA1SONY[[#This Row],[Adj Close]]-MA1SONY[[#This Row],[6-MA]]</f>
        <v>-0.58363333333333145</v>
      </c>
      <c r="P545" s="13">
        <f>(MA1SONY[[#This Row],[Adj Close]]-N545)^2</f>
        <v>0.34062786777777559</v>
      </c>
      <c r="Q545" s="13">
        <f>ABS(MA1SONY[[#This Row],[Erorr 3]])</f>
        <v>0.58363333333333145</v>
      </c>
      <c r="R545" s="15">
        <f>MA1SONY[[#This Row],[Abs Erorr 3]]/MA1SONY[[#This Row],[Adj Close]]</f>
        <v>2.4655111475349736E-2</v>
      </c>
    </row>
    <row r="546" spans="2:18">
      <c r="B546" s="7">
        <v>44572.291666666664</v>
      </c>
      <c r="C546" s="8">
        <v>24.2773</v>
      </c>
      <c r="D546" s="9">
        <f t="shared" si="41"/>
        <v>23.671900000000001</v>
      </c>
      <c r="E546" s="10">
        <f>MA1SONY[[#This Row],[Adj Close]]-MA1SONY[[#This Row],[Naive Trend ]]</f>
        <v>0.60539999999999949</v>
      </c>
      <c r="F546" s="6">
        <f t="shared" si="40"/>
        <v>0.36650915999999939</v>
      </c>
      <c r="G546" s="6">
        <f>ABS(MA1SONY[[#This Row],[Erorr 1]])</f>
        <v>0.60539999999999949</v>
      </c>
      <c r="H546" s="11">
        <f>MA1SONY[[#This Row],[Abs Erorr 1]]/MA1SONY[[#This Row],[Adj Close]]</f>
        <v>2.493687518793274E-2</v>
      </c>
      <c r="I546" s="9">
        <f t="shared" si="43"/>
        <v>23.741099999999999</v>
      </c>
      <c r="J546" s="12">
        <f>(MA1SONY[[#This Row],[Adj Close]]-MA1SONY[[#This Row],[3-MA]])</f>
        <v>0.5362000000000009</v>
      </c>
      <c r="K546" s="13">
        <f t="shared" si="42"/>
        <v>0.28751044000000098</v>
      </c>
      <c r="L546" s="13">
        <f>ABS(MA1SONY[[#This Row],[Erorr 2]])</f>
        <v>0.5362000000000009</v>
      </c>
      <c r="M546" s="11">
        <f>MA1SONY[[#This Row],[Abs Erorr 2]]/MA1SONY[[#This Row],[Adj Close]]</f>
        <v>2.2086475843689408E-2</v>
      </c>
      <c r="N546" s="9">
        <f t="shared" si="44"/>
        <v>24.152066666666666</v>
      </c>
      <c r="O546" s="14">
        <f>MA1SONY[[#This Row],[Adj Close]]-MA1SONY[[#This Row],[6-MA]]</f>
        <v>0.12523333333333397</v>
      </c>
      <c r="P546" s="13">
        <f>(MA1SONY[[#This Row],[Adj Close]]-N546)^2</f>
        <v>1.5683387777777939E-2</v>
      </c>
      <c r="Q546" s="13">
        <f>ABS(MA1SONY[[#This Row],[Erorr 3]])</f>
        <v>0.12523333333333397</v>
      </c>
      <c r="R546" s="15">
        <f>MA1SONY[[#This Row],[Abs Erorr 3]]/MA1SONY[[#This Row],[Adj Close]]</f>
        <v>5.1584539192304733E-3</v>
      </c>
    </row>
    <row r="547" spans="2:18">
      <c r="B547" s="7">
        <v>44573.291666666664</v>
      </c>
      <c r="C547" s="8">
        <v>24.436800000000002</v>
      </c>
      <c r="D547" s="9">
        <f t="shared" si="41"/>
        <v>24.2773</v>
      </c>
      <c r="E547" s="10">
        <f>MA1SONY[[#This Row],[Adj Close]]-MA1SONY[[#This Row],[Naive Trend ]]</f>
        <v>0.15950000000000131</v>
      </c>
      <c r="F547" s="6">
        <f t="shared" si="40"/>
        <v>2.5440250000000417E-2</v>
      </c>
      <c r="G547" s="6">
        <f>ABS(MA1SONY[[#This Row],[Erorr 1]])</f>
        <v>0.15950000000000131</v>
      </c>
      <c r="H547" s="11">
        <f>MA1SONY[[#This Row],[Abs Erorr 1]]/MA1SONY[[#This Row],[Adj Close]]</f>
        <v>6.5270411837884375E-3</v>
      </c>
      <c r="I547" s="9">
        <f t="shared" si="43"/>
        <v>23.946733333333331</v>
      </c>
      <c r="J547" s="12">
        <f>(MA1SONY[[#This Row],[Adj Close]]-MA1SONY[[#This Row],[3-MA]])</f>
        <v>0.49006666666667087</v>
      </c>
      <c r="K547" s="13">
        <f t="shared" si="42"/>
        <v>0.2401653377777819</v>
      </c>
      <c r="L547" s="13">
        <f>ABS(MA1SONY[[#This Row],[Erorr 2]])</f>
        <v>0.49006666666667087</v>
      </c>
      <c r="M547" s="11">
        <f>MA1SONY[[#This Row],[Abs Erorr 2]]/MA1SONY[[#This Row],[Adj Close]]</f>
        <v>2.0054453392697524E-2</v>
      </c>
      <c r="N547" s="9">
        <f t="shared" si="44"/>
        <v>24.153666666666666</v>
      </c>
      <c r="O547" s="14">
        <f>MA1SONY[[#This Row],[Adj Close]]-MA1SONY[[#This Row],[6-MA]]</f>
        <v>0.28313333333333546</v>
      </c>
      <c r="P547" s="13">
        <f>(MA1SONY[[#This Row],[Adj Close]]-N547)^2</f>
        <v>8.0164484444445641E-2</v>
      </c>
      <c r="Q547" s="13">
        <f>ABS(MA1SONY[[#This Row],[Erorr 3]])</f>
        <v>0.28313333333333546</v>
      </c>
      <c r="R547" s="15">
        <f>MA1SONY[[#This Row],[Abs Erorr 3]]/MA1SONY[[#This Row],[Adj Close]]</f>
        <v>1.1586350640564045E-2</v>
      </c>
    </row>
    <row r="548" spans="2:18">
      <c r="B548" s="7">
        <v>44574.291666666664</v>
      </c>
      <c r="C548" s="8">
        <v>23.985199999999999</v>
      </c>
      <c r="D548" s="9">
        <f t="shared" si="41"/>
        <v>24.436800000000002</v>
      </c>
      <c r="E548" s="10">
        <f>MA1SONY[[#This Row],[Adj Close]]-MA1SONY[[#This Row],[Naive Trend ]]</f>
        <v>-0.45160000000000267</v>
      </c>
      <c r="F548" s="6">
        <f t="shared" si="40"/>
        <v>0.20394256000000241</v>
      </c>
      <c r="G548" s="6">
        <f>ABS(MA1SONY[[#This Row],[Erorr 1]])</f>
        <v>0.45160000000000267</v>
      </c>
      <c r="H548" s="11">
        <f>MA1SONY[[#This Row],[Abs Erorr 1]]/MA1SONY[[#This Row],[Adj Close]]</f>
        <v>1.8828277437753393E-2</v>
      </c>
      <c r="I548" s="9">
        <f t="shared" si="43"/>
        <v>24.128666666666671</v>
      </c>
      <c r="J548" s="12">
        <f>(MA1SONY[[#This Row],[Adj Close]]-MA1SONY[[#This Row],[3-MA]])</f>
        <v>-0.14346666666667218</v>
      </c>
      <c r="K548" s="13">
        <f t="shared" si="42"/>
        <v>2.0582684444446026E-2</v>
      </c>
      <c r="L548" s="13">
        <f>ABS(MA1SONY[[#This Row],[Erorr 2]])</f>
        <v>0.14346666666667218</v>
      </c>
      <c r="M548" s="11">
        <f>MA1SONY[[#This Row],[Abs Erorr 2]]/MA1SONY[[#This Row],[Adj Close]]</f>
        <v>5.9814663486930349E-3</v>
      </c>
      <c r="N548" s="9">
        <f t="shared" si="44"/>
        <v>24.108499999999996</v>
      </c>
      <c r="O548" s="14">
        <f>MA1SONY[[#This Row],[Adj Close]]-MA1SONY[[#This Row],[6-MA]]</f>
        <v>-0.12329999999999686</v>
      </c>
      <c r="P548" s="13">
        <f>(MA1SONY[[#This Row],[Adj Close]]-N548)^2</f>
        <v>1.5202889999999225E-2</v>
      </c>
      <c r="Q548" s="13">
        <f>ABS(MA1SONY[[#This Row],[Erorr 3]])</f>
        <v>0.12329999999999686</v>
      </c>
      <c r="R548" s="15">
        <f>MA1SONY[[#This Row],[Abs Erorr 3]]/MA1SONY[[#This Row],[Adj Close]]</f>
        <v>5.1406700798824635E-3</v>
      </c>
    </row>
    <row r="549" spans="2:18">
      <c r="B549" s="7">
        <v>44575.291666666664</v>
      </c>
      <c r="C549" s="8">
        <v>23.9833</v>
      </c>
      <c r="D549" s="9">
        <f t="shared" si="41"/>
        <v>23.985199999999999</v>
      </c>
      <c r="E549" s="10">
        <f>MA1SONY[[#This Row],[Adj Close]]-MA1SONY[[#This Row],[Naive Trend ]]</f>
        <v>-1.8999999999991246E-3</v>
      </c>
      <c r="F549" s="6">
        <f t="shared" si="40"/>
        <v>3.6099999999966734E-6</v>
      </c>
      <c r="G549" s="6">
        <f>ABS(MA1SONY[[#This Row],[Erorr 1]])</f>
        <v>1.8999999999991246E-3</v>
      </c>
      <c r="H549" s="11">
        <f>MA1SONY[[#This Row],[Abs Erorr 1]]/MA1SONY[[#This Row],[Adj Close]]</f>
        <v>7.9221791830111983E-5</v>
      </c>
      <c r="I549" s="9">
        <f t="shared" si="43"/>
        <v>24.233099999999997</v>
      </c>
      <c r="J549" s="12">
        <f>(MA1SONY[[#This Row],[Adj Close]]-MA1SONY[[#This Row],[3-MA]])</f>
        <v>-0.24979999999999691</v>
      </c>
      <c r="K549" s="13">
        <f t="shared" si="42"/>
        <v>6.2400039999998456E-2</v>
      </c>
      <c r="L549" s="13">
        <f>ABS(MA1SONY[[#This Row],[Erorr 2]])</f>
        <v>0.24979999999999691</v>
      </c>
      <c r="M549" s="11">
        <f>MA1SONY[[#This Row],[Abs Erorr 2]]/MA1SONY[[#This Row],[Adj Close]]</f>
        <v>1.0415580841668865E-2</v>
      </c>
      <c r="N549" s="9">
        <f t="shared" si="44"/>
        <v>23.987099999999998</v>
      </c>
      <c r="O549" s="14">
        <f>MA1SONY[[#This Row],[Adj Close]]-MA1SONY[[#This Row],[6-MA]]</f>
        <v>-3.7999999999982492E-3</v>
      </c>
      <c r="P549" s="13">
        <f>(MA1SONY[[#This Row],[Adj Close]]-N549)^2</f>
        <v>1.4439999999986694E-5</v>
      </c>
      <c r="Q549" s="13">
        <f>ABS(MA1SONY[[#This Row],[Erorr 3]])</f>
        <v>3.7999999999982492E-3</v>
      </c>
      <c r="R549" s="15">
        <f>MA1SONY[[#This Row],[Abs Erorr 3]]/MA1SONY[[#This Row],[Adj Close]]</f>
        <v>1.5844358366022397E-4</v>
      </c>
    </row>
    <row r="550" spans="2:18">
      <c r="B550" s="7">
        <v>44579.291666666664</v>
      </c>
      <c r="C550" s="8">
        <v>22.263200000000001</v>
      </c>
      <c r="D550" s="9">
        <f t="shared" si="41"/>
        <v>23.9833</v>
      </c>
      <c r="E550" s="10">
        <f>MA1SONY[[#This Row],[Adj Close]]-MA1SONY[[#This Row],[Naive Trend ]]</f>
        <v>-1.7200999999999986</v>
      </c>
      <c r="F550" s="6">
        <f t="shared" si="40"/>
        <v>2.9587440099999953</v>
      </c>
      <c r="G550" s="6">
        <f>ABS(MA1SONY[[#This Row],[Erorr 1]])</f>
        <v>1.7200999999999986</v>
      </c>
      <c r="H550" s="11">
        <f>MA1SONY[[#This Row],[Abs Erorr 1]]/MA1SONY[[#This Row],[Adj Close]]</f>
        <v>7.7262028818857964E-2</v>
      </c>
      <c r="I550" s="9">
        <f t="shared" si="43"/>
        <v>24.135099999999998</v>
      </c>
      <c r="J550" s="12">
        <f>(MA1SONY[[#This Row],[Adj Close]]-MA1SONY[[#This Row],[3-MA]])</f>
        <v>-1.8718999999999966</v>
      </c>
      <c r="K550" s="13">
        <f t="shared" si="42"/>
        <v>3.5040096099999873</v>
      </c>
      <c r="L550" s="13">
        <f>ABS(MA1SONY[[#This Row],[Erorr 2]])</f>
        <v>1.8718999999999966</v>
      </c>
      <c r="M550" s="11">
        <f>MA1SONY[[#This Row],[Abs Erorr 2]]/MA1SONY[[#This Row],[Adj Close]]</f>
        <v>8.4080455639800045E-2</v>
      </c>
      <c r="N550" s="9">
        <f t="shared" si="44"/>
        <v>24.040916666666664</v>
      </c>
      <c r="O550" s="14">
        <f>MA1SONY[[#This Row],[Adj Close]]-MA1SONY[[#This Row],[6-MA]]</f>
        <v>-1.7777166666666631</v>
      </c>
      <c r="P550" s="13">
        <f>(MA1SONY[[#This Row],[Adj Close]]-N550)^2</f>
        <v>3.1602765469444316</v>
      </c>
      <c r="Q550" s="13">
        <f>ABS(MA1SONY[[#This Row],[Erorr 3]])</f>
        <v>1.7777166666666631</v>
      </c>
      <c r="R550" s="15">
        <f>MA1SONY[[#This Row],[Abs Erorr 3]]/MA1SONY[[#This Row],[Adj Close]]</f>
        <v>7.9850006587851838E-2</v>
      </c>
    </row>
    <row r="551" spans="2:18">
      <c r="B551" s="7">
        <v>44580.291666666664</v>
      </c>
      <c r="C551" s="8">
        <v>21.148499999999999</v>
      </c>
      <c r="D551" s="9">
        <f t="shared" si="41"/>
        <v>22.263200000000001</v>
      </c>
      <c r="E551" s="10">
        <f>MA1SONY[[#This Row],[Adj Close]]-MA1SONY[[#This Row],[Naive Trend ]]</f>
        <v>-1.1147000000000027</v>
      </c>
      <c r="F551" s="6">
        <f t="shared" si="40"/>
        <v>1.2425560900000059</v>
      </c>
      <c r="G551" s="6">
        <f>ABS(MA1SONY[[#This Row],[Erorr 1]])</f>
        <v>1.1147000000000027</v>
      </c>
      <c r="H551" s="11">
        <f>MA1SONY[[#This Row],[Abs Erorr 1]]/MA1SONY[[#This Row],[Adj Close]]</f>
        <v>5.2708229898101651E-2</v>
      </c>
      <c r="I551" s="9">
        <f t="shared" si="43"/>
        <v>23.410566666666668</v>
      </c>
      <c r="J551" s="12">
        <f>(MA1SONY[[#This Row],[Adj Close]]-MA1SONY[[#This Row],[3-MA]])</f>
        <v>-2.2620666666666693</v>
      </c>
      <c r="K551" s="13">
        <f t="shared" si="42"/>
        <v>5.1169456044444566</v>
      </c>
      <c r="L551" s="13">
        <f>ABS(MA1SONY[[#This Row],[Erorr 2]])</f>
        <v>2.2620666666666693</v>
      </c>
      <c r="M551" s="11">
        <f>MA1SONY[[#This Row],[Abs Erorr 2]]/MA1SONY[[#This Row],[Adj Close]]</f>
        <v>0.10696109259127927</v>
      </c>
      <c r="N551" s="9">
        <f t="shared" si="44"/>
        <v>23.769616666666668</v>
      </c>
      <c r="O551" s="14">
        <f>MA1SONY[[#This Row],[Adj Close]]-MA1SONY[[#This Row],[6-MA]]</f>
        <v>-2.6211166666666692</v>
      </c>
      <c r="P551" s="13">
        <f>(MA1SONY[[#This Row],[Adj Close]]-N551)^2</f>
        <v>6.870252580277791</v>
      </c>
      <c r="Q551" s="13">
        <f>ABS(MA1SONY[[#This Row],[Erorr 3]])</f>
        <v>2.6211166666666692</v>
      </c>
      <c r="R551" s="15">
        <f>MA1SONY[[#This Row],[Abs Erorr 3]]/MA1SONY[[#This Row],[Adj Close]]</f>
        <v>0.12393865601185282</v>
      </c>
    </row>
    <row r="552" spans="2:18">
      <c r="B552" s="7">
        <v>44581.291666666664</v>
      </c>
      <c r="C552" s="8">
        <v>21.8384</v>
      </c>
      <c r="D552" s="9">
        <f t="shared" si="41"/>
        <v>21.148499999999999</v>
      </c>
      <c r="E552" s="10">
        <f>MA1SONY[[#This Row],[Adj Close]]-MA1SONY[[#This Row],[Naive Trend ]]</f>
        <v>0.68990000000000151</v>
      </c>
      <c r="F552" s="6">
        <f t="shared" si="40"/>
        <v>0.4759620100000021</v>
      </c>
      <c r="G552" s="6">
        <f>ABS(MA1SONY[[#This Row],[Erorr 1]])</f>
        <v>0.68990000000000151</v>
      </c>
      <c r="H552" s="11">
        <f>MA1SONY[[#This Row],[Abs Erorr 1]]/MA1SONY[[#This Row],[Adj Close]]</f>
        <v>3.159114220822045E-2</v>
      </c>
      <c r="I552" s="9">
        <f t="shared" si="43"/>
        <v>22.465</v>
      </c>
      <c r="J552" s="12">
        <f>(MA1SONY[[#This Row],[Adj Close]]-MA1SONY[[#This Row],[3-MA]])</f>
        <v>-0.62659999999999982</v>
      </c>
      <c r="K552" s="13">
        <f t="shared" si="42"/>
        <v>0.39262755999999976</v>
      </c>
      <c r="L552" s="13">
        <f>ABS(MA1SONY[[#This Row],[Erorr 2]])</f>
        <v>0.62659999999999982</v>
      </c>
      <c r="M552" s="11">
        <f>MA1SONY[[#This Row],[Abs Erorr 2]]/MA1SONY[[#This Row],[Adj Close]]</f>
        <v>2.8692578210857932E-2</v>
      </c>
      <c r="N552" s="9">
        <f t="shared" si="44"/>
        <v>23.349049999999995</v>
      </c>
      <c r="O552" s="14">
        <f>MA1SONY[[#This Row],[Adj Close]]-MA1SONY[[#This Row],[6-MA]]</f>
        <v>-1.5106499999999947</v>
      </c>
      <c r="P552" s="13">
        <f>(MA1SONY[[#This Row],[Adj Close]]-N552)^2</f>
        <v>2.2820634224999838</v>
      </c>
      <c r="Q552" s="13">
        <f>ABS(MA1SONY[[#This Row],[Erorr 3]])</f>
        <v>1.5106499999999947</v>
      </c>
      <c r="R552" s="15">
        <f>MA1SONY[[#This Row],[Abs Erorr 3]]/MA1SONY[[#This Row],[Adj Close]]</f>
        <v>6.9174023738002535E-2</v>
      </c>
    </row>
    <row r="553" spans="2:18">
      <c r="B553" s="7">
        <v>44582.291666666664</v>
      </c>
      <c r="C553" s="8">
        <v>21.4541</v>
      </c>
      <c r="D553" s="9">
        <f t="shared" si="41"/>
        <v>21.8384</v>
      </c>
      <c r="E553" s="10">
        <f>MA1SONY[[#This Row],[Adj Close]]-MA1SONY[[#This Row],[Naive Trend ]]</f>
        <v>-0.38429999999999964</v>
      </c>
      <c r="F553" s="6">
        <f t="shared" si="40"/>
        <v>0.14768648999999973</v>
      </c>
      <c r="G553" s="6">
        <f>ABS(MA1SONY[[#This Row],[Erorr 1]])</f>
        <v>0.38429999999999964</v>
      </c>
      <c r="H553" s="11">
        <f>MA1SONY[[#This Row],[Abs Erorr 1]]/MA1SONY[[#This Row],[Adj Close]]</f>
        <v>1.7912660050992568E-2</v>
      </c>
      <c r="I553" s="9">
        <f t="shared" si="43"/>
        <v>21.750033333333334</v>
      </c>
      <c r="J553" s="12">
        <f>(MA1SONY[[#This Row],[Adj Close]]-MA1SONY[[#This Row],[3-MA]])</f>
        <v>-0.29593333333333405</v>
      </c>
      <c r="K553" s="13">
        <f t="shared" si="42"/>
        <v>8.7576537777778199E-2</v>
      </c>
      <c r="L553" s="13">
        <f>ABS(MA1SONY[[#This Row],[Erorr 2]])</f>
        <v>0.29593333333333405</v>
      </c>
      <c r="M553" s="11">
        <f>MA1SONY[[#This Row],[Abs Erorr 2]]/MA1SONY[[#This Row],[Adj Close]]</f>
        <v>1.3793789221329912E-2</v>
      </c>
      <c r="N553" s="9">
        <f t="shared" si="44"/>
        <v>22.942566666666664</v>
      </c>
      <c r="O553" s="14">
        <f>MA1SONY[[#This Row],[Adj Close]]-MA1SONY[[#This Row],[6-MA]]</f>
        <v>-1.4884666666666639</v>
      </c>
      <c r="P553" s="13">
        <f>(MA1SONY[[#This Row],[Adj Close]]-N553)^2</f>
        <v>2.2155330177777697</v>
      </c>
      <c r="Q553" s="13">
        <f>ABS(MA1SONY[[#This Row],[Erorr 3]])</f>
        <v>1.4884666666666639</v>
      </c>
      <c r="R553" s="15">
        <f>MA1SONY[[#This Row],[Abs Erorr 3]]/MA1SONY[[#This Row],[Adj Close]]</f>
        <v>6.9379124114582483E-2</v>
      </c>
    </row>
    <row r="554" spans="2:18">
      <c r="B554" s="7">
        <v>44585.291666666664</v>
      </c>
      <c r="C554" s="8">
        <v>21.244599999999998</v>
      </c>
      <c r="D554" s="9">
        <f t="shared" si="41"/>
        <v>21.4541</v>
      </c>
      <c r="E554" s="10">
        <f>MA1SONY[[#This Row],[Adj Close]]-MA1SONY[[#This Row],[Naive Trend ]]</f>
        <v>-0.20950000000000202</v>
      </c>
      <c r="F554" s="6">
        <f t="shared" si="40"/>
        <v>4.3890250000000845E-2</v>
      </c>
      <c r="G554" s="6">
        <f>ABS(MA1SONY[[#This Row],[Erorr 1]])</f>
        <v>0.20950000000000202</v>
      </c>
      <c r="H554" s="11">
        <f>MA1SONY[[#This Row],[Abs Erorr 1]]/MA1SONY[[#This Row],[Adj Close]]</f>
        <v>9.8613294672529501E-3</v>
      </c>
      <c r="I554" s="9">
        <f t="shared" si="43"/>
        <v>21.480333333333334</v>
      </c>
      <c r="J554" s="12">
        <f>(MA1SONY[[#This Row],[Adj Close]]-MA1SONY[[#This Row],[3-MA]])</f>
        <v>-0.23573333333333579</v>
      </c>
      <c r="K554" s="13">
        <f t="shared" si="42"/>
        <v>5.5570204444445603E-2</v>
      </c>
      <c r="L554" s="13">
        <f>ABS(MA1SONY[[#This Row],[Erorr 2]])</f>
        <v>0.23573333333333579</v>
      </c>
      <c r="M554" s="11">
        <f>MA1SONY[[#This Row],[Abs Erorr 2]]/MA1SONY[[#This Row],[Adj Close]]</f>
        <v>1.1096153061640879E-2</v>
      </c>
      <c r="N554" s="9">
        <f t="shared" si="44"/>
        <v>22.445450000000005</v>
      </c>
      <c r="O554" s="14">
        <f>MA1SONY[[#This Row],[Adj Close]]-MA1SONY[[#This Row],[6-MA]]</f>
        <v>-1.2008500000000062</v>
      </c>
      <c r="P554" s="13">
        <f>(MA1SONY[[#This Row],[Adj Close]]-N554)^2</f>
        <v>1.4420407225000149</v>
      </c>
      <c r="Q554" s="13">
        <f>ABS(MA1SONY[[#This Row],[Erorr 3]])</f>
        <v>1.2008500000000062</v>
      </c>
      <c r="R554" s="15">
        <f>MA1SONY[[#This Row],[Abs Erorr 3]]/MA1SONY[[#This Row],[Adj Close]]</f>
        <v>5.6524952223153471E-2</v>
      </c>
    </row>
    <row r="555" spans="2:18">
      <c r="B555" s="7">
        <v>44586.291666666664</v>
      </c>
      <c r="C555" s="8">
        <v>21.125399999999999</v>
      </c>
      <c r="D555" s="9">
        <f t="shared" si="41"/>
        <v>21.244599999999998</v>
      </c>
      <c r="E555" s="10">
        <f>MA1SONY[[#This Row],[Adj Close]]-MA1SONY[[#This Row],[Naive Trend ]]</f>
        <v>-0.11919999999999931</v>
      </c>
      <c r="F555" s="6">
        <f t="shared" si="40"/>
        <v>1.4208639999999835E-2</v>
      </c>
      <c r="G555" s="6">
        <f>ABS(MA1SONY[[#This Row],[Erorr 1]])</f>
        <v>0.11919999999999931</v>
      </c>
      <c r="H555" s="11">
        <f>MA1SONY[[#This Row],[Abs Erorr 1]]/MA1SONY[[#This Row],[Adj Close]]</f>
        <v>5.6424967101214325E-3</v>
      </c>
      <c r="I555" s="9">
        <f t="shared" si="43"/>
        <v>21.512366666666669</v>
      </c>
      <c r="J555" s="12">
        <f>(MA1SONY[[#This Row],[Adj Close]]-MA1SONY[[#This Row],[3-MA]])</f>
        <v>-0.38696666666666957</v>
      </c>
      <c r="K555" s="13">
        <f t="shared" si="42"/>
        <v>0.14974320111111336</v>
      </c>
      <c r="L555" s="13">
        <f>ABS(MA1SONY[[#This Row],[Erorr 2]])</f>
        <v>0.38696666666666957</v>
      </c>
      <c r="M555" s="11">
        <f>MA1SONY[[#This Row],[Abs Erorr 2]]/MA1SONY[[#This Row],[Adj Close]]</f>
        <v>1.8317601875783161E-2</v>
      </c>
      <c r="N555" s="9">
        <f t="shared" si="44"/>
        <v>21.988683333333331</v>
      </c>
      <c r="O555" s="14">
        <f>MA1SONY[[#This Row],[Adj Close]]-MA1SONY[[#This Row],[6-MA]]</f>
        <v>-0.86328333333333163</v>
      </c>
      <c r="P555" s="13">
        <f>(MA1SONY[[#This Row],[Adj Close]]-N555)^2</f>
        <v>0.74525811361110816</v>
      </c>
      <c r="Q555" s="13">
        <f>ABS(MA1SONY[[#This Row],[Erorr 3]])</f>
        <v>0.86328333333333163</v>
      </c>
      <c r="R555" s="15">
        <f>MA1SONY[[#This Row],[Abs Erorr 3]]/MA1SONY[[#This Row],[Adj Close]]</f>
        <v>4.0864709465067248E-2</v>
      </c>
    </row>
    <row r="556" spans="2:18">
      <c r="B556" s="7">
        <v>44587.291666666664</v>
      </c>
      <c r="C556" s="8">
        <v>21.146599999999999</v>
      </c>
      <c r="D556" s="9">
        <f t="shared" si="41"/>
        <v>21.125399999999999</v>
      </c>
      <c r="E556" s="10">
        <f>MA1SONY[[#This Row],[Adj Close]]-MA1SONY[[#This Row],[Naive Trend ]]</f>
        <v>2.120000000000033E-2</v>
      </c>
      <c r="F556" s="6">
        <f t="shared" si="40"/>
        <v>4.4944000000001399E-4</v>
      </c>
      <c r="G556" s="6">
        <f>ABS(MA1SONY[[#This Row],[Erorr 1]])</f>
        <v>2.120000000000033E-2</v>
      </c>
      <c r="H556" s="11">
        <f>MA1SONY[[#This Row],[Abs Erorr 1]]/MA1SONY[[#This Row],[Adj Close]]</f>
        <v>1.0025252286419723E-3</v>
      </c>
      <c r="I556" s="9">
        <f t="shared" si="43"/>
        <v>21.274699999999999</v>
      </c>
      <c r="J556" s="12">
        <f>(MA1SONY[[#This Row],[Adj Close]]-MA1SONY[[#This Row],[3-MA]])</f>
        <v>-0.12809999999999988</v>
      </c>
      <c r="K556" s="13">
        <f t="shared" si="42"/>
        <v>1.640960999999997E-2</v>
      </c>
      <c r="L556" s="13">
        <f>ABS(MA1SONY[[#This Row],[Erorr 2]])</f>
        <v>0.12809999999999988</v>
      </c>
      <c r="M556" s="11">
        <f>MA1SONY[[#This Row],[Abs Erorr 2]]/MA1SONY[[#This Row],[Adj Close]]</f>
        <v>6.0577114051431381E-3</v>
      </c>
      <c r="N556" s="9">
        <f t="shared" si="44"/>
        <v>21.512366666666669</v>
      </c>
      <c r="O556" s="14">
        <f>MA1SONY[[#This Row],[Adj Close]]-MA1SONY[[#This Row],[6-MA]]</f>
        <v>-0.36576666666666924</v>
      </c>
      <c r="P556" s="13">
        <f>(MA1SONY[[#This Row],[Adj Close]]-N556)^2</f>
        <v>0.13378525444444633</v>
      </c>
      <c r="Q556" s="13">
        <f>ABS(MA1SONY[[#This Row],[Erorr 3]])</f>
        <v>0.36576666666666924</v>
      </c>
      <c r="R556" s="15">
        <f>MA1SONY[[#This Row],[Abs Erorr 3]]/MA1SONY[[#This Row],[Adj Close]]</f>
        <v>1.7296712789132498E-2</v>
      </c>
    </row>
    <row r="557" spans="2:18">
      <c r="B557" s="7">
        <v>44588.291666666664</v>
      </c>
      <c r="C557" s="8">
        <v>19.7897</v>
      </c>
      <c r="D557" s="9">
        <f t="shared" si="41"/>
        <v>21.146599999999999</v>
      </c>
      <c r="E557" s="10">
        <f>MA1SONY[[#This Row],[Adj Close]]-MA1SONY[[#This Row],[Naive Trend ]]</f>
        <v>-1.3568999999999996</v>
      </c>
      <c r="F557" s="6">
        <f t="shared" si="40"/>
        <v>1.8411776099999988</v>
      </c>
      <c r="G557" s="6">
        <f>ABS(MA1SONY[[#This Row],[Erorr 1]])</f>
        <v>1.3568999999999996</v>
      </c>
      <c r="H557" s="11">
        <f>MA1SONY[[#This Row],[Abs Erorr 1]]/MA1SONY[[#This Row],[Adj Close]]</f>
        <v>6.8565971187031616E-2</v>
      </c>
      <c r="I557" s="9">
        <f t="shared" si="43"/>
        <v>21.1722</v>
      </c>
      <c r="J557" s="12">
        <f>(MA1SONY[[#This Row],[Adj Close]]-MA1SONY[[#This Row],[3-MA]])</f>
        <v>-1.3825000000000003</v>
      </c>
      <c r="K557" s="13">
        <f t="shared" si="42"/>
        <v>1.9113062500000009</v>
      </c>
      <c r="L557" s="13">
        <f>ABS(MA1SONY[[#This Row],[Erorr 2]])</f>
        <v>1.3825000000000003</v>
      </c>
      <c r="M557" s="11">
        <f>MA1SONY[[#This Row],[Abs Erorr 2]]/MA1SONY[[#This Row],[Adj Close]]</f>
        <v>6.9859573414452994E-2</v>
      </c>
      <c r="N557" s="9">
        <f t="shared" si="44"/>
        <v>21.326266666666665</v>
      </c>
      <c r="O557" s="14">
        <f>MA1SONY[[#This Row],[Adj Close]]-MA1SONY[[#This Row],[6-MA]]</f>
        <v>-1.5365666666666655</v>
      </c>
      <c r="P557" s="13">
        <f>(MA1SONY[[#This Row],[Adj Close]]-N557)^2</f>
        <v>2.3610371211111074</v>
      </c>
      <c r="Q557" s="13">
        <f>ABS(MA1SONY[[#This Row],[Erorr 3]])</f>
        <v>1.5365666666666655</v>
      </c>
      <c r="R557" s="15">
        <f>MA1SONY[[#This Row],[Abs Erorr 3]]/MA1SONY[[#This Row],[Adj Close]]</f>
        <v>7.7644768069584966E-2</v>
      </c>
    </row>
    <row r="558" spans="2:18">
      <c r="B558" s="7">
        <v>44589.291666666664</v>
      </c>
      <c r="C558" s="8">
        <v>20.5335</v>
      </c>
      <c r="D558" s="9">
        <f t="shared" si="41"/>
        <v>19.7897</v>
      </c>
      <c r="E558" s="10">
        <f>MA1SONY[[#This Row],[Adj Close]]-MA1SONY[[#This Row],[Naive Trend ]]</f>
        <v>0.74380000000000024</v>
      </c>
      <c r="F558" s="6">
        <f t="shared" si="40"/>
        <v>0.55323844000000033</v>
      </c>
      <c r="G558" s="6">
        <f>ABS(MA1SONY[[#This Row],[Erorr 1]])</f>
        <v>0.74380000000000024</v>
      </c>
      <c r="H558" s="11">
        <f>MA1SONY[[#This Row],[Abs Erorr 1]]/MA1SONY[[#This Row],[Adj Close]]</f>
        <v>3.622373195022769E-2</v>
      </c>
      <c r="I558" s="9">
        <f t="shared" si="43"/>
        <v>20.687233333333335</v>
      </c>
      <c r="J558" s="12">
        <f>(MA1SONY[[#This Row],[Adj Close]]-MA1SONY[[#This Row],[3-MA]])</f>
        <v>-0.15373333333333505</v>
      </c>
      <c r="K558" s="13">
        <f t="shared" si="42"/>
        <v>2.3633937777778308E-2</v>
      </c>
      <c r="L558" s="13">
        <f>ABS(MA1SONY[[#This Row],[Erorr 2]])</f>
        <v>0.15373333333333505</v>
      </c>
      <c r="M558" s="11">
        <f>MA1SONY[[#This Row],[Abs Erorr 2]]/MA1SONY[[#This Row],[Adj Close]]</f>
        <v>7.4869522162970296E-3</v>
      </c>
      <c r="N558" s="9">
        <f t="shared" si="44"/>
        <v>21.099799999999998</v>
      </c>
      <c r="O558" s="14">
        <f>MA1SONY[[#This Row],[Adj Close]]-MA1SONY[[#This Row],[6-MA]]</f>
        <v>-0.56629999999999825</v>
      </c>
      <c r="P558" s="13">
        <f>(MA1SONY[[#This Row],[Adj Close]]-N558)^2</f>
        <v>0.32069568999999803</v>
      </c>
      <c r="Q558" s="13">
        <f>ABS(MA1SONY[[#This Row],[Erorr 3]])</f>
        <v>0.56629999999999825</v>
      </c>
      <c r="R558" s="15">
        <f>MA1SONY[[#This Row],[Abs Erorr 3]]/MA1SONY[[#This Row],[Adj Close]]</f>
        <v>2.7579321596415528E-2</v>
      </c>
    </row>
    <row r="559" spans="2:18">
      <c r="B559" s="7">
        <v>44592.291666666664</v>
      </c>
      <c r="C559" s="8">
        <v>21.459800000000001</v>
      </c>
      <c r="D559" s="9">
        <f t="shared" si="41"/>
        <v>20.5335</v>
      </c>
      <c r="E559" s="10">
        <f>MA1SONY[[#This Row],[Adj Close]]-MA1SONY[[#This Row],[Naive Trend ]]</f>
        <v>0.92630000000000123</v>
      </c>
      <c r="F559" s="6">
        <f t="shared" si="40"/>
        <v>0.85803169000000223</v>
      </c>
      <c r="G559" s="6">
        <f>ABS(MA1SONY[[#This Row],[Erorr 1]])</f>
        <v>0.92630000000000123</v>
      </c>
      <c r="H559" s="11">
        <f>MA1SONY[[#This Row],[Abs Erorr 1]]/MA1SONY[[#This Row],[Adj Close]]</f>
        <v>4.316442837305106E-2</v>
      </c>
      <c r="I559" s="9">
        <f t="shared" si="43"/>
        <v>20.489933333333337</v>
      </c>
      <c r="J559" s="12">
        <f>(MA1SONY[[#This Row],[Adj Close]]-MA1SONY[[#This Row],[3-MA]])</f>
        <v>0.96986666666666466</v>
      </c>
      <c r="K559" s="13">
        <f t="shared" si="42"/>
        <v>0.94064135111110725</v>
      </c>
      <c r="L559" s="13">
        <f>ABS(MA1SONY[[#This Row],[Erorr 2]])</f>
        <v>0.96986666666666466</v>
      </c>
      <c r="M559" s="11">
        <f>MA1SONY[[#This Row],[Abs Erorr 2]]/MA1SONY[[#This Row],[Adj Close]]</f>
        <v>4.5194580875248816E-2</v>
      </c>
      <c r="N559" s="9">
        <f t="shared" si="44"/>
        <v>20.882316666666664</v>
      </c>
      <c r="O559" s="14">
        <f>MA1SONY[[#This Row],[Adj Close]]-MA1SONY[[#This Row],[6-MA]]</f>
        <v>0.5774833333333369</v>
      </c>
      <c r="P559" s="13">
        <f>(MA1SONY[[#This Row],[Adj Close]]-N559)^2</f>
        <v>0.33348700027778189</v>
      </c>
      <c r="Q559" s="13">
        <f>ABS(MA1SONY[[#This Row],[Erorr 3]])</f>
        <v>0.5774833333333369</v>
      </c>
      <c r="R559" s="15">
        <f>MA1SONY[[#This Row],[Abs Erorr 3]]/MA1SONY[[#This Row],[Adj Close]]</f>
        <v>2.691000537439011E-2</v>
      </c>
    </row>
    <row r="560" spans="2:18">
      <c r="B560" s="7">
        <v>44593.291666666664</v>
      </c>
      <c r="C560" s="8">
        <v>21.6328</v>
      </c>
      <c r="D560" s="9">
        <f t="shared" si="41"/>
        <v>21.459800000000001</v>
      </c>
      <c r="E560" s="10">
        <f>MA1SONY[[#This Row],[Adj Close]]-MA1SONY[[#This Row],[Naive Trend ]]</f>
        <v>0.17299999999999827</v>
      </c>
      <c r="F560" s="6">
        <f t="shared" si="40"/>
        <v>2.9928999999999401E-2</v>
      </c>
      <c r="G560" s="6">
        <f>ABS(MA1SONY[[#This Row],[Erorr 1]])</f>
        <v>0.17299999999999827</v>
      </c>
      <c r="H560" s="11">
        <f>MA1SONY[[#This Row],[Abs Erorr 1]]/MA1SONY[[#This Row],[Adj Close]]</f>
        <v>7.997115491290922E-3</v>
      </c>
      <c r="I560" s="9">
        <f t="shared" si="43"/>
        <v>20.594333333333335</v>
      </c>
      <c r="J560" s="12">
        <f>(MA1SONY[[#This Row],[Adj Close]]-MA1SONY[[#This Row],[3-MA]])</f>
        <v>1.0384666666666647</v>
      </c>
      <c r="K560" s="13">
        <f t="shared" si="42"/>
        <v>1.0784130177777735</v>
      </c>
      <c r="L560" s="13">
        <f>ABS(MA1SONY[[#This Row],[Erorr 2]])</f>
        <v>1.0384666666666647</v>
      </c>
      <c r="M560" s="11">
        <f>MA1SONY[[#This Row],[Abs Erorr 2]]/MA1SONY[[#This Row],[Adj Close]]</f>
        <v>4.8004265128261926E-2</v>
      </c>
      <c r="N560" s="9">
        <f t="shared" si="44"/>
        <v>20.883266666666668</v>
      </c>
      <c r="O560" s="14">
        <f>MA1SONY[[#This Row],[Adj Close]]-MA1SONY[[#This Row],[6-MA]]</f>
        <v>0.74953333333333205</v>
      </c>
      <c r="P560" s="13">
        <f>(MA1SONY[[#This Row],[Adj Close]]-N560)^2</f>
        <v>0.56180021777777589</v>
      </c>
      <c r="Q560" s="13">
        <f>ABS(MA1SONY[[#This Row],[Erorr 3]])</f>
        <v>0.74953333333333205</v>
      </c>
      <c r="R560" s="15">
        <f>MA1SONY[[#This Row],[Abs Erorr 3]]/MA1SONY[[#This Row],[Adj Close]]</f>
        <v>3.4648003648780186E-2</v>
      </c>
    </row>
    <row r="561" spans="2:18">
      <c r="B561" s="7">
        <v>44594.291666666664</v>
      </c>
      <c r="C561" s="8">
        <v>21.5732</v>
      </c>
      <c r="D561" s="9">
        <f t="shared" si="41"/>
        <v>21.6328</v>
      </c>
      <c r="E561" s="10">
        <f>MA1SONY[[#This Row],[Adj Close]]-MA1SONY[[#This Row],[Naive Trend ]]</f>
        <v>-5.9599999999999653E-2</v>
      </c>
      <c r="F561" s="6">
        <f t="shared" si="40"/>
        <v>3.5521599999999588E-3</v>
      </c>
      <c r="G561" s="6">
        <f>ABS(MA1SONY[[#This Row],[Erorr 1]])</f>
        <v>5.9599999999999653E-2</v>
      </c>
      <c r="H561" s="11">
        <f>MA1SONY[[#This Row],[Abs Erorr 1]]/MA1SONY[[#This Row],[Adj Close]]</f>
        <v>2.7626870376207357E-3</v>
      </c>
      <c r="I561" s="9">
        <f t="shared" si="43"/>
        <v>21.208700000000004</v>
      </c>
      <c r="J561" s="12">
        <f>(MA1SONY[[#This Row],[Adj Close]]-MA1SONY[[#This Row],[3-MA]])</f>
        <v>0.36449999999999605</v>
      </c>
      <c r="K561" s="13">
        <f t="shared" si="42"/>
        <v>0.13286024999999713</v>
      </c>
      <c r="L561" s="13">
        <f>ABS(MA1SONY[[#This Row],[Erorr 2]])</f>
        <v>0.36449999999999605</v>
      </c>
      <c r="M561" s="11">
        <f>MA1SONY[[#This Row],[Abs Erorr 2]]/MA1SONY[[#This Row],[Adj Close]]</f>
        <v>1.6895963510281092E-2</v>
      </c>
      <c r="N561" s="9">
        <f t="shared" si="44"/>
        <v>20.94796666666667</v>
      </c>
      <c r="O561" s="14">
        <f>MA1SONY[[#This Row],[Adj Close]]-MA1SONY[[#This Row],[6-MA]]</f>
        <v>0.62523333333333042</v>
      </c>
      <c r="P561" s="13">
        <f>(MA1SONY[[#This Row],[Adj Close]]-N561)^2</f>
        <v>0.39091672111110748</v>
      </c>
      <c r="Q561" s="13">
        <f>ABS(MA1SONY[[#This Row],[Erorr 3]])</f>
        <v>0.62523333333333042</v>
      </c>
      <c r="R561" s="15">
        <f>MA1SONY[[#This Row],[Abs Erorr 3]]/MA1SONY[[#This Row],[Adj Close]]</f>
        <v>2.8981946736382661E-2</v>
      </c>
    </row>
    <row r="562" spans="2:18">
      <c r="B562" s="7">
        <v>44595.291666666664</v>
      </c>
      <c r="C562" s="8">
        <v>20.7622</v>
      </c>
      <c r="D562" s="9">
        <f t="shared" si="41"/>
        <v>21.5732</v>
      </c>
      <c r="E562" s="10">
        <f>MA1SONY[[#This Row],[Adj Close]]-MA1SONY[[#This Row],[Naive Trend ]]</f>
        <v>-0.81099999999999994</v>
      </c>
      <c r="F562" s="6">
        <f t="shared" si="40"/>
        <v>0.65772099999999989</v>
      </c>
      <c r="G562" s="6">
        <f>ABS(MA1SONY[[#This Row],[Erorr 1]])</f>
        <v>0.81099999999999994</v>
      </c>
      <c r="H562" s="11">
        <f>MA1SONY[[#This Row],[Abs Erorr 1]]/MA1SONY[[#This Row],[Adj Close]]</f>
        <v>3.9061371145639671E-2</v>
      </c>
      <c r="I562" s="9">
        <f t="shared" si="43"/>
        <v>21.555266666666668</v>
      </c>
      <c r="J562" s="12">
        <f>(MA1SONY[[#This Row],[Adj Close]]-MA1SONY[[#This Row],[3-MA]])</f>
        <v>-0.79306666666666814</v>
      </c>
      <c r="K562" s="13">
        <f t="shared" si="42"/>
        <v>0.6289547377777801</v>
      </c>
      <c r="L562" s="13">
        <f>ABS(MA1SONY[[#This Row],[Erorr 2]])</f>
        <v>0.79306666666666814</v>
      </c>
      <c r="M562" s="11">
        <f>MA1SONY[[#This Row],[Abs Erorr 2]]/MA1SONY[[#This Row],[Adj Close]]</f>
        <v>3.8197621960421736E-2</v>
      </c>
      <c r="N562" s="9">
        <f t="shared" si="44"/>
        <v>21.022600000000001</v>
      </c>
      <c r="O562" s="14">
        <f>MA1SONY[[#This Row],[Adj Close]]-MA1SONY[[#This Row],[6-MA]]</f>
        <v>-0.26040000000000063</v>
      </c>
      <c r="P562" s="13">
        <f>(MA1SONY[[#This Row],[Adj Close]]-N562)^2</f>
        <v>6.7808160000000325E-2</v>
      </c>
      <c r="Q562" s="13">
        <f>ABS(MA1SONY[[#This Row],[Erorr 3]])</f>
        <v>0.26040000000000063</v>
      </c>
      <c r="R562" s="15">
        <f>MA1SONY[[#This Row],[Abs Erorr 3]]/MA1SONY[[#This Row],[Adj Close]]</f>
        <v>1.2542023484987171E-2</v>
      </c>
    </row>
    <row r="563" spans="2:18">
      <c r="B563" s="7">
        <v>44596.291666666664</v>
      </c>
      <c r="C563" s="8">
        <v>20.971699999999998</v>
      </c>
      <c r="D563" s="9">
        <f t="shared" si="41"/>
        <v>20.7622</v>
      </c>
      <c r="E563" s="10">
        <f>MA1SONY[[#This Row],[Adj Close]]-MA1SONY[[#This Row],[Naive Trend ]]</f>
        <v>0.20949999999999847</v>
      </c>
      <c r="F563" s="6">
        <f t="shared" si="40"/>
        <v>4.389024999999936E-2</v>
      </c>
      <c r="G563" s="6">
        <f>ABS(MA1SONY[[#This Row],[Erorr 1]])</f>
        <v>0.20949999999999847</v>
      </c>
      <c r="H563" s="11">
        <f>MA1SONY[[#This Row],[Abs Erorr 1]]/MA1SONY[[#This Row],[Adj Close]]</f>
        <v>9.9896527224783149E-3</v>
      </c>
      <c r="I563" s="9">
        <f t="shared" si="43"/>
        <v>21.322733333333336</v>
      </c>
      <c r="J563" s="12">
        <f>(MA1SONY[[#This Row],[Adj Close]]-MA1SONY[[#This Row],[3-MA]])</f>
        <v>-0.35103333333333708</v>
      </c>
      <c r="K563" s="13">
        <f t="shared" si="42"/>
        <v>0.12322440111111374</v>
      </c>
      <c r="L563" s="13">
        <f>ABS(MA1SONY[[#This Row],[Erorr 2]])</f>
        <v>0.35103333333333708</v>
      </c>
      <c r="M563" s="11">
        <f>MA1SONY[[#This Row],[Abs Erorr 2]]/MA1SONY[[#This Row],[Adj Close]]</f>
        <v>1.6738430043026418E-2</v>
      </c>
      <c r="N563" s="9">
        <f t="shared" si="44"/>
        <v>20.958533333333335</v>
      </c>
      <c r="O563" s="14">
        <f>MA1SONY[[#This Row],[Adj Close]]-MA1SONY[[#This Row],[6-MA]]</f>
        <v>1.3166666666663218E-2</v>
      </c>
      <c r="P563" s="13">
        <f>(MA1SONY[[#This Row],[Adj Close]]-N563)^2</f>
        <v>1.7336111111102031E-4</v>
      </c>
      <c r="Q563" s="13">
        <f>ABS(MA1SONY[[#This Row],[Erorr 3]])</f>
        <v>1.3166666666663218E-2</v>
      </c>
      <c r="R563" s="15">
        <f>MA1SONY[[#This Row],[Abs Erorr 3]]/MA1SONY[[#This Row],[Adj Close]]</f>
        <v>6.2783020292409388E-4</v>
      </c>
    </row>
    <row r="564" spans="2:18">
      <c r="B564" s="7">
        <v>44599.291666666664</v>
      </c>
      <c r="C564" s="8">
        <v>21.092700000000001</v>
      </c>
      <c r="D564" s="9">
        <f t="shared" si="41"/>
        <v>20.971699999999998</v>
      </c>
      <c r="E564" s="10">
        <f>MA1SONY[[#This Row],[Adj Close]]-MA1SONY[[#This Row],[Naive Trend ]]</f>
        <v>0.12100000000000222</v>
      </c>
      <c r="F564" s="6">
        <f t="shared" si="40"/>
        <v>1.4641000000000537E-2</v>
      </c>
      <c r="G564" s="6">
        <f>ABS(MA1SONY[[#This Row],[Erorr 1]])</f>
        <v>0.12100000000000222</v>
      </c>
      <c r="H564" s="11">
        <f>MA1SONY[[#This Row],[Abs Erorr 1]]/MA1SONY[[#This Row],[Adj Close]]</f>
        <v>5.7365818505929643E-3</v>
      </c>
      <c r="I564" s="9">
        <f t="shared" si="43"/>
        <v>21.102366666666665</v>
      </c>
      <c r="J564" s="12">
        <f>(MA1SONY[[#This Row],[Adj Close]]-MA1SONY[[#This Row],[3-MA]])</f>
        <v>-9.6666666666642698E-3</v>
      </c>
      <c r="K564" s="13">
        <f t="shared" si="42"/>
        <v>9.3444444444398109E-5</v>
      </c>
      <c r="L564" s="13">
        <f>ABS(MA1SONY[[#This Row],[Erorr 2]])</f>
        <v>9.6666666666642698E-3</v>
      </c>
      <c r="M564" s="11">
        <f>MA1SONY[[#This Row],[Abs Erorr 2]]/MA1SONY[[#This Row],[Adj Close]]</f>
        <v>4.5829441781584479E-4</v>
      </c>
      <c r="N564" s="9">
        <f t="shared" si="44"/>
        <v>21.155533333333334</v>
      </c>
      <c r="O564" s="14">
        <f>MA1SONY[[#This Row],[Adj Close]]-MA1SONY[[#This Row],[6-MA]]</f>
        <v>-6.2833333333333741E-2</v>
      </c>
      <c r="P564" s="13">
        <f>(MA1SONY[[#This Row],[Adj Close]]-N564)^2</f>
        <v>3.9480277777778289E-3</v>
      </c>
      <c r="Q564" s="13">
        <f>ABS(MA1SONY[[#This Row],[Erorr 3]])</f>
        <v>6.2833333333333741E-2</v>
      </c>
      <c r="R564" s="15">
        <f>MA1SONY[[#This Row],[Abs Erorr 3]]/MA1SONY[[#This Row],[Adj Close]]</f>
        <v>2.9789137158037493E-3</v>
      </c>
    </row>
    <row r="565" spans="2:18">
      <c r="B565" s="7">
        <v>44600.291666666664</v>
      </c>
      <c r="C565" s="8">
        <v>21.096599999999999</v>
      </c>
      <c r="D565" s="9">
        <f t="shared" si="41"/>
        <v>21.092700000000001</v>
      </c>
      <c r="E565" s="10">
        <f>MA1SONY[[#This Row],[Adj Close]]-MA1SONY[[#This Row],[Naive Trend ]]</f>
        <v>3.8999999999980162E-3</v>
      </c>
      <c r="F565" s="6">
        <f t="shared" si="40"/>
        <v>1.5209999999984526E-5</v>
      </c>
      <c r="G565" s="6">
        <f>ABS(MA1SONY[[#This Row],[Erorr 1]])</f>
        <v>3.8999999999980162E-3</v>
      </c>
      <c r="H565" s="11">
        <f>MA1SONY[[#This Row],[Abs Erorr 1]]/MA1SONY[[#This Row],[Adj Close]]</f>
        <v>1.8486391172027798E-4</v>
      </c>
      <c r="I565" s="9">
        <f t="shared" si="43"/>
        <v>20.9422</v>
      </c>
      <c r="J565" s="12">
        <f>(MA1SONY[[#This Row],[Adj Close]]-MA1SONY[[#This Row],[3-MA]])</f>
        <v>0.15439999999999898</v>
      </c>
      <c r="K565" s="13">
        <f t="shared" si="42"/>
        <v>2.3839359999999685E-2</v>
      </c>
      <c r="L565" s="13">
        <f>ABS(MA1SONY[[#This Row],[Erorr 2]])</f>
        <v>0.15439999999999898</v>
      </c>
      <c r="M565" s="11">
        <f>MA1SONY[[#This Row],[Abs Erorr 2]]/MA1SONY[[#This Row],[Adj Close]]</f>
        <v>7.3187148640064745E-3</v>
      </c>
      <c r="N565" s="9">
        <f t="shared" si="44"/>
        <v>21.248733333333334</v>
      </c>
      <c r="O565" s="14">
        <f>MA1SONY[[#This Row],[Adj Close]]-MA1SONY[[#This Row],[6-MA]]</f>
        <v>-0.15213333333333523</v>
      </c>
      <c r="P565" s="13">
        <f>(MA1SONY[[#This Row],[Adj Close]]-N565)^2</f>
        <v>2.3144551111111689E-2</v>
      </c>
      <c r="Q565" s="13">
        <f>ABS(MA1SONY[[#This Row],[Erorr 3]])</f>
        <v>0.15213333333333523</v>
      </c>
      <c r="R565" s="15">
        <f>MA1SONY[[#This Row],[Abs Erorr 3]]/MA1SONY[[#This Row],[Adj Close]]</f>
        <v>7.2112725905281059E-3</v>
      </c>
    </row>
    <row r="566" spans="2:18">
      <c r="B566" s="7">
        <v>44601.291666666664</v>
      </c>
      <c r="C566" s="8">
        <v>21.421399999999998</v>
      </c>
      <c r="D566" s="9">
        <f t="shared" si="41"/>
        <v>21.096599999999999</v>
      </c>
      <c r="E566" s="10">
        <f>MA1SONY[[#This Row],[Adj Close]]-MA1SONY[[#This Row],[Naive Trend ]]</f>
        <v>0.32479999999999976</v>
      </c>
      <c r="F566" s="6">
        <f t="shared" si="40"/>
        <v>0.10549503999999985</v>
      </c>
      <c r="G566" s="6">
        <f>ABS(MA1SONY[[#This Row],[Erorr 1]])</f>
        <v>0.32479999999999976</v>
      </c>
      <c r="H566" s="11">
        <f>MA1SONY[[#This Row],[Abs Erorr 1]]/MA1SONY[[#This Row],[Adj Close]]</f>
        <v>1.5162407685772162E-2</v>
      </c>
      <c r="I566" s="9">
        <f t="shared" si="43"/>
        <v>21.053666666666668</v>
      </c>
      <c r="J566" s="12">
        <f>(MA1SONY[[#This Row],[Adj Close]]-MA1SONY[[#This Row],[3-MA]])</f>
        <v>0.36773333333333014</v>
      </c>
      <c r="K566" s="13">
        <f t="shared" si="42"/>
        <v>0.1352278044444421</v>
      </c>
      <c r="L566" s="13">
        <f>ABS(MA1SONY[[#This Row],[Erorr 2]])</f>
        <v>0.36773333333333014</v>
      </c>
      <c r="M566" s="11">
        <f>MA1SONY[[#This Row],[Abs Erorr 2]]/MA1SONY[[#This Row],[Adj Close]]</f>
        <v>1.7166633989063748E-2</v>
      </c>
      <c r="N566" s="9">
        <f t="shared" si="44"/>
        <v>21.188199999999998</v>
      </c>
      <c r="O566" s="14">
        <f>MA1SONY[[#This Row],[Adj Close]]-MA1SONY[[#This Row],[6-MA]]</f>
        <v>0.23320000000000007</v>
      </c>
      <c r="P566" s="13">
        <f>(MA1SONY[[#This Row],[Adj Close]]-N566)^2</f>
        <v>5.4382240000000033E-2</v>
      </c>
      <c r="Q566" s="13">
        <f>ABS(MA1SONY[[#This Row],[Erorr 3]])</f>
        <v>0.23320000000000007</v>
      </c>
      <c r="R566" s="15">
        <f>MA1SONY[[#This Row],[Abs Erorr 3]]/MA1SONY[[#This Row],[Adj Close]]</f>
        <v>1.0886309951730518E-2</v>
      </c>
    </row>
    <row r="567" spans="2:18">
      <c r="B567" s="7">
        <v>44602.291666666664</v>
      </c>
      <c r="C567" s="8">
        <v>21.1235</v>
      </c>
      <c r="D567" s="9">
        <f t="shared" si="41"/>
        <v>21.421399999999998</v>
      </c>
      <c r="E567" s="10">
        <f>MA1SONY[[#This Row],[Adj Close]]-MA1SONY[[#This Row],[Naive Trend ]]</f>
        <v>-0.2978999999999985</v>
      </c>
      <c r="F567" s="6">
        <f t="shared" si="40"/>
        <v>8.8744409999999108E-2</v>
      </c>
      <c r="G567" s="6">
        <f>ABS(MA1SONY[[#This Row],[Erorr 1]])</f>
        <v>0.2978999999999985</v>
      </c>
      <c r="H567" s="11">
        <f>MA1SONY[[#This Row],[Abs Erorr 1]]/MA1SONY[[#This Row],[Adj Close]]</f>
        <v>1.410277652851083E-2</v>
      </c>
      <c r="I567" s="9">
        <f t="shared" si="43"/>
        <v>21.203566666666667</v>
      </c>
      <c r="J567" s="12">
        <f>(MA1SONY[[#This Row],[Adj Close]]-MA1SONY[[#This Row],[3-MA]])</f>
        <v>-8.0066666666667174E-2</v>
      </c>
      <c r="K567" s="13">
        <f t="shared" si="42"/>
        <v>6.410671111111192E-3</v>
      </c>
      <c r="L567" s="13">
        <f>ABS(MA1SONY[[#This Row],[Erorr 2]])</f>
        <v>8.0066666666667174E-2</v>
      </c>
      <c r="M567" s="11">
        <f>MA1SONY[[#This Row],[Abs Erorr 2]]/MA1SONY[[#This Row],[Adj Close]]</f>
        <v>3.7904072084014094E-3</v>
      </c>
      <c r="N567" s="9">
        <f t="shared" si="44"/>
        <v>21.152966666666668</v>
      </c>
      <c r="O567" s="14">
        <f>MA1SONY[[#This Row],[Adj Close]]-MA1SONY[[#This Row],[6-MA]]</f>
        <v>-2.9466666666667862E-2</v>
      </c>
      <c r="P567" s="13">
        <f>(MA1SONY[[#This Row],[Adj Close]]-N567)^2</f>
        <v>8.6828444444451492E-4</v>
      </c>
      <c r="Q567" s="13">
        <f>ABS(MA1SONY[[#This Row],[Erorr 3]])</f>
        <v>2.9466666666667862E-2</v>
      </c>
      <c r="R567" s="15">
        <f>MA1SONY[[#This Row],[Abs Erorr 3]]/MA1SONY[[#This Row],[Adj Close]]</f>
        <v>1.3949708460561868E-3</v>
      </c>
    </row>
    <row r="568" spans="2:18">
      <c r="B568" s="7">
        <v>44603.291666666664</v>
      </c>
      <c r="C568" s="8">
        <v>20.716100000000001</v>
      </c>
      <c r="D568" s="9">
        <f t="shared" si="41"/>
        <v>21.1235</v>
      </c>
      <c r="E568" s="10">
        <f>MA1SONY[[#This Row],[Adj Close]]-MA1SONY[[#This Row],[Naive Trend ]]</f>
        <v>-0.4073999999999991</v>
      </c>
      <c r="F568" s="6">
        <f t="shared" si="40"/>
        <v>0.16597475999999928</v>
      </c>
      <c r="G568" s="6">
        <f>ABS(MA1SONY[[#This Row],[Erorr 1]])</f>
        <v>0.4073999999999991</v>
      </c>
      <c r="H568" s="11">
        <f>MA1SONY[[#This Row],[Abs Erorr 1]]/MA1SONY[[#This Row],[Adj Close]]</f>
        <v>1.9665863748485432E-2</v>
      </c>
      <c r="I568" s="9">
        <f t="shared" si="43"/>
        <v>21.213833333333334</v>
      </c>
      <c r="J568" s="12">
        <f>(MA1SONY[[#This Row],[Adj Close]]-MA1SONY[[#This Row],[3-MA]])</f>
        <v>-0.49773333333333269</v>
      </c>
      <c r="K568" s="13">
        <f t="shared" si="42"/>
        <v>0.24773847111111047</v>
      </c>
      <c r="L568" s="13">
        <f>ABS(MA1SONY[[#This Row],[Erorr 2]])</f>
        <v>0.49773333333333269</v>
      </c>
      <c r="M568" s="11">
        <f>MA1SONY[[#This Row],[Abs Erorr 2]]/MA1SONY[[#This Row],[Adj Close]]</f>
        <v>2.4026401365765403E-2</v>
      </c>
      <c r="N568" s="9">
        <f t="shared" si="44"/>
        <v>21.078016666666667</v>
      </c>
      <c r="O568" s="14">
        <f>MA1SONY[[#This Row],[Adj Close]]-MA1SONY[[#This Row],[6-MA]]</f>
        <v>-0.36191666666666578</v>
      </c>
      <c r="P568" s="13">
        <f>(MA1SONY[[#This Row],[Adj Close]]-N568)^2</f>
        <v>0.13098367361111046</v>
      </c>
      <c r="Q568" s="13">
        <f>ABS(MA1SONY[[#This Row],[Erorr 3]])</f>
        <v>0.36191666666666578</v>
      </c>
      <c r="R568" s="15">
        <f>MA1SONY[[#This Row],[Abs Erorr 3]]/MA1SONY[[#This Row],[Adj Close]]</f>
        <v>1.7470308922367905E-2</v>
      </c>
    </row>
    <row r="569" spans="2:18">
      <c r="B569" s="7">
        <v>44606.291666666664</v>
      </c>
      <c r="C569" s="8">
        <v>20.5854</v>
      </c>
      <c r="D569" s="9">
        <f t="shared" si="41"/>
        <v>20.716100000000001</v>
      </c>
      <c r="E569" s="10">
        <f>MA1SONY[[#This Row],[Adj Close]]-MA1SONY[[#This Row],[Naive Trend ]]</f>
        <v>-0.13070000000000093</v>
      </c>
      <c r="F569" s="6">
        <f t="shared" si="40"/>
        <v>1.7082490000000242E-2</v>
      </c>
      <c r="G569" s="6">
        <f>ABS(MA1SONY[[#This Row],[Erorr 1]])</f>
        <v>0.13070000000000093</v>
      </c>
      <c r="H569" s="11">
        <f>MA1SONY[[#This Row],[Abs Erorr 1]]/MA1SONY[[#This Row],[Adj Close]]</f>
        <v>6.3491600843316584E-3</v>
      </c>
      <c r="I569" s="9">
        <f t="shared" si="43"/>
        <v>21.087</v>
      </c>
      <c r="J569" s="12">
        <f>(MA1SONY[[#This Row],[Adj Close]]-MA1SONY[[#This Row],[3-MA]])</f>
        <v>-0.50159999999999982</v>
      </c>
      <c r="K569" s="13">
        <f t="shared" si="42"/>
        <v>0.25160255999999981</v>
      </c>
      <c r="L569" s="13">
        <f>ABS(MA1SONY[[#This Row],[Erorr 2]])</f>
        <v>0.50159999999999982</v>
      </c>
      <c r="M569" s="11">
        <f>MA1SONY[[#This Row],[Abs Erorr 2]]/MA1SONY[[#This Row],[Adj Close]]</f>
        <v>2.436678422571336E-2</v>
      </c>
      <c r="N569" s="9">
        <f t="shared" si="44"/>
        <v>21.070333333333334</v>
      </c>
      <c r="O569" s="14">
        <f>MA1SONY[[#This Row],[Adj Close]]-MA1SONY[[#This Row],[6-MA]]</f>
        <v>-0.4849333333333341</v>
      </c>
      <c r="P569" s="13">
        <f>(MA1SONY[[#This Row],[Adj Close]]-N569)^2</f>
        <v>0.23516033777777853</v>
      </c>
      <c r="Q569" s="13">
        <f>ABS(MA1SONY[[#This Row],[Erorr 3]])</f>
        <v>0.4849333333333341</v>
      </c>
      <c r="R569" s="15">
        <f>MA1SONY[[#This Row],[Abs Erorr 3]]/MA1SONY[[#This Row],[Adj Close]]</f>
        <v>2.3557148917841483E-2</v>
      </c>
    </row>
    <row r="570" spans="2:18">
      <c r="B570" s="7">
        <v>44607.291666666664</v>
      </c>
      <c r="C570" s="8">
        <v>20.844799999999999</v>
      </c>
      <c r="D570" s="9">
        <f t="shared" si="41"/>
        <v>20.5854</v>
      </c>
      <c r="E570" s="10">
        <f>MA1SONY[[#This Row],[Adj Close]]-MA1SONY[[#This Row],[Naive Trend ]]</f>
        <v>0.25939999999999941</v>
      </c>
      <c r="F570" s="6">
        <f t="shared" si="40"/>
        <v>6.72883599999997E-2</v>
      </c>
      <c r="G570" s="6">
        <f>ABS(MA1SONY[[#This Row],[Erorr 1]])</f>
        <v>0.25939999999999941</v>
      </c>
      <c r="H570" s="11">
        <f>MA1SONY[[#This Row],[Abs Erorr 1]]/MA1SONY[[#This Row],[Adj Close]]</f>
        <v>1.2444350629413542E-2</v>
      </c>
      <c r="I570" s="9">
        <f t="shared" si="43"/>
        <v>20.808333333333334</v>
      </c>
      <c r="J570" s="12">
        <f>(MA1SONY[[#This Row],[Adj Close]]-MA1SONY[[#This Row],[3-MA]])</f>
        <v>3.6466666666665759E-2</v>
      </c>
      <c r="K570" s="13">
        <f t="shared" si="42"/>
        <v>1.3298177777777117E-3</v>
      </c>
      <c r="L570" s="13">
        <f>ABS(MA1SONY[[#This Row],[Erorr 2]])</f>
        <v>3.6466666666665759E-2</v>
      </c>
      <c r="M570" s="11">
        <f>MA1SONY[[#This Row],[Abs Erorr 2]]/MA1SONY[[#This Row],[Adj Close]]</f>
        <v>1.7494371098147146E-3</v>
      </c>
      <c r="N570" s="9">
        <f t="shared" si="44"/>
        <v>21.005949999999999</v>
      </c>
      <c r="O570" s="14">
        <f>MA1SONY[[#This Row],[Adj Close]]-MA1SONY[[#This Row],[6-MA]]</f>
        <v>-0.16114999999999924</v>
      </c>
      <c r="P570" s="13">
        <f>(MA1SONY[[#This Row],[Adj Close]]-N570)^2</f>
        <v>2.5969322499999753E-2</v>
      </c>
      <c r="Q570" s="13">
        <f>ABS(MA1SONY[[#This Row],[Erorr 3]])</f>
        <v>0.16114999999999924</v>
      </c>
      <c r="R570" s="15">
        <f>MA1SONY[[#This Row],[Abs Erorr 3]]/MA1SONY[[#This Row],[Adj Close]]</f>
        <v>7.730944887933645E-3</v>
      </c>
    </row>
    <row r="571" spans="2:18">
      <c r="B571" s="7">
        <v>44608.291666666664</v>
      </c>
      <c r="C571" s="8">
        <v>20.472000000000001</v>
      </c>
      <c r="D571" s="9">
        <f t="shared" si="41"/>
        <v>20.844799999999999</v>
      </c>
      <c r="E571" s="10">
        <f>MA1SONY[[#This Row],[Adj Close]]-MA1SONY[[#This Row],[Naive Trend ]]</f>
        <v>-0.37279999999999802</v>
      </c>
      <c r="F571" s="6">
        <f t="shared" si="40"/>
        <v>0.13897983999999852</v>
      </c>
      <c r="G571" s="6">
        <f>ABS(MA1SONY[[#This Row],[Erorr 1]])</f>
        <v>0.37279999999999802</v>
      </c>
      <c r="H571" s="11">
        <f>MA1SONY[[#This Row],[Abs Erorr 1]]/MA1SONY[[#This Row],[Adj Close]]</f>
        <v>1.821023837436489E-2</v>
      </c>
      <c r="I571" s="9">
        <f t="shared" si="43"/>
        <v>20.715433333333333</v>
      </c>
      <c r="J571" s="12">
        <f>(MA1SONY[[#This Row],[Adj Close]]-MA1SONY[[#This Row],[3-MA]])</f>
        <v>-0.24343333333333206</v>
      </c>
      <c r="K571" s="13">
        <f t="shared" si="42"/>
        <v>5.9259787777777156E-2</v>
      </c>
      <c r="L571" s="13">
        <f>ABS(MA1SONY[[#This Row],[Erorr 2]])</f>
        <v>0.24343333333333206</v>
      </c>
      <c r="M571" s="11">
        <f>MA1SONY[[#This Row],[Abs Erorr 2]]/MA1SONY[[#This Row],[Adj Close]]</f>
        <v>1.1891038165950179E-2</v>
      </c>
      <c r="N571" s="9">
        <f t="shared" si="44"/>
        <v>20.964633333333335</v>
      </c>
      <c r="O571" s="14">
        <f>MA1SONY[[#This Row],[Adj Close]]-MA1SONY[[#This Row],[6-MA]]</f>
        <v>-0.49263333333333392</v>
      </c>
      <c r="P571" s="13">
        <f>(MA1SONY[[#This Row],[Adj Close]]-N571)^2</f>
        <v>0.24268760111111168</v>
      </c>
      <c r="Q571" s="13">
        <f>ABS(MA1SONY[[#This Row],[Erorr 3]])</f>
        <v>0.49263333333333392</v>
      </c>
      <c r="R571" s="15">
        <f>MA1SONY[[#This Row],[Abs Erorr 3]]/MA1SONY[[#This Row],[Adj Close]]</f>
        <v>2.4063761886153473E-2</v>
      </c>
    </row>
    <row r="572" spans="2:18">
      <c r="B572" s="7">
        <v>44609.291666666664</v>
      </c>
      <c r="C572" s="8">
        <v>20.1433</v>
      </c>
      <c r="D572" s="9">
        <f t="shared" si="41"/>
        <v>20.472000000000001</v>
      </c>
      <c r="E572" s="10">
        <f>MA1SONY[[#This Row],[Adj Close]]-MA1SONY[[#This Row],[Naive Trend ]]</f>
        <v>-0.32870000000000132</v>
      </c>
      <c r="F572" s="6">
        <f t="shared" si="40"/>
        <v>0.10804369000000087</v>
      </c>
      <c r="G572" s="6">
        <f>ABS(MA1SONY[[#This Row],[Erorr 1]])</f>
        <v>0.32870000000000132</v>
      </c>
      <c r="H572" s="11">
        <f>MA1SONY[[#This Row],[Abs Erorr 1]]/MA1SONY[[#This Row],[Adj Close]]</f>
        <v>1.6318080949993364E-2</v>
      </c>
      <c r="I572" s="9">
        <f t="shared" si="43"/>
        <v>20.634066666666666</v>
      </c>
      <c r="J572" s="12">
        <f>(MA1SONY[[#This Row],[Adj Close]]-MA1SONY[[#This Row],[3-MA]])</f>
        <v>-0.49076666666666569</v>
      </c>
      <c r="K572" s="13">
        <f t="shared" si="42"/>
        <v>0.24085192111111015</v>
      </c>
      <c r="L572" s="13">
        <f>ABS(MA1SONY[[#This Row],[Erorr 2]])</f>
        <v>0.49076666666666569</v>
      </c>
      <c r="M572" s="11">
        <f>MA1SONY[[#This Row],[Abs Erorr 2]]/MA1SONY[[#This Row],[Adj Close]]</f>
        <v>2.4363766943185362E-2</v>
      </c>
      <c r="N572" s="9">
        <f t="shared" si="44"/>
        <v>20.860533333333333</v>
      </c>
      <c r="O572" s="14">
        <f>MA1SONY[[#This Row],[Adj Close]]-MA1SONY[[#This Row],[6-MA]]</f>
        <v>-0.71723333333333272</v>
      </c>
      <c r="P572" s="13">
        <f>(MA1SONY[[#This Row],[Adj Close]]-N572)^2</f>
        <v>0.5144236544444436</v>
      </c>
      <c r="Q572" s="13">
        <f>ABS(MA1SONY[[#This Row],[Erorr 3]])</f>
        <v>0.71723333333333272</v>
      </c>
      <c r="R572" s="15">
        <f>MA1SONY[[#This Row],[Abs Erorr 3]]/MA1SONY[[#This Row],[Adj Close]]</f>
        <v>3.5606545766251448E-2</v>
      </c>
    </row>
    <row r="573" spans="2:18">
      <c r="B573" s="7">
        <v>44610.291666666664</v>
      </c>
      <c r="C573" s="8">
        <v>20.0319</v>
      </c>
      <c r="D573" s="9">
        <f t="shared" si="41"/>
        <v>20.1433</v>
      </c>
      <c r="E573" s="10">
        <f>MA1SONY[[#This Row],[Adj Close]]-MA1SONY[[#This Row],[Naive Trend ]]</f>
        <v>-0.11139999999999972</v>
      </c>
      <c r="F573" s="6">
        <f t="shared" si="40"/>
        <v>1.2409959999999939E-2</v>
      </c>
      <c r="G573" s="6">
        <f>ABS(MA1SONY[[#This Row],[Erorr 1]])</f>
        <v>0.11139999999999972</v>
      </c>
      <c r="H573" s="11">
        <f>MA1SONY[[#This Row],[Abs Erorr 1]]/MA1SONY[[#This Row],[Adj Close]]</f>
        <v>5.5611299976537285E-3</v>
      </c>
      <c r="I573" s="9">
        <f t="shared" si="43"/>
        <v>20.486699999999999</v>
      </c>
      <c r="J573" s="12">
        <f>(MA1SONY[[#This Row],[Adj Close]]-MA1SONY[[#This Row],[3-MA]])</f>
        <v>-0.45479999999999876</v>
      </c>
      <c r="K573" s="13">
        <f t="shared" si="42"/>
        <v>0.20684303999999887</v>
      </c>
      <c r="L573" s="13">
        <f>ABS(MA1SONY[[#This Row],[Erorr 2]])</f>
        <v>0.45479999999999876</v>
      </c>
      <c r="M573" s="11">
        <f>MA1SONY[[#This Row],[Abs Erorr 2]]/MA1SONY[[#This Row],[Adj Close]]</f>
        <v>2.2703787459002828E-2</v>
      </c>
      <c r="N573" s="9">
        <f t="shared" si="44"/>
        <v>20.647516666666668</v>
      </c>
      <c r="O573" s="14">
        <f>MA1SONY[[#This Row],[Adj Close]]-MA1SONY[[#This Row],[6-MA]]</f>
        <v>-0.61561666666666781</v>
      </c>
      <c r="P573" s="13">
        <f>(MA1SONY[[#This Row],[Adj Close]]-N573)^2</f>
        <v>0.37898388027777918</v>
      </c>
      <c r="Q573" s="13">
        <f>ABS(MA1SONY[[#This Row],[Erorr 3]])</f>
        <v>0.61561666666666781</v>
      </c>
      <c r="R573" s="15">
        <f>MA1SONY[[#This Row],[Abs Erorr 3]]/MA1SONY[[#This Row],[Adj Close]]</f>
        <v>3.0731816086675145E-2</v>
      </c>
    </row>
    <row r="574" spans="2:18">
      <c r="B574" s="7">
        <v>44614.291666666664</v>
      </c>
      <c r="C574" s="8">
        <v>19.734000000000002</v>
      </c>
      <c r="D574" s="9">
        <f t="shared" si="41"/>
        <v>20.0319</v>
      </c>
      <c r="E574" s="10">
        <f>MA1SONY[[#This Row],[Adj Close]]-MA1SONY[[#This Row],[Naive Trend ]]</f>
        <v>-0.2978999999999985</v>
      </c>
      <c r="F574" s="6">
        <f t="shared" si="40"/>
        <v>8.8744409999999108E-2</v>
      </c>
      <c r="G574" s="6">
        <f>ABS(MA1SONY[[#This Row],[Erorr 1]])</f>
        <v>0.2978999999999985</v>
      </c>
      <c r="H574" s="11">
        <f>MA1SONY[[#This Row],[Abs Erorr 1]]/MA1SONY[[#This Row],[Adj Close]]</f>
        <v>1.5095773791425888E-2</v>
      </c>
      <c r="I574" s="9">
        <f t="shared" si="43"/>
        <v>20.215733333333336</v>
      </c>
      <c r="J574" s="12">
        <f>(MA1SONY[[#This Row],[Adj Close]]-MA1SONY[[#This Row],[3-MA]])</f>
        <v>-0.48173333333333446</v>
      </c>
      <c r="K574" s="13">
        <f t="shared" si="42"/>
        <v>0.23206700444444553</v>
      </c>
      <c r="L574" s="13">
        <f>ABS(MA1SONY[[#This Row],[Erorr 2]])</f>
        <v>0.48173333333333446</v>
      </c>
      <c r="M574" s="11">
        <f>MA1SONY[[#This Row],[Abs Erorr 2]]/MA1SONY[[#This Row],[Adj Close]]</f>
        <v>2.441133745481577E-2</v>
      </c>
      <c r="N574" s="9">
        <f t="shared" si="44"/>
        <v>20.465583333333331</v>
      </c>
      <c r="O574" s="14">
        <f>MA1SONY[[#This Row],[Adj Close]]-MA1SONY[[#This Row],[6-MA]]</f>
        <v>-0.73158333333332948</v>
      </c>
      <c r="P574" s="13">
        <f>(MA1SONY[[#This Row],[Adj Close]]-N574)^2</f>
        <v>0.53521417361110546</v>
      </c>
      <c r="Q574" s="13">
        <f>ABS(MA1SONY[[#This Row],[Erorr 3]])</f>
        <v>0.73158333333332948</v>
      </c>
      <c r="R574" s="15">
        <f>MA1SONY[[#This Row],[Abs Erorr 3]]/MA1SONY[[#This Row],[Adj Close]]</f>
        <v>3.7072227289618398E-2</v>
      </c>
    </row>
    <row r="575" spans="2:18">
      <c r="B575" s="7">
        <v>44615.291666666664</v>
      </c>
      <c r="C575" s="8">
        <v>19.470700000000001</v>
      </c>
      <c r="D575" s="9">
        <f t="shared" si="41"/>
        <v>19.734000000000002</v>
      </c>
      <c r="E575" s="10">
        <f>MA1SONY[[#This Row],[Adj Close]]-MA1SONY[[#This Row],[Naive Trend ]]</f>
        <v>-0.26330000000000098</v>
      </c>
      <c r="F575" s="6">
        <f t="shared" si="40"/>
        <v>6.9326890000000516E-2</v>
      </c>
      <c r="G575" s="6">
        <f>ABS(MA1SONY[[#This Row],[Erorr 1]])</f>
        <v>0.26330000000000098</v>
      </c>
      <c r="H575" s="11">
        <f>MA1SONY[[#This Row],[Abs Erorr 1]]/MA1SONY[[#This Row],[Adj Close]]</f>
        <v>1.3522883101275298E-2</v>
      </c>
      <c r="I575" s="9">
        <f t="shared" si="43"/>
        <v>19.969733333333334</v>
      </c>
      <c r="J575" s="12">
        <f>(MA1SONY[[#This Row],[Adj Close]]-MA1SONY[[#This Row],[3-MA]])</f>
        <v>-0.49903333333333322</v>
      </c>
      <c r="K575" s="13">
        <f t="shared" si="42"/>
        <v>0.24903426777777765</v>
      </c>
      <c r="L575" s="13">
        <f>ABS(MA1SONY[[#This Row],[Erorr 2]])</f>
        <v>0.49903333333333322</v>
      </c>
      <c r="M575" s="11">
        <f>MA1SONY[[#This Row],[Abs Erorr 2]]/MA1SONY[[#This Row],[Adj Close]]</f>
        <v>2.5629963654790696E-2</v>
      </c>
      <c r="N575" s="9">
        <f t="shared" si="44"/>
        <v>20.301900000000003</v>
      </c>
      <c r="O575" s="14">
        <f>MA1SONY[[#This Row],[Adj Close]]-MA1SONY[[#This Row],[6-MA]]</f>
        <v>-0.8312000000000026</v>
      </c>
      <c r="P575" s="13">
        <f>(MA1SONY[[#This Row],[Adj Close]]-N575)^2</f>
        <v>0.6908934400000043</v>
      </c>
      <c r="Q575" s="13">
        <f>ABS(MA1SONY[[#This Row],[Erorr 3]])</f>
        <v>0.8312000000000026</v>
      </c>
      <c r="R575" s="15">
        <f>MA1SONY[[#This Row],[Abs Erorr 3]]/MA1SONY[[#This Row],[Adj Close]]</f>
        <v>4.268978516437532E-2</v>
      </c>
    </row>
    <row r="576" spans="2:18">
      <c r="B576" s="7">
        <v>44616.291666666664</v>
      </c>
      <c r="C576" s="8">
        <v>19.601400000000002</v>
      </c>
      <c r="D576" s="9">
        <f t="shared" si="41"/>
        <v>19.470700000000001</v>
      </c>
      <c r="E576" s="10">
        <f>MA1SONY[[#This Row],[Adj Close]]-MA1SONY[[#This Row],[Naive Trend ]]</f>
        <v>0.13070000000000093</v>
      </c>
      <c r="F576" s="6">
        <f t="shared" si="40"/>
        <v>1.7082490000000242E-2</v>
      </c>
      <c r="G576" s="6">
        <f>ABS(MA1SONY[[#This Row],[Erorr 1]])</f>
        <v>0.13070000000000093</v>
      </c>
      <c r="H576" s="11">
        <f>MA1SONY[[#This Row],[Abs Erorr 1]]/MA1SONY[[#This Row],[Adj Close]]</f>
        <v>6.6678910690053219E-3</v>
      </c>
      <c r="I576" s="9">
        <f t="shared" si="43"/>
        <v>19.745533333333334</v>
      </c>
      <c r="J576" s="12">
        <f>(MA1SONY[[#This Row],[Adj Close]]-MA1SONY[[#This Row],[3-MA]])</f>
        <v>-0.14413333333333256</v>
      </c>
      <c r="K576" s="13">
        <f t="shared" si="42"/>
        <v>2.0774417777777554E-2</v>
      </c>
      <c r="L576" s="13">
        <f>ABS(MA1SONY[[#This Row],[Erorr 2]])</f>
        <v>0.14413333333333256</v>
      </c>
      <c r="M576" s="11">
        <f>MA1SONY[[#This Row],[Abs Erorr 2]]/MA1SONY[[#This Row],[Adj Close]]</f>
        <v>7.3532162668652513E-3</v>
      </c>
      <c r="N576" s="9">
        <f t="shared" si="44"/>
        <v>20.116116666666667</v>
      </c>
      <c r="O576" s="14">
        <f>MA1SONY[[#This Row],[Adj Close]]-MA1SONY[[#This Row],[6-MA]]</f>
        <v>-0.51471666666666493</v>
      </c>
      <c r="P576" s="13">
        <f>(MA1SONY[[#This Row],[Adj Close]]-N576)^2</f>
        <v>0.26493324694444265</v>
      </c>
      <c r="Q576" s="13">
        <f>ABS(MA1SONY[[#This Row],[Erorr 3]])</f>
        <v>0.51471666666666493</v>
      </c>
      <c r="R576" s="15">
        <f>MA1SONY[[#This Row],[Abs Erorr 3]]/MA1SONY[[#This Row],[Adj Close]]</f>
        <v>2.6259178766142463E-2</v>
      </c>
    </row>
    <row r="577" spans="2:18">
      <c r="B577" s="7">
        <v>44617.291666666664</v>
      </c>
      <c r="C577" s="8">
        <v>20.004999999999999</v>
      </c>
      <c r="D577" s="9">
        <f t="shared" si="41"/>
        <v>19.601400000000002</v>
      </c>
      <c r="E577" s="10">
        <f>MA1SONY[[#This Row],[Adj Close]]-MA1SONY[[#This Row],[Naive Trend ]]</f>
        <v>0.40359999999999729</v>
      </c>
      <c r="F577" s="6">
        <f t="shared" si="40"/>
        <v>0.16289295999999781</v>
      </c>
      <c r="G577" s="6">
        <f>ABS(MA1SONY[[#This Row],[Erorr 1]])</f>
        <v>0.40359999999999729</v>
      </c>
      <c r="H577" s="11">
        <f>MA1SONY[[#This Row],[Abs Erorr 1]]/MA1SONY[[#This Row],[Adj Close]]</f>
        <v>2.0174956260934632E-2</v>
      </c>
      <c r="I577" s="9">
        <f t="shared" si="43"/>
        <v>19.602033333333335</v>
      </c>
      <c r="J577" s="12">
        <f>(MA1SONY[[#This Row],[Adj Close]]-MA1SONY[[#This Row],[3-MA]])</f>
        <v>0.40296666666666425</v>
      </c>
      <c r="K577" s="13">
        <f t="shared" si="42"/>
        <v>0.16238213444444249</v>
      </c>
      <c r="L577" s="13">
        <f>ABS(MA1SONY[[#This Row],[Erorr 2]])</f>
        <v>0.40296666666666425</v>
      </c>
      <c r="M577" s="11">
        <f>MA1SONY[[#This Row],[Abs Erorr 2]]/MA1SONY[[#This Row],[Adj Close]]</f>
        <v>2.0143297508955976E-2</v>
      </c>
      <c r="N577" s="9">
        <f t="shared" si="44"/>
        <v>19.908883333333332</v>
      </c>
      <c r="O577" s="14">
        <f>MA1SONY[[#This Row],[Adj Close]]-MA1SONY[[#This Row],[6-MA]]</f>
        <v>9.6116666666667072E-2</v>
      </c>
      <c r="P577" s="13">
        <f>(MA1SONY[[#This Row],[Adj Close]]-N577)^2</f>
        <v>9.2384136111111886E-3</v>
      </c>
      <c r="Q577" s="13">
        <f>ABS(MA1SONY[[#This Row],[Erorr 3]])</f>
        <v>9.6116666666667072E-2</v>
      </c>
      <c r="R577" s="15">
        <f>MA1SONY[[#This Row],[Abs Erorr 3]]/MA1SONY[[#This Row],[Adj Close]]</f>
        <v>4.8046321752895317E-3</v>
      </c>
    </row>
    <row r="578" spans="2:18">
      <c r="B578" s="7">
        <v>44620.291666666664</v>
      </c>
      <c r="C578" s="8">
        <v>19.705100000000002</v>
      </c>
      <c r="D578" s="9">
        <f t="shared" si="41"/>
        <v>20.004999999999999</v>
      </c>
      <c r="E578" s="10">
        <f>MA1SONY[[#This Row],[Adj Close]]-MA1SONY[[#This Row],[Naive Trend ]]</f>
        <v>-0.29989999999999739</v>
      </c>
      <c r="F578" s="6">
        <f t="shared" si="40"/>
        <v>8.9940009999998433E-2</v>
      </c>
      <c r="G578" s="6">
        <f>ABS(MA1SONY[[#This Row],[Erorr 1]])</f>
        <v>0.29989999999999739</v>
      </c>
      <c r="H578" s="11">
        <f>MA1SONY[[#This Row],[Abs Erorr 1]]/MA1SONY[[#This Row],[Adj Close]]</f>
        <v>1.5219410203449735E-2</v>
      </c>
      <c r="I578" s="9">
        <f t="shared" si="43"/>
        <v>19.692366666666668</v>
      </c>
      <c r="J578" s="12">
        <f>(MA1SONY[[#This Row],[Adj Close]]-MA1SONY[[#This Row],[3-MA]])</f>
        <v>1.2733333333333263E-2</v>
      </c>
      <c r="K578" s="13">
        <f t="shared" si="42"/>
        <v>1.6213777777777599E-4</v>
      </c>
      <c r="L578" s="13">
        <f>ABS(MA1SONY[[#This Row],[Erorr 2]])</f>
        <v>1.2733333333333263E-2</v>
      </c>
      <c r="M578" s="11">
        <f>MA1SONY[[#This Row],[Abs Erorr 2]]/MA1SONY[[#This Row],[Adj Close]]</f>
        <v>6.4619480912724437E-4</v>
      </c>
      <c r="N578" s="9">
        <f t="shared" si="44"/>
        <v>19.831050000000001</v>
      </c>
      <c r="O578" s="14">
        <f>MA1SONY[[#This Row],[Adj Close]]-MA1SONY[[#This Row],[6-MA]]</f>
        <v>-0.12594999999999956</v>
      </c>
      <c r="P578" s="13">
        <f>(MA1SONY[[#This Row],[Adj Close]]-N578)^2</f>
        <v>1.5863402499999891E-2</v>
      </c>
      <c r="Q578" s="13">
        <f>ABS(MA1SONY[[#This Row],[Erorr 3]])</f>
        <v>0.12594999999999956</v>
      </c>
      <c r="R578" s="15">
        <f>MA1SONY[[#This Row],[Abs Erorr 3]]/MA1SONY[[#This Row],[Adj Close]]</f>
        <v>6.3917462991814073E-3</v>
      </c>
    </row>
    <row r="579" spans="2:18">
      <c r="B579" s="7">
        <v>44621.291666666664</v>
      </c>
      <c r="C579" s="8">
        <v>19.3842</v>
      </c>
      <c r="D579" s="9">
        <f t="shared" si="41"/>
        <v>19.705100000000002</v>
      </c>
      <c r="E579" s="10">
        <f>MA1SONY[[#This Row],[Adj Close]]-MA1SONY[[#This Row],[Naive Trend ]]</f>
        <v>-0.32090000000000174</v>
      </c>
      <c r="F579" s="6">
        <f t="shared" si="40"/>
        <v>0.10297681000000111</v>
      </c>
      <c r="G579" s="6">
        <f>ABS(MA1SONY[[#This Row],[Erorr 1]])</f>
        <v>0.32090000000000174</v>
      </c>
      <c r="H579" s="11">
        <f>MA1SONY[[#This Row],[Abs Erorr 1]]/MA1SONY[[#This Row],[Adj Close]]</f>
        <v>1.6554719823361385E-2</v>
      </c>
      <c r="I579" s="9">
        <f t="shared" si="43"/>
        <v>19.770500000000002</v>
      </c>
      <c r="J579" s="12">
        <f>(MA1SONY[[#This Row],[Adj Close]]-MA1SONY[[#This Row],[3-MA]])</f>
        <v>-0.38630000000000209</v>
      </c>
      <c r="K579" s="13">
        <f t="shared" si="42"/>
        <v>0.14922769000000161</v>
      </c>
      <c r="L579" s="13">
        <f>ABS(MA1SONY[[#This Row],[Erorr 2]])</f>
        <v>0.38630000000000209</v>
      </c>
      <c r="M579" s="11">
        <f>MA1SONY[[#This Row],[Abs Erorr 2]]/MA1SONY[[#This Row],[Adj Close]]</f>
        <v>1.9928601644638524E-2</v>
      </c>
      <c r="N579" s="9">
        <f t="shared" si="44"/>
        <v>19.758016666666666</v>
      </c>
      <c r="O579" s="14">
        <f>MA1SONY[[#This Row],[Adj Close]]-MA1SONY[[#This Row],[6-MA]]</f>
        <v>-0.37381666666666646</v>
      </c>
      <c r="P579" s="13">
        <f>(MA1SONY[[#This Row],[Adj Close]]-N579)^2</f>
        <v>0.13973890027777763</v>
      </c>
      <c r="Q579" s="13">
        <f>ABS(MA1SONY[[#This Row],[Erorr 3]])</f>
        <v>0.37381666666666646</v>
      </c>
      <c r="R579" s="15">
        <f>MA1SONY[[#This Row],[Abs Erorr 3]]/MA1SONY[[#This Row],[Adj Close]]</f>
        <v>1.9284606363258038E-2</v>
      </c>
    </row>
    <row r="580" spans="2:18">
      <c r="B580" s="7">
        <v>44622.291666666664</v>
      </c>
      <c r="C580" s="8">
        <v>19.5533</v>
      </c>
      <c r="D580" s="9">
        <f t="shared" si="41"/>
        <v>19.3842</v>
      </c>
      <c r="E580" s="10">
        <f>MA1SONY[[#This Row],[Adj Close]]-MA1SONY[[#This Row],[Naive Trend ]]</f>
        <v>0.16910000000000025</v>
      </c>
      <c r="F580" s="6">
        <f t="shared" ref="F580:F643" si="45">(C580-D580)^2</f>
        <v>2.8594810000000085E-2</v>
      </c>
      <c r="G580" s="6">
        <f>ABS(MA1SONY[[#This Row],[Erorr 1]])</f>
        <v>0.16910000000000025</v>
      </c>
      <c r="H580" s="11">
        <f>MA1SONY[[#This Row],[Abs Erorr 1]]/MA1SONY[[#This Row],[Adj Close]]</f>
        <v>8.6481565771506733E-3</v>
      </c>
      <c r="I580" s="9">
        <f t="shared" si="43"/>
        <v>19.6981</v>
      </c>
      <c r="J580" s="12">
        <f>(MA1SONY[[#This Row],[Adj Close]]-MA1SONY[[#This Row],[3-MA]])</f>
        <v>-0.14480000000000004</v>
      </c>
      <c r="K580" s="13">
        <f t="shared" si="42"/>
        <v>2.0967040000000013E-2</v>
      </c>
      <c r="L580" s="13">
        <f>ABS(MA1SONY[[#This Row],[Erorr 2]])</f>
        <v>0.14480000000000004</v>
      </c>
      <c r="M580" s="11">
        <f>MA1SONY[[#This Row],[Abs Erorr 2]]/MA1SONY[[#This Row],[Adj Close]]</f>
        <v>7.4053996000675096E-3</v>
      </c>
      <c r="N580" s="9">
        <f t="shared" si="44"/>
        <v>19.650066666666664</v>
      </c>
      <c r="O580" s="14">
        <f>MA1SONY[[#This Row],[Adj Close]]-MA1SONY[[#This Row],[6-MA]]</f>
        <v>-9.6766666666663781E-2</v>
      </c>
      <c r="P580" s="13">
        <f>(MA1SONY[[#This Row],[Adj Close]]-N580)^2</f>
        <v>9.3637877777772195E-3</v>
      </c>
      <c r="Q580" s="13">
        <f>ABS(MA1SONY[[#This Row],[Erorr 3]])</f>
        <v>9.6766666666663781E-2</v>
      </c>
      <c r="R580" s="15">
        <f>MA1SONY[[#This Row],[Abs Erorr 3]]/MA1SONY[[#This Row],[Adj Close]]</f>
        <v>4.9488662612788524E-3</v>
      </c>
    </row>
    <row r="581" spans="2:18">
      <c r="B581" s="7">
        <v>44623.291666666664</v>
      </c>
      <c r="C581" s="8">
        <v>19.263100000000001</v>
      </c>
      <c r="D581" s="9">
        <f t="shared" ref="D581:D644" si="46">C580</f>
        <v>19.5533</v>
      </c>
      <c r="E581" s="10">
        <f>MA1SONY[[#This Row],[Adj Close]]-MA1SONY[[#This Row],[Naive Trend ]]</f>
        <v>-0.29019999999999868</v>
      </c>
      <c r="F581" s="6">
        <f t="shared" si="45"/>
        <v>8.4216039999999229E-2</v>
      </c>
      <c r="G581" s="6">
        <f>ABS(MA1SONY[[#This Row],[Erorr 1]])</f>
        <v>0.29019999999999868</v>
      </c>
      <c r="H581" s="11">
        <f>MA1SONY[[#This Row],[Abs Erorr 1]]/MA1SONY[[#This Row],[Adj Close]]</f>
        <v>1.5065072599944903E-2</v>
      </c>
      <c r="I581" s="9">
        <f t="shared" si="43"/>
        <v>19.547533333333334</v>
      </c>
      <c r="J581" s="12">
        <f>(MA1SONY[[#This Row],[Adj Close]]-MA1SONY[[#This Row],[3-MA]])</f>
        <v>-0.28443333333333243</v>
      </c>
      <c r="K581" s="13">
        <f t="shared" si="42"/>
        <v>8.0902321111110592E-2</v>
      </c>
      <c r="L581" s="13">
        <f>ABS(MA1SONY[[#This Row],[Erorr 2]])</f>
        <v>0.28443333333333243</v>
      </c>
      <c r="M581" s="11">
        <f>MA1SONY[[#This Row],[Abs Erorr 2]]/MA1SONY[[#This Row],[Adj Close]]</f>
        <v>1.4765709222987599E-2</v>
      </c>
      <c r="N581" s="9">
        <f t="shared" si="44"/>
        <v>19.619950000000003</v>
      </c>
      <c r="O581" s="14">
        <f>MA1SONY[[#This Row],[Adj Close]]-MA1SONY[[#This Row],[6-MA]]</f>
        <v>-0.35685000000000144</v>
      </c>
      <c r="P581" s="13">
        <f>(MA1SONY[[#This Row],[Adj Close]]-N581)^2</f>
        <v>0.12734192250000104</v>
      </c>
      <c r="Q581" s="13">
        <f>ABS(MA1SONY[[#This Row],[Erorr 3]])</f>
        <v>0.35685000000000144</v>
      </c>
      <c r="R581" s="15">
        <f>MA1SONY[[#This Row],[Abs Erorr 3]]/MA1SONY[[#This Row],[Adj Close]]</f>
        <v>1.8525055676396916E-2</v>
      </c>
    </row>
    <row r="582" spans="2:18">
      <c r="B582" s="7">
        <v>44624.291666666664</v>
      </c>
      <c r="C582" s="8">
        <v>18.924900000000001</v>
      </c>
      <c r="D582" s="9">
        <f t="shared" si="46"/>
        <v>19.263100000000001</v>
      </c>
      <c r="E582" s="10">
        <f>MA1SONY[[#This Row],[Adj Close]]-MA1SONY[[#This Row],[Naive Trend ]]</f>
        <v>-0.3382000000000005</v>
      </c>
      <c r="F582" s="6">
        <f t="shared" si="45"/>
        <v>0.11437924000000034</v>
      </c>
      <c r="G582" s="6">
        <f>ABS(MA1SONY[[#This Row],[Erorr 1]])</f>
        <v>0.3382000000000005</v>
      </c>
      <c r="H582" s="11">
        <f>MA1SONY[[#This Row],[Abs Erorr 1]]/MA1SONY[[#This Row],[Adj Close]]</f>
        <v>1.7870636040348983E-2</v>
      </c>
      <c r="I582" s="9">
        <f t="shared" si="43"/>
        <v>19.400200000000002</v>
      </c>
      <c r="J582" s="12">
        <f>(MA1SONY[[#This Row],[Adj Close]]-MA1SONY[[#This Row],[3-MA]])</f>
        <v>-0.47530000000000072</v>
      </c>
      <c r="K582" s="13">
        <f t="shared" ref="K582:K645" si="47">(C582-I582)^2</f>
        <v>0.22591009000000067</v>
      </c>
      <c r="L582" s="13">
        <f>ABS(MA1SONY[[#This Row],[Erorr 2]])</f>
        <v>0.47530000000000072</v>
      </c>
      <c r="M582" s="11">
        <f>MA1SONY[[#This Row],[Abs Erorr 2]]/MA1SONY[[#This Row],[Adj Close]]</f>
        <v>2.5115060053157518E-2</v>
      </c>
      <c r="N582" s="9">
        <f t="shared" si="44"/>
        <v>19.585350000000002</v>
      </c>
      <c r="O582" s="14">
        <f>MA1SONY[[#This Row],[Adj Close]]-MA1SONY[[#This Row],[6-MA]]</f>
        <v>-0.66045000000000087</v>
      </c>
      <c r="P582" s="13">
        <f>(MA1SONY[[#This Row],[Adj Close]]-N582)^2</f>
        <v>0.43619420250000113</v>
      </c>
      <c r="Q582" s="13">
        <f>ABS(MA1SONY[[#This Row],[Erorr 3]])</f>
        <v>0.66045000000000087</v>
      </c>
      <c r="R582" s="15">
        <f>MA1SONY[[#This Row],[Abs Erorr 3]]/MA1SONY[[#This Row],[Adj Close]]</f>
        <v>3.4898467098901494E-2</v>
      </c>
    </row>
    <row r="583" spans="2:18">
      <c r="B583" s="7">
        <v>44627.291666666664</v>
      </c>
      <c r="C583" s="8">
        <v>18.415600000000001</v>
      </c>
      <c r="D583" s="9">
        <f t="shared" si="46"/>
        <v>18.924900000000001</v>
      </c>
      <c r="E583" s="10">
        <f>MA1SONY[[#This Row],[Adj Close]]-MA1SONY[[#This Row],[Naive Trend ]]</f>
        <v>-0.50929999999999964</v>
      </c>
      <c r="F583" s="6">
        <f t="shared" si="45"/>
        <v>0.25938648999999964</v>
      </c>
      <c r="G583" s="6">
        <f>ABS(MA1SONY[[#This Row],[Erorr 1]])</f>
        <v>0.50929999999999964</v>
      </c>
      <c r="H583" s="11">
        <f>MA1SONY[[#This Row],[Abs Erorr 1]]/MA1SONY[[#This Row],[Adj Close]]</f>
        <v>2.7655900432242208E-2</v>
      </c>
      <c r="I583" s="9">
        <f t="shared" ref="I583:I646" si="48">AVERAGE(C580:C582)</f>
        <v>19.2471</v>
      </c>
      <c r="J583" s="12">
        <f>(MA1SONY[[#This Row],[Adj Close]]-MA1SONY[[#This Row],[3-MA]])</f>
        <v>-0.83149999999999835</v>
      </c>
      <c r="K583" s="13">
        <f t="shared" si="47"/>
        <v>0.69139224999999727</v>
      </c>
      <c r="L583" s="13">
        <f>ABS(MA1SONY[[#This Row],[Erorr 2]])</f>
        <v>0.83149999999999835</v>
      </c>
      <c r="M583" s="11">
        <f>MA1SONY[[#This Row],[Abs Erorr 2]]/MA1SONY[[#This Row],[Adj Close]]</f>
        <v>4.5151936401746251E-2</v>
      </c>
      <c r="N583" s="9">
        <f t="shared" si="44"/>
        <v>19.4726</v>
      </c>
      <c r="O583" s="14">
        <f>MA1SONY[[#This Row],[Adj Close]]-MA1SONY[[#This Row],[6-MA]]</f>
        <v>-1.0569999999999986</v>
      </c>
      <c r="P583" s="13">
        <f>(MA1SONY[[#This Row],[Adj Close]]-N583)^2</f>
        <v>1.1172489999999971</v>
      </c>
      <c r="Q583" s="13">
        <f>ABS(MA1SONY[[#This Row],[Erorr 3]])</f>
        <v>1.0569999999999986</v>
      </c>
      <c r="R583" s="15">
        <f>MA1SONY[[#This Row],[Abs Erorr 3]]/MA1SONY[[#This Row],[Adj Close]]</f>
        <v>5.7396989508894554E-2</v>
      </c>
    </row>
    <row r="584" spans="2:18">
      <c r="B584" s="7">
        <v>44628.291666666664</v>
      </c>
      <c r="C584" s="8">
        <v>18.723099999999999</v>
      </c>
      <c r="D584" s="9">
        <f t="shared" si="46"/>
        <v>18.415600000000001</v>
      </c>
      <c r="E584" s="10">
        <f>MA1SONY[[#This Row],[Adj Close]]-MA1SONY[[#This Row],[Naive Trend ]]</f>
        <v>0.30749999999999744</v>
      </c>
      <c r="F584" s="6">
        <f t="shared" si="45"/>
        <v>9.4556249999998426E-2</v>
      </c>
      <c r="G584" s="6">
        <f>ABS(MA1SONY[[#This Row],[Erorr 1]])</f>
        <v>0.30749999999999744</v>
      </c>
      <c r="H584" s="11">
        <f>MA1SONY[[#This Row],[Abs Erorr 1]]/MA1SONY[[#This Row],[Adj Close]]</f>
        <v>1.6423562337433303E-2</v>
      </c>
      <c r="I584" s="9">
        <f t="shared" si="48"/>
        <v>18.867866666666668</v>
      </c>
      <c r="J584" s="12">
        <f>(MA1SONY[[#This Row],[Adj Close]]-MA1SONY[[#This Row],[3-MA]])</f>
        <v>-0.14476666666666915</v>
      </c>
      <c r="K584" s="13">
        <f t="shared" si="47"/>
        <v>2.0957387777778499E-2</v>
      </c>
      <c r="L584" s="13">
        <f>ABS(MA1SONY[[#This Row],[Erorr 2]])</f>
        <v>0.14476666666666915</v>
      </c>
      <c r="M584" s="11">
        <f>MA1SONY[[#This Row],[Abs Erorr 2]]/MA1SONY[[#This Row],[Adj Close]]</f>
        <v>7.7319817053089048E-3</v>
      </c>
      <c r="N584" s="9">
        <f t="shared" si="44"/>
        <v>19.207699999999999</v>
      </c>
      <c r="O584" s="14">
        <f>MA1SONY[[#This Row],[Adj Close]]-MA1SONY[[#This Row],[6-MA]]</f>
        <v>-0.48460000000000036</v>
      </c>
      <c r="P584" s="13">
        <f>(MA1SONY[[#This Row],[Adj Close]]-N584)^2</f>
        <v>0.23483716000000035</v>
      </c>
      <c r="Q584" s="13">
        <f>ABS(MA1SONY[[#This Row],[Erorr 3]])</f>
        <v>0.48460000000000036</v>
      </c>
      <c r="R584" s="15">
        <f>MA1SONY[[#This Row],[Abs Erorr 3]]/MA1SONY[[#This Row],[Adj Close]]</f>
        <v>2.5882466044618701E-2</v>
      </c>
    </row>
    <row r="585" spans="2:18">
      <c r="B585" s="7">
        <v>44629.291666666664</v>
      </c>
      <c r="C585" s="8">
        <v>18.899899999999999</v>
      </c>
      <c r="D585" s="9">
        <f t="shared" si="46"/>
        <v>18.723099999999999</v>
      </c>
      <c r="E585" s="10">
        <f>MA1SONY[[#This Row],[Adj Close]]-MA1SONY[[#This Row],[Naive Trend ]]</f>
        <v>0.17680000000000007</v>
      </c>
      <c r="F585" s="6">
        <f t="shared" si="45"/>
        <v>3.1258240000000027E-2</v>
      </c>
      <c r="G585" s="6">
        <f>ABS(MA1SONY[[#This Row],[Erorr 1]])</f>
        <v>0.17680000000000007</v>
      </c>
      <c r="H585" s="11">
        <f>MA1SONY[[#This Row],[Abs Erorr 1]]/MA1SONY[[#This Row],[Adj Close]]</f>
        <v>9.3545468494542344E-3</v>
      </c>
      <c r="I585" s="9">
        <f t="shared" si="48"/>
        <v>18.687866666666668</v>
      </c>
      <c r="J585" s="12">
        <f>(MA1SONY[[#This Row],[Adj Close]]-MA1SONY[[#This Row],[3-MA]])</f>
        <v>0.21203333333333063</v>
      </c>
      <c r="K585" s="13">
        <f t="shared" si="47"/>
        <v>4.4958134444443298E-2</v>
      </c>
      <c r="L585" s="13">
        <f>ABS(MA1SONY[[#This Row],[Erorr 2]])</f>
        <v>0.21203333333333063</v>
      </c>
      <c r="M585" s="11">
        <f>MA1SONY[[#This Row],[Abs Erorr 2]]/MA1SONY[[#This Row],[Adj Close]]</f>
        <v>1.1218754243849473E-2</v>
      </c>
      <c r="N585" s="9">
        <f t="shared" si="44"/>
        <v>19.044033333333335</v>
      </c>
      <c r="O585" s="14">
        <f>MA1SONY[[#This Row],[Adj Close]]-MA1SONY[[#This Row],[6-MA]]</f>
        <v>-0.14413333333333611</v>
      </c>
      <c r="P585" s="13">
        <f>(MA1SONY[[#This Row],[Adj Close]]-N585)^2</f>
        <v>2.0774417777778578E-2</v>
      </c>
      <c r="Q585" s="13">
        <f>ABS(MA1SONY[[#This Row],[Erorr 3]])</f>
        <v>0.14413333333333611</v>
      </c>
      <c r="R585" s="15">
        <f>MA1SONY[[#This Row],[Abs Erorr 3]]/MA1SONY[[#This Row],[Adj Close]]</f>
        <v>7.6261426427301797E-3</v>
      </c>
    </row>
    <row r="586" spans="2:18">
      <c r="B586" s="7">
        <v>44630.291666666664</v>
      </c>
      <c r="C586" s="8">
        <v>19.253499999999999</v>
      </c>
      <c r="D586" s="9">
        <f t="shared" si="46"/>
        <v>18.899899999999999</v>
      </c>
      <c r="E586" s="10">
        <f>MA1SONY[[#This Row],[Adj Close]]-MA1SONY[[#This Row],[Naive Trend ]]</f>
        <v>0.35360000000000014</v>
      </c>
      <c r="F586" s="6">
        <f t="shared" si="45"/>
        <v>0.12503296000000011</v>
      </c>
      <c r="G586" s="6">
        <f>ABS(MA1SONY[[#This Row],[Erorr 1]])</f>
        <v>0.35360000000000014</v>
      </c>
      <c r="H586" s="11">
        <f>MA1SONY[[#This Row],[Abs Erorr 1]]/MA1SONY[[#This Row],[Adj Close]]</f>
        <v>1.8365491988469637E-2</v>
      </c>
      <c r="I586" s="9">
        <f t="shared" si="48"/>
        <v>18.679533333333335</v>
      </c>
      <c r="J586" s="12">
        <f>(MA1SONY[[#This Row],[Adj Close]]-MA1SONY[[#This Row],[3-MA]])</f>
        <v>0.57396666666666363</v>
      </c>
      <c r="K586" s="13">
        <f t="shared" si="47"/>
        <v>0.32943773444444097</v>
      </c>
      <c r="L586" s="13">
        <f>ABS(MA1SONY[[#This Row],[Erorr 2]])</f>
        <v>0.57396666666666363</v>
      </c>
      <c r="M586" s="11">
        <f>MA1SONY[[#This Row],[Abs Erorr 2]]/MA1SONY[[#This Row],[Adj Close]]</f>
        <v>2.9811030029172028E-2</v>
      </c>
      <c r="N586" s="9">
        <f t="shared" ref="N586:N649" si="49">AVERAGE(C580:C585)</f>
        <v>18.963316666666667</v>
      </c>
      <c r="O586" s="14">
        <f>MA1SONY[[#This Row],[Adj Close]]-MA1SONY[[#This Row],[6-MA]]</f>
        <v>0.29018333333333146</v>
      </c>
      <c r="P586" s="13">
        <f>(MA1SONY[[#This Row],[Adj Close]]-N586)^2</f>
        <v>8.4206366944443362E-2</v>
      </c>
      <c r="Q586" s="13">
        <f>ABS(MA1SONY[[#This Row],[Erorr 3]])</f>
        <v>0.29018333333333146</v>
      </c>
      <c r="R586" s="15">
        <f>MA1SONY[[#This Row],[Abs Erorr 3]]/MA1SONY[[#This Row],[Adj Close]]</f>
        <v>1.507171856199296E-2</v>
      </c>
    </row>
    <row r="587" spans="2:18">
      <c r="B587" s="7">
        <v>44631.291666666664</v>
      </c>
      <c r="C587" s="8">
        <v>18.701899999999998</v>
      </c>
      <c r="D587" s="9">
        <f t="shared" si="46"/>
        <v>19.253499999999999</v>
      </c>
      <c r="E587" s="10">
        <f>MA1SONY[[#This Row],[Adj Close]]-MA1SONY[[#This Row],[Naive Trend ]]</f>
        <v>-0.55160000000000053</v>
      </c>
      <c r="F587" s="6">
        <f t="shared" si="45"/>
        <v>0.30426256000000057</v>
      </c>
      <c r="G587" s="6">
        <f>ABS(MA1SONY[[#This Row],[Erorr 1]])</f>
        <v>0.55160000000000053</v>
      </c>
      <c r="H587" s="11">
        <f>MA1SONY[[#This Row],[Abs Erorr 1]]/MA1SONY[[#This Row],[Adj Close]]</f>
        <v>2.9494329453157195E-2</v>
      </c>
      <c r="I587" s="9">
        <f t="shared" si="48"/>
        <v>18.958833333333331</v>
      </c>
      <c r="J587" s="12">
        <f>(MA1SONY[[#This Row],[Adj Close]]-MA1SONY[[#This Row],[3-MA]])</f>
        <v>-0.25693333333333257</v>
      </c>
      <c r="K587" s="13">
        <f t="shared" si="47"/>
        <v>6.6014737777777388E-2</v>
      </c>
      <c r="L587" s="13">
        <f>ABS(MA1SONY[[#This Row],[Erorr 2]])</f>
        <v>0.25693333333333257</v>
      </c>
      <c r="M587" s="11">
        <f>MA1SONY[[#This Row],[Abs Erorr 2]]/MA1SONY[[#This Row],[Adj Close]]</f>
        <v>1.3738354570034734E-2</v>
      </c>
      <c r="N587" s="9">
        <f t="shared" si="49"/>
        <v>18.913350000000001</v>
      </c>
      <c r="O587" s="14">
        <f>MA1SONY[[#This Row],[Adj Close]]-MA1SONY[[#This Row],[6-MA]]</f>
        <v>-0.2114500000000028</v>
      </c>
      <c r="P587" s="13">
        <f>(MA1SONY[[#This Row],[Adj Close]]-N587)^2</f>
        <v>4.4711102500001182E-2</v>
      </c>
      <c r="Q587" s="13">
        <f>ABS(MA1SONY[[#This Row],[Erorr 3]])</f>
        <v>0.2114500000000028</v>
      </c>
      <c r="R587" s="15">
        <f>MA1SONY[[#This Row],[Abs Erorr 3]]/MA1SONY[[#This Row],[Adj Close]]</f>
        <v>1.1306337858720388E-2</v>
      </c>
    </row>
    <row r="588" spans="2:18">
      <c r="B588" s="7">
        <v>44634.291666666664</v>
      </c>
      <c r="C588" s="8">
        <v>18.217600000000001</v>
      </c>
      <c r="D588" s="9">
        <f t="shared" si="46"/>
        <v>18.701899999999998</v>
      </c>
      <c r="E588" s="10">
        <f>MA1SONY[[#This Row],[Adj Close]]-MA1SONY[[#This Row],[Naive Trend ]]</f>
        <v>-0.48429999999999751</v>
      </c>
      <c r="F588" s="6">
        <f t="shared" si="45"/>
        <v>0.23454648999999758</v>
      </c>
      <c r="G588" s="6">
        <f>ABS(MA1SONY[[#This Row],[Erorr 1]])</f>
        <v>0.48429999999999751</v>
      </c>
      <c r="H588" s="11">
        <f>MA1SONY[[#This Row],[Abs Erorr 1]]/MA1SONY[[#This Row],[Adj Close]]</f>
        <v>2.6584182329176042E-2</v>
      </c>
      <c r="I588" s="9">
        <f t="shared" si="48"/>
        <v>18.951766666666668</v>
      </c>
      <c r="J588" s="12">
        <f>(MA1SONY[[#This Row],[Adj Close]]-MA1SONY[[#This Row],[3-MA]])</f>
        <v>-0.73416666666666686</v>
      </c>
      <c r="K588" s="13">
        <f t="shared" si="47"/>
        <v>0.53900069444444476</v>
      </c>
      <c r="L588" s="13">
        <f>ABS(MA1SONY[[#This Row],[Erorr 2]])</f>
        <v>0.73416666666666686</v>
      </c>
      <c r="M588" s="11">
        <f>MA1SONY[[#This Row],[Abs Erorr 2]]/MA1SONY[[#This Row],[Adj Close]]</f>
        <v>4.0299856548978288E-2</v>
      </c>
      <c r="N588" s="9">
        <f t="shared" si="49"/>
        <v>18.819816666666668</v>
      </c>
      <c r="O588" s="14">
        <f>MA1SONY[[#This Row],[Adj Close]]-MA1SONY[[#This Row],[6-MA]]</f>
        <v>-0.60221666666666707</v>
      </c>
      <c r="P588" s="13">
        <f>(MA1SONY[[#This Row],[Adj Close]]-N588)^2</f>
        <v>0.36266491361111158</v>
      </c>
      <c r="Q588" s="13">
        <f>ABS(MA1SONY[[#This Row],[Erorr 3]])</f>
        <v>0.60221666666666707</v>
      </c>
      <c r="R588" s="15">
        <f>MA1SONY[[#This Row],[Abs Erorr 3]]/MA1SONY[[#This Row],[Adj Close]]</f>
        <v>3.3056860764681791E-2</v>
      </c>
    </row>
    <row r="589" spans="2:18">
      <c r="B589" s="7">
        <v>44635.291666666664</v>
      </c>
      <c r="C589" s="8">
        <v>18.8537</v>
      </c>
      <c r="D589" s="9">
        <f t="shared" si="46"/>
        <v>18.217600000000001</v>
      </c>
      <c r="E589" s="10">
        <f>MA1SONY[[#This Row],[Adj Close]]-MA1SONY[[#This Row],[Naive Trend ]]</f>
        <v>0.636099999999999</v>
      </c>
      <c r="F589" s="6">
        <f t="shared" si="45"/>
        <v>0.40462320999999873</v>
      </c>
      <c r="G589" s="6">
        <f>ABS(MA1SONY[[#This Row],[Erorr 1]])</f>
        <v>0.636099999999999</v>
      </c>
      <c r="H589" s="11">
        <f>MA1SONY[[#This Row],[Abs Erorr 1]]/MA1SONY[[#This Row],[Adj Close]]</f>
        <v>3.3738735632793511E-2</v>
      </c>
      <c r="I589" s="9">
        <f t="shared" si="48"/>
        <v>18.724333333333334</v>
      </c>
      <c r="J589" s="12">
        <f>(MA1SONY[[#This Row],[Adj Close]]-MA1SONY[[#This Row],[3-MA]])</f>
        <v>0.12936666666666596</v>
      </c>
      <c r="K589" s="13">
        <f t="shared" si="47"/>
        <v>1.6735734444444261E-2</v>
      </c>
      <c r="L589" s="13">
        <f>ABS(MA1SONY[[#This Row],[Erorr 2]])</f>
        <v>0.12936666666666596</v>
      </c>
      <c r="M589" s="11">
        <f>MA1SONY[[#This Row],[Abs Erorr 2]]/MA1SONY[[#This Row],[Adj Close]]</f>
        <v>6.8616062983216011E-3</v>
      </c>
      <c r="N589" s="9">
        <f t="shared" si="49"/>
        <v>18.701933333333333</v>
      </c>
      <c r="O589" s="14">
        <f>MA1SONY[[#This Row],[Adj Close]]-MA1SONY[[#This Row],[6-MA]]</f>
        <v>0.15176666666666705</v>
      </c>
      <c r="P589" s="13">
        <f>(MA1SONY[[#This Row],[Adj Close]]-N589)^2</f>
        <v>2.3033121111111228E-2</v>
      </c>
      <c r="Q589" s="13">
        <f>ABS(MA1SONY[[#This Row],[Erorr 3]])</f>
        <v>0.15176666666666705</v>
      </c>
      <c r="R589" s="15">
        <f>MA1SONY[[#This Row],[Abs Erorr 3]]/MA1SONY[[#This Row],[Adj Close]]</f>
        <v>8.0497020036739229E-3</v>
      </c>
    </row>
    <row r="590" spans="2:18">
      <c r="B590" s="7">
        <v>44636.291666666664</v>
      </c>
      <c r="C590" s="8">
        <v>19.747399999999999</v>
      </c>
      <c r="D590" s="9">
        <f t="shared" si="46"/>
        <v>18.8537</v>
      </c>
      <c r="E590" s="10">
        <f>MA1SONY[[#This Row],[Adj Close]]-MA1SONY[[#This Row],[Naive Trend ]]</f>
        <v>0.89369999999999905</v>
      </c>
      <c r="F590" s="6">
        <f t="shared" si="45"/>
        <v>0.7986996899999983</v>
      </c>
      <c r="G590" s="6">
        <f>ABS(MA1SONY[[#This Row],[Erorr 1]])</f>
        <v>0.89369999999999905</v>
      </c>
      <c r="H590" s="11">
        <f>MA1SONY[[#This Row],[Abs Erorr 1]]/MA1SONY[[#This Row],[Adj Close]]</f>
        <v>4.5256590741059539E-2</v>
      </c>
      <c r="I590" s="9">
        <f t="shared" si="48"/>
        <v>18.591066666666666</v>
      </c>
      <c r="J590" s="12">
        <f>(MA1SONY[[#This Row],[Adj Close]]-MA1SONY[[#This Row],[3-MA]])</f>
        <v>1.1563333333333325</v>
      </c>
      <c r="K590" s="13">
        <f t="shared" si="47"/>
        <v>1.3371067777777759</v>
      </c>
      <c r="L590" s="13">
        <f>ABS(MA1SONY[[#This Row],[Erorr 2]])</f>
        <v>1.1563333333333325</v>
      </c>
      <c r="M590" s="11">
        <f>MA1SONY[[#This Row],[Abs Erorr 2]]/MA1SONY[[#This Row],[Adj Close]]</f>
        <v>5.8556231875251052E-2</v>
      </c>
      <c r="N590" s="9">
        <f t="shared" si="49"/>
        <v>18.77495</v>
      </c>
      <c r="O590" s="14">
        <f>MA1SONY[[#This Row],[Adj Close]]-MA1SONY[[#This Row],[6-MA]]</f>
        <v>0.97244999999999848</v>
      </c>
      <c r="P590" s="13">
        <f>(MA1SONY[[#This Row],[Adj Close]]-N590)^2</f>
        <v>0.94565900249999701</v>
      </c>
      <c r="Q590" s="13">
        <f>ABS(MA1SONY[[#This Row],[Erorr 3]])</f>
        <v>0.97244999999999848</v>
      </c>
      <c r="R590" s="15">
        <f>MA1SONY[[#This Row],[Abs Erorr 3]]/MA1SONY[[#This Row],[Adj Close]]</f>
        <v>4.9244457498202221E-2</v>
      </c>
    </row>
    <row r="591" spans="2:18">
      <c r="B591" s="7">
        <v>44637.291666666664</v>
      </c>
      <c r="C591" s="8">
        <v>20.1068</v>
      </c>
      <c r="D591" s="9">
        <f t="shared" si="46"/>
        <v>19.747399999999999</v>
      </c>
      <c r="E591" s="10">
        <f>MA1SONY[[#This Row],[Adj Close]]-MA1SONY[[#This Row],[Naive Trend ]]</f>
        <v>0.35940000000000083</v>
      </c>
      <c r="F591" s="6">
        <f t="shared" si="45"/>
        <v>0.12916836000000059</v>
      </c>
      <c r="G591" s="6">
        <f>ABS(MA1SONY[[#This Row],[Erorr 1]])</f>
        <v>0.35940000000000083</v>
      </c>
      <c r="H591" s="11">
        <f>MA1SONY[[#This Row],[Abs Erorr 1]]/MA1SONY[[#This Row],[Adj Close]]</f>
        <v>1.787454990351527E-2</v>
      </c>
      <c r="I591" s="9">
        <f t="shared" si="48"/>
        <v>18.939566666666668</v>
      </c>
      <c r="J591" s="12">
        <f>(MA1SONY[[#This Row],[Adj Close]]-MA1SONY[[#This Row],[3-MA]])</f>
        <v>1.167233333333332</v>
      </c>
      <c r="K591" s="13">
        <f t="shared" si="47"/>
        <v>1.3624336544444413</v>
      </c>
      <c r="L591" s="13">
        <f>ABS(MA1SONY[[#This Row],[Erorr 2]])</f>
        <v>1.167233333333332</v>
      </c>
      <c r="M591" s="11">
        <f>MA1SONY[[#This Row],[Abs Erorr 2]]/MA1SONY[[#This Row],[Adj Close]]</f>
        <v>5.8051670744888893E-2</v>
      </c>
      <c r="N591" s="9">
        <f t="shared" si="49"/>
        <v>18.945666666666668</v>
      </c>
      <c r="O591" s="14">
        <f>MA1SONY[[#This Row],[Adj Close]]-MA1SONY[[#This Row],[6-MA]]</f>
        <v>1.161133333333332</v>
      </c>
      <c r="P591" s="13">
        <f>(MA1SONY[[#This Row],[Adj Close]]-N591)^2</f>
        <v>1.3482306177777748</v>
      </c>
      <c r="Q591" s="13">
        <f>ABS(MA1SONY[[#This Row],[Erorr 3]])</f>
        <v>1.161133333333332</v>
      </c>
      <c r="R591" s="15">
        <f>MA1SONY[[#This Row],[Abs Erorr 3]]/MA1SONY[[#This Row],[Adj Close]]</f>
        <v>5.774829079382756E-2</v>
      </c>
    </row>
    <row r="592" spans="2:18">
      <c r="B592" s="7">
        <v>44638.291666666664</v>
      </c>
      <c r="C592" s="8">
        <v>20.395099999999999</v>
      </c>
      <c r="D592" s="9">
        <f t="shared" si="46"/>
        <v>20.1068</v>
      </c>
      <c r="E592" s="10">
        <f>MA1SONY[[#This Row],[Adj Close]]-MA1SONY[[#This Row],[Naive Trend ]]</f>
        <v>0.28829999999999956</v>
      </c>
      <c r="F592" s="6">
        <f t="shared" si="45"/>
        <v>8.3116889999999749E-2</v>
      </c>
      <c r="G592" s="6">
        <f>ABS(MA1SONY[[#This Row],[Erorr 1]])</f>
        <v>0.28829999999999956</v>
      </c>
      <c r="H592" s="11">
        <f>MA1SONY[[#This Row],[Abs Erorr 1]]/MA1SONY[[#This Row],[Adj Close]]</f>
        <v>1.4135748292481997E-2</v>
      </c>
      <c r="I592" s="9">
        <f t="shared" si="48"/>
        <v>19.569300000000002</v>
      </c>
      <c r="J592" s="12">
        <f>(MA1SONY[[#This Row],[Adj Close]]-MA1SONY[[#This Row],[3-MA]])</f>
        <v>0.82579999999999742</v>
      </c>
      <c r="K592" s="13">
        <f t="shared" si="47"/>
        <v>0.6819456399999958</v>
      </c>
      <c r="L592" s="13">
        <f>ABS(MA1SONY[[#This Row],[Erorr 2]])</f>
        <v>0.82579999999999742</v>
      </c>
      <c r="M592" s="11">
        <f>MA1SONY[[#This Row],[Abs Erorr 2]]/MA1SONY[[#This Row],[Adj Close]]</f>
        <v>4.0490117724355235E-2</v>
      </c>
      <c r="N592" s="9">
        <f t="shared" si="49"/>
        <v>19.146816666666666</v>
      </c>
      <c r="O592" s="14">
        <f>MA1SONY[[#This Row],[Adj Close]]-MA1SONY[[#This Row],[6-MA]]</f>
        <v>1.2482833333333332</v>
      </c>
      <c r="P592" s="13">
        <f>(MA1SONY[[#This Row],[Adj Close]]-N592)^2</f>
        <v>1.5582112802777774</v>
      </c>
      <c r="Q592" s="13">
        <f>ABS(MA1SONY[[#This Row],[Erorr 3]])</f>
        <v>1.2482833333333332</v>
      </c>
      <c r="R592" s="15">
        <f>MA1SONY[[#This Row],[Abs Erorr 3]]/MA1SONY[[#This Row],[Adj Close]]</f>
        <v>6.1205060692682715E-2</v>
      </c>
    </row>
    <row r="593" spans="2:18">
      <c r="B593" s="7">
        <v>44641.291666666664</v>
      </c>
      <c r="C593" s="8">
        <v>20.074100000000001</v>
      </c>
      <c r="D593" s="9">
        <f t="shared" si="46"/>
        <v>20.395099999999999</v>
      </c>
      <c r="E593" s="10">
        <f>MA1SONY[[#This Row],[Adj Close]]-MA1SONY[[#This Row],[Naive Trend ]]</f>
        <v>-0.32099999999999795</v>
      </c>
      <c r="F593" s="6">
        <f t="shared" si="45"/>
        <v>0.10304099999999869</v>
      </c>
      <c r="G593" s="6">
        <f>ABS(MA1SONY[[#This Row],[Erorr 1]])</f>
        <v>0.32099999999999795</v>
      </c>
      <c r="H593" s="11">
        <f>MA1SONY[[#This Row],[Abs Erorr 1]]/MA1SONY[[#This Row],[Adj Close]]</f>
        <v>1.5990754255483332E-2</v>
      </c>
      <c r="I593" s="9">
        <f t="shared" si="48"/>
        <v>20.083099999999998</v>
      </c>
      <c r="J593" s="12">
        <f>(MA1SONY[[#This Row],[Adj Close]]-MA1SONY[[#This Row],[3-MA]])</f>
        <v>-8.9999999999967883E-3</v>
      </c>
      <c r="K593" s="13">
        <f t="shared" si="47"/>
        <v>8.0999999999942189E-5</v>
      </c>
      <c r="L593" s="13">
        <f>ABS(MA1SONY[[#This Row],[Erorr 2]])</f>
        <v>8.9999999999967883E-3</v>
      </c>
      <c r="M593" s="11">
        <f>MA1SONY[[#This Row],[Abs Erorr 2]]/MA1SONY[[#This Row],[Adj Close]]</f>
        <v>4.4833890435918861E-4</v>
      </c>
      <c r="N593" s="9">
        <f t="shared" si="49"/>
        <v>19.337083333333332</v>
      </c>
      <c r="O593" s="14">
        <f>MA1SONY[[#This Row],[Adj Close]]-MA1SONY[[#This Row],[6-MA]]</f>
        <v>0.7370166666666691</v>
      </c>
      <c r="P593" s="13">
        <f>(MA1SONY[[#This Row],[Adj Close]]-N593)^2</f>
        <v>0.54319356694444798</v>
      </c>
      <c r="Q593" s="13">
        <f>ABS(MA1SONY[[#This Row],[Erorr 3]])</f>
        <v>0.7370166666666691</v>
      </c>
      <c r="R593" s="15">
        <f>MA1SONY[[#This Row],[Abs Erorr 3]]/MA1SONY[[#This Row],[Adj Close]]</f>
        <v>3.6714804980879291E-2</v>
      </c>
    </row>
    <row r="594" spans="2:18">
      <c r="B594" s="7">
        <v>44642.291666666664</v>
      </c>
      <c r="C594" s="8">
        <v>20.3201</v>
      </c>
      <c r="D594" s="9">
        <f t="shared" si="46"/>
        <v>20.074100000000001</v>
      </c>
      <c r="E594" s="10">
        <f>MA1SONY[[#This Row],[Adj Close]]-MA1SONY[[#This Row],[Naive Trend ]]</f>
        <v>0.24599999999999866</v>
      </c>
      <c r="F594" s="6">
        <f t="shared" si="45"/>
        <v>6.0515999999999341E-2</v>
      </c>
      <c r="G594" s="6">
        <f>ABS(MA1SONY[[#This Row],[Erorr 1]])</f>
        <v>0.24599999999999866</v>
      </c>
      <c r="H594" s="11">
        <f>MA1SONY[[#This Row],[Abs Erorr 1]]/MA1SONY[[#This Row],[Adj Close]]</f>
        <v>1.2106239634647402E-2</v>
      </c>
      <c r="I594" s="9">
        <f t="shared" si="48"/>
        <v>20.192</v>
      </c>
      <c r="J594" s="12">
        <f>(MA1SONY[[#This Row],[Adj Close]]-MA1SONY[[#This Row],[3-MA]])</f>
        <v>0.12809999999999988</v>
      </c>
      <c r="K594" s="13">
        <f t="shared" si="47"/>
        <v>1.640960999999997E-2</v>
      </c>
      <c r="L594" s="13">
        <f>ABS(MA1SONY[[#This Row],[Erorr 2]])</f>
        <v>0.12809999999999988</v>
      </c>
      <c r="M594" s="11">
        <f>MA1SONY[[#This Row],[Abs Erorr 2]]/MA1SONY[[#This Row],[Adj Close]]</f>
        <v>6.3041028341395897E-3</v>
      </c>
      <c r="N594" s="9">
        <f t="shared" si="49"/>
        <v>19.565783333333332</v>
      </c>
      <c r="O594" s="14">
        <f>MA1SONY[[#This Row],[Adj Close]]-MA1SONY[[#This Row],[6-MA]]</f>
        <v>0.75431666666666786</v>
      </c>
      <c r="P594" s="13">
        <f>(MA1SONY[[#This Row],[Adj Close]]-N594)^2</f>
        <v>0.56899363361111288</v>
      </c>
      <c r="Q594" s="13">
        <f>ABS(MA1SONY[[#This Row],[Erorr 3]])</f>
        <v>0.75431666666666786</v>
      </c>
      <c r="R594" s="15">
        <f>MA1SONY[[#This Row],[Abs Erorr 3]]/MA1SONY[[#This Row],[Adj Close]]</f>
        <v>3.7121700516565756E-2</v>
      </c>
    </row>
    <row r="595" spans="2:18">
      <c r="B595" s="7">
        <v>44643.291666666664</v>
      </c>
      <c r="C595" s="8">
        <v>20.016500000000001</v>
      </c>
      <c r="D595" s="9">
        <f t="shared" si="46"/>
        <v>20.3201</v>
      </c>
      <c r="E595" s="10">
        <f>MA1SONY[[#This Row],[Adj Close]]-MA1SONY[[#This Row],[Naive Trend ]]</f>
        <v>-0.30359999999999943</v>
      </c>
      <c r="F595" s="6">
        <f t="shared" si="45"/>
        <v>9.2172959999999651E-2</v>
      </c>
      <c r="G595" s="6">
        <f>ABS(MA1SONY[[#This Row],[Erorr 1]])</f>
        <v>0.30359999999999943</v>
      </c>
      <c r="H595" s="11">
        <f>MA1SONY[[#This Row],[Abs Erorr 1]]/MA1SONY[[#This Row],[Adj Close]]</f>
        <v>1.516748682337069E-2</v>
      </c>
      <c r="I595" s="9">
        <f t="shared" si="48"/>
        <v>20.263099999999998</v>
      </c>
      <c r="J595" s="12">
        <f>(MA1SONY[[#This Row],[Adj Close]]-MA1SONY[[#This Row],[3-MA]])</f>
        <v>-0.24659999999999727</v>
      </c>
      <c r="K595" s="13">
        <f t="shared" si="47"/>
        <v>6.0811559999998654E-2</v>
      </c>
      <c r="L595" s="13">
        <f>ABS(MA1SONY[[#This Row],[Erorr 2]])</f>
        <v>0.24659999999999727</v>
      </c>
      <c r="M595" s="11">
        <f>MA1SONY[[#This Row],[Abs Erorr 2]]/MA1SONY[[#This Row],[Adj Close]]</f>
        <v>1.2319836135188332E-2</v>
      </c>
      <c r="N595" s="9">
        <f t="shared" si="49"/>
        <v>19.9162</v>
      </c>
      <c r="O595" s="14">
        <f>MA1SONY[[#This Row],[Adj Close]]-MA1SONY[[#This Row],[6-MA]]</f>
        <v>0.10030000000000072</v>
      </c>
      <c r="P595" s="13">
        <f>(MA1SONY[[#This Row],[Adj Close]]-N595)^2</f>
        <v>1.0060090000000145E-2</v>
      </c>
      <c r="Q595" s="13">
        <f>ABS(MA1SONY[[#This Row],[Erorr 3]])</f>
        <v>0.10030000000000072</v>
      </c>
      <c r="R595" s="15">
        <f>MA1SONY[[#This Row],[Abs Erorr 3]]/MA1SONY[[#This Row],[Adj Close]]</f>
        <v>5.0108660355207314E-3</v>
      </c>
    </row>
    <row r="596" spans="2:18">
      <c r="B596" s="7">
        <v>44644.291666666664</v>
      </c>
      <c r="C596" s="8">
        <v>20.635300000000001</v>
      </c>
      <c r="D596" s="9">
        <f t="shared" si="46"/>
        <v>20.016500000000001</v>
      </c>
      <c r="E596" s="10">
        <f>MA1SONY[[#This Row],[Adj Close]]-MA1SONY[[#This Row],[Naive Trend ]]</f>
        <v>0.61880000000000024</v>
      </c>
      <c r="F596" s="6">
        <f t="shared" si="45"/>
        <v>0.38291344000000027</v>
      </c>
      <c r="G596" s="6">
        <f>ABS(MA1SONY[[#This Row],[Erorr 1]])</f>
        <v>0.61880000000000024</v>
      </c>
      <c r="H596" s="11">
        <f>MA1SONY[[#This Row],[Abs Erorr 1]]/MA1SONY[[#This Row],[Adj Close]]</f>
        <v>2.9987448692289437E-2</v>
      </c>
      <c r="I596" s="9">
        <f t="shared" si="48"/>
        <v>20.136900000000001</v>
      </c>
      <c r="J596" s="12">
        <f>(MA1SONY[[#This Row],[Adj Close]]-MA1SONY[[#This Row],[3-MA]])</f>
        <v>0.49840000000000018</v>
      </c>
      <c r="K596" s="13">
        <f t="shared" si="47"/>
        <v>0.24840256000000019</v>
      </c>
      <c r="L596" s="13">
        <f>ABS(MA1SONY[[#This Row],[Erorr 2]])</f>
        <v>0.49840000000000018</v>
      </c>
      <c r="M596" s="11">
        <f>MA1SONY[[#This Row],[Abs Erorr 2]]/MA1SONY[[#This Row],[Adj Close]]</f>
        <v>2.4152786729536288E-2</v>
      </c>
      <c r="N596" s="9">
        <f t="shared" si="49"/>
        <v>20.11</v>
      </c>
      <c r="O596" s="14">
        <f>MA1SONY[[#This Row],[Adj Close]]-MA1SONY[[#This Row],[6-MA]]</f>
        <v>0.52530000000000143</v>
      </c>
      <c r="P596" s="13">
        <f>(MA1SONY[[#This Row],[Adj Close]]-N596)^2</f>
        <v>0.27594009000000153</v>
      </c>
      <c r="Q596" s="13">
        <f>ABS(MA1SONY[[#This Row],[Erorr 3]])</f>
        <v>0.52530000000000143</v>
      </c>
      <c r="R596" s="15">
        <f>MA1SONY[[#This Row],[Abs Erorr 3]]/MA1SONY[[#This Row],[Adj Close]]</f>
        <v>2.5456378148124882E-2</v>
      </c>
    </row>
    <row r="597" spans="2:18">
      <c r="B597" s="7">
        <v>44645.291666666664</v>
      </c>
      <c r="C597" s="8">
        <v>20.427800000000001</v>
      </c>
      <c r="D597" s="9">
        <f t="shared" si="46"/>
        <v>20.635300000000001</v>
      </c>
      <c r="E597" s="10">
        <f>MA1SONY[[#This Row],[Adj Close]]-MA1SONY[[#This Row],[Naive Trend ]]</f>
        <v>-0.20749999999999957</v>
      </c>
      <c r="F597" s="6">
        <f t="shared" si="45"/>
        <v>4.3056249999999824E-2</v>
      </c>
      <c r="G597" s="6">
        <f>ABS(MA1SONY[[#This Row],[Erorr 1]])</f>
        <v>0.20749999999999957</v>
      </c>
      <c r="H597" s="11">
        <f>MA1SONY[[#This Row],[Abs Erorr 1]]/MA1SONY[[#This Row],[Adj Close]]</f>
        <v>1.0157726235815876E-2</v>
      </c>
      <c r="I597" s="9">
        <f t="shared" si="48"/>
        <v>20.323966666666667</v>
      </c>
      <c r="J597" s="12">
        <f>(MA1SONY[[#This Row],[Adj Close]]-MA1SONY[[#This Row],[3-MA]])</f>
        <v>0.10383333333333411</v>
      </c>
      <c r="K597" s="13">
        <f t="shared" si="47"/>
        <v>1.0781361111111273E-2</v>
      </c>
      <c r="L597" s="13">
        <f>ABS(MA1SONY[[#This Row],[Erorr 2]])</f>
        <v>0.10383333333333411</v>
      </c>
      <c r="M597" s="11">
        <f>MA1SONY[[#This Row],[Abs Erorr 2]]/MA1SONY[[#This Row],[Adj Close]]</f>
        <v>5.0829425260348208E-3</v>
      </c>
      <c r="N597" s="9">
        <f t="shared" si="49"/>
        <v>20.257983333333332</v>
      </c>
      <c r="O597" s="14">
        <f>MA1SONY[[#This Row],[Adj Close]]-MA1SONY[[#This Row],[6-MA]]</f>
        <v>0.16981666666666939</v>
      </c>
      <c r="P597" s="13">
        <f>(MA1SONY[[#This Row],[Adj Close]]-N597)^2</f>
        <v>2.8837700277778704E-2</v>
      </c>
      <c r="Q597" s="13">
        <f>ABS(MA1SONY[[#This Row],[Erorr 3]])</f>
        <v>0.16981666666666939</v>
      </c>
      <c r="R597" s="15">
        <f>MA1SONY[[#This Row],[Abs Erorr 3]]/MA1SONY[[#This Row],[Adj Close]]</f>
        <v>8.3130178808618338E-3</v>
      </c>
    </row>
    <row r="598" spans="2:18">
      <c r="B598" s="7">
        <v>44648.291666666664</v>
      </c>
      <c r="C598" s="8">
        <v>20.185600000000001</v>
      </c>
      <c r="D598" s="9">
        <f t="shared" si="46"/>
        <v>20.427800000000001</v>
      </c>
      <c r="E598" s="10">
        <f>MA1SONY[[#This Row],[Adj Close]]-MA1SONY[[#This Row],[Naive Trend ]]</f>
        <v>-0.24220000000000041</v>
      </c>
      <c r="F598" s="6">
        <f t="shared" si="45"/>
        <v>5.86608400000002E-2</v>
      </c>
      <c r="G598" s="6">
        <f>ABS(MA1SONY[[#This Row],[Erorr 1]])</f>
        <v>0.24220000000000041</v>
      </c>
      <c r="H598" s="11">
        <f>MA1SONY[[#This Row],[Abs Erorr 1]]/MA1SONY[[#This Row],[Adj Close]]</f>
        <v>1.1998652504755885E-2</v>
      </c>
      <c r="I598" s="9">
        <f t="shared" si="48"/>
        <v>20.359866666666665</v>
      </c>
      <c r="J598" s="12">
        <f>(MA1SONY[[#This Row],[Adj Close]]-MA1SONY[[#This Row],[3-MA]])</f>
        <v>-0.17426666666666435</v>
      </c>
      <c r="K598" s="13">
        <f t="shared" si="47"/>
        <v>3.0368871111110304E-2</v>
      </c>
      <c r="L598" s="13">
        <f>ABS(MA1SONY[[#This Row],[Erorr 2]])</f>
        <v>0.17426666666666435</v>
      </c>
      <c r="M598" s="11">
        <f>MA1SONY[[#This Row],[Abs Erorr 2]]/MA1SONY[[#This Row],[Adj Close]]</f>
        <v>8.6332170788415673E-3</v>
      </c>
      <c r="N598" s="9">
        <f t="shared" si="49"/>
        <v>20.311483333333335</v>
      </c>
      <c r="O598" s="14">
        <f>MA1SONY[[#This Row],[Adj Close]]-MA1SONY[[#This Row],[6-MA]]</f>
        <v>-0.12588333333333424</v>
      </c>
      <c r="P598" s="13">
        <f>(MA1SONY[[#This Row],[Adj Close]]-N598)^2</f>
        <v>1.5846613611111338E-2</v>
      </c>
      <c r="Q598" s="13">
        <f>ABS(MA1SONY[[#This Row],[Erorr 3]])</f>
        <v>0.12588333333333424</v>
      </c>
      <c r="R598" s="15">
        <f>MA1SONY[[#This Row],[Abs Erorr 3]]/MA1SONY[[#This Row],[Adj Close]]</f>
        <v>6.2362938596491673E-3</v>
      </c>
    </row>
    <row r="599" spans="2:18">
      <c r="B599" s="7">
        <v>44649.291666666664</v>
      </c>
      <c r="C599" s="8">
        <v>20.595400000000001</v>
      </c>
      <c r="D599" s="9">
        <f t="shared" si="46"/>
        <v>20.185600000000001</v>
      </c>
      <c r="E599" s="10">
        <f>MA1SONY[[#This Row],[Adj Close]]-MA1SONY[[#This Row],[Naive Trend ]]</f>
        <v>0.40980000000000061</v>
      </c>
      <c r="F599" s="6">
        <f t="shared" si="45"/>
        <v>0.16793604000000051</v>
      </c>
      <c r="G599" s="6">
        <f>ABS(MA1SONY[[#This Row],[Erorr 1]])</f>
        <v>0.40980000000000061</v>
      </c>
      <c r="H599" s="11">
        <f>MA1SONY[[#This Row],[Abs Erorr 1]]/MA1SONY[[#This Row],[Adj Close]]</f>
        <v>1.9897647047398961E-2</v>
      </c>
      <c r="I599" s="9">
        <f t="shared" si="48"/>
        <v>20.416233333333334</v>
      </c>
      <c r="J599" s="12">
        <f>(MA1SONY[[#This Row],[Adj Close]]-MA1SONY[[#This Row],[3-MA]])</f>
        <v>0.17916666666666714</v>
      </c>
      <c r="K599" s="13">
        <f t="shared" si="47"/>
        <v>3.2100694444444612E-2</v>
      </c>
      <c r="L599" s="13">
        <f>ABS(MA1SONY[[#This Row],[Erorr 2]])</f>
        <v>0.17916666666666714</v>
      </c>
      <c r="M599" s="11">
        <f>MA1SONY[[#This Row],[Abs Erorr 2]]/MA1SONY[[#This Row],[Adj Close]]</f>
        <v>8.6993535773360626E-3</v>
      </c>
      <c r="N599" s="9">
        <f t="shared" si="49"/>
        <v>20.276566666666668</v>
      </c>
      <c r="O599" s="14">
        <f>MA1SONY[[#This Row],[Adj Close]]-MA1SONY[[#This Row],[6-MA]]</f>
        <v>0.31883333333333397</v>
      </c>
      <c r="P599" s="13">
        <f>(MA1SONY[[#This Row],[Adj Close]]-N599)^2</f>
        <v>0.10165469444444485</v>
      </c>
      <c r="Q599" s="13">
        <f>ABS(MA1SONY[[#This Row],[Erorr 3]])</f>
        <v>0.31883333333333397</v>
      </c>
      <c r="R599" s="15">
        <f>MA1SONY[[#This Row],[Abs Erorr 3]]/MA1SONY[[#This Row],[Adj Close]]</f>
        <v>1.5480803156691977E-2</v>
      </c>
    </row>
    <row r="600" spans="2:18">
      <c r="B600" s="7">
        <v>44650.291666666664</v>
      </c>
      <c r="C600" s="8">
        <v>20.476600000000001</v>
      </c>
      <c r="D600" s="9">
        <f t="shared" si="46"/>
        <v>20.595400000000001</v>
      </c>
      <c r="E600" s="10">
        <f>MA1SONY[[#This Row],[Adj Close]]-MA1SONY[[#This Row],[Naive Trend ]]</f>
        <v>-0.11880000000000024</v>
      </c>
      <c r="F600" s="6">
        <f t="shared" si="45"/>
        <v>1.4113440000000057E-2</v>
      </c>
      <c r="G600" s="6">
        <f>ABS(MA1SONY[[#This Row],[Erorr 1]])</f>
        <v>0.11880000000000024</v>
      </c>
      <c r="H600" s="11">
        <f>MA1SONY[[#This Row],[Abs Erorr 1]]/MA1SONY[[#This Row],[Adj Close]]</f>
        <v>5.8017444302276861E-3</v>
      </c>
      <c r="I600" s="9">
        <f t="shared" si="48"/>
        <v>20.402933333333333</v>
      </c>
      <c r="J600" s="12">
        <f>(MA1SONY[[#This Row],[Adj Close]]-MA1SONY[[#This Row],[3-MA]])</f>
        <v>7.3666666666667879E-2</v>
      </c>
      <c r="K600" s="13">
        <f t="shared" si="47"/>
        <v>5.4267777777779564E-3</v>
      </c>
      <c r="L600" s="13">
        <f>ABS(MA1SONY[[#This Row],[Erorr 2]])</f>
        <v>7.3666666666667879E-2</v>
      </c>
      <c r="M600" s="11">
        <f>MA1SONY[[#This Row],[Abs Erorr 2]]/MA1SONY[[#This Row],[Adj Close]]</f>
        <v>3.5976024665553791E-3</v>
      </c>
      <c r="N600" s="9">
        <f t="shared" si="49"/>
        <v>20.363450000000004</v>
      </c>
      <c r="O600" s="14">
        <f>MA1SONY[[#This Row],[Adj Close]]-MA1SONY[[#This Row],[6-MA]]</f>
        <v>0.11314999999999742</v>
      </c>
      <c r="P600" s="13">
        <f>(MA1SONY[[#This Row],[Adj Close]]-N600)^2</f>
        <v>1.2802922499999416E-2</v>
      </c>
      <c r="Q600" s="13">
        <f>ABS(MA1SONY[[#This Row],[Erorr 3]])</f>
        <v>0.11314999999999742</v>
      </c>
      <c r="R600" s="15">
        <f>MA1SONY[[#This Row],[Abs Erorr 3]]/MA1SONY[[#This Row],[Adj Close]]</f>
        <v>5.5258197161636895E-3</v>
      </c>
    </row>
    <row r="601" spans="2:18">
      <c r="B601" s="7">
        <v>44651.291666666664</v>
      </c>
      <c r="C601" s="8">
        <v>19.9939</v>
      </c>
      <c r="D601" s="9">
        <f t="shared" si="46"/>
        <v>20.476600000000001</v>
      </c>
      <c r="E601" s="10">
        <f>MA1SONY[[#This Row],[Adj Close]]-MA1SONY[[#This Row],[Naive Trend ]]</f>
        <v>-0.48270000000000124</v>
      </c>
      <c r="F601" s="6">
        <f t="shared" si="45"/>
        <v>0.23299929000000119</v>
      </c>
      <c r="G601" s="6">
        <f>ABS(MA1SONY[[#This Row],[Erorr 1]])</f>
        <v>0.48270000000000124</v>
      </c>
      <c r="H601" s="11">
        <f>MA1SONY[[#This Row],[Abs Erorr 1]]/MA1SONY[[#This Row],[Adj Close]]</f>
        <v>2.4142363420843419E-2</v>
      </c>
      <c r="I601" s="9">
        <f t="shared" si="48"/>
        <v>20.419200000000004</v>
      </c>
      <c r="J601" s="12">
        <f>(MA1SONY[[#This Row],[Adj Close]]-MA1SONY[[#This Row],[3-MA]])</f>
        <v>-0.42530000000000356</v>
      </c>
      <c r="K601" s="13">
        <f t="shared" si="47"/>
        <v>0.18088009000000302</v>
      </c>
      <c r="L601" s="13">
        <f>ABS(MA1SONY[[#This Row],[Erorr 2]])</f>
        <v>0.42530000000000356</v>
      </c>
      <c r="M601" s="11">
        <f>MA1SONY[[#This Row],[Abs Erorr 2]]/MA1SONY[[#This Row],[Adj Close]]</f>
        <v>2.1271487803780333E-2</v>
      </c>
      <c r="N601" s="9">
        <f t="shared" si="49"/>
        <v>20.389533333333333</v>
      </c>
      <c r="O601" s="14">
        <f>MA1SONY[[#This Row],[Adj Close]]-MA1SONY[[#This Row],[6-MA]]</f>
        <v>-0.39563333333333262</v>
      </c>
      <c r="P601" s="13">
        <f>(MA1SONY[[#This Row],[Adj Close]]-N601)^2</f>
        <v>0.15652573444444387</v>
      </c>
      <c r="Q601" s="13">
        <f>ABS(MA1SONY[[#This Row],[Erorr 3]])</f>
        <v>0.39563333333333262</v>
      </c>
      <c r="R601" s="15">
        <f>MA1SONY[[#This Row],[Abs Erorr 3]]/MA1SONY[[#This Row],[Adj Close]]</f>
        <v>1.9787701915750935E-2</v>
      </c>
    </row>
    <row r="602" spans="2:18">
      <c r="B602" s="7">
        <v>44652.291666666664</v>
      </c>
      <c r="C602" s="8">
        <v>20.034700000000001</v>
      </c>
      <c r="D602" s="9">
        <f t="shared" si="46"/>
        <v>19.9939</v>
      </c>
      <c r="E602" s="10">
        <f>MA1SONY[[#This Row],[Adj Close]]-MA1SONY[[#This Row],[Naive Trend ]]</f>
        <v>4.0800000000000836E-2</v>
      </c>
      <c r="F602" s="6">
        <f t="shared" si="45"/>
        <v>1.6646400000000681E-3</v>
      </c>
      <c r="G602" s="6">
        <f>ABS(MA1SONY[[#This Row],[Erorr 1]])</f>
        <v>4.0800000000000836E-2</v>
      </c>
      <c r="H602" s="11">
        <f>MA1SONY[[#This Row],[Abs Erorr 1]]/MA1SONY[[#This Row],[Adj Close]]</f>
        <v>2.0364667302231044E-3</v>
      </c>
      <c r="I602" s="9">
        <f t="shared" si="48"/>
        <v>20.3553</v>
      </c>
      <c r="J602" s="12">
        <f>(MA1SONY[[#This Row],[Adj Close]]-MA1SONY[[#This Row],[3-MA]])</f>
        <v>-0.32059999999999889</v>
      </c>
      <c r="K602" s="13">
        <f t="shared" si="47"/>
        <v>0.10278435999999928</v>
      </c>
      <c r="L602" s="13">
        <f>ABS(MA1SONY[[#This Row],[Erorr 2]])</f>
        <v>0.32059999999999889</v>
      </c>
      <c r="M602" s="11">
        <f>MA1SONY[[#This Row],[Abs Erorr 2]]/MA1SONY[[#This Row],[Adj Close]]</f>
        <v>1.6002236120331168E-2</v>
      </c>
      <c r="N602" s="9">
        <f t="shared" si="49"/>
        <v>20.385766666666669</v>
      </c>
      <c r="O602" s="14">
        <f>MA1SONY[[#This Row],[Adj Close]]-MA1SONY[[#This Row],[6-MA]]</f>
        <v>-0.35106666666666797</v>
      </c>
      <c r="P602" s="13">
        <f>(MA1SONY[[#This Row],[Adj Close]]-N602)^2</f>
        <v>0.12324780444444536</v>
      </c>
      <c r="Q602" s="13">
        <f>ABS(MA1SONY[[#This Row],[Erorr 3]])</f>
        <v>0.35106666666666797</v>
      </c>
      <c r="R602" s="15">
        <f>MA1SONY[[#This Row],[Abs Erorr 3]]/MA1SONY[[#This Row],[Adj Close]]</f>
        <v>1.7522931047965179E-2</v>
      </c>
    </row>
    <row r="603" spans="2:18">
      <c r="B603" s="7">
        <v>44655.291666666664</v>
      </c>
      <c r="C603" s="8">
        <v>20.447399999999998</v>
      </c>
      <c r="D603" s="9">
        <f t="shared" si="46"/>
        <v>20.034700000000001</v>
      </c>
      <c r="E603" s="10">
        <f>MA1SONY[[#This Row],[Adj Close]]-MA1SONY[[#This Row],[Naive Trend ]]</f>
        <v>0.4126999999999974</v>
      </c>
      <c r="F603" s="6">
        <f t="shared" si="45"/>
        <v>0.17032128999999785</v>
      </c>
      <c r="G603" s="6">
        <f>ABS(MA1SONY[[#This Row],[Erorr 1]])</f>
        <v>0.4126999999999974</v>
      </c>
      <c r="H603" s="11">
        <f>MA1SONY[[#This Row],[Abs Erorr 1]]/MA1SONY[[#This Row],[Adj Close]]</f>
        <v>2.0183495212105083E-2</v>
      </c>
      <c r="I603" s="9">
        <f t="shared" si="48"/>
        <v>20.168400000000002</v>
      </c>
      <c r="J603" s="12">
        <f>(MA1SONY[[#This Row],[Adj Close]]-MA1SONY[[#This Row],[3-MA]])</f>
        <v>0.27899999999999636</v>
      </c>
      <c r="K603" s="13">
        <f t="shared" si="47"/>
        <v>7.7840999999997967E-2</v>
      </c>
      <c r="L603" s="13">
        <f>ABS(MA1SONY[[#This Row],[Erorr 2]])</f>
        <v>0.27899999999999636</v>
      </c>
      <c r="M603" s="11">
        <f>MA1SONY[[#This Row],[Abs Erorr 2]]/MA1SONY[[#This Row],[Adj Close]]</f>
        <v>1.3644766571788902E-2</v>
      </c>
      <c r="N603" s="9">
        <f t="shared" si="49"/>
        <v>20.285666666666668</v>
      </c>
      <c r="O603" s="14">
        <f>MA1SONY[[#This Row],[Adj Close]]-MA1SONY[[#This Row],[6-MA]]</f>
        <v>0.16173333333333062</v>
      </c>
      <c r="P603" s="13">
        <f>(MA1SONY[[#This Row],[Adj Close]]-N603)^2</f>
        <v>2.6157671111110233E-2</v>
      </c>
      <c r="Q603" s="13">
        <f>ABS(MA1SONY[[#This Row],[Erorr 3]])</f>
        <v>0.16173333333333062</v>
      </c>
      <c r="R603" s="15">
        <f>MA1SONY[[#This Row],[Abs Erorr 3]]/MA1SONY[[#This Row],[Adj Close]]</f>
        <v>7.9097260939449826E-3</v>
      </c>
    </row>
    <row r="604" spans="2:18">
      <c r="B604" s="7">
        <v>44656.291666666664</v>
      </c>
      <c r="C604" s="8">
        <v>19.680499999999999</v>
      </c>
      <c r="D604" s="9">
        <f t="shared" si="46"/>
        <v>20.447399999999998</v>
      </c>
      <c r="E604" s="10">
        <f>MA1SONY[[#This Row],[Adj Close]]-MA1SONY[[#This Row],[Naive Trend ]]</f>
        <v>-0.76689999999999969</v>
      </c>
      <c r="F604" s="6">
        <f t="shared" si="45"/>
        <v>0.58813560999999948</v>
      </c>
      <c r="G604" s="6">
        <f>ABS(MA1SONY[[#This Row],[Erorr 1]])</f>
        <v>0.76689999999999969</v>
      </c>
      <c r="H604" s="11">
        <f>MA1SONY[[#This Row],[Abs Erorr 1]]/MA1SONY[[#This Row],[Adj Close]]</f>
        <v>3.8967505906862113E-2</v>
      </c>
      <c r="I604" s="9">
        <f t="shared" si="48"/>
        <v>20.158666666666665</v>
      </c>
      <c r="J604" s="12">
        <f>(MA1SONY[[#This Row],[Adj Close]]-MA1SONY[[#This Row],[3-MA]])</f>
        <v>-0.47816666666666663</v>
      </c>
      <c r="K604" s="13">
        <f t="shared" si="47"/>
        <v>0.22864336111111108</v>
      </c>
      <c r="L604" s="13">
        <f>ABS(MA1SONY[[#This Row],[Erorr 2]])</f>
        <v>0.47816666666666663</v>
      </c>
      <c r="M604" s="11">
        <f>MA1SONY[[#This Row],[Abs Erorr 2]]/MA1SONY[[#This Row],[Adj Close]]</f>
        <v>2.4296469432517804E-2</v>
      </c>
      <c r="N604" s="9">
        <f t="shared" si="49"/>
        <v>20.288933333333336</v>
      </c>
      <c r="O604" s="14">
        <f>MA1SONY[[#This Row],[Adj Close]]-MA1SONY[[#This Row],[6-MA]]</f>
        <v>-0.6084333333333376</v>
      </c>
      <c r="P604" s="13">
        <f>(MA1SONY[[#This Row],[Adj Close]]-N604)^2</f>
        <v>0.37019112111111629</v>
      </c>
      <c r="Q604" s="13">
        <f>ABS(MA1SONY[[#This Row],[Erorr 3]])</f>
        <v>0.6084333333333376</v>
      </c>
      <c r="R604" s="15">
        <f>MA1SONY[[#This Row],[Abs Erorr 3]]/MA1SONY[[#This Row],[Adj Close]]</f>
        <v>3.0915542457424235E-2</v>
      </c>
    </row>
    <row r="605" spans="2:18">
      <c r="B605" s="7">
        <v>44657.291666666664</v>
      </c>
      <c r="C605" s="8">
        <v>19.343699999999998</v>
      </c>
      <c r="D605" s="9">
        <f t="shared" si="46"/>
        <v>19.680499999999999</v>
      </c>
      <c r="E605" s="10">
        <f>MA1SONY[[#This Row],[Adj Close]]-MA1SONY[[#This Row],[Naive Trend ]]</f>
        <v>-0.33680000000000021</v>
      </c>
      <c r="F605" s="6">
        <f t="shared" si="45"/>
        <v>0.11343424000000014</v>
      </c>
      <c r="G605" s="6">
        <f>ABS(MA1SONY[[#This Row],[Erorr 1]])</f>
        <v>0.33680000000000021</v>
      </c>
      <c r="H605" s="11">
        <f>MA1SONY[[#This Row],[Abs Erorr 1]]/MA1SONY[[#This Row],[Adj Close]]</f>
        <v>1.7411353567311334E-2</v>
      </c>
      <c r="I605" s="9">
        <f t="shared" si="48"/>
        <v>20.054199999999998</v>
      </c>
      <c r="J605" s="12">
        <f>(MA1SONY[[#This Row],[Adj Close]]-MA1SONY[[#This Row],[3-MA]])</f>
        <v>-0.71049999999999969</v>
      </c>
      <c r="K605" s="13">
        <f t="shared" si="47"/>
        <v>0.50481024999999957</v>
      </c>
      <c r="L605" s="13">
        <f>ABS(MA1SONY[[#This Row],[Erorr 2]])</f>
        <v>0.71049999999999969</v>
      </c>
      <c r="M605" s="11">
        <f>MA1SONY[[#This Row],[Abs Erorr 2]]/MA1SONY[[#This Row],[Adj Close]]</f>
        <v>3.6730304957169502E-2</v>
      </c>
      <c r="N605" s="9">
        <f t="shared" si="49"/>
        <v>20.204750000000001</v>
      </c>
      <c r="O605" s="14">
        <f>MA1SONY[[#This Row],[Adj Close]]-MA1SONY[[#This Row],[6-MA]]</f>
        <v>-0.86105000000000231</v>
      </c>
      <c r="P605" s="13">
        <f>(MA1SONY[[#This Row],[Adj Close]]-N605)^2</f>
        <v>0.74140710250000397</v>
      </c>
      <c r="Q605" s="13">
        <f>ABS(MA1SONY[[#This Row],[Erorr 3]])</f>
        <v>0.86105000000000231</v>
      </c>
      <c r="R605" s="15">
        <f>MA1SONY[[#This Row],[Abs Erorr 3]]/MA1SONY[[#This Row],[Adj Close]]</f>
        <v>4.4513200680324987E-2</v>
      </c>
    </row>
    <row r="606" spans="2:18">
      <c r="B606" s="7">
        <v>44658.291666666664</v>
      </c>
      <c r="C606" s="8">
        <v>19.1159</v>
      </c>
      <c r="D606" s="9">
        <f t="shared" si="46"/>
        <v>19.343699999999998</v>
      </c>
      <c r="E606" s="10">
        <f>MA1SONY[[#This Row],[Adj Close]]-MA1SONY[[#This Row],[Naive Trend ]]</f>
        <v>-0.22779999999999845</v>
      </c>
      <c r="F606" s="6">
        <f t="shared" si="45"/>
        <v>5.1892839999999295E-2</v>
      </c>
      <c r="G606" s="6">
        <f>ABS(MA1SONY[[#This Row],[Erorr 1]])</f>
        <v>0.22779999999999845</v>
      </c>
      <c r="H606" s="11">
        <f>MA1SONY[[#This Row],[Abs Erorr 1]]/MA1SONY[[#This Row],[Adj Close]]</f>
        <v>1.191678131816961E-2</v>
      </c>
      <c r="I606" s="9">
        <f t="shared" si="48"/>
        <v>19.823866666666664</v>
      </c>
      <c r="J606" s="12">
        <f>(MA1SONY[[#This Row],[Adj Close]]-MA1SONY[[#This Row],[3-MA]])</f>
        <v>-0.70796666666666397</v>
      </c>
      <c r="K606" s="13">
        <f t="shared" si="47"/>
        <v>0.50121680111110734</v>
      </c>
      <c r="L606" s="13">
        <f>ABS(MA1SONY[[#This Row],[Erorr 2]])</f>
        <v>0.70796666666666397</v>
      </c>
      <c r="M606" s="11">
        <f>MA1SONY[[#This Row],[Abs Erorr 2]]/MA1SONY[[#This Row],[Adj Close]]</f>
        <v>3.7035487037840958E-2</v>
      </c>
      <c r="N606" s="9">
        <f t="shared" si="49"/>
        <v>19.996133333333333</v>
      </c>
      <c r="O606" s="14">
        <f>MA1SONY[[#This Row],[Adj Close]]-MA1SONY[[#This Row],[6-MA]]</f>
        <v>-0.88023333333333298</v>
      </c>
      <c r="P606" s="13">
        <f>(MA1SONY[[#This Row],[Adj Close]]-N606)^2</f>
        <v>0.77481072111111049</v>
      </c>
      <c r="Q606" s="13">
        <f>ABS(MA1SONY[[#This Row],[Erorr 3]])</f>
        <v>0.88023333333333298</v>
      </c>
      <c r="R606" s="15">
        <f>MA1SONY[[#This Row],[Abs Erorr 3]]/MA1SONY[[#This Row],[Adj Close]]</f>
        <v>4.6047182363024131E-2</v>
      </c>
    </row>
    <row r="607" spans="2:18">
      <c r="B607" s="7">
        <v>44659.291666666664</v>
      </c>
      <c r="C607" s="8">
        <v>19.1296</v>
      </c>
      <c r="D607" s="9">
        <f t="shared" si="46"/>
        <v>19.1159</v>
      </c>
      <c r="E607" s="10">
        <f>MA1SONY[[#This Row],[Adj Close]]-MA1SONY[[#This Row],[Naive Trend ]]</f>
        <v>1.3700000000000045E-2</v>
      </c>
      <c r="F607" s="6">
        <f t="shared" si="45"/>
        <v>1.8769000000000123E-4</v>
      </c>
      <c r="G607" s="6">
        <f>ABS(MA1SONY[[#This Row],[Erorr 1]])</f>
        <v>1.3700000000000045E-2</v>
      </c>
      <c r="H607" s="11">
        <f>MA1SONY[[#This Row],[Abs Erorr 1]]/MA1SONY[[#This Row],[Adj Close]]</f>
        <v>7.1616761458682076E-4</v>
      </c>
      <c r="I607" s="9">
        <f t="shared" si="48"/>
        <v>19.38003333333333</v>
      </c>
      <c r="J607" s="12">
        <f>(MA1SONY[[#This Row],[Adj Close]]-MA1SONY[[#This Row],[3-MA]])</f>
        <v>-0.25043333333332995</v>
      </c>
      <c r="K607" s="13">
        <f t="shared" si="47"/>
        <v>6.2716854444442749E-2</v>
      </c>
      <c r="L607" s="13">
        <f>ABS(MA1SONY[[#This Row],[Erorr 2]])</f>
        <v>0.25043333333332995</v>
      </c>
      <c r="M607" s="11">
        <f>MA1SONY[[#This Row],[Abs Erorr 2]]/MA1SONY[[#This Row],[Adj Close]]</f>
        <v>1.3091404594624559E-2</v>
      </c>
      <c r="N607" s="9">
        <f t="shared" si="49"/>
        <v>19.769349999999999</v>
      </c>
      <c r="O607" s="14">
        <f>MA1SONY[[#This Row],[Adj Close]]-MA1SONY[[#This Row],[6-MA]]</f>
        <v>-0.63974999999999937</v>
      </c>
      <c r="P607" s="13">
        <f>(MA1SONY[[#This Row],[Adj Close]]-N607)^2</f>
        <v>0.40928006249999921</v>
      </c>
      <c r="Q607" s="13">
        <f>ABS(MA1SONY[[#This Row],[Erorr 3]])</f>
        <v>0.63974999999999937</v>
      </c>
      <c r="R607" s="15">
        <f>MA1SONY[[#This Row],[Abs Erorr 3]]/MA1SONY[[#This Row],[Adj Close]]</f>
        <v>3.3442936600869826E-2</v>
      </c>
    </row>
    <row r="608" spans="2:18">
      <c r="B608" s="7">
        <v>44662.291666666664</v>
      </c>
      <c r="C608" s="8">
        <v>18.070599999999999</v>
      </c>
      <c r="D608" s="9">
        <f t="shared" si="46"/>
        <v>19.1296</v>
      </c>
      <c r="E608" s="10">
        <f>MA1SONY[[#This Row],[Adj Close]]-MA1SONY[[#This Row],[Naive Trend ]]</f>
        <v>-1.0590000000000011</v>
      </c>
      <c r="F608" s="6">
        <f t="shared" si="45"/>
        <v>1.1214810000000022</v>
      </c>
      <c r="G608" s="6">
        <f>ABS(MA1SONY[[#This Row],[Erorr 1]])</f>
        <v>1.0590000000000011</v>
      </c>
      <c r="H608" s="11">
        <f>MA1SONY[[#This Row],[Abs Erorr 1]]/MA1SONY[[#This Row],[Adj Close]]</f>
        <v>5.8603477471694414E-2</v>
      </c>
      <c r="I608" s="9">
        <f t="shared" si="48"/>
        <v>19.196399999999997</v>
      </c>
      <c r="J608" s="12">
        <f>(MA1SONY[[#This Row],[Adj Close]]-MA1SONY[[#This Row],[3-MA]])</f>
        <v>-1.1257999999999981</v>
      </c>
      <c r="K608" s="13">
        <f t="shared" si="47"/>
        <v>1.2674256399999959</v>
      </c>
      <c r="L608" s="13">
        <f>ABS(MA1SONY[[#This Row],[Erorr 2]])</f>
        <v>1.1257999999999981</v>
      </c>
      <c r="M608" s="11">
        <f>MA1SONY[[#This Row],[Abs Erorr 2]]/MA1SONY[[#This Row],[Adj Close]]</f>
        <v>6.2300089648379034E-2</v>
      </c>
      <c r="N608" s="9">
        <f t="shared" si="49"/>
        <v>19.625299999999999</v>
      </c>
      <c r="O608" s="14">
        <f>MA1SONY[[#This Row],[Adj Close]]-MA1SONY[[#This Row],[6-MA]]</f>
        <v>-1.5547000000000004</v>
      </c>
      <c r="P608" s="13">
        <f>(MA1SONY[[#This Row],[Adj Close]]-N608)^2</f>
        <v>2.4170920900000015</v>
      </c>
      <c r="Q608" s="13">
        <f>ABS(MA1SONY[[#This Row],[Erorr 3]])</f>
        <v>1.5547000000000004</v>
      </c>
      <c r="R608" s="15">
        <f>MA1SONY[[#This Row],[Abs Erorr 3]]/MA1SONY[[#This Row],[Adj Close]]</f>
        <v>8.6034774716943568E-2</v>
      </c>
    </row>
    <row r="609" spans="2:18">
      <c r="B609" s="7">
        <v>44663.291666666664</v>
      </c>
      <c r="C609" s="8">
        <v>17.6813</v>
      </c>
      <c r="D609" s="9">
        <f t="shared" si="46"/>
        <v>18.070599999999999</v>
      </c>
      <c r="E609" s="10">
        <f>MA1SONY[[#This Row],[Adj Close]]-MA1SONY[[#This Row],[Naive Trend ]]</f>
        <v>-0.38929999999999865</v>
      </c>
      <c r="F609" s="6">
        <f t="shared" si="45"/>
        <v>0.15155448999999896</v>
      </c>
      <c r="G609" s="6">
        <f>ABS(MA1SONY[[#This Row],[Erorr 1]])</f>
        <v>0.38929999999999865</v>
      </c>
      <c r="H609" s="11">
        <f>MA1SONY[[#This Row],[Abs Erorr 1]]/MA1SONY[[#This Row],[Adj Close]]</f>
        <v>2.2017611827184577E-2</v>
      </c>
      <c r="I609" s="9">
        <f t="shared" si="48"/>
        <v>18.772033333333333</v>
      </c>
      <c r="J609" s="12">
        <f>(MA1SONY[[#This Row],[Adj Close]]-MA1SONY[[#This Row],[3-MA]])</f>
        <v>-1.0907333333333327</v>
      </c>
      <c r="K609" s="13">
        <f t="shared" si="47"/>
        <v>1.189699204444443</v>
      </c>
      <c r="L609" s="13">
        <f>ABS(MA1SONY[[#This Row],[Erorr 2]])</f>
        <v>1.0907333333333327</v>
      </c>
      <c r="M609" s="11">
        <f>MA1SONY[[#This Row],[Abs Erorr 2]]/MA1SONY[[#This Row],[Adj Close]]</f>
        <v>6.168852591909716E-2</v>
      </c>
      <c r="N609" s="9">
        <f t="shared" si="49"/>
        <v>19.297949999999997</v>
      </c>
      <c r="O609" s="14">
        <f>MA1SONY[[#This Row],[Adj Close]]-MA1SONY[[#This Row],[6-MA]]</f>
        <v>-1.6166499999999964</v>
      </c>
      <c r="P609" s="13">
        <f>(MA1SONY[[#This Row],[Adj Close]]-N609)^2</f>
        <v>2.6135572224999883</v>
      </c>
      <c r="Q609" s="13">
        <f>ABS(MA1SONY[[#This Row],[Erorr 3]])</f>
        <v>1.6166499999999964</v>
      </c>
      <c r="R609" s="15">
        <f>MA1SONY[[#This Row],[Abs Erorr 3]]/MA1SONY[[#This Row],[Adj Close]]</f>
        <v>9.1432756641196988E-2</v>
      </c>
    </row>
    <row r="610" spans="2:18">
      <c r="B610" s="7">
        <v>44664.291666666664</v>
      </c>
      <c r="C610" s="8">
        <v>17.868099999999998</v>
      </c>
      <c r="D610" s="9">
        <f t="shared" si="46"/>
        <v>17.6813</v>
      </c>
      <c r="E610" s="10">
        <f>MA1SONY[[#This Row],[Adj Close]]-MA1SONY[[#This Row],[Naive Trend ]]</f>
        <v>0.18679999999999808</v>
      </c>
      <c r="F610" s="6">
        <f t="shared" si="45"/>
        <v>3.4894239999999285E-2</v>
      </c>
      <c r="G610" s="6">
        <f>ABS(MA1SONY[[#This Row],[Erorr 1]])</f>
        <v>0.18679999999999808</v>
      </c>
      <c r="H610" s="11">
        <f>MA1SONY[[#This Row],[Abs Erorr 1]]/MA1SONY[[#This Row],[Adj Close]]</f>
        <v>1.045438518924777E-2</v>
      </c>
      <c r="I610" s="9">
        <f t="shared" si="48"/>
        <v>18.293833333333332</v>
      </c>
      <c r="J610" s="12">
        <f>(MA1SONY[[#This Row],[Adj Close]]-MA1SONY[[#This Row],[3-MA]])</f>
        <v>-0.42573333333333352</v>
      </c>
      <c r="K610" s="13">
        <f t="shared" si="47"/>
        <v>0.18124887111111126</v>
      </c>
      <c r="L610" s="13">
        <f>ABS(MA1SONY[[#This Row],[Erorr 2]])</f>
        <v>0.42573333333333352</v>
      </c>
      <c r="M610" s="11">
        <f>MA1SONY[[#This Row],[Abs Erorr 2]]/MA1SONY[[#This Row],[Adj Close]]</f>
        <v>2.3826446758935395E-2</v>
      </c>
      <c r="N610" s="9">
        <f t="shared" si="49"/>
        <v>18.836933333333331</v>
      </c>
      <c r="O610" s="14">
        <f>MA1SONY[[#This Row],[Adj Close]]-MA1SONY[[#This Row],[6-MA]]</f>
        <v>-0.96883333333333255</v>
      </c>
      <c r="P610" s="13">
        <f>(MA1SONY[[#This Row],[Adj Close]]-N610)^2</f>
        <v>0.93863802777777627</v>
      </c>
      <c r="Q610" s="13">
        <f>ABS(MA1SONY[[#This Row],[Erorr 3]])</f>
        <v>0.96883333333333255</v>
      </c>
      <c r="R610" s="15">
        <f>MA1SONY[[#This Row],[Abs Erorr 3]]/MA1SONY[[#This Row],[Adj Close]]</f>
        <v>5.4221396417824648E-2</v>
      </c>
    </row>
    <row r="611" spans="2:18">
      <c r="B611" s="7">
        <v>44665.291666666664</v>
      </c>
      <c r="C611" s="8">
        <v>17.3523</v>
      </c>
      <c r="D611" s="9">
        <f t="shared" si="46"/>
        <v>17.868099999999998</v>
      </c>
      <c r="E611" s="10">
        <f>MA1SONY[[#This Row],[Adj Close]]-MA1SONY[[#This Row],[Naive Trend ]]</f>
        <v>-0.5157999999999987</v>
      </c>
      <c r="F611" s="6">
        <f t="shared" si="45"/>
        <v>0.26604963999999864</v>
      </c>
      <c r="G611" s="6">
        <f>ABS(MA1SONY[[#This Row],[Erorr 1]])</f>
        <v>0.5157999999999987</v>
      </c>
      <c r="H611" s="11">
        <f>MA1SONY[[#This Row],[Abs Erorr 1]]/MA1SONY[[#This Row],[Adj Close]]</f>
        <v>2.9725166116307274E-2</v>
      </c>
      <c r="I611" s="9">
        <f t="shared" si="48"/>
        <v>17.873333333333331</v>
      </c>
      <c r="J611" s="12">
        <f>(MA1SONY[[#This Row],[Adj Close]]-MA1SONY[[#This Row],[3-MA]])</f>
        <v>-0.52103333333333168</v>
      </c>
      <c r="K611" s="13">
        <f t="shared" si="47"/>
        <v>0.27147573444444273</v>
      </c>
      <c r="L611" s="13">
        <f>ABS(MA1SONY[[#This Row],[Erorr 2]])</f>
        <v>0.52103333333333168</v>
      </c>
      <c r="M611" s="11">
        <f>MA1SONY[[#This Row],[Abs Erorr 2]]/MA1SONY[[#This Row],[Adj Close]]</f>
        <v>3.0026759180819356E-2</v>
      </c>
      <c r="N611" s="9">
        <f t="shared" si="49"/>
        <v>18.534866666666662</v>
      </c>
      <c r="O611" s="14">
        <f>MA1SONY[[#This Row],[Adj Close]]-MA1SONY[[#This Row],[6-MA]]</f>
        <v>-1.1825666666666628</v>
      </c>
      <c r="P611" s="13">
        <f>(MA1SONY[[#This Row],[Adj Close]]-N611)^2</f>
        <v>1.3984639211111018</v>
      </c>
      <c r="Q611" s="13">
        <f>ABS(MA1SONY[[#This Row],[Erorr 3]])</f>
        <v>1.1825666666666628</v>
      </c>
      <c r="R611" s="15">
        <f>MA1SONY[[#This Row],[Abs Erorr 3]]/MA1SONY[[#This Row],[Adj Close]]</f>
        <v>6.8150427705068656E-2</v>
      </c>
    </row>
    <row r="612" spans="2:18">
      <c r="B612" s="7">
        <v>44669.291666666664</v>
      </c>
      <c r="C612" s="8">
        <v>17.223800000000001</v>
      </c>
      <c r="D612" s="9">
        <f t="shared" si="46"/>
        <v>17.3523</v>
      </c>
      <c r="E612" s="10">
        <f>MA1SONY[[#This Row],[Adj Close]]-MA1SONY[[#This Row],[Naive Trend ]]</f>
        <v>-0.12849999999999895</v>
      </c>
      <c r="F612" s="6">
        <f t="shared" si="45"/>
        <v>1.6512249999999729E-2</v>
      </c>
      <c r="G612" s="6">
        <f>ABS(MA1SONY[[#This Row],[Erorr 1]])</f>
        <v>0.12849999999999895</v>
      </c>
      <c r="H612" s="11">
        <f>MA1SONY[[#This Row],[Abs Erorr 1]]/MA1SONY[[#This Row],[Adj Close]]</f>
        <v>7.4606068347286281E-3</v>
      </c>
      <c r="I612" s="9">
        <f t="shared" si="48"/>
        <v>17.633900000000001</v>
      </c>
      <c r="J612" s="12">
        <f>(MA1SONY[[#This Row],[Adj Close]]-MA1SONY[[#This Row],[3-MA]])</f>
        <v>-0.41009999999999991</v>
      </c>
      <c r="K612" s="13">
        <f t="shared" si="47"/>
        <v>0.16818200999999994</v>
      </c>
      <c r="L612" s="13">
        <f>ABS(MA1SONY[[#This Row],[Erorr 2]])</f>
        <v>0.41009999999999991</v>
      </c>
      <c r="M612" s="11">
        <f>MA1SONY[[#This Row],[Abs Erorr 2]]/MA1SONY[[#This Row],[Adj Close]]</f>
        <v>2.3810076754258634E-2</v>
      </c>
      <c r="N612" s="9">
        <f t="shared" si="49"/>
        <v>18.202966666666665</v>
      </c>
      <c r="O612" s="14">
        <f>MA1SONY[[#This Row],[Adj Close]]-MA1SONY[[#This Row],[6-MA]]</f>
        <v>-0.9791666666666643</v>
      </c>
      <c r="P612" s="13">
        <f>(MA1SONY[[#This Row],[Adj Close]]-N612)^2</f>
        <v>0.9587673611111065</v>
      </c>
      <c r="Q612" s="13">
        <f>ABS(MA1SONY[[#This Row],[Erorr 3]])</f>
        <v>0.9791666666666643</v>
      </c>
      <c r="R612" s="15">
        <f>MA1SONY[[#This Row],[Abs Erorr 3]]/MA1SONY[[#This Row],[Adj Close]]</f>
        <v>5.6849630549975279E-2</v>
      </c>
    </row>
    <row r="613" spans="2:18">
      <c r="B613" s="7">
        <v>44670.291666666664</v>
      </c>
      <c r="C613" s="8">
        <v>17.3873</v>
      </c>
      <c r="D613" s="9">
        <f t="shared" si="46"/>
        <v>17.223800000000001</v>
      </c>
      <c r="E613" s="10">
        <f>MA1SONY[[#This Row],[Adj Close]]-MA1SONY[[#This Row],[Naive Trend ]]</f>
        <v>0.16349999999999909</v>
      </c>
      <c r="F613" s="6">
        <f t="shared" si="45"/>
        <v>2.6732249999999704E-2</v>
      </c>
      <c r="G613" s="6">
        <f>ABS(MA1SONY[[#This Row],[Erorr 1]])</f>
        <v>0.16349999999999909</v>
      </c>
      <c r="H613" s="11">
        <f>MA1SONY[[#This Row],[Abs Erorr 1]]/MA1SONY[[#This Row],[Adj Close]]</f>
        <v>9.4034151363350891E-3</v>
      </c>
      <c r="I613" s="9">
        <f t="shared" si="48"/>
        <v>17.481399999999997</v>
      </c>
      <c r="J613" s="12">
        <f>(MA1SONY[[#This Row],[Adj Close]]-MA1SONY[[#This Row],[3-MA]])</f>
        <v>-9.4099999999997408E-2</v>
      </c>
      <c r="K613" s="13">
        <f t="shared" si="47"/>
        <v>8.854809999999512E-3</v>
      </c>
      <c r="L613" s="13">
        <f>ABS(MA1SONY[[#This Row],[Erorr 2]])</f>
        <v>9.4099999999997408E-2</v>
      </c>
      <c r="M613" s="11">
        <f>MA1SONY[[#This Row],[Abs Erorr 2]]/MA1SONY[[#This Row],[Adj Close]]</f>
        <v>5.4119961121046629E-3</v>
      </c>
      <c r="N613" s="9">
        <f t="shared" si="49"/>
        <v>17.887616666666663</v>
      </c>
      <c r="O613" s="14">
        <f>MA1SONY[[#This Row],[Adj Close]]-MA1SONY[[#This Row],[6-MA]]</f>
        <v>-0.50031666666666297</v>
      </c>
      <c r="P613" s="13">
        <f>(MA1SONY[[#This Row],[Adj Close]]-N613)^2</f>
        <v>0.25031676694444072</v>
      </c>
      <c r="Q613" s="13">
        <f>ABS(MA1SONY[[#This Row],[Erorr 3]])</f>
        <v>0.50031666666666297</v>
      </c>
      <c r="R613" s="15">
        <f>MA1SONY[[#This Row],[Abs Erorr 3]]/MA1SONY[[#This Row],[Adj Close]]</f>
        <v>2.8774833738801481E-2</v>
      </c>
    </row>
    <row r="614" spans="2:18">
      <c r="B614" s="7">
        <v>44671.291666666664</v>
      </c>
      <c r="C614" s="8">
        <v>17.338699999999999</v>
      </c>
      <c r="D614" s="9">
        <f t="shared" si="46"/>
        <v>17.3873</v>
      </c>
      <c r="E614" s="10">
        <f>MA1SONY[[#This Row],[Adj Close]]-MA1SONY[[#This Row],[Naive Trend ]]</f>
        <v>-4.8600000000000421E-2</v>
      </c>
      <c r="F614" s="6">
        <f t="shared" si="45"/>
        <v>2.361960000000041E-3</v>
      </c>
      <c r="G614" s="6">
        <f>ABS(MA1SONY[[#This Row],[Erorr 1]])</f>
        <v>4.8600000000000421E-2</v>
      </c>
      <c r="H614" s="11">
        <f>MA1SONY[[#This Row],[Abs Erorr 1]]/MA1SONY[[#This Row],[Adj Close]]</f>
        <v>2.8029783086390802E-3</v>
      </c>
      <c r="I614" s="9">
        <f t="shared" si="48"/>
        <v>17.321133333333332</v>
      </c>
      <c r="J614" s="12">
        <f>(MA1SONY[[#This Row],[Adj Close]]-MA1SONY[[#This Row],[3-MA]])</f>
        <v>1.7566666666667174E-2</v>
      </c>
      <c r="K614" s="13">
        <f t="shared" si="47"/>
        <v>3.085877777777956E-4</v>
      </c>
      <c r="L614" s="13">
        <f>ABS(MA1SONY[[#This Row],[Erorr 2]])</f>
        <v>1.7566666666667174E-2</v>
      </c>
      <c r="M614" s="11">
        <f>MA1SONY[[#This Row],[Abs Erorr 2]]/MA1SONY[[#This Row],[Adj Close]]</f>
        <v>1.0131478522996057E-3</v>
      </c>
      <c r="N614" s="9">
        <f t="shared" si="49"/>
        <v>17.597233333333332</v>
      </c>
      <c r="O614" s="14">
        <f>MA1SONY[[#This Row],[Adj Close]]-MA1SONY[[#This Row],[6-MA]]</f>
        <v>-0.25853333333333239</v>
      </c>
      <c r="P614" s="13">
        <f>(MA1SONY[[#This Row],[Adj Close]]-N614)^2</f>
        <v>6.6839484444443958E-2</v>
      </c>
      <c r="Q614" s="13">
        <f>ABS(MA1SONY[[#This Row],[Erorr 3]])</f>
        <v>0.25853333333333239</v>
      </c>
      <c r="R614" s="15">
        <f>MA1SONY[[#This Row],[Abs Erorr 3]]/MA1SONY[[#This Row],[Adj Close]]</f>
        <v>1.4910768012211551E-2</v>
      </c>
    </row>
    <row r="615" spans="2:18">
      <c r="B615" s="7">
        <v>44672.291666666664</v>
      </c>
      <c r="C615" s="8">
        <v>17.159600000000001</v>
      </c>
      <c r="D615" s="9">
        <f t="shared" si="46"/>
        <v>17.338699999999999</v>
      </c>
      <c r="E615" s="10">
        <f>MA1SONY[[#This Row],[Adj Close]]-MA1SONY[[#This Row],[Naive Trend ]]</f>
        <v>-0.17909999999999826</v>
      </c>
      <c r="F615" s="6">
        <f t="shared" si="45"/>
        <v>3.207680999999938E-2</v>
      </c>
      <c r="G615" s="6">
        <f>ABS(MA1SONY[[#This Row],[Erorr 1]])</f>
        <v>0.17909999999999826</v>
      </c>
      <c r="H615" s="11">
        <f>MA1SONY[[#This Row],[Abs Erorr 1]]/MA1SONY[[#This Row],[Adj Close]]</f>
        <v>1.0437306230914371E-2</v>
      </c>
      <c r="I615" s="9">
        <f t="shared" si="48"/>
        <v>17.316599999999998</v>
      </c>
      <c r="J615" s="12">
        <f>(MA1SONY[[#This Row],[Adj Close]]-MA1SONY[[#This Row],[3-MA]])</f>
        <v>-0.15699999999999648</v>
      </c>
      <c r="K615" s="13">
        <f t="shared" si="47"/>
        <v>2.4648999999998894E-2</v>
      </c>
      <c r="L615" s="13">
        <f>ABS(MA1SONY[[#This Row],[Erorr 2]])</f>
        <v>0.15699999999999648</v>
      </c>
      <c r="M615" s="11">
        <f>MA1SONY[[#This Row],[Abs Erorr 2]]/MA1SONY[[#This Row],[Adj Close]]</f>
        <v>9.1493974218511201E-3</v>
      </c>
      <c r="N615" s="9">
        <f t="shared" si="49"/>
        <v>17.475249999999999</v>
      </c>
      <c r="O615" s="14">
        <f>MA1SONY[[#This Row],[Adj Close]]-MA1SONY[[#This Row],[6-MA]]</f>
        <v>-0.31564999999999799</v>
      </c>
      <c r="P615" s="13">
        <f>(MA1SONY[[#This Row],[Adj Close]]-N615)^2</f>
        <v>9.9634922499998724E-2</v>
      </c>
      <c r="Q615" s="13">
        <f>ABS(MA1SONY[[#This Row],[Erorr 3]])</f>
        <v>0.31564999999999799</v>
      </c>
      <c r="R615" s="15">
        <f>MA1SONY[[#This Row],[Abs Erorr 3]]/MA1SONY[[#This Row],[Adj Close]]</f>
        <v>1.839495093125702E-2</v>
      </c>
    </row>
    <row r="616" spans="2:18">
      <c r="B616" s="7">
        <v>44673.291666666664</v>
      </c>
      <c r="C616" s="8">
        <v>16.6632</v>
      </c>
      <c r="D616" s="9">
        <f t="shared" si="46"/>
        <v>17.159600000000001</v>
      </c>
      <c r="E616" s="10">
        <f>MA1SONY[[#This Row],[Adj Close]]-MA1SONY[[#This Row],[Naive Trend ]]</f>
        <v>-0.49640000000000128</v>
      </c>
      <c r="F616" s="6">
        <f t="shared" si="45"/>
        <v>0.24641296000000126</v>
      </c>
      <c r="G616" s="6">
        <f>ABS(MA1SONY[[#This Row],[Erorr 1]])</f>
        <v>0.49640000000000128</v>
      </c>
      <c r="H616" s="11">
        <f>MA1SONY[[#This Row],[Abs Erorr 1]]/MA1SONY[[#This Row],[Adj Close]]</f>
        <v>2.9790196360843131E-2</v>
      </c>
      <c r="I616" s="9">
        <f t="shared" si="48"/>
        <v>17.295199999999998</v>
      </c>
      <c r="J616" s="12">
        <f>(MA1SONY[[#This Row],[Adj Close]]-MA1SONY[[#This Row],[3-MA]])</f>
        <v>-0.6319999999999979</v>
      </c>
      <c r="K616" s="13">
        <f t="shared" si="47"/>
        <v>0.39942399999999734</v>
      </c>
      <c r="L616" s="13">
        <f>ABS(MA1SONY[[#This Row],[Erorr 2]])</f>
        <v>0.6319999999999979</v>
      </c>
      <c r="M616" s="11">
        <f>MA1SONY[[#This Row],[Abs Erorr 2]]/MA1SONY[[#This Row],[Adj Close]]</f>
        <v>3.7927889000912061E-2</v>
      </c>
      <c r="N616" s="9">
        <f t="shared" si="49"/>
        <v>17.388299999999997</v>
      </c>
      <c r="O616" s="14">
        <f>MA1SONY[[#This Row],[Adj Close]]-MA1SONY[[#This Row],[6-MA]]</f>
        <v>-0.72509999999999764</v>
      </c>
      <c r="P616" s="13">
        <f>(MA1SONY[[#This Row],[Adj Close]]-N616)^2</f>
        <v>0.52577000999999657</v>
      </c>
      <c r="Q616" s="13">
        <f>ABS(MA1SONY[[#This Row],[Erorr 3]])</f>
        <v>0.72509999999999764</v>
      </c>
      <c r="R616" s="15">
        <f>MA1SONY[[#This Row],[Abs Erorr 3]]/MA1SONY[[#This Row],[Adj Close]]</f>
        <v>4.351505113063503E-2</v>
      </c>
    </row>
    <row r="617" spans="2:18">
      <c r="B617" s="7">
        <v>44676.291666666664</v>
      </c>
      <c r="C617" s="8">
        <v>17.0486</v>
      </c>
      <c r="D617" s="9">
        <f t="shared" si="46"/>
        <v>16.6632</v>
      </c>
      <c r="E617" s="10">
        <f>MA1SONY[[#This Row],[Adj Close]]-MA1SONY[[#This Row],[Naive Trend ]]</f>
        <v>0.38540000000000063</v>
      </c>
      <c r="F617" s="6">
        <f t="shared" si="45"/>
        <v>0.1485331600000005</v>
      </c>
      <c r="G617" s="6">
        <f>ABS(MA1SONY[[#This Row],[Erorr 1]])</f>
        <v>0.38540000000000063</v>
      </c>
      <c r="H617" s="11">
        <f>MA1SONY[[#This Row],[Abs Erorr 1]]/MA1SONY[[#This Row],[Adj Close]]</f>
        <v>2.2605961779852926E-2</v>
      </c>
      <c r="I617" s="9">
        <f t="shared" si="48"/>
        <v>17.053833333333333</v>
      </c>
      <c r="J617" s="12">
        <f>(MA1SONY[[#This Row],[Adj Close]]-MA1SONY[[#This Row],[3-MA]])</f>
        <v>-5.233333333332979E-3</v>
      </c>
      <c r="K617" s="13">
        <f t="shared" si="47"/>
        <v>2.7387777777774068E-5</v>
      </c>
      <c r="L617" s="13">
        <f>ABS(MA1SONY[[#This Row],[Erorr 2]])</f>
        <v>5.233333333332979E-3</v>
      </c>
      <c r="M617" s="11">
        <f>MA1SONY[[#This Row],[Abs Erorr 2]]/MA1SONY[[#This Row],[Adj Close]]</f>
        <v>3.0696557684108838E-4</v>
      </c>
      <c r="N617" s="9">
        <f t="shared" si="49"/>
        <v>17.187483333333333</v>
      </c>
      <c r="O617" s="14">
        <f>MA1SONY[[#This Row],[Adj Close]]-MA1SONY[[#This Row],[6-MA]]</f>
        <v>-0.13888333333333236</v>
      </c>
      <c r="P617" s="13">
        <f>(MA1SONY[[#This Row],[Adj Close]]-N617)^2</f>
        <v>1.9288580277777509E-2</v>
      </c>
      <c r="Q617" s="13">
        <f>ABS(MA1SONY[[#This Row],[Erorr 3]])</f>
        <v>0.13888333333333236</v>
      </c>
      <c r="R617" s="15">
        <f>MA1SONY[[#This Row],[Abs Erorr 3]]/MA1SONY[[#This Row],[Adj Close]]</f>
        <v>8.1463189548310333E-3</v>
      </c>
    </row>
    <row r="618" spans="2:18">
      <c r="B618" s="7">
        <v>44677.291666666664</v>
      </c>
      <c r="C618" s="8">
        <v>16.398399999999999</v>
      </c>
      <c r="D618" s="9">
        <f t="shared" si="46"/>
        <v>17.0486</v>
      </c>
      <c r="E618" s="10">
        <f>MA1SONY[[#This Row],[Adj Close]]-MA1SONY[[#This Row],[Naive Trend ]]</f>
        <v>-0.65020000000000167</v>
      </c>
      <c r="F618" s="6">
        <f t="shared" si="45"/>
        <v>0.42276004000000217</v>
      </c>
      <c r="G618" s="6">
        <f>ABS(MA1SONY[[#This Row],[Erorr 1]])</f>
        <v>0.65020000000000167</v>
      </c>
      <c r="H618" s="11">
        <f>MA1SONY[[#This Row],[Abs Erorr 1]]/MA1SONY[[#This Row],[Adj Close]]</f>
        <v>3.9650209776563673E-2</v>
      </c>
      <c r="I618" s="9">
        <f t="shared" si="48"/>
        <v>16.957133333333335</v>
      </c>
      <c r="J618" s="12">
        <f>(MA1SONY[[#This Row],[Adj Close]]-MA1SONY[[#This Row],[3-MA]])</f>
        <v>-0.55873333333333619</v>
      </c>
      <c r="K618" s="13">
        <f t="shared" si="47"/>
        <v>0.31218293777778094</v>
      </c>
      <c r="L618" s="13">
        <f>ABS(MA1SONY[[#This Row],[Erorr 2]])</f>
        <v>0.55873333333333619</v>
      </c>
      <c r="M618" s="11">
        <f>MA1SONY[[#This Row],[Abs Erorr 2]]/MA1SONY[[#This Row],[Adj Close]]</f>
        <v>3.4072429830552753E-2</v>
      </c>
      <c r="N618" s="9">
        <f t="shared" si="49"/>
        <v>17.136866666666666</v>
      </c>
      <c r="O618" s="14">
        <f>MA1SONY[[#This Row],[Adj Close]]-MA1SONY[[#This Row],[6-MA]]</f>
        <v>-0.73846666666666749</v>
      </c>
      <c r="P618" s="13">
        <f>(MA1SONY[[#This Row],[Adj Close]]-N618)^2</f>
        <v>0.54533301777777898</v>
      </c>
      <c r="Q618" s="13">
        <f>ABS(MA1SONY[[#This Row],[Erorr 3]])</f>
        <v>0.73846666666666749</v>
      </c>
      <c r="R618" s="15">
        <f>MA1SONY[[#This Row],[Abs Erorr 3]]/MA1SONY[[#This Row],[Adj Close]]</f>
        <v>4.5032848733209799E-2</v>
      </c>
    </row>
    <row r="619" spans="2:18">
      <c r="B619" s="7">
        <v>44678.291666666664</v>
      </c>
      <c r="C619" s="8">
        <v>16.634</v>
      </c>
      <c r="D619" s="9">
        <f t="shared" si="46"/>
        <v>16.398399999999999</v>
      </c>
      <c r="E619" s="10">
        <f>MA1SONY[[#This Row],[Adj Close]]-MA1SONY[[#This Row],[Naive Trend ]]</f>
        <v>0.23560000000000159</v>
      </c>
      <c r="F619" s="6">
        <f t="shared" si="45"/>
        <v>5.5507360000000748E-2</v>
      </c>
      <c r="G619" s="6">
        <f>ABS(MA1SONY[[#This Row],[Erorr 1]])</f>
        <v>0.23560000000000159</v>
      </c>
      <c r="H619" s="11">
        <f>MA1SONY[[#This Row],[Abs Erorr 1]]/MA1SONY[[#This Row],[Adj Close]]</f>
        <v>1.4163760971504243E-2</v>
      </c>
      <c r="I619" s="9">
        <f t="shared" si="48"/>
        <v>16.703399999999998</v>
      </c>
      <c r="J619" s="12">
        <f>(MA1SONY[[#This Row],[Adj Close]]-MA1SONY[[#This Row],[3-MA]])</f>
        <v>-6.939999999999813E-2</v>
      </c>
      <c r="K619" s="13">
        <f t="shared" si="47"/>
        <v>4.8163599999997402E-3</v>
      </c>
      <c r="L619" s="13">
        <f>ABS(MA1SONY[[#This Row],[Erorr 2]])</f>
        <v>6.939999999999813E-2</v>
      </c>
      <c r="M619" s="11">
        <f>MA1SONY[[#This Row],[Abs Erorr 2]]/MA1SONY[[#This Row],[Adj Close]]</f>
        <v>4.1721774678368483E-3</v>
      </c>
      <c r="N619" s="9">
        <f t="shared" si="49"/>
        <v>16.999299999999998</v>
      </c>
      <c r="O619" s="14">
        <f>MA1SONY[[#This Row],[Adj Close]]-MA1SONY[[#This Row],[6-MA]]</f>
        <v>-0.36529999999999774</v>
      </c>
      <c r="P619" s="13">
        <f>(MA1SONY[[#This Row],[Adj Close]]-N619)^2</f>
        <v>0.13344408999999835</v>
      </c>
      <c r="Q619" s="13">
        <f>ABS(MA1SONY[[#This Row],[Erorr 3]])</f>
        <v>0.36529999999999774</v>
      </c>
      <c r="R619" s="15">
        <f>MA1SONY[[#This Row],[Abs Erorr 3]]/MA1SONY[[#This Row],[Adj Close]]</f>
        <v>2.1961043645545131E-2</v>
      </c>
    </row>
    <row r="620" spans="2:18">
      <c r="B620" s="7">
        <v>44679.291666666664</v>
      </c>
      <c r="C620" s="8">
        <v>16.9941</v>
      </c>
      <c r="D620" s="9">
        <f t="shared" si="46"/>
        <v>16.634</v>
      </c>
      <c r="E620" s="10">
        <f>MA1SONY[[#This Row],[Adj Close]]-MA1SONY[[#This Row],[Naive Trend ]]</f>
        <v>0.3600999999999992</v>
      </c>
      <c r="F620" s="6">
        <f t="shared" si="45"/>
        <v>0.12967200999999942</v>
      </c>
      <c r="G620" s="6">
        <f>ABS(MA1SONY[[#This Row],[Erorr 1]])</f>
        <v>0.3600999999999992</v>
      </c>
      <c r="H620" s="11">
        <f>MA1SONY[[#This Row],[Abs Erorr 1]]/MA1SONY[[#This Row],[Adj Close]]</f>
        <v>2.1189707015964319E-2</v>
      </c>
      <c r="I620" s="9">
        <f t="shared" si="48"/>
        <v>16.693666666666669</v>
      </c>
      <c r="J620" s="12">
        <f>(MA1SONY[[#This Row],[Adj Close]]-MA1SONY[[#This Row],[3-MA]])</f>
        <v>0.30043333333333067</v>
      </c>
      <c r="K620" s="13">
        <f t="shared" si="47"/>
        <v>9.0260187777776169E-2</v>
      </c>
      <c r="L620" s="13">
        <f>ABS(MA1SONY[[#This Row],[Erorr 2]])</f>
        <v>0.30043333333333067</v>
      </c>
      <c r="M620" s="11">
        <f>MA1SONY[[#This Row],[Abs Erorr 2]]/MA1SONY[[#This Row],[Adj Close]]</f>
        <v>1.7678684563073695E-2</v>
      </c>
      <c r="N620" s="9">
        <f t="shared" si="49"/>
        <v>16.873750000000001</v>
      </c>
      <c r="O620" s="14">
        <f>MA1SONY[[#This Row],[Adj Close]]-MA1SONY[[#This Row],[6-MA]]</f>
        <v>0.1203499999999984</v>
      </c>
      <c r="P620" s="13">
        <f>(MA1SONY[[#This Row],[Adj Close]]-N620)^2</f>
        <v>1.4484122499999615E-2</v>
      </c>
      <c r="Q620" s="13">
        <f>ABS(MA1SONY[[#This Row],[Erorr 3]])</f>
        <v>0.1203499999999984</v>
      </c>
      <c r="R620" s="15">
        <f>MA1SONY[[#This Row],[Abs Erorr 3]]/MA1SONY[[#This Row],[Adj Close]]</f>
        <v>7.0818695900340947E-3</v>
      </c>
    </row>
    <row r="621" spans="2:18">
      <c r="B621" s="7">
        <v>44680.291666666664</v>
      </c>
      <c r="C621" s="8">
        <v>16.750800000000002</v>
      </c>
      <c r="D621" s="9">
        <f t="shared" si="46"/>
        <v>16.9941</v>
      </c>
      <c r="E621" s="10">
        <f>MA1SONY[[#This Row],[Adj Close]]-MA1SONY[[#This Row],[Naive Trend ]]</f>
        <v>-0.24329999999999785</v>
      </c>
      <c r="F621" s="6">
        <f t="shared" si="45"/>
        <v>5.9194889999998952E-2</v>
      </c>
      <c r="G621" s="6">
        <f>ABS(MA1SONY[[#This Row],[Erorr 1]])</f>
        <v>0.24329999999999785</v>
      </c>
      <c r="H621" s="11">
        <f>MA1SONY[[#This Row],[Abs Erorr 1]]/MA1SONY[[#This Row],[Adj Close]]</f>
        <v>1.4524679418296309E-2</v>
      </c>
      <c r="I621" s="9">
        <f t="shared" si="48"/>
        <v>16.6755</v>
      </c>
      <c r="J621" s="12">
        <f>(MA1SONY[[#This Row],[Adj Close]]-MA1SONY[[#This Row],[3-MA]])</f>
        <v>7.5300000000002143E-2</v>
      </c>
      <c r="K621" s="13">
        <f t="shared" si="47"/>
        <v>5.6700900000003227E-3</v>
      </c>
      <c r="L621" s="13">
        <f>ABS(MA1SONY[[#This Row],[Erorr 2]])</f>
        <v>7.5300000000002143E-2</v>
      </c>
      <c r="M621" s="11">
        <f>MA1SONY[[#This Row],[Abs Erorr 2]]/MA1SONY[[#This Row],[Adj Close]]</f>
        <v>4.495307686797176E-3</v>
      </c>
      <c r="N621" s="9">
        <f t="shared" si="49"/>
        <v>16.816316666666669</v>
      </c>
      <c r="O621" s="14">
        <f>MA1SONY[[#This Row],[Adj Close]]-MA1SONY[[#This Row],[6-MA]]</f>
        <v>-6.5516666666667334E-2</v>
      </c>
      <c r="P621" s="13">
        <f>(MA1SONY[[#This Row],[Adj Close]]-N621)^2</f>
        <v>4.2924336111111981E-3</v>
      </c>
      <c r="Q621" s="13">
        <f>ABS(MA1SONY[[#This Row],[Erorr 3]])</f>
        <v>6.5516666666667334E-2</v>
      </c>
      <c r="R621" s="15">
        <f>MA1SONY[[#This Row],[Abs Erorr 3]]/MA1SONY[[#This Row],[Adj Close]]</f>
        <v>3.911255979813939E-3</v>
      </c>
    </row>
    <row r="622" spans="2:18">
      <c r="B622" s="7">
        <v>44683.291666666664</v>
      </c>
      <c r="C622" s="8">
        <v>16.7605</v>
      </c>
      <c r="D622" s="9">
        <f t="shared" si="46"/>
        <v>16.750800000000002</v>
      </c>
      <c r="E622" s="10">
        <f>MA1SONY[[#This Row],[Adj Close]]-MA1SONY[[#This Row],[Naive Trend ]]</f>
        <v>9.6999999999987097E-3</v>
      </c>
      <c r="F622" s="6">
        <f t="shared" si="45"/>
        <v>9.4089999999974971E-5</v>
      </c>
      <c r="G622" s="6">
        <f>ABS(MA1SONY[[#This Row],[Erorr 1]])</f>
        <v>9.6999999999987097E-3</v>
      </c>
      <c r="H622" s="11">
        <f>MA1SONY[[#This Row],[Abs Erorr 1]]/MA1SONY[[#This Row],[Adj Close]]</f>
        <v>5.7874168431721663E-4</v>
      </c>
      <c r="I622" s="9">
        <f t="shared" si="48"/>
        <v>16.792966666666668</v>
      </c>
      <c r="J622" s="12">
        <f>(MA1SONY[[#This Row],[Adj Close]]-MA1SONY[[#This Row],[3-MA]])</f>
        <v>-3.2466666666667976E-2</v>
      </c>
      <c r="K622" s="13">
        <f t="shared" si="47"/>
        <v>1.0540844444445294E-3</v>
      </c>
      <c r="L622" s="13">
        <f>ABS(MA1SONY[[#This Row],[Erorr 2]])</f>
        <v>3.2466666666667976E-2</v>
      </c>
      <c r="M622" s="11">
        <f>MA1SONY[[#This Row],[Abs Erorr 2]]/MA1SONY[[#This Row],[Adj Close]]</f>
        <v>1.9370941598799544E-3</v>
      </c>
      <c r="N622" s="9">
        <f t="shared" si="49"/>
        <v>16.748183333333333</v>
      </c>
      <c r="O622" s="14">
        <f>MA1SONY[[#This Row],[Adj Close]]-MA1SONY[[#This Row],[6-MA]]</f>
        <v>1.2316666666666976E-2</v>
      </c>
      <c r="P622" s="13">
        <f>(MA1SONY[[#This Row],[Adj Close]]-N622)^2</f>
        <v>1.5170027777778539E-4</v>
      </c>
      <c r="Q622" s="13">
        <f>ABS(MA1SONY[[#This Row],[Erorr 3]])</f>
        <v>1.2316666666666976E-2</v>
      </c>
      <c r="R622" s="15">
        <f>MA1SONY[[#This Row],[Abs Erorr 3]]/MA1SONY[[#This Row],[Adj Close]]</f>
        <v>7.3486272287025896E-4</v>
      </c>
    </row>
    <row r="623" spans="2:18">
      <c r="B623" s="7">
        <v>44684.291666666664</v>
      </c>
      <c r="C623" s="8">
        <v>16.805299999999999</v>
      </c>
      <c r="D623" s="9">
        <f t="shared" si="46"/>
        <v>16.7605</v>
      </c>
      <c r="E623" s="10">
        <f>MA1SONY[[#This Row],[Adj Close]]-MA1SONY[[#This Row],[Naive Trend ]]</f>
        <v>4.4799999999998619E-2</v>
      </c>
      <c r="F623" s="6">
        <f t="shared" si="45"/>
        <v>2.0070399999998763E-3</v>
      </c>
      <c r="G623" s="6">
        <f>ABS(MA1SONY[[#This Row],[Erorr 1]])</f>
        <v>4.4799999999998619E-2</v>
      </c>
      <c r="H623" s="11">
        <f>MA1SONY[[#This Row],[Abs Erorr 1]]/MA1SONY[[#This Row],[Adj Close]]</f>
        <v>2.6658256621422184E-3</v>
      </c>
      <c r="I623" s="9">
        <f t="shared" si="48"/>
        <v>16.835133333333335</v>
      </c>
      <c r="J623" s="12">
        <f>(MA1SONY[[#This Row],[Adj Close]]-MA1SONY[[#This Row],[3-MA]])</f>
        <v>-2.9833333333336043E-2</v>
      </c>
      <c r="K623" s="13">
        <f t="shared" si="47"/>
        <v>8.9002777777793943E-4</v>
      </c>
      <c r="L623" s="13">
        <f>ABS(MA1SONY[[#This Row],[Erorr 2]])</f>
        <v>2.9833333333336043E-2</v>
      </c>
      <c r="M623" s="11">
        <f>MA1SONY[[#This Row],[Abs Erorr 2]]/MA1SONY[[#This Row],[Adj Close]]</f>
        <v>1.7752336068583153E-3</v>
      </c>
      <c r="N623" s="9">
        <f t="shared" si="49"/>
        <v>16.764399999999998</v>
      </c>
      <c r="O623" s="14">
        <f>MA1SONY[[#This Row],[Adj Close]]-MA1SONY[[#This Row],[6-MA]]</f>
        <v>4.0900000000000603E-2</v>
      </c>
      <c r="P623" s="13">
        <f>(MA1SONY[[#This Row],[Adj Close]]-N623)^2</f>
        <v>1.6728100000000493E-3</v>
      </c>
      <c r="Q623" s="13">
        <f>ABS(MA1SONY[[#This Row],[Erorr 3]])</f>
        <v>4.0900000000000603E-2</v>
      </c>
      <c r="R623" s="15">
        <f>MA1SONY[[#This Row],[Abs Erorr 3]]/MA1SONY[[#This Row],[Adj Close]]</f>
        <v>2.4337560174469129E-3</v>
      </c>
    </row>
    <row r="624" spans="2:18">
      <c r="B624" s="7">
        <v>44685.291666666664</v>
      </c>
      <c r="C624" s="8">
        <v>17.2316</v>
      </c>
      <c r="D624" s="9">
        <f t="shared" si="46"/>
        <v>16.805299999999999</v>
      </c>
      <c r="E624" s="10">
        <f>MA1SONY[[#This Row],[Adj Close]]-MA1SONY[[#This Row],[Naive Trend ]]</f>
        <v>0.42630000000000123</v>
      </c>
      <c r="F624" s="6">
        <f t="shared" si="45"/>
        <v>0.18173169000000106</v>
      </c>
      <c r="G624" s="6">
        <f>ABS(MA1SONY[[#This Row],[Erorr 1]])</f>
        <v>0.42630000000000123</v>
      </c>
      <c r="H624" s="11">
        <f>MA1SONY[[#This Row],[Abs Erorr 1]]/MA1SONY[[#This Row],[Adj Close]]</f>
        <v>2.4739432205947286E-2</v>
      </c>
      <c r="I624" s="9">
        <f t="shared" si="48"/>
        <v>16.772200000000002</v>
      </c>
      <c r="J624" s="12">
        <f>(MA1SONY[[#This Row],[Adj Close]]-MA1SONY[[#This Row],[3-MA]])</f>
        <v>0.4593999999999987</v>
      </c>
      <c r="K624" s="13">
        <f t="shared" si="47"/>
        <v>0.2110483599999988</v>
      </c>
      <c r="L624" s="13">
        <f>ABS(MA1SONY[[#This Row],[Erorr 2]])</f>
        <v>0.4593999999999987</v>
      </c>
      <c r="M624" s="11">
        <f>MA1SONY[[#This Row],[Abs Erorr 2]]/MA1SONY[[#This Row],[Adj Close]]</f>
        <v>2.6660321734487725E-2</v>
      </c>
      <c r="N624" s="9">
        <f t="shared" si="49"/>
        <v>16.723850000000002</v>
      </c>
      <c r="O624" s="14">
        <f>MA1SONY[[#This Row],[Adj Close]]-MA1SONY[[#This Row],[6-MA]]</f>
        <v>0.50774999999999793</v>
      </c>
      <c r="P624" s="13">
        <f>(MA1SONY[[#This Row],[Adj Close]]-N624)^2</f>
        <v>0.25781006249999788</v>
      </c>
      <c r="Q624" s="13">
        <f>ABS(MA1SONY[[#This Row],[Erorr 3]])</f>
        <v>0.50774999999999793</v>
      </c>
      <c r="R624" s="15">
        <f>MA1SONY[[#This Row],[Abs Erorr 3]]/MA1SONY[[#This Row],[Adj Close]]</f>
        <v>2.9466213236147423E-2</v>
      </c>
    </row>
    <row r="625" spans="2:18">
      <c r="B625" s="7">
        <v>44686.291666666664</v>
      </c>
      <c r="C625" s="8">
        <v>16.532800000000002</v>
      </c>
      <c r="D625" s="9">
        <f t="shared" si="46"/>
        <v>17.2316</v>
      </c>
      <c r="E625" s="10">
        <f>MA1SONY[[#This Row],[Adj Close]]-MA1SONY[[#This Row],[Naive Trend ]]</f>
        <v>-0.69879999999999853</v>
      </c>
      <c r="F625" s="6">
        <f t="shared" si="45"/>
        <v>0.48832143999999794</v>
      </c>
      <c r="G625" s="6">
        <f>ABS(MA1SONY[[#This Row],[Erorr 1]])</f>
        <v>0.69879999999999853</v>
      </c>
      <c r="H625" s="11">
        <f>MA1SONY[[#This Row],[Abs Erorr 1]]/MA1SONY[[#This Row],[Adj Close]]</f>
        <v>4.2267492499757961E-2</v>
      </c>
      <c r="I625" s="9">
        <f t="shared" si="48"/>
        <v>16.932466666666667</v>
      </c>
      <c r="J625" s="12">
        <f>(MA1SONY[[#This Row],[Adj Close]]-MA1SONY[[#This Row],[3-MA]])</f>
        <v>-0.39966666666666484</v>
      </c>
      <c r="K625" s="13">
        <f t="shared" si="47"/>
        <v>0.15973344444444298</v>
      </c>
      <c r="L625" s="13">
        <f>ABS(MA1SONY[[#This Row],[Erorr 2]])</f>
        <v>0.39966666666666484</v>
      </c>
      <c r="M625" s="11">
        <f>MA1SONY[[#This Row],[Abs Erorr 2]]/MA1SONY[[#This Row],[Adj Close]]</f>
        <v>2.4174166908609841E-2</v>
      </c>
      <c r="N625" s="9">
        <f t="shared" si="49"/>
        <v>16.862716666666667</v>
      </c>
      <c r="O625" s="14">
        <f>MA1SONY[[#This Row],[Adj Close]]-MA1SONY[[#This Row],[6-MA]]</f>
        <v>-0.32991666666666575</v>
      </c>
      <c r="P625" s="13">
        <f>(MA1SONY[[#This Row],[Adj Close]]-N625)^2</f>
        <v>0.10884500694444384</v>
      </c>
      <c r="Q625" s="13">
        <f>ABS(MA1SONY[[#This Row],[Erorr 3]])</f>
        <v>0.32991666666666575</v>
      </c>
      <c r="R625" s="15">
        <f>MA1SONY[[#This Row],[Abs Erorr 3]]/MA1SONY[[#This Row],[Adj Close]]</f>
        <v>1.995528081551012E-2</v>
      </c>
    </row>
    <row r="626" spans="2:18">
      <c r="B626" s="7">
        <v>44687.291666666664</v>
      </c>
      <c r="C626" s="8">
        <v>16.285499999999999</v>
      </c>
      <c r="D626" s="9">
        <f t="shared" si="46"/>
        <v>16.532800000000002</v>
      </c>
      <c r="E626" s="10">
        <f>MA1SONY[[#This Row],[Adj Close]]-MA1SONY[[#This Row],[Naive Trend ]]</f>
        <v>-0.24730000000000274</v>
      </c>
      <c r="F626" s="6">
        <f t="shared" si="45"/>
        <v>6.1157290000001356E-2</v>
      </c>
      <c r="G626" s="6">
        <f>ABS(MA1SONY[[#This Row],[Erorr 1]])</f>
        <v>0.24730000000000274</v>
      </c>
      <c r="H626" s="11">
        <f>MA1SONY[[#This Row],[Abs Erorr 1]]/MA1SONY[[#This Row],[Adj Close]]</f>
        <v>1.5185287525713227E-2</v>
      </c>
      <c r="I626" s="9">
        <f t="shared" si="48"/>
        <v>16.856566666666669</v>
      </c>
      <c r="J626" s="12">
        <f>(MA1SONY[[#This Row],[Adj Close]]-MA1SONY[[#This Row],[3-MA]])</f>
        <v>-0.57106666666667039</v>
      </c>
      <c r="K626" s="13">
        <f t="shared" si="47"/>
        <v>0.32611713777778201</v>
      </c>
      <c r="L626" s="13">
        <f>ABS(MA1SONY[[#This Row],[Erorr 2]])</f>
        <v>0.57106666666667039</v>
      </c>
      <c r="M626" s="11">
        <f>MA1SONY[[#This Row],[Abs Erorr 2]]/MA1SONY[[#This Row],[Adj Close]]</f>
        <v>3.5065958470214022E-2</v>
      </c>
      <c r="N626" s="9">
        <f t="shared" si="49"/>
        <v>16.845849999999999</v>
      </c>
      <c r="O626" s="14">
        <f>MA1SONY[[#This Row],[Adj Close]]-MA1SONY[[#This Row],[6-MA]]</f>
        <v>-0.56034999999999968</v>
      </c>
      <c r="P626" s="13">
        <f>(MA1SONY[[#This Row],[Adj Close]]-N626)^2</f>
        <v>0.31399212249999964</v>
      </c>
      <c r="Q626" s="13">
        <f>ABS(MA1SONY[[#This Row],[Erorr 3]])</f>
        <v>0.56034999999999968</v>
      </c>
      <c r="R626" s="15">
        <f>MA1SONY[[#This Row],[Abs Erorr 3]]/MA1SONY[[#This Row],[Adj Close]]</f>
        <v>3.4407908875993966E-2</v>
      </c>
    </row>
    <row r="627" spans="2:18">
      <c r="B627" s="7">
        <v>44690.291666666664</v>
      </c>
      <c r="C627" s="8">
        <v>15.736599999999999</v>
      </c>
      <c r="D627" s="9">
        <f t="shared" si="46"/>
        <v>16.285499999999999</v>
      </c>
      <c r="E627" s="10">
        <f>MA1SONY[[#This Row],[Adj Close]]-MA1SONY[[#This Row],[Naive Trend ]]</f>
        <v>-0.54889999999999972</v>
      </c>
      <c r="F627" s="6">
        <f t="shared" si="45"/>
        <v>0.3012912099999997</v>
      </c>
      <c r="G627" s="6">
        <f>ABS(MA1SONY[[#This Row],[Erorr 1]])</f>
        <v>0.54889999999999972</v>
      </c>
      <c r="H627" s="11">
        <f>MA1SONY[[#This Row],[Abs Erorr 1]]/MA1SONY[[#This Row],[Adj Close]]</f>
        <v>3.4880469732979154E-2</v>
      </c>
      <c r="I627" s="9">
        <f t="shared" si="48"/>
        <v>16.683299999999999</v>
      </c>
      <c r="J627" s="12">
        <f>(MA1SONY[[#This Row],[Adj Close]]-MA1SONY[[#This Row],[3-MA]])</f>
        <v>-0.94669999999999987</v>
      </c>
      <c r="K627" s="13">
        <f t="shared" si="47"/>
        <v>0.89624088999999973</v>
      </c>
      <c r="L627" s="13">
        <f>ABS(MA1SONY[[#This Row],[Erorr 2]])</f>
        <v>0.94669999999999987</v>
      </c>
      <c r="M627" s="11">
        <f>MA1SONY[[#This Row],[Abs Erorr 2]]/MA1SONY[[#This Row],[Adj Close]]</f>
        <v>6.0159119504848563E-2</v>
      </c>
      <c r="N627" s="9">
        <f t="shared" si="49"/>
        <v>16.727750000000004</v>
      </c>
      <c r="O627" s="14">
        <f>MA1SONY[[#This Row],[Adj Close]]-MA1SONY[[#This Row],[6-MA]]</f>
        <v>-0.99115000000000464</v>
      </c>
      <c r="P627" s="13">
        <f>(MA1SONY[[#This Row],[Adj Close]]-N627)^2</f>
        <v>0.98237832250000923</v>
      </c>
      <c r="Q627" s="13">
        <f>ABS(MA1SONY[[#This Row],[Erorr 3]])</f>
        <v>0.99115000000000464</v>
      </c>
      <c r="R627" s="15">
        <f>MA1SONY[[#This Row],[Abs Erorr 3]]/MA1SONY[[#This Row],[Adj Close]]</f>
        <v>6.2983744900423522E-2</v>
      </c>
    </row>
    <row r="628" spans="2:18">
      <c r="B628" s="7">
        <v>44691.291666666664</v>
      </c>
      <c r="C628" s="8">
        <v>15.962400000000001</v>
      </c>
      <c r="D628" s="9">
        <f t="shared" si="46"/>
        <v>15.736599999999999</v>
      </c>
      <c r="E628" s="10">
        <f>MA1SONY[[#This Row],[Adj Close]]-MA1SONY[[#This Row],[Naive Trend ]]</f>
        <v>0.22580000000000133</v>
      </c>
      <c r="F628" s="6">
        <f t="shared" si="45"/>
        <v>5.0985640000000602E-2</v>
      </c>
      <c r="G628" s="6">
        <f>ABS(MA1SONY[[#This Row],[Erorr 1]])</f>
        <v>0.22580000000000133</v>
      </c>
      <c r="H628" s="11">
        <f>MA1SONY[[#This Row],[Abs Erorr 1]]/MA1SONY[[#This Row],[Adj Close]]</f>
        <v>1.4145742494863011E-2</v>
      </c>
      <c r="I628" s="9">
        <f t="shared" si="48"/>
        <v>16.184966666666668</v>
      </c>
      <c r="J628" s="12">
        <f>(MA1SONY[[#This Row],[Adj Close]]-MA1SONY[[#This Row],[3-MA]])</f>
        <v>-0.22256666666666725</v>
      </c>
      <c r="K628" s="13">
        <f t="shared" si="47"/>
        <v>4.9535921111111367E-2</v>
      </c>
      <c r="L628" s="13">
        <f>ABS(MA1SONY[[#This Row],[Erorr 2]])</f>
        <v>0.22256666666666725</v>
      </c>
      <c r="M628" s="11">
        <f>MA1SONY[[#This Row],[Abs Erorr 2]]/MA1SONY[[#This Row],[Adj Close]]</f>
        <v>1.3943183147062299E-2</v>
      </c>
      <c r="N628" s="9">
        <f t="shared" si="49"/>
        <v>16.558716666666665</v>
      </c>
      <c r="O628" s="14">
        <f>MA1SONY[[#This Row],[Adj Close]]-MA1SONY[[#This Row],[6-MA]]</f>
        <v>-0.59631666666666483</v>
      </c>
      <c r="P628" s="13">
        <f>(MA1SONY[[#This Row],[Adj Close]]-N628)^2</f>
        <v>0.35559356694444227</v>
      </c>
      <c r="Q628" s="13">
        <f>ABS(MA1SONY[[#This Row],[Erorr 3]])</f>
        <v>0.59631666666666483</v>
      </c>
      <c r="R628" s="15">
        <f>MA1SONY[[#This Row],[Abs Erorr 3]]/MA1SONY[[#This Row],[Adj Close]]</f>
        <v>3.7357581984329723E-2</v>
      </c>
    </row>
    <row r="629" spans="2:18">
      <c r="B629" s="7">
        <v>44692.291666666664</v>
      </c>
      <c r="C629" s="8">
        <v>15.5847</v>
      </c>
      <c r="D629" s="9">
        <f t="shared" si="46"/>
        <v>15.962400000000001</v>
      </c>
      <c r="E629" s="10">
        <f>MA1SONY[[#This Row],[Adj Close]]-MA1SONY[[#This Row],[Naive Trend ]]</f>
        <v>-0.37770000000000081</v>
      </c>
      <c r="F629" s="6">
        <f t="shared" si="45"/>
        <v>0.1426572900000006</v>
      </c>
      <c r="G629" s="6">
        <f>ABS(MA1SONY[[#This Row],[Erorr 1]])</f>
        <v>0.37770000000000081</v>
      </c>
      <c r="H629" s="11">
        <f>MA1SONY[[#This Row],[Abs Erorr 1]]/MA1SONY[[#This Row],[Adj Close]]</f>
        <v>2.4235307705634423E-2</v>
      </c>
      <c r="I629" s="9">
        <f t="shared" si="48"/>
        <v>15.994833333333332</v>
      </c>
      <c r="J629" s="12">
        <f>(MA1SONY[[#This Row],[Adj Close]]-MA1SONY[[#This Row],[3-MA]])</f>
        <v>-0.41013333333333257</v>
      </c>
      <c r="K629" s="13">
        <f t="shared" si="47"/>
        <v>0.16820935111111049</v>
      </c>
      <c r="L629" s="13">
        <f>ABS(MA1SONY[[#This Row],[Erorr 2]])</f>
        <v>0.41013333333333257</v>
      </c>
      <c r="M629" s="11">
        <f>MA1SONY[[#This Row],[Abs Erorr 2]]/MA1SONY[[#This Row],[Adj Close]]</f>
        <v>2.6316408614431627E-2</v>
      </c>
      <c r="N629" s="9">
        <f t="shared" si="49"/>
        <v>16.425699999999999</v>
      </c>
      <c r="O629" s="14">
        <f>MA1SONY[[#This Row],[Adj Close]]-MA1SONY[[#This Row],[6-MA]]</f>
        <v>-0.8409999999999993</v>
      </c>
      <c r="P629" s="13">
        <f>(MA1SONY[[#This Row],[Adj Close]]-N629)^2</f>
        <v>0.70728099999999883</v>
      </c>
      <c r="Q629" s="13">
        <f>ABS(MA1SONY[[#This Row],[Erorr 3]])</f>
        <v>0.8409999999999993</v>
      </c>
      <c r="R629" s="15">
        <f>MA1SONY[[#This Row],[Abs Erorr 3]]/MA1SONY[[#This Row],[Adj Close]]</f>
        <v>5.3963181838598065E-2</v>
      </c>
    </row>
    <row r="630" spans="2:18">
      <c r="B630" s="7">
        <v>44693.291666666664</v>
      </c>
      <c r="C630" s="8">
        <v>16.3323</v>
      </c>
      <c r="D630" s="9">
        <f t="shared" si="46"/>
        <v>15.5847</v>
      </c>
      <c r="E630" s="10">
        <f>MA1SONY[[#This Row],[Adj Close]]-MA1SONY[[#This Row],[Naive Trend ]]</f>
        <v>0.74760000000000026</v>
      </c>
      <c r="F630" s="6">
        <f t="shared" si="45"/>
        <v>0.55890576000000036</v>
      </c>
      <c r="G630" s="6">
        <f>ABS(MA1SONY[[#This Row],[Erorr 1]])</f>
        <v>0.74760000000000026</v>
      </c>
      <c r="H630" s="11">
        <f>MA1SONY[[#This Row],[Abs Erorr 1]]/MA1SONY[[#This Row],[Adj Close]]</f>
        <v>4.5774324498080506E-2</v>
      </c>
      <c r="I630" s="9">
        <f t="shared" si="48"/>
        <v>15.761233333333331</v>
      </c>
      <c r="J630" s="12">
        <f>(MA1SONY[[#This Row],[Adj Close]]-MA1SONY[[#This Row],[3-MA]])</f>
        <v>0.57106666666666861</v>
      </c>
      <c r="K630" s="13">
        <f t="shared" si="47"/>
        <v>0.32611713777778001</v>
      </c>
      <c r="L630" s="13">
        <f>ABS(MA1SONY[[#This Row],[Erorr 2]])</f>
        <v>0.57106666666666861</v>
      </c>
      <c r="M630" s="11">
        <f>MA1SONY[[#This Row],[Abs Erorr 2]]/MA1SONY[[#This Row],[Adj Close]]</f>
        <v>3.4965477407754485E-2</v>
      </c>
      <c r="N630" s="9">
        <f t="shared" si="49"/>
        <v>16.222266666666666</v>
      </c>
      <c r="O630" s="14">
        <f>MA1SONY[[#This Row],[Adj Close]]-MA1SONY[[#This Row],[6-MA]]</f>
        <v>0.11003333333333387</v>
      </c>
      <c r="P630" s="13">
        <f>(MA1SONY[[#This Row],[Adj Close]]-N630)^2</f>
        <v>1.2107334444444564E-2</v>
      </c>
      <c r="Q630" s="13">
        <f>ABS(MA1SONY[[#This Row],[Erorr 3]])</f>
        <v>0.11003333333333387</v>
      </c>
      <c r="R630" s="15">
        <f>MA1SONY[[#This Row],[Abs Erorr 3]]/MA1SONY[[#This Row],[Adj Close]]</f>
        <v>6.7371609224257372E-3</v>
      </c>
    </row>
    <row r="631" spans="2:18">
      <c r="B631" s="7">
        <v>44694.291666666664</v>
      </c>
      <c r="C631" s="8">
        <v>16.9377</v>
      </c>
      <c r="D631" s="9">
        <f t="shared" si="46"/>
        <v>16.3323</v>
      </c>
      <c r="E631" s="10">
        <f>MA1SONY[[#This Row],[Adj Close]]-MA1SONY[[#This Row],[Naive Trend ]]</f>
        <v>0.60539999999999949</v>
      </c>
      <c r="F631" s="6">
        <f t="shared" si="45"/>
        <v>0.36650915999999939</v>
      </c>
      <c r="G631" s="6">
        <f>ABS(MA1SONY[[#This Row],[Erorr 1]])</f>
        <v>0.60539999999999949</v>
      </c>
      <c r="H631" s="11">
        <f>MA1SONY[[#This Row],[Abs Erorr 1]]/MA1SONY[[#This Row],[Adj Close]]</f>
        <v>3.5742751377105482E-2</v>
      </c>
      <c r="I631" s="9">
        <f t="shared" si="48"/>
        <v>15.959800000000001</v>
      </c>
      <c r="J631" s="12">
        <f>(MA1SONY[[#This Row],[Adj Close]]-MA1SONY[[#This Row],[3-MA]])</f>
        <v>0.97789999999999822</v>
      </c>
      <c r="K631" s="13">
        <f t="shared" si="47"/>
        <v>0.95628840999999654</v>
      </c>
      <c r="L631" s="13">
        <f>ABS(MA1SONY[[#This Row],[Erorr 2]])</f>
        <v>0.97789999999999822</v>
      </c>
      <c r="M631" s="11">
        <f>MA1SONY[[#This Row],[Abs Erorr 2]]/MA1SONY[[#This Row],[Adj Close]]</f>
        <v>5.7735111614918094E-2</v>
      </c>
      <c r="N631" s="9">
        <f t="shared" si="49"/>
        <v>16.072383333333335</v>
      </c>
      <c r="O631" s="14">
        <f>MA1SONY[[#This Row],[Adj Close]]-MA1SONY[[#This Row],[6-MA]]</f>
        <v>0.86531666666666496</v>
      </c>
      <c r="P631" s="13">
        <f>(MA1SONY[[#This Row],[Adj Close]]-N631)^2</f>
        <v>0.74877293361110819</v>
      </c>
      <c r="Q631" s="13">
        <f>ABS(MA1SONY[[#This Row],[Erorr 3]])</f>
        <v>0.86531666666666496</v>
      </c>
      <c r="R631" s="15">
        <f>MA1SONY[[#This Row],[Abs Erorr 3]]/MA1SONY[[#This Row],[Adj Close]]</f>
        <v>5.108820363252773E-2</v>
      </c>
    </row>
    <row r="632" spans="2:18">
      <c r="B632" s="7">
        <v>44697.291666666664</v>
      </c>
      <c r="C632" s="8">
        <v>16.8111</v>
      </c>
      <c r="D632" s="9">
        <f t="shared" si="46"/>
        <v>16.9377</v>
      </c>
      <c r="E632" s="10">
        <f>MA1SONY[[#This Row],[Adj Close]]-MA1SONY[[#This Row],[Naive Trend ]]</f>
        <v>-0.12659999999999982</v>
      </c>
      <c r="F632" s="6">
        <f t="shared" si="45"/>
        <v>1.6027559999999955E-2</v>
      </c>
      <c r="G632" s="6">
        <f>ABS(MA1SONY[[#This Row],[Erorr 1]])</f>
        <v>0.12659999999999982</v>
      </c>
      <c r="H632" s="11">
        <f>MA1SONY[[#This Row],[Abs Erorr 1]]/MA1SONY[[#This Row],[Adj Close]]</f>
        <v>7.5307386191266383E-3</v>
      </c>
      <c r="I632" s="9">
        <f t="shared" si="48"/>
        <v>16.2849</v>
      </c>
      <c r="J632" s="12">
        <f>(MA1SONY[[#This Row],[Adj Close]]-MA1SONY[[#This Row],[3-MA]])</f>
        <v>0.52619999999999933</v>
      </c>
      <c r="K632" s="13">
        <f t="shared" si="47"/>
        <v>0.27688643999999929</v>
      </c>
      <c r="L632" s="13">
        <f>ABS(MA1SONY[[#This Row],[Erorr 2]])</f>
        <v>0.52619999999999933</v>
      </c>
      <c r="M632" s="11">
        <f>MA1SONY[[#This Row],[Abs Erorr 2]]/MA1SONY[[#This Row],[Adj Close]]</f>
        <v>3.130074772025622E-2</v>
      </c>
      <c r="N632" s="9">
        <f t="shared" si="49"/>
        <v>16.139866666666666</v>
      </c>
      <c r="O632" s="14">
        <f>MA1SONY[[#This Row],[Adj Close]]-MA1SONY[[#This Row],[6-MA]]</f>
        <v>0.67123333333333335</v>
      </c>
      <c r="P632" s="13">
        <f>(MA1SONY[[#This Row],[Adj Close]]-N632)^2</f>
        <v>0.45055418777777778</v>
      </c>
      <c r="Q632" s="13">
        <f>ABS(MA1SONY[[#This Row],[Erorr 3]])</f>
        <v>0.67123333333333335</v>
      </c>
      <c r="R632" s="15">
        <f>MA1SONY[[#This Row],[Abs Erorr 3]]/MA1SONY[[#This Row],[Adj Close]]</f>
        <v>3.9927984089877126E-2</v>
      </c>
    </row>
    <row r="633" spans="2:18">
      <c r="B633" s="7">
        <v>44698.291666666664</v>
      </c>
      <c r="C633" s="8">
        <v>17.07</v>
      </c>
      <c r="D633" s="9">
        <f t="shared" si="46"/>
        <v>16.8111</v>
      </c>
      <c r="E633" s="10">
        <f>MA1SONY[[#This Row],[Adj Close]]-MA1SONY[[#This Row],[Naive Trend ]]</f>
        <v>0.25890000000000057</v>
      </c>
      <c r="F633" s="6">
        <f t="shared" si="45"/>
        <v>6.7029210000000297E-2</v>
      </c>
      <c r="G633" s="6">
        <f>ABS(MA1SONY[[#This Row],[Erorr 1]])</f>
        <v>0.25890000000000057</v>
      </c>
      <c r="H633" s="11">
        <f>MA1SONY[[#This Row],[Abs Erorr 1]]/MA1SONY[[#This Row],[Adj Close]]</f>
        <v>1.5166959578207415E-2</v>
      </c>
      <c r="I633" s="9">
        <f t="shared" si="48"/>
        <v>16.693699999999996</v>
      </c>
      <c r="J633" s="12">
        <f>(MA1SONY[[#This Row],[Adj Close]]-MA1SONY[[#This Row],[3-MA]])</f>
        <v>0.37630000000000408</v>
      </c>
      <c r="K633" s="13">
        <f t="shared" si="47"/>
        <v>0.14160169000000306</v>
      </c>
      <c r="L633" s="13">
        <f>ABS(MA1SONY[[#This Row],[Erorr 2]])</f>
        <v>0.37630000000000408</v>
      </c>
      <c r="M633" s="11">
        <f>MA1SONY[[#This Row],[Abs Erorr 2]]/MA1SONY[[#This Row],[Adj Close]]</f>
        <v>2.2044522554188872E-2</v>
      </c>
      <c r="N633" s="9">
        <f t="shared" si="49"/>
        <v>16.227466666666665</v>
      </c>
      <c r="O633" s="14">
        <f>MA1SONY[[#This Row],[Adj Close]]-MA1SONY[[#This Row],[6-MA]]</f>
        <v>0.84253333333333558</v>
      </c>
      <c r="P633" s="13">
        <f>(MA1SONY[[#This Row],[Adj Close]]-N633)^2</f>
        <v>0.70986241777778158</v>
      </c>
      <c r="Q633" s="13">
        <f>ABS(MA1SONY[[#This Row],[Erorr 3]])</f>
        <v>0.84253333333333558</v>
      </c>
      <c r="R633" s="15">
        <f>MA1SONY[[#This Row],[Abs Erorr 3]]/MA1SONY[[#This Row],[Adj Close]]</f>
        <v>4.9357547354032548E-2</v>
      </c>
    </row>
    <row r="634" spans="2:18">
      <c r="B634" s="7">
        <v>44699.291666666664</v>
      </c>
      <c r="C634" s="8">
        <v>16.949300000000001</v>
      </c>
      <c r="D634" s="9">
        <f t="shared" si="46"/>
        <v>17.07</v>
      </c>
      <c r="E634" s="10">
        <f>MA1SONY[[#This Row],[Adj Close]]-MA1SONY[[#This Row],[Naive Trend ]]</f>
        <v>-0.12069999999999936</v>
      </c>
      <c r="F634" s="6">
        <f t="shared" si="45"/>
        <v>1.4568489999999846E-2</v>
      </c>
      <c r="G634" s="6">
        <f>ABS(MA1SONY[[#This Row],[Erorr 1]])</f>
        <v>0.12069999999999936</v>
      </c>
      <c r="H634" s="11">
        <f>MA1SONY[[#This Row],[Abs Erorr 1]]/MA1SONY[[#This Row],[Adj Close]]</f>
        <v>7.1212380452289684E-3</v>
      </c>
      <c r="I634" s="9">
        <f t="shared" si="48"/>
        <v>16.939600000000002</v>
      </c>
      <c r="J634" s="12">
        <f>(MA1SONY[[#This Row],[Adj Close]]-MA1SONY[[#This Row],[3-MA]])</f>
        <v>9.6999999999987097E-3</v>
      </c>
      <c r="K634" s="13">
        <f t="shared" si="47"/>
        <v>9.4089999999974971E-5</v>
      </c>
      <c r="L634" s="13">
        <f>ABS(MA1SONY[[#This Row],[Erorr 2]])</f>
        <v>9.6999999999987097E-3</v>
      </c>
      <c r="M634" s="11">
        <f>MA1SONY[[#This Row],[Abs Erorr 2]]/MA1SONY[[#This Row],[Adj Close]]</f>
        <v>5.722950210332408E-4</v>
      </c>
      <c r="N634" s="9">
        <f t="shared" si="49"/>
        <v>16.449700000000004</v>
      </c>
      <c r="O634" s="14">
        <f>MA1SONY[[#This Row],[Adj Close]]-MA1SONY[[#This Row],[6-MA]]</f>
        <v>0.49959999999999738</v>
      </c>
      <c r="P634" s="13">
        <f>(MA1SONY[[#This Row],[Adj Close]]-N634)^2</f>
        <v>0.24960015999999738</v>
      </c>
      <c r="Q634" s="13">
        <f>ABS(MA1SONY[[#This Row],[Erorr 3]])</f>
        <v>0.49959999999999738</v>
      </c>
      <c r="R634" s="15">
        <f>MA1SONY[[#This Row],[Abs Erorr 3]]/MA1SONY[[#This Row],[Adj Close]]</f>
        <v>2.9476143557550894E-2</v>
      </c>
    </row>
    <row r="635" spans="2:18">
      <c r="B635" s="7">
        <v>44700.291666666664</v>
      </c>
      <c r="C635" s="8">
        <v>17.268599999999999</v>
      </c>
      <c r="D635" s="9">
        <f t="shared" si="46"/>
        <v>16.949300000000001</v>
      </c>
      <c r="E635" s="10">
        <f>MA1SONY[[#This Row],[Adj Close]]-MA1SONY[[#This Row],[Naive Trend ]]</f>
        <v>0.31929999999999836</v>
      </c>
      <c r="F635" s="6">
        <f t="shared" si="45"/>
        <v>0.10195248999999895</v>
      </c>
      <c r="G635" s="6">
        <f>ABS(MA1SONY[[#This Row],[Erorr 1]])</f>
        <v>0.31929999999999836</v>
      </c>
      <c r="H635" s="11">
        <f>MA1SONY[[#This Row],[Abs Erorr 1]]/MA1SONY[[#This Row],[Adj Close]]</f>
        <v>1.8490207660146068E-2</v>
      </c>
      <c r="I635" s="9">
        <f t="shared" si="48"/>
        <v>16.943466666666669</v>
      </c>
      <c r="J635" s="12">
        <f>(MA1SONY[[#This Row],[Adj Close]]-MA1SONY[[#This Row],[3-MA]])</f>
        <v>0.32513333333332994</v>
      </c>
      <c r="K635" s="13">
        <f t="shared" si="47"/>
        <v>0.10571168444444225</v>
      </c>
      <c r="L635" s="13">
        <f>ABS(MA1SONY[[#This Row],[Erorr 2]])</f>
        <v>0.32513333333332994</v>
      </c>
      <c r="M635" s="11">
        <f>MA1SONY[[#This Row],[Abs Erorr 2]]/MA1SONY[[#This Row],[Adj Close]]</f>
        <v>1.8828007674816138E-2</v>
      </c>
      <c r="N635" s="9">
        <f t="shared" si="49"/>
        <v>16.614183333333333</v>
      </c>
      <c r="O635" s="14">
        <f>MA1SONY[[#This Row],[Adj Close]]-MA1SONY[[#This Row],[6-MA]]</f>
        <v>0.6544166666666662</v>
      </c>
      <c r="P635" s="13">
        <f>(MA1SONY[[#This Row],[Adj Close]]-N635)^2</f>
        <v>0.42826117361111049</v>
      </c>
      <c r="Q635" s="13">
        <f>ABS(MA1SONY[[#This Row],[Erorr 3]])</f>
        <v>0.6544166666666662</v>
      </c>
      <c r="R635" s="15">
        <f>MA1SONY[[#This Row],[Abs Erorr 3]]/MA1SONY[[#This Row],[Adj Close]]</f>
        <v>3.7896335931497993E-2</v>
      </c>
    </row>
    <row r="636" spans="2:18">
      <c r="B636" s="7">
        <v>44701.291666666664</v>
      </c>
      <c r="C636" s="8">
        <v>17.507999999999999</v>
      </c>
      <c r="D636" s="9">
        <f t="shared" si="46"/>
        <v>17.268599999999999</v>
      </c>
      <c r="E636" s="10">
        <f>MA1SONY[[#This Row],[Adj Close]]-MA1SONY[[#This Row],[Naive Trend ]]</f>
        <v>0.23939999999999984</v>
      </c>
      <c r="F636" s="6">
        <f t="shared" si="45"/>
        <v>5.7312359999999923E-2</v>
      </c>
      <c r="G636" s="6">
        <f>ABS(MA1SONY[[#This Row],[Erorr 1]])</f>
        <v>0.23939999999999984</v>
      </c>
      <c r="H636" s="11">
        <f>MA1SONY[[#This Row],[Abs Erorr 1]]/MA1SONY[[#This Row],[Adj Close]]</f>
        <v>1.3673749143248792E-2</v>
      </c>
      <c r="I636" s="9">
        <f t="shared" si="48"/>
        <v>17.095966666666666</v>
      </c>
      <c r="J636" s="12">
        <f>(MA1SONY[[#This Row],[Adj Close]]-MA1SONY[[#This Row],[3-MA]])</f>
        <v>0.41203333333333347</v>
      </c>
      <c r="K636" s="13">
        <f t="shared" si="47"/>
        <v>0.16977146777777791</v>
      </c>
      <c r="L636" s="13">
        <f>ABS(MA1SONY[[#This Row],[Erorr 2]])</f>
        <v>0.41203333333333347</v>
      </c>
      <c r="M636" s="11">
        <f>MA1SONY[[#This Row],[Abs Erorr 2]]/MA1SONY[[#This Row],[Adj Close]]</f>
        <v>2.3534003503160469E-2</v>
      </c>
      <c r="N636" s="9">
        <f t="shared" si="49"/>
        <v>16.894833333333327</v>
      </c>
      <c r="O636" s="14">
        <f>MA1SONY[[#This Row],[Adj Close]]-MA1SONY[[#This Row],[6-MA]]</f>
        <v>0.61316666666667174</v>
      </c>
      <c r="P636" s="13">
        <f>(MA1SONY[[#This Row],[Adj Close]]-N636)^2</f>
        <v>0.37597336111111734</v>
      </c>
      <c r="Q636" s="13">
        <f>ABS(MA1SONY[[#This Row],[Erorr 3]])</f>
        <v>0.61316666666667174</v>
      </c>
      <c r="R636" s="15">
        <f>MA1SONY[[#This Row],[Abs Erorr 3]]/MA1SONY[[#This Row],[Adj Close]]</f>
        <v>3.5022085142030604E-2</v>
      </c>
    </row>
    <row r="637" spans="2:18">
      <c r="B637" s="7">
        <v>44704.291666666664</v>
      </c>
      <c r="C637" s="8">
        <v>17.474900000000002</v>
      </c>
      <c r="D637" s="9">
        <f t="shared" si="46"/>
        <v>17.507999999999999</v>
      </c>
      <c r="E637" s="10">
        <f>MA1SONY[[#This Row],[Adj Close]]-MA1SONY[[#This Row],[Naive Trend ]]</f>
        <v>-3.3099999999997465E-2</v>
      </c>
      <c r="F637" s="6">
        <f t="shared" si="45"/>
        <v>1.0956099999998321E-3</v>
      </c>
      <c r="G637" s="6">
        <f>ABS(MA1SONY[[#This Row],[Erorr 1]])</f>
        <v>3.3099999999997465E-2</v>
      </c>
      <c r="H637" s="11">
        <f>MA1SONY[[#This Row],[Abs Erorr 1]]/MA1SONY[[#This Row],[Adj Close]]</f>
        <v>1.894145316997377E-3</v>
      </c>
      <c r="I637" s="9">
        <f t="shared" si="48"/>
        <v>17.241966666666666</v>
      </c>
      <c r="J637" s="12">
        <f>(MA1SONY[[#This Row],[Adj Close]]-MA1SONY[[#This Row],[3-MA]])</f>
        <v>0.23293333333333521</v>
      </c>
      <c r="K637" s="13">
        <f t="shared" si="47"/>
        <v>5.4257937777778653E-2</v>
      </c>
      <c r="L637" s="13">
        <f>ABS(MA1SONY[[#This Row],[Erorr 2]])</f>
        <v>0.23293333333333521</v>
      </c>
      <c r="M637" s="11">
        <f>MA1SONY[[#This Row],[Abs Erorr 2]]/MA1SONY[[#This Row],[Adj Close]]</f>
        <v>1.3329594637642286E-2</v>
      </c>
      <c r="N637" s="9">
        <f t="shared" si="49"/>
        <v>17.090783333333331</v>
      </c>
      <c r="O637" s="14">
        <f>MA1SONY[[#This Row],[Adj Close]]-MA1SONY[[#This Row],[6-MA]]</f>
        <v>0.38411666666667088</v>
      </c>
      <c r="P637" s="13">
        <f>(MA1SONY[[#This Row],[Adj Close]]-N637)^2</f>
        <v>0.14754561361111435</v>
      </c>
      <c r="Q637" s="13">
        <f>ABS(MA1SONY[[#This Row],[Erorr 3]])</f>
        <v>0.38411666666667088</v>
      </c>
      <c r="R637" s="15">
        <f>MA1SONY[[#This Row],[Abs Erorr 3]]/MA1SONY[[#This Row],[Adj Close]]</f>
        <v>2.1981050916839058E-2</v>
      </c>
    </row>
    <row r="638" spans="2:18">
      <c r="B638" s="7">
        <v>44705.291666666664</v>
      </c>
      <c r="C638" s="8">
        <v>17.3309</v>
      </c>
      <c r="D638" s="9">
        <f t="shared" si="46"/>
        <v>17.474900000000002</v>
      </c>
      <c r="E638" s="10">
        <f>MA1SONY[[#This Row],[Adj Close]]-MA1SONY[[#This Row],[Naive Trend ]]</f>
        <v>-0.1440000000000019</v>
      </c>
      <c r="F638" s="6">
        <f t="shared" si="45"/>
        <v>2.0736000000000549E-2</v>
      </c>
      <c r="G638" s="6">
        <f>ABS(MA1SONY[[#This Row],[Erorr 1]])</f>
        <v>0.1440000000000019</v>
      </c>
      <c r="H638" s="11">
        <f>MA1SONY[[#This Row],[Abs Erorr 1]]/MA1SONY[[#This Row],[Adj Close]]</f>
        <v>8.3088587436314278E-3</v>
      </c>
      <c r="I638" s="9">
        <f t="shared" si="48"/>
        <v>17.41716666666667</v>
      </c>
      <c r="J638" s="12">
        <f>(MA1SONY[[#This Row],[Adj Close]]-MA1SONY[[#This Row],[3-MA]])</f>
        <v>-8.6266666666670488E-2</v>
      </c>
      <c r="K638" s="13">
        <f t="shared" si="47"/>
        <v>7.4419377777784372E-3</v>
      </c>
      <c r="L638" s="13">
        <f>ABS(MA1SONY[[#This Row],[Erorr 2]])</f>
        <v>8.6266666666670488E-2</v>
      </c>
      <c r="M638" s="11">
        <f>MA1SONY[[#This Row],[Abs Erorr 2]]/MA1SONY[[#This Row],[Adj Close]]</f>
        <v>4.9776218584534262E-3</v>
      </c>
      <c r="N638" s="9">
        <f t="shared" si="49"/>
        <v>17.180316666666666</v>
      </c>
      <c r="O638" s="14">
        <f>MA1SONY[[#This Row],[Adj Close]]-MA1SONY[[#This Row],[6-MA]]</f>
        <v>0.15058333333333351</v>
      </c>
      <c r="P638" s="13">
        <f>(MA1SONY[[#This Row],[Adj Close]]-N638)^2</f>
        <v>2.2675340277777831E-2</v>
      </c>
      <c r="Q638" s="13">
        <f>ABS(MA1SONY[[#This Row],[Erorr 3]])</f>
        <v>0.15058333333333351</v>
      </c>
      <c r="R638" s="15">
        <f>MA1SONY[[#This Row],[Abs Erorr 3]]/MA1SONY[[#This Row],[Adj Close]]</f>
        <v>8.6887197625820645E-3</v>
      </c>
    </row>
    <row r="639" spans="2:18">
      <c r="B639" s="7">
        <v>44706.291666666664</v>
      </c>
      <c r="C639" s="8">
        <v>17.186800000000002</v>
      </c>
      <c r="D639" s="9">
        <f t="shared" si="46"/>
        <v>17.3309</v>
      </c>
      <c r="E639" s="10">
        <f>MA1SONY[[#This Row],[Adj Close]]-MA1SONY[[#This Row],[Naive Trend ]]</f>
        <v>-0.14409999999999812</v>
      </c>
      <c r="F639" s="6">
        <f t="shared" si="45"/>
        <v>2.0764809999999457E-2</v>
      </c>
      <c r="G639" s="6">
        <f>ABS(MA1SONY[[#This Row],[Erorr 1]])</f>
        <v>0.14409999999999812</v>
      </c>
      <c r="H639" s="11">
        <f>MA1SONY[[#This Row],[Abs Erorr 1]]/MA1SONY[[#This Row],[Adj Close]]</f>
        <v>8.384341471361632E-3</v>
      </c>
      <c r="I639" s="9">
        <f t="shared" si="48"/>
        <v>17.437933333333334</v>
      </c>
      <c r="J639" s="12">
        <f>(MA1SONY[[#This Row],[Adj Close]]-MA1SONY[[#This Row],[3-MA]])</f>
        <v>-0.25113333333333188</v>
      </c>
      <c r="K639" s="13">
        <f t="shared" si="47"/>
        <v>6.3067951111110382E-2</v>
      </c>
      <c r="L639" s="13">
        <f>ABS(MA1SONY[[#This Row],[Erorr 2]])</f>
        <v>0.25113333333333188</v>
      </c>
      <c r="M639" s="11">
        <f>MA1SONY[[#This Row],[Abs Erorr 2]]/MA1SONY[[#This Row],[Adj Close]]</f>
        <v>1.4611989045856812E-2</v>
      </c>
      <c r="N639" s="9">
        <f t="shared" si="49"/>
        <v>17.266950000000001</v>
      </c>
      <c r="O639" s="14">
        <f>MA1SONY[[#This Row],[Adj Close]]-MA1SONY[[#This Row],[6-MA]]</f>
        <v>-8.0149999999999721E-2</v>
      </c>
      <c r="P639" s="13">
        <f>(MA1SONY[[#This Row],[Adj Close]]-N639)^2</f>
        <v>6.4240224999999552E-3</v>
      </c>
      <c r="Q639" s="13">
        <f>ABS(MA1SONY[[#This Row],[Erorr 3]])</f>
        <v>8.0149999999999721E-2</v>
      </c>
      <c r="R639" s="15">
        <f>MA1SONY[[#This Row],[Abs Erorr 3]]/MA1SONY[[#This Row],[Adj Close]]</f>
        <v>4.6634626573882117E-3</v>
      </c>
    </row>
    <row r="640" spans="2:18">
      <c r="B640" s="7">
        <v>44707.291666666664</v>
      </c>
      <c r="C640" s="8">
        <v>17.6248</v>
      </c>
      <c r="D640" s="9">
        <f t="shared" si="46"/>
        <v>17.186800000000002</v>
      </c>
      <c r="E640" s="10">
        <f>MA1SONY[[#This Row],[Adj Close]]-MA1SONY[[#This Row],[Naive Trend ]]</f>
        <v>0.43799999999999883</v>
      </c>
      <c r="F640" s="6">
        <f t="shared" si="45"/>
        <v>0.19184399999999899</v>
      </c>
      <c r="G640" s="6">
        <f>ABS(MA1SONY[[#This Row],[Erorr 1]])</f>
        <v>0.43799999999999883</v>
      </c>
      <c r="H640" s="11">
        <f>MA1SONY[[#This Row],[Abs Erorr 1]]/MA1SONY[[#This Row],[Adj Close]]</f>
        <v>2.4851345830874609E-2</v>
      </c>
      <c r="I640" s="9">
        <f t="shared" si="48"/>
        <v>17.330866666666669</v>
      </c>
      <c r="J640" s="12">
        <f>(MA1SONY[[#This Row],[Adj Close]]-MA1SONY[[#This Row],[3-MA]])</f>
        <v>0.2939333333333316</v>
      </c>
      <c r="K640" s="13">
        <f t="shared" si="47"/>
        <v>8.6396804444443434E-2</v>
      </c>
      <c r="L640" s="13">
        <f>ABS(MA1SONY[[#This Row],[Erorr 2]])</f>
        <v>0.2939333333333316</v>
      </c>
      <c r="M640" s="11">
        <f>MA1SONY[[#This Row],[Abs Erorr 2]]/MA1SONY[[#This Row],[Adj Close]]</f>
        <v>1.6677257803398144E-2</v>
      </c>
      <c r="N640" s="9">
        <f t="shared" si="49"/>
        <v>17.286416666666668</v>
      </c>
      <c r="O640" s="14">
        <f>MA1SONY[[#This Row],[Adj Close]]-MA1SONY[[#This Row],[6-MA]]</f>
        <v>0.33838333333333281</v>
      </c>
      <c r="P640" s="13">
        <f>(MA1SONY[[#This Row],[Adj Close]]-N640)^2</f>
        <v>0.11450328027777743</v>
      </c>
      <c r="Q640" s="13">
        <f>ABS(MA1SONY[[#This Row],[Erorr 3]])</f>
        <v>0.33838333333333281</v>
      </c>
      <c r="R640" s="15">
        <f>MA1SONY[[#This Row],[Abs Erorr 3]]/MA1SONY[[#This Row],[Adj Close]]</f>
        <v>1.9199272237604557E-2</v>
      </c>
    </row>
    <row r="641" spans="2:18">
      <c r="B641" s="7">
        <v>44708.291666666664</v>
      </c>
      <c r="C641" s="8">
        <v>17.959599999999998</v>
      </c>
      <c r="D641" s="9">
        <f t="shared" si="46"/>
        <v>17.6248</v>
      </c>
      <c r="E641" s="10">
        <f>MA1SONY[[#This Row],[Adj Close]]-MA1SONY[[#This Row],[Naive Trend ]]</f>
        <v>0.33479999999999777</v>
      </c>
      <c r="F641" s="6">
        <f t="shared" si="45"/>
        <v>0.1120910399999985</v>
      </c>
      <c r="G641" s="6">
        <f>ABS(MA1SONY[[#This Row],[Erorr 1]])</f>
        <v>0.33479999999999777</v>
      </c>
      <c r="H641" s="11">
        <f>MA1SONY[[#This Row],[Abs Erorr 1]]/MA1SONY[[#This Row],[Adj Close]]</f>
        <v>1.864184057551381E-2</v>
      </c>
      <c r="I641" s="9">
        <f t="shared" si="48"/>
        <v>17.380833333333335</v>
      </c>
      <c r="J641" s="12">
        <f>(MA1SONY[[#This Row],[Adj Close]]-MA1SONY[[#This Row],[3-MA]])</f>
        <v>0.5787666666666631</v>
      </c>
      <c r="K641" s="13">
        <f t="shared" si="47"/>
        <v>0.3349708544444403</v>
      </c>
      <c r="L641" s="13">
        <f>ABS(MA1SONY[[#This Row],[Erorr 2]])</f>
        <v>0.5787666666666631</v>
      </c>
      <c r="M641" s="11">
        <f>MA1SONY[[#This Row],[Abs Erorr 2]]/MA1SONY[[#This Row],[Adj Close]]</f>
        <v>3.2226033244986699E-2</v>
      </c>
      <c r="N641" s="9">
        <f t="shared" si="49"/>
        <v>17.399000000000001</v>
      </c>
      <c r="O641" s="14">
        <f>MA1SONY[[#This Row],[Adj Close]]-MA1SONY[[#This Row],[6-MA]]</f>
        <v>0.56059999999999732</v>
      </c>
      <c r="P641" s="13">
        <f>(MA1SONY[[#This Row],[Adj Close]]-N641)^2</f>
        <v>0.31427235999999698</v>
      </c>
      <c r="Q641" s="13">
        <f>ABS(MA1SONY[[#This Row],[Erorr 3]])</f>
        <v>0.56059999999999732</v>
      </c>
      <c r="R641" s="15">
        <f>MA1SONY[[#This Row],[Abs Erorr 3]]/MA1SONY[[#This Row],[Adj Close]]</f>
        <v>3.1214503663778558E-2</v>
      </c>
    </row>
    <row r="642" spans="2:18">
      <c r="B642" s="7">
        <v>44712.291666666664</v>
      </c>
      <c r="C642" s="8">
        <v>18.312000000000001</v>
      </c>
      <c r="D642" s="9">
        <f t="shared" si="46"/>
        <v>17.959599999999998</v>
      </c>
      <c r="E642" s="10">
        <f>MA1SONY[[#This Row],[Adj Close]]-MA1SONY[[#This Row],[Naive Trend ]]</f>
        <v>0.35240000000000293</v>
      </c>
      <c r="F642" s="6">
        <f t="shared" si="45"/>
        <v>0.12418576000000207</v>
      </c>
      <c r="G642" s="6">
        <f>ABS(MA1SONY[[#This Row],[Erorr 1]])</f>
        <v>0.35240000000000293</v>
      </c>
      <c r="H642" s="11">
        <f>MA1SONY[[#This Row],[Abs Erorr 1]]/MA1SONY[[#This Row],[Adj Close]]</f>
        <v>1.9244211446046468E-2</v>
      </c>
      <c r="I642" s="9">
        <f t="shared" si="48"/>
        <v>17.590399999999999</v>
      </c>
      <c r="J642" s="12">
        <f>(MA1SONY[[#This Row],[Adj Close]]-MA1SONY[[#This Row],[3-MA]])</f>
        <v>0.72160000000000224</v>
      </c>
      <c r="K642" s="13">
        <f t="shared" si="47"/>
        <v>0.52070656000000326</v>
      </c>
      <c r="L642" s="13">
        <f>ABS(MA1SONY[[#This Row],[Erorr 2]])</f>
        <v>0.72160000000000224</v>
      </c>
      <c r="M642" s="11">
        <f>MA1SONY[[#This Row],[Abs Erorr 2]]/MA1SONY[[#This Row],[Adj Close]]</f>
        <v>3.9405854084753285E-2</v>
      </c>
      <c r="N642" s="9">
        <f t="shared" si="49"/>
        <v>17.514166666666668</v>
      </c>
      <c r="O642" s="14">
        <f>MA1SONY[[#This Row],[Adj Close]]-MA1SONY[[#This Row],[6-MA]]</f>
        <v>0.79783333333333317</v>
      </c>
      <c r="P642" s="13">
        <f>(MA1SONY[[#This Row],[Adj Close]]-N642)^2</f>
        <v>0.63653802777777757</v>
      </c>
      <c r="Q642" s="13">
        <f>ABS(MA1SONY[[#This Row],[Erorr 3]])</f>
        <v>0.79783333333333317</v>
      </c>
      <c r="R642" s="15">
        <f>MA1SONY[[#This Row],[Abs Erorr 3]]/MA1SONY[[#This Row],[Adj Close]]</f>
        <v>4.3568880151448948E-2</v>
      </c>
    </row>
    <row r="643" spans="2:18">
      <c r="B643" s="7">
        <v>44713.291666666664</v>
      </c>
      <c r="C643" s="8">
        <v>18.309999999999999</v>
      </c>
      <c r="D643" s="9">
        <f t="shared" si="46"/>
        <v>18.312000000000001</v>
      </c>
      <c r="E643" s="10">
        <f>MA1SONY[[#This Row],[Adj Close]]-MA1SONY[[#This Row],[Naive Trend ]]</f>
        <v>-2.0000000000024443E-3</v>
      </c>
      <c r="F643" s="6">
        <f t="shared" si="45"/>
        <v>4.0000000000097771E-6</v>
      </c>
      <c r="G643" s="6">
        <f>ABS(MA1SONY[[#This Row],[Erorr 1]])</f>
        <v>2.0000000000024443E-3</v>
      </c>
      <c r="H643" s="11">
        <f>MA1SONY[[#This Row],[Abs Erorr 1]]/MA1SONY[[#This Row],[Adj Close]]</f>
        <v>1.0922992900067965E-4</v>
      </c>
      <c r="I643" s="9">
        <f t="shared" si="48"/>
        <v>17.965466666666668</v>
      </c>
      <c r="J643" s="12">
        <f>(MA1SONY[[#This Row],[Adj Close]]-MA1SONY[[#This Row],[3-MA]])</f>
        <v>0.34453333333333092</v>
      </c>
      <c r="K643" s="13">
        <f t="shared" si="47"/>
        <v>0.11870321777777611</v>
      </c>
      <c r="L643" s="13">
        <f>ABS(MA1SONY[[#This Row],[Erorr 2]])</f>
        <v>0.34453333333333092</v>
      </c>
      <c r="M643" s="11">
        <f>MA1SONY[[#This Row],[Abs Erorr 2]]/MA1SONY[[#This Row],[Adj Close]]</f>
        <v>1.8816675769160619E-2</v>
      </c>
      <c r="N643" s="9">
        <f t="shared" si="49"/>
        <v>17.648166666666665</v>
      </c>
      <c r="O643" s="14">
        <f>MA1SONY[[#This Row],[Adj Close]]-MA1SONY[[#This Row],[6-MA]]</f>
        <v>0.66183333333333394</v>
      </c>
      <c r="P643" s="13">
        <f>(MA1SONY[[#This Row],[Adj Close]]-N643)^2</f>
        <v>0.4380233611111119</v>
      </c>
      <c r="Q643" s="13">
        <f>ABS(MA1SONY[[#This Row],[Erorr 3]])</f>
        <v>0.66183333333333394</v>
      </c>
      <c r="R643" s="15">
        <f>MA1SONY[[#This Row],[Abs Erorr 3]]/MA1SONY[[#This Row],[Adj Close]]</f>
        <v>3.6146004005097432E-2</v>
      </c>
    </row>
    <row r="644" spans="2:18">
      <c r="B644" s="7">
        <v>44714.291666666664</v>
      </c>
      <c r="C644" s="8">
        <v>18.267199999999999</v>
      </c>
      <c r="D644" s="9">
        <f t="shared" si="46"/>
        <v>18.309999999999999</v>
      </c>
      <c r="E644" s="10">
        <f>MA1SONY[[#This Row],[Adj Close]]-MA1SONY[[#This Row],[Naive Trend ]]</f>
        <v>-4.2799999999999727E-2</v>
      </c>
      <c r="F644" s="6">
        <f t="shared" ref="F644:F707" si="50">(C644-D644)^2</f>
        <v>1.8318399999999767E-3</v>
      </c>
      <c r="G644" s="6">
        <f>ABS(MA1SONY[[#This Row],[Erorr 1]])</f>
        <v>4.2799999999999727E-2</v>
      </c>
      <c r="H644" s="11">
        <f>MA1SONY[[#This Row],[Abs Erorr 1]]/MA1SONY[[#This Row],[Adj Close]]</f>
        <v>2.3429972847507953E-3</v>
      </c>
      <c r="I644" s="9">
        <f t="shared" si="48"/>
        <v>18.193866666666665</v>
      </c>
      <c r="J644" s="12">
        <f>(MA1SONY[[#This Row],[Adj Close]]-MA1SONY[[#This Row],[3-MA]])</f>
        <v>7.3333333333334139E-2</v>
      </c>
      <c r="K644" s="13">
        <f t="shared" si="47"/>
        <v>5.3777777777778962E-3</v>
      </c>
      <c r="L644" s="13">
        <f>ABS(MA1SONY[[#This Row],[Erorr 2]])</f>
        <v>7.3333333333334139E-2</v>
      </c>
      <c r="M644" s="11">
        <f>MA1SONY[[#This Row],[Abs Erorr 2]]/MA1SONY[[#This Row],[Adj Close]]</f>
        <v>4.0144813290123359E-3</v>
      </c>
      <c r="N644" s="9">
        <f t="shared" si="49"/>
        <v>17.78735</v>
      </c>
      <c r="O644" s="14">
        <f>MA1SONY[[#This Row],[Adj Close]]-MA1SONY[[#This Row],[6-MA]]</f>
        <v>0.479849999999999</v>
      </c>
      <c r="P644" s="13">
        <f>(MA1SONY[[#This Row],[Adj Close]]-N644)^2</f>
        <v>0.23025602249999905</v>
      </c>
      <c r="Q644" s="13">
        <f>ABS(MA1SONY[[#This Row],[Erorr 3]])</f>
        <v>0.479849999999999</v>
      </c>
      <c r="R644" s="15">
        <f>MA1SONY[[#This Row],[Abs Erorr 3]]/MA1SONY[[#This Row],[Adj Close]]</f>
        <v>2.6268393623543784E-2</v>
      </c>
    </row>
    <row r="645" spans="2:18">
      <c r="B645" s="7">
        <v>44715.291666666664</v>
      </c>
      <c r="C645" s="8">
        <v>18.0336</v>
      </c>
      <c r="D645" s="9">
        <f t="shared" ref="D645:D708" si="51">C644</f>
        <v>18.267199999999999</v>
      </c>
      <c r="E645" s="10">
        <f>MA1SONY[[#This Row],[Adj Close]]-MA1SONY[[#This Row],[Naive Trend ]]</f>
        <v>-0.23359999999999914</v>
      </c>
      <c r="F645" s="6">
        <f t="shared" si="50"/>
        <v>5.4568959999999597E-2</v>
      </c>
      <c r="G645" s="6">
        <f>ABS(MA1SONY[[#This Row],[Erorr 1]])</f>
        <v>0.23359999999999914</v>
      </c>
      <c r="H645" s="11">
        <f>MA1SONY[[#This Row],[Abs Erorr 1]]/MA1SONY[[#This Row],[Adj Close]]</f>
        <v>1.2953597728684187E-2</v>
      </c>
      <c r="I645" s="9">
        <f t="shared" si="48"/>
        <v>18.296400000000002</v>
      </c>
      <c r="J645" s="12">
        <f>(MA1SONY[[#This Row],[Adj Close]]-MA1SONY[[#This Row],[3-MA]])</f>
        <v>-0.26280000000000214</v>
      </c>
      <c r="K645" s="13">
        <f t="shared" si="47"/>
        <v>6.9063840000001125E-2</v>
      </c>
      <c r="L645" s="13">
        <f>ABS(MA1SONY[[#This Row],[Erorr 2]])</f>
        <v>0.26280000000000214</v>
      </c>
      <c r="M645" s="11">
        <f>MA1SONY[[#This Row],[Abs Erorr 2]]/MA1SONY[[#This Row],[Adj Close]]</f>
        <v>1.4572797444769883E-2</v>
      </c>
      <c r="N645" s="9">
        <f t="shared" si="49"/>
        <v>17.9434</v>
      </c>
      <c r="O645" s="14">
        <f>MA1SONY[[#This Row],[Adj Close]]-MA1SONY[[#This Row],[6-MA]]</f>
        <v>9.0199999999999392E-2</v>
      </c>
      <c r="P645" s="13">
        <f>(MA1SONY[[#This Row],[Adj Close]]-N645)^2</f>
        <v>8.1360399999998896E-3</v>
      </c>
      <c r="Q645" s="13">
        <f>ABS(MA1SONY[[#This Row],[Erorr 3]])</f>
        <v>9.0199999999999392E-2</v>
      </c>
      <c r="R645" s="15">
        <f>MA1SONY[[#This Row],[Abs Erorr 3]]/MA1SONY[[#This Row],[Adj Close]]</f>
        <v>5.0017744654422521E-3</v>
      </c>
    </row>
    <row r="646" spans="2:18">
      <c r="B646" s="7">
        <v>44718.291666666664</v>
      </c>
      <c r="C646" s="8">
        <v>17.967400000000001</v>
      </c>
      <c r="D646" s="9">
        <f t="shared" si="51"/>
        <v>18.0336</v>
      </c>
      <c r="E646" s="10">
        <f>MA1SONY[[#This Row],[Adj Close]]-MA1SONY[[#This Row],[Naive Trend ]]</f>
        <v>-6.6199999999998482E-2</v>
      </c>
      <c r="F646" s="6">
        <f t="shared" si="50"/>
        <v>4.3824399999997992E-3</v>
      </c>
      <c r="G646" s="6">
        <f>ABS(MA1SONY[[#This Row],[Erorr 1]])</f>
        <v>6.6199999999998482E-2</v>
      </c>
      <c r="H646" s="11">
        <f>MA1SONY[[#This Row],[Abs Erorr 1]]/MA1SONY[[#This Row],[Adj Close]]</f>
        <v>3.6844507274284804E-3</v>
      </c>
      <c r="I646" s="9">
        <f t="shared" si="48"/>
        <v>18.203599999999998</v>
      </c>
      <c r="J646" s="12">
        <f>(MA1SONY[[#This Row],[Adj Close]]-MA1SONY[[#This Row],[3-MA]])</f>
        <v>-0.23619999999999663</v>
      </c>
      <c r="K646" s="13">
        <f t="shared" ref="K646:K709" si="52">(C646-I646)^2</f>
        <v>5.5790439999998408E-2</v>
      </c>
      <c r="L646" s="13">
        <f>ABS(MA1SONY[[#This Row],[Erorr 2]])</f>
        <v>0.23619999999999663</v>
      </c>
      <c r="M646" s="11">
        <f>MA1SONY[[#This Row],[Abs Erorr 2]]/MA1SONY[[#This Row],[Adj Close]]</f>
        <v>1.3146031145296293E-2</v>
      </c>
      <c r="N646" s="9">
        <f t="shared" si="49"/>
        <v>18.084533333333336</v>
      </c>
      <c r="O646" s="14">
        <f>MA1SONY[[#This Row],[Adj Close]]-MA1SONY[[#This Row],[6-MA]]</f>
        <v>-0.11713333333333509</v>
      </c>
      <c r="P646" s="13">
        <f>(MA1SONY[[#This Row],[Adj Close]]-N646)^2</f>
        <v>1.3720217777778189E-2</v>
      </c>
      <c r="Q646" s="13">
        <f>ABS(MA1SONY[[#This Row],[Erorr 3]])</f>
        <v>0.11713333333333509</v>
      </c>
      <c r="R646" s="15">
        <f>MA1SONY[[#This Row],[Abs Erorr 3]]/MA1SONY[[#This Row],[Adj Close]]</f>
        <v>6.5192144290957552E-3</v>
      </c>
    </row>
    <row r="647" spans="2:18">
      <c r="B647" s="7">
        <v>44719.291666666664</v>
      </c>
      <c r="C647" s="8">
        <v>18.0336</v>
      </c>
      <c r="D647" s="9">
        <f t="shared" si="51"/>
        <v>17.967400000000001</v>
      </c>
      <c r="E647" s="10">
        <f>MA1SONY[[#This Row],[Adj Close]]-MA1SONY[[#This Row],[Naive Trend ]]</f>
        <v>6.6199999999998482E-2</v>
      </c>
      <c r="F647" s="6">
        <f t="shared" si="50"/>
        <v>4.3824399999997992E-3</v>
      </c>
      <c r="G647" s="6">
        <f>ABS(MA1SONY[[#This Row],[Erorr 1]])</f>
        <v>6.6199999999998482E-2</v>
      </c>
      <c r="H647" s="11">
        <f>MA1SONY[[#This Row],[Abs Erorr 1]]/MA1SONY[[#This Row],[Adj Close]]</f>
        <v>3.6709253837280678E-3</v>
      </c>
      <c r="I647" s="9">
        <f t="shared" ref="I647:I710" si="53">AVERAGE(C644:C646)</f>
        <v>18.089399999999998</v>
      </c>
      <c r="J647" s="12">
        <f>(MA1SONY[[#This Row],[Adj Close]]-MA1SONY[[#This Row],[3-MA]])</f>
        <v>-5.5799999999997851E-2</v>
      </c>
      <c r="K647" s="13">
        <f t="shared" si="52"/>
        <v>3.1136399999997602E-3</v>
      </c>
      <c r="L647" s="13">
        <f>ABS(MA1SONY[[#This Row],[Erorr 2]])</f>
        <v>5.5799999999997851E-2</v>
      </c>
      <c r="M647" s="11">
        <f>MA1SONY[[#This Row],[Abs Erorr 2]]/MA1SONY[[#This Row],[Adj Close]]</f>
        <v>3.0942241149852414E-3</v>
      </c>
      <c r="N647" s="9">
        <f t="shared" si="49"/>
        <v>18.141633333333331</v>
      </c>
      <c r="O647" s="14">
        <f>MA1SONY[[#This Row],[Adj Close]]-MA1SONY[[#This Row],[6-MA]]</f>
        <v>-0.10803333333333143</v>
      </c>
      <c r="P647" s="13">
        <f>(MA1SONY[[#This Row],[Adj Close]]-N647)^2</f>
        <v>1.16712011111107E-2</v>
      </c>
      <c r="Q647" s="13">
        <f>ABS(MA1SONY[[#This Row],[Erorr 3]])</f>
        <v>0.10803333333333143</v>
      </c>
      <c r="R647" s="15">
        <f>MA1SONY[[#This Row],[Abs Erorr 3]]/MA1SONY[[#This Row],[Adj Close]]</f>
        <v>5.9906692692158767E-3</v>
      </c>
    </row>
    <row r="648" spans="2:18">
      <c r="B648" s="7">
        <v>44720.291666666664</v>
      </c>
      <c r="C648" s="8">
        <v>17.959599999999998</v>
      </c>
      <c r="D648" s="9">
        <f t="shared" si="51"/>
        <v>18.0336</v>
      </c>
      <c r="E648" s="10">
        <f>MA1SONY[[#This Row],[Adj Close]]-MA1SONY[[#This Row],[Naive Trend ]]</f>
        <v>-7.400000000000162E-2</v>
      </c>
      <c r="F648" s="6">
        <f t="shared" si="50"/>
        <v>5.4760000000002394E-3</v>
      </c>
      <c r="G648" s="6">
        <f>ABS(MA1SONY[[#This Row],[Erorr 1]])</f>
        <v>7.400000000000162E-2</v>
      </c>
      <c r="H648" s="11">
        <f>MA1SONY[[#This Row],[Abs Erorr 1]]/MA1SONY[[#This Row],[Adj Close]]</f>
        <v>4.1203590280408046E-3</v>
      </c>
      <c r="I648" s="9">
        <f t="shared" si="53"/>
        <v>18.011533333333336</v>
      </c>
      <c r="J648" s="12">
        <f>(MA1SONY[[#This Row],[Adj Close]]-MA1SONY[[#This Row],[3-MA]])</f>
        <v>-5.1933333333337828E-2</v>
      </c>
      <c r="K648" s="13">
        <f t="shared" si="52"/>
        <v>2.6970711111115779E-3</v>
      </c>
      <c r="L648" s="13">
        <f>ABS(MA1SONY[[#This Row],[Erorr 2]])</f>
        <v>5.1933333333337828E-2</v>
      </c>
      <c r="M648" s="11">
        <f>MA1SONY[[#This Row],[Abs Erorr 2]]/MA1SONY[[#This Row],[Adj Close]]</f>
        <v>2.8916753899495442E-3</v>
      </c>
      <c r="N648" s="9">
        <f t="shared" si="49"/>
        <v>18.153966666666665</v>
      </c>
      <c r="O648" s="14">
        <f>MA1SONY[[#This Row],[Adj Close]]-MA1SONY[[#This Row],[6-MA]]</f>
        <v>-0.19436666666666724</v>
      </c>
      <c r="P648" s="13">
        <f>(MA1SONY[[#This Row],[Adj Close]]-N648)^2</f>
        <v>3.7778401111111332E-2</v>
      </c>
      <c r="Q648" s="13">
        <f>ABS(MA1SONY[[#This Row],[Erorr 3]])</f>
        <v>0.19436666666666724</v>
      </c>
      <c r="R648" s="15">
        <f>MA1SONY[[#This Row],[Abs Erorr 3]]/MA1SONY[[#This Row],[Adj Close]]</f>
        <v>1.0822438510137601E-2</v>
      </c>
    </row>
    <row r="649" spans="2:18">
      <c r="B649" s="7">
        <v>44721.291666666664</v>
      </c>
      <c r="C649" s="8">
        <v>17.4282</v>
      </c>
      <c r="D649" s="9">
        <f t="shared" si="51"/>
        <v>17.959599999999998</v>
      </c>
      <c r="E649" s="10">
        <f>MA1SONY[[#This Row],[Adj Close]]-MA1SONY[[#This Row],[Naive Trend ]]</f>
        <v>-0.53139999999999787</v>
      </c>
      <c r="F649" s="6">
        <f t="shared" si="50"/>
        <v>0.28238595999999772</v>
      </c>
      <c r="G649" s="6">
        <f>ABS(MA1SONY[[#This Row],[Erorr 1]])</f>
        <v>0.53139999999999787</v>
      </c>
      <c r="H649" s="11">
        <f>MA1SONY[[#This Row],[Abs Erorr 1]]/MA1SONY[[#This Row],[Adj Close]]</f>
        <v>3.0490813738653325E-2</v>
      </c>
      <c r="I649" s="9">
        <f t="shared" si="53"/>
        <v>17.986866666666668</v>
      </c>
      <c r="J649" s="12">
        <f>(MA1SONY[[#This Row],[Adj Close]]-MA1SONY[[#This Row],[3-MA]])</f>
        <v>-0.55866666666666731</v>
      </c>
      <c r="K649" s="13">
        <f t="shared" si="52"/>
        <v>0.31210844444444519</v>
      </c>
      <c r="L649" s="13">
        <f>ABS(MA1SONY[[#This Row],[Erorr 2]])</f>
        <v>0.55866666666666731</v>
      </c>
      <c r="M649" s="11">
        <f>MA1SONY[[#This Row],[Abs Erorr 2]]/MA1SONY[[#This Row],[Adj Close]]</f>
        <v>3.2055327955076672E-2</v>
      </c>
      <c r="N649" s="9">
        <f t="shared" si="49"/>
        <v>18.095233333333329</v>
      </c>
      <c r="O649" s="14">
        <f>MA1SONY[[#This Row],[Adj Close]]-MA1SONY[[#This Row],[6-MA]]</f>
        <v>-0.66703333333332893</v>
      </c>
      <c r="P649" s="13">
        <f>(MA1SONY[[#This Row],[Adj Close]]-N649)^2</f>
        <v>0.44493346777777187</v>
      </c>
      <c r="Q649" s="13">
        <f>ABS(MA1SONY[[#This Row],[Erorr 3]])</f>
        <v>0.66703333333332893</v>
      </c>
      <c r="R649" s="15">
        <f>MA1SONY[[#This Row],[Abs Erorr 3]]/MA1SONY[[#This Row],[Adj Close]]</f>
        <v>3.8273220030371979E-2</v>
      </c>
    </row>
    <row r="650" spans="2:18">
      <c r="B650" s="7">
        <v>44722.291666666664</v>
      </c>
      <c r="C650" s="8">
        <v>17.142099999999999</v>
      </c>
      <c r="D650" s="9">
        <f t="shared" si="51"/>
        <v>17.4282</v>
      </c>
      <c r="E650" s="10">
        <f>MA1SONY[[#This Row],[Adj Close]]-MA1SONY[[#This Row],[Naive Trend ]]</f>
        <v>-0.28610000000000113</v>
      </c>
      <c r="F650" s="6">
        <f t="shared" si="50"/>
        <v>8.1853210000000648E-2</v>
      </c>
      <c r="G650" s="6">
        <f>ABS(MA1SONY[[#This Row],[Erorr 1]])</f>
        <v>0.28610000000000113</v>
      </c>
      <c r="H650" s="11">
        <f>MA1SONY[[#This Row],[Abs Erorr 1]]/MA1SONY[[#This Row],[Adj Close]]</f>
        <v>1.6689903804084746E-2</v>
      </c>
      <c r="I650" s="9">
        <f t="shared" si="53"/>
        <v>17.807133333333336</v>
      </c>
      <c r="J650" s="12">
        <f>(MA1SONY[[#This Row],[Adj Close]]-MA1SONY[[#This Row],[3-MA]])</f>
        <v>-0.66503333333333714</v>
      </c>
      <c r="K650" s="13">
        <f t="shared" si="52"/>
        <v>0.44226933444444949</v>
      </c>
      <c r="L650" s="13">
        <f>ABS(MA1SONY[[#This Row],[Erorr 2]])</f>
        <v>0.66503333333333714</v>
      </c>
      <c r="M650" s="11">
        <f>MA1SONY[[#This Row],[Abs Erorr 2]]/MA1SONY[[#This Row],[Adj Close]]</f>
        <v>3.8795324571279897E-2</v>
      </c>
      <c r="N650" s="9">
        <f t="shared" ref="N650:N713" si="54">AVERAGE(C644:C649)</f>
        <v>17.948266666666665</v>
      </c>
      <c r="O650" s="14">
        <f>MA1SONY[[#This Row],[Adj Close]]-MA1SONY[[#This Row],[6-MA]]</f>
        <v>-0.80616666666666603</v>
      </c>
      <c r="P650" s="13">
        <f>(MA1SONY[[#This Row],[Adj Close]]-N650)^2</f>
        <v>0.64990469444444343</v>
      </c>
      <c r="Q650" s="13">
        <f>ABS(MA1SONY[[#This Row],[Erorr 3]])</f>
        <v>0.80616666666666603</v>
      </c>
      <c r="R650" s="15">
        <f>MA1SONY[[#This Row],[Abs Erorr 3]]/MA1SONY[[#This Row],[Adj Close]]</f>
        <v>4.7028465979469615E-2</v>
      </c>
    </row>
    <row r="651" spans="2:18">
      <c r="B651" s="7">
        <v>44725.291666666664</v>
      </c>
      <c r="C651" s="8">
        <v>16.338100000000001</v>
      </c>
      <c r="D651" s="9">
        <f t="shared" si="51"/>
        <v>17.142099999999999</v>
      </c>
      <c r="E651" s="10">
        <f>MA1SONY[[#This Row],[Adj Close]]-MA1SONY[[#This Row],[Naive Trend ]]</f>
        <v>-0.80399999999999849</v>
      </c>
      <c r="F651" s="6">
        <f t="shared" si="50"/>
        <v>0.64641599999999755</v>
      </c>
      <c r="G651" s="6">
        <f>ABS(MA1SONY[[#This Row],[Erorr 1]])</f>
        <v>0.80399999999999849</v>
      </c>
      <c r="H651" s="11">
        <f>MA1SONY[[#This Row],[Abs Erorr 1]]/MA1SONY[[#This Row],[Adj Close]]</f>
        <v>4.9210128472710932E-2</v>
      </c>
      <c r="I651" s="9">
        <f t="shared" si="53"/>
        <v>17.509966666666667</v>
      </c>
      <c r="J651" s="12">
        <f>(MA1SONY[[#This Row],[Adj Close]]-MA1SONY[[#This Row],[3-MA]])</f>
        <v>-1.1718666666666664</v>
      </c>
      <c r="K651" s="13">
        <f t="shared" si="52"/>
        <v>1.3732714844444438</v>
      </c>
      <c r="L651" s="13">
        <f>ABS(MA1SONY[[#This Row],[Erorr 2]])</f>
        <v>1.1718666666666664</v>
      </c>
      <c r="M651" s="11">
        <f>MA1SONY[[#This Row],[Abs Erorr 2]]/MA1SONY[[#This Row],[Adj Close]]</f>
        <v>7.1726006491982935E-2</v>
      </c>
      <c r="N651" s="9">
        <f t="shared" si="54"/>
        <v>17.760750000000002</v>
      </c>
      <c r="O651" s="14">
        <f>MA1SONY[[#This Row],[Adj Close]]-MA1SONY[[#This Row],[6-MA]]</f>
        <v>-1.4226500000000009</v>
      </c>
      <c r="P651" s="13">
        <f>(MA1SONY[[#This Row],[Adj Close]]-N651)^2</f>
        <v>2.0239330225000023</v>
      </c>
      <c r="Q651" s="13">
        <f>ABS(MA1SONY[[#This Row],[Erorr 3]])</f>
        <v>1.4226500000000009</v>
      </c>
      <c r="R651" s="15">
        <f>MA1SONY[[#This Row],[Abs Erorr 3]]/MA1SONY[[#This Row],[Adj Close]]</f>
        <v>8.7075608546893501E-2</v>
      </c>
    </row>
    <row r="652" spans="2:18">
      <c r="B652" s="7">
        <v>44726.291666666664</v>
      </c>
      <c r="C652" s="8">
        <v>16.1571</v>
      </c>
      <c r="D652" s="9">
        <f t="shared" si="51"/>
        <v>16.338100000000001</v>
      </c>
      <c r="E652" s="10">
        <f>MA1SONY[[#This Row],[Adj Close]]-MA1SONY[[#This Row],[Naive Trend ]]</f>
        <v>-0.18100000000000094</v>
      </c>
      <c r="F652" s="6">
        <f t="shared" si="50"/>
        <v>3.2761000000000338E-2</v>
      </c>
      <c r="G652" s="6">
        <f>ABS(MA1SONY[[#This Row],[Erorr 1]])</f>
        <v>0.18100000000000094</v>
      </c>
      <c r="H652" s="11">
        <f>MA1SONY[[#This Row],[Abs Erorr 1]]/MA1SONY[[#This Row],[Adj Close]]</f>
        <v>1.12025054001028E-2</v>
      </c>
      <c r="I652" s="9">
        <f t="shared" si="53"/>
        <v>16.969466666666666</v>
      </c>
      <c r="J652" s="12">
        <f>(MA1SONY[[#This Row],[Adj Close]]-MA1SONY[[#This Row],[3-MA]])</f>
        <v>-0.81236666666666579</v>
      </c>
      <c r="K652" s="13">
        <f t="shared" si="52"/>
        <v>0.65993960111110972</v>
      </c>
      <c r="L652" s="13">
        <f>ABS(MA1SONY[[#This Row],[Erorr 2]])</f>
        <v>0.81236666666666579</v>
      </c>
      <c r="M652" s="11">
        <f>MA1SONY[[#This Row],[Abs Erorr 2]]/MA1SONY[[#This Row],[Adj Close]]</f>
        <v>5.0279237404402141E-2</v>
      </c>
      <c r="N652" s="9">
        <f t="shared" si="54"/>
        <v>17.478166666666667</v>
      </c>
      <c r="O652" s="14">
        <f>MA1SONY[[#This Row],[Adj Close]]-MA1SONY[[#This Row],[6-MA]]</f>
        <v>-1.3210666666666668</v>
      </c>
      <c r="P652" s="13">
        <f>(MA1SONY[[#This Row],[Adj Close]]-N652)^2</f>
        <v>1.7452171377777783</v>
      </c>
      <c r="Q652" s="13">
        <f>ABS(MA1SONY[[#This Row],[Erorr 3]])</f>
        <v>1.3210666666666668</v>
      </c>
      <c r="R652" s="15">
        <f>MA1SONY[[#This Row],[Abs Erorr 3]]/MA1SONY[[#This Row],[Adj Close]]</f>
        <v>8.1763847885243449E-2</v>
      </c>
    </row>
    <row r="653" spans="2:18">
      <c r="B653" s="7">
        <v>44727.291666666664</v>
      </c>
      <c r="C653" s="8">
        <v>16.417899999999999</v>
      </c>
      <c r="D653" s="9">
        <f t="shared" si="51"/>
        <v>16.1571</v>
      </c>
      <c r="E653" s="10">
        <f>MA1SONY[[#This Row],[Adj Close]]-MA1SONY[[#This Row],[Naive Trend ]]</f>
        <v>0.2607999999999997</v>
      </c>
      <c r="F653" s="6">
        <f t="shared" si="50"/>
        <v>6.8016639999999837E-2</v>
      </c>
      <c r="G653" s="6">
        <f>ABS(MA1SONY[[#This Row],[Erorr 1]])</f>
        <v>0.2607999999999997</v>
      </c>
      <c r="H653" s="11">
        <f>MA1SONY[[#This Row],[Abs Erorr 1]]/MA1SONY[[#This Row],[Adj Close]]</f>
        <v>1.5885101017791538E-2</v>
      </c>
      <c r="I653" s="9">
        <f t="shared" si="53"/>
        <v>16.545766666666665</v>
      </c>
      <c r="J653" s="12">
        <f>(MA1SONY[[#This Row],[Adj Close]]-MA1SONY[[#This Row],[3-MA]])</f>
        <v>-0.12786666666666591</v>
      </c>
      <c r="K653" s="13">
        <f t="shared" si="52"/>
        <v>1.6349884444444251E-2</v>
      </c>
      <c r="L653" s="13">
        <f>ABS(MA1SONY[[#This Row],[Erorr 2]])</f>
        <v>0.12786666666666591</v>
      </c>
      <c r="M653" s="11">
        <f>MA1SONY[[#This Row],[Abs Erorr 2]]/MA1SONY[[#This Row],[Adj Close]]</f>
        <v>7.7882473803998018E-3</v>
      </c>
      <c r="N653" s="9">
        <f t="shared" si="54"/>
        <v>17.176449999999999</v>
      </c>
      <c r="O653" s="14">
        <f>MA1SONY[[#This Row],[Adj Close]]-MA1SONY[[#This Row],[6-MA]]</f>
        <v>-0.75854999999999961</v>
      </c>
      <c r="P653" s="13">
        <f>(MA1SONY[[#This Row],[Adj Close]]-N653)^2</f>
        <v>0.57539810249999945</v>
      </c>
      <c r="Q653" s="13">
        <f>ABS(MA1SONY[[#This Row],[Erorr 3]])</f>
        <v>0.75854999999999961</v>
      </c>
      <c r="R653" s="15">
        <f>MA1SONY[[#This Row],[Abs Erorr 3]]/MA1SONY[[#This Row],[Adj Close]]</f>
        <v>4.6202620310758356E-2</v>
      </c>
    </row>
    <row r="654" spans="2:18">
      <c r="B654" s="7">
        <v>44728.291666666664</v>
      </c>
      <c r="C654" s="8">
        <v>15.8962</v>
      </c>
      <c r="D654" s="9">
        <f t="shared" si="51"/>
        <v>16.417899999999999</v>
      </c>
      <c r="E654" s="10">
        <f>MA1SONY[[#This Row],[Adj Close]]-MA1SONY[[#This Row],[Naive Trend ]]</f>
        <v>-0.52169999999999916</v>
      </c>
      <c r="F654" s="6">
        <f t="shared" si="50"/>
        <v>0.27217088999999911</v>
      </c>
      <c r="G654" s="6">
        <f>ABS(MA1SONY[[#This Row],[Erorr 1]])</f>
        <v>0.52169999999999916</v>
      </c>
      <c r="H654" s="11">
        <f>MA1SONY[[#This Row],[Abs Erorr 1]]/MA1SONY[[#This Row],[Adj Close]]</f>
        <v>3.2819164328581618E-2</v>
      </c>
      <c r="I654" s="9">
        <f t="shared" si="53"/>
        <v>16.304366666666667</v>
      </c>
      <c r="J654" s="12">
        <f>(MA1SONY[[#This Row],[Adj Close]]-MA1SONY[[#This Row],[3-MA]])</f>
        <v>-0.40816666666666634</v>
      </c>
      <c r="K654" s="13">
        <f t="shared" si="52"/>
        <v>0.16660002777777752</v>
      </c>
      <c r="L654" s="13">
        <f>ABS(MA1SONY[[#This Row],[Erorr 2]])</f>
        <v>0.40816666666666634</v>
      </c>
      <c r="M654" s="11">
        <f>MA1SONY[[#This Row],[Abs Erorr 2]]/MA1SONY[[#This Row],[Adj Close]]</f>
        <v>2.5676996179380376E-2</v>
      </c>
      <c r="N654" s="9">
        <f t="shared" si="54"/>
        <v>16.907166666666665</v>
      </c>
      <c r="O654" s="14">
        <f>MA1SONY[[#This Row],[Adj Close]]-MA1SONY[[#This Row],[6-MA]]</f>
        <v>-1.0109666666666648</v>
      </c>
      <c r="P654" s="13">
        <f>(MA1SONY[[#This Row],[Adj Close]]-N654)^2</f>
        <v>1.0220536011111072</v>
      </c>
      <c r="Q654" s="13">
        <f>ABS(MA1SONY[[#This Row],[Erorr 3]])</f>
        <v>1.0109666666666648</v>
      </c>
      <c r="R654" s="15">
        <f>MA1SONY[[#This Row],[Abs Erorr 3]]/MA1SONY[[#This Row],[Adj Close]]</f>
        <v>6.3598008748421933E-2</v>
      </c>
    </row>
    <row r="655" spans="2:18">
      <c r="B655" s="7">
        <v>44729.291666666664</v>
      </c>
      <c r="C655" s="8">
        <v>16.351700000000001</v>
      </c>
      <c r="D655" s="9">
        <f t="shared" si="51"/>
        <v>15.8962</v>
      </c>
      <c r="E655" s="10">
        <f>MA1SONY[[#This Row],[Adj Close]]-MA1SONY[[#This Row],[Naive Trend ]]</f>
        <v>0.45550000000000068</v>
      </c>
      <c r="F655" s="6">
        <f t="shared" si="50"/>
        <v>0.20748025000000062</v>
      </c>
      <c r="G655" s="6">
        <f>ABS(MA1SONY[[#This Row],[Erorr 1]])</f>
        <v>0.45550000000000068</v>
      </c>
      <c r="H655" s="11">
        <f>MA1SONY[[#This Row],[Abs Erorr 1]]/MA1SONY[[#This Row],[Adj Close]]</f>
        <v>2.7856430829822015E-2</v>
      </c>
      <c r="I655" s="9">
        <f t="shared" si="53"/>
        <v>16.157066666666669</v>
      </c>
      <c r="J655" s="12">
        <f>(MA1SONY[[#This Row],[Adj Close]]-MA1SONY[[#This Row],[3-MA]])</f>
        <v>0.1946333333333321</v>
      </c>
      <c r="K655" s="13">
        <f t="shared" si="52"/>
        <v>3.7882134444443966E-2</v>
      </c>
      <c r="L655" s="13">
        <f>ABS(MA1SONY[[#This Row],[Erorr 2]])</f>
        <v>0.1946333333333321</v>
      </c>
      <c r="M655" s="11">
        <f>MA1SONY[[#This Row],[Abs Erorr 2]]/MA1SONY[[#This Row],[Adj Close]]</f>
        <v>1.1902941794023379E-2</v>
      </c>
      <c r="N655" s="9">
        <f t="shared" si="54"/>
        <v>16.563266666666667</v>
      </c>
      <c r="O655" s="14">
        <f>MA1SONY[[#This Row],[Adj Close]]-MA1SONY[[#This Row],[6-MA]]</f>
        <v>-0.21156666666666624</v>
      </c>
      <c r="P655" s="13">
        <f>(MA1SONY[[#This Row],[Adj Close]]-N655)^2</f>
        <v>4.4760454444444264E-2</v>
      </c>
      <c r="Q655" s="13">
        <f>ABS(MA1SONY[[#This Row],[Erorr 3]])</f>
        <v>0.21156666666666624</v>
      </c>
      <c r="R655" s="15">
        <f>MA1SONY[[#This Row],[Abs Erorr 3]]/MA1SONY[[#This Row],[Adj Close]]</f>
        <v>1.2938511999771658E-2</v>
      </c>
    </row>
    <row r="656" spans="2:18">
      <c r="B656" s="7">
        <v>44733.291666666664</v>
      </c>
      <c r="C656" s="8">
        <v>16.517199999999999</v>
      </c>
      <c r="D656" s="9">
        <f t="shared" si="51"/>
        <v>16.351700000000001</v>
      </c>
      <c r="E656" s="10">
        <f>MA1SONY[[#This Row],[Adj Close]]-MA1SONY[[#This Row],[Naive Trend ]]</f>
        <v>0.16549999999999798</v>
      </c>
      <c r="F656" s="6">
        <f t="shared" si="50"/>
        <v>2.7390249999999332E-2</v>
      </c>
      <c r="G656" s="6">
        <f>ABS(MA1SONY[[#This Row],[Erorr 1]])</f>
        <v>0.16549999999999798</v>
      </c>
      <c r="H656" s="11">
        <f>MA1SONY[[#This Row],[Abs Erorr 1]]/MA1SONY[[#This Row],[Adj Close]]</f>
        <v>1.0019858087327029E-2</v>
      </c>
      <c r="I656" s="9">
        <f t="shared" si="53"/>
        <v>16.221933333333332</v>
      </c>
      <c r="J656" s="12">
        <f>(MA1SONY[[#This Row],[Adj Close]]-MA1SONY[[#This Row],[3-MA]])</f>
        <v>0.29526666666666657</v>
      </c>
      <c r="K656" s="13">
        <f t="shared" si="52"/>
        <v>8.7182404444444389E-2</v>
      </c>
      <c r="L656" s="13">
        <f>ABS(MA1SONY[[#This Row],[Erorr 2]])</f>
        <v>0.29526666666666657</v>
      </c>
      <c r="M656" s="11">
        <f>MA1SONY[[#This Row],[Abs Erorr 2]]/MA1SONY[[#This Row],[Adj Close]]</f>
        <v>1.7876314791046097E-2</v>
      </c>
      <c r="N656" s="9">
        <f t="shared" si="54"/>
        <v>16.383849999999999</v>
      </c>
      <c r="O656" s="14">
        <f>MA1SONY[[#This Row],[Adj Close]]-MA1SONY[[#This Row],[6-MA]]</f>
        <v>0.13335000000000008</v>
      </c>
      <c r="P656" s="13">
        <f>(MA1SONY[[#This Row],[Adj Close]]-N656)^2</f>
        <v>1.7782222500000021E-2</v>
      </c>
      <c r="Q656" s="13">
        <f>ABS(MA1SONY[[#This Row],[Erorr 3]])</f>
        <v>0.13335000000000008</v>
      </c>
      <c r="R656" s="15">
        <f>MA1SONY[[#This Row],[Abs Erorr 3]]/MA1SONY[[#This Row],[Adj Close]]</f>
        <v>8.0734022715714584E-3</v>
      </c>
    </row>
    <row r="657" spans="2:18">
      <c r="B657" s="7">
        <v>44734.291666666664</v>
      </c>
      <c r="C657" s="8">
        <v>16.303100000000001</v>
      </c>
      <c r="D657" s="9">
        <f t="shared" si="51"/>
        <v>16.517199999999999</v>
      </c>
      <c r="E657" s="10">
        <f>MA1SONY[[#This Row],[Adj Close]]-MA1SONY[[#This Row],[Naive Trend ]]</f>
        <v>-0.2140999999999984</v>
      </c>
      <c r="F657" s="6">
        <f t="shared" si="50"/>
        <v>4.5838809999999314E-2</v>
      </c>
      <c r="G657" s="6">
        <f>ABS(MA1SONY[[#This Row],[Erorr 1]])</f>
        <v>0.2140999999999984</v>
      </c>
      <c r="H657" s="11">
        <f>MA1SONY[[#This Row],[Abs Erorr 1]]/MA1SONY[[#This Row],[Adj Close]]</f>
        <v>1.3132471738503623E-2</v>
      </c>
      <c r="I657" s="9">
        <f t="shared" si="53"/>
        <v>16.255033333333333</v>
      </c>
      <c r="J657" s="12">
        <f>(MA1SONY[[#This Row],[Adj Close]]-MA1SONY[[#This Row],[3-MA]])</f>
        <v>4.8066666666667146E-2</v>
      </c>
      <c r="K657" s="13">
        <f t="shared" si="52"/>
        <v>2.3104044444444906E-3</v>
      </c>
      <c r="L657" s="13">
        <f>ABS(MA1SONY[[#This Row],[Erorr 2]])</f>
        <v>4.8066666666667146E-2</v>
      </c>
      <c r="M657" s="11">
        <f>MA1SONY[[#This Row],[Abs Erorr 2]]/MA1SONY[[#This Row],[Adj Close]]</f>
        <v>2.9483145332278612E-3</v>
      </c>
      <c r="N657" s="9">
        <f t="shared" si="54"/>
        <v>16.279700000000002</v>
      </c>
      <c r="O657" s="14">
        <f>MA1SONY[[#This Row],[Adj Close]]-MA1SONY[[#This Row],[6-MA]]</f>
        <v>2.3399999999998755E-2</v>
      </c>
      <c r="P657" s="13">
        <f>(MA1SONY[[#This Row],[Adj Close]]-N657)^2</f>
        <v>5.4755999999994177E-4</v>
      </c>
      <c r="Q657" s="13">
        <f>ABS(MA1SONY[[#This Row],[Erorr 3]])</f>
        <v>2.3399999999998755E-2</v>
      </c>
      <c r="R657" s="15">
        <f>MA1SONY[[#This Row],[Abs Erorr 3]]/MA1SONY[[#This Row],[Adj Close]]</f>
        <v>1.4353098490470374E-3</v>
      </c>
    </row>
    <row r="658" spans="2:18">
      <c r="B658" s="7">
        <v>44735.291666666664</v>
      </c>
      <c r="C658" s="8">
        <v>16.303100000000001</v>
      </c>
      <c r="D658" s="9">
        <f t="shared" si="51"/>
        <v>16.303100000000001</v>
      </c>
      <c r="E658" s="10">
        <f>MA1SONY[[#This Row],[Adj Close]]-MA1SONY[[#This Row],[Naive Trend ]]</f>
        <v>0</v>
      </c>
      <c r="F658" s="6">
        <f t="shared" si="50"/>
        <v>0</v>
      </c>
      <c r="G658" s="6">
        <f>ABS(MA1SONY[[#This Row],[Erorr 1]])</f>
        <v>0</v>
      </c>
      <c r="H658" s="11">
        <f>MA1SONY[[#This Row],[Abs Erorr 1]]/MA1SONY[[#This Row],[Adj Close]]</f>
        <v>0</v>
      </c>
      <c r="I658" s="9">
        <f t="shared" si="53"/>
        <v>16.390666666666664</v>
      </c>
      <c r="J658" s="12">
        <f>(MA1SONY[[#This Row],[Adj Close]]-MA1SONY[[#This Row],[3-MA]])</f>
        <v>-8.7566666666663906E-2</v>
      </c>
      <c r="K658" s="13">
        <f t="shared" si="52"/>
        <v>7.6679211111106279E-3</v>
      </c>
      <c r="L658" s="13">
        <f>ABS(MA1SONY[[#This Row],[Erorr 2]])</f>
        <v>8.7566666666663906E-2</v>
      </c>
      <c r="M658" s="11">
        <f>MA1SONY[[#This Row],[Abs Erorr 2]]/MA1SONY[[#This Row],[Adj Close]]</f>
        <v>5.3711666288413801E-3</v>
      </c>
      <c r="N658" s="9">
        <f t="shared" si="54"/>
        <v>16.273866666666667</v>
      </c>
      <c r="O658" s="14">
        <f>MA1SONY[[#This Row],[Adj Close]]-MA1SONY[[#This Row],[6-MA]]</f>
        <v>2.9233333333333889E-2</v>
      </c>
      <c r="P658" s="13">
        <f>(MA1SONY[[#This Row],[Adj Close]]-N658)^2</f>
        <v>8.5458777777781022E-4</v>
      </c>
      <c r="Q658" s="13">
        <f>ABS(MA1SONY[[#This Row],[Erorr 3]])</f>
        <v>2.9233333333333889E-2</v>
      </c>
      <c r="R658" s="15">
        <f>MA1SONY[[#This Row],[Abs Erorr 3]]/MA1SONY[[#This Row],[Adj Close]]</f>
        <v>1.7931150108466418E-3</v>
      </c>
    </row>
    <row r="659" spans="2:18">
      <c r="B659" s="7">
        <v>44736.291666666664</v>
      </c>
      <c r="C659" s="8">
        <v>16.670999999999999</v>
      </c>
      <c r="D659" s="9">
        <f t="shared" si="51"/>
        <v>16.303100000000001</v>
      </c>
      <c r="E659" s="10">
        <f>MA1SONY[[#This Row],[Adj Close]]-MA1SONY[[#This Row],[Naive Trend ]]</f>
        <v>0.36789999999999878</v>
      </c>
      <c r="F659" s="6">
        <f t="shared" si="50"/>
        <v>0.13535040999999912</v>
      </c>
      <c r="G659" s="6">
        <f>ABS(MA1SONY[[#This Row],[Erorr 1]])</f>
        <v>0.36789999999999878</v>
      </c>
      <c r="H659" s="11">
        <f>MA1SONY[[#This Row],[Abs Erorr 1]]/MA1SONY[[#This Row],[Adj Close]]</f>
        <v>2.2068262251814456E-2</v>
      </c>
      <c r="I659" s="9">
        <f t="shared" si="53"/>
        <v>16.374466666666667</v>
      </c>
      <c r="J659" s="12">
        <f>(MA1SONY[[#This Row],[Adj Close]]-MA1SONY[[#This Row],[3-MA]])</f>
        <v>0.29653333333333265</v>
      </c>
      <c r="K659" s="13">
        <f t="shared" si="52"/>
        <v>8.7932017777777371E-2</v>
      </c>
      <c r="L659" s="13">
        <f>ABS(MA1SONY[[#This Row],[Erorr 2]])</f>
        <v>0.29653333333333265</v>
      </c>
      <c r="M659" s="11">
        <f>MA1SONY[[#This Row],[Abs Erorr 2]]/MA1SONY[[#This Row],[Adj Close]]</f>
        <v>1.7787375282426528E-2</v>
      </c>
      <c r="N659" s="9">
        <f t="shared" si="54"/>
        <v>16.298199999999998</v>
      </c>
      <c r="O659" s="14">
        <f>MA1SONY[[#This Row],[Adj Close]]-MA1SONY[[#This Row],[6-MA]]</f>
        <v>0.37280000000000157</v>
      </c>
      <c r="P659" s="13">
        <f>(MA1SONY[[#This Row],[Adj Close]]-N659)^2</f>
        <v>0.13897984000000119</v>
      </c>
      <c r="Q659" s="13">
        <f>ABS(MA1SONY[[#This Row],[Erorr 3]])</f>
        <v>0.37280000000000157</v>
      </c>
      <c r="R659" s="15">
        <f>MA1SONY[[#This Row],[Abs Erorr 3]]/MA1SONY[[#This Row],[Adj Close]]</f>
        <v>2.2362185831683857E-2</v>
      </c>
    </row>
    <row r="660" spans="2:18">
      <c r="B660" s="7">
        <v>44739.291666666664</v>
      </c>
      <c r="C660" s="8">
        <v>16.439299999999999</v>
      </c>
      <c r="D660" s="9">
        <f t="shared" si="51"/>
        <v>16.670999999999999</v>
      </c>
      <c r="E660" s="10">
        <f>MA1SONY[[#This Row],[Adj Close]]-MA1SONY[[#This Row],[Naive Trend ]]</f>
        <v>-0.23170000000000002</v>
      </c>
      <c r="F660" s="6">
        <f t="shared" si="50"/>
        <v>5.3684890000000006E-2</v>
      </c>
      <c r="G660" s="6">
        <f>ABS(MA1SONY[[#This Row],[Erorr 1]])</f>
        <v>0.23170000000000002</v>
      </c>
      <c r="H660" s="11">
        <f>MA1SONY[[#This Row],[Abs Erorr 1]]/MA1SONY[[#This Row],[Adj Close]]</f>
        <v>1.4094274087096167E-2</v>
      </c>
      <c r="I660" s="9">
        <f t="shared" si="53"/>
        <v>16.425733333333334</v>
      </c>
      <c r="J660" s="12">
        <f>(MA1SONY[[#This Row],[Adj Close]]-MA1SONY[[#This Row],[3-MA]])</f>
        <v>1.3566666666665839E-2</v>
      </c>
      <c r="K660" s="13">
        <f t="shared" si="52"/>
        <v>1.8405444444442198E-4</v>
      </c>
      <c r="L660" s="13">
        <f>ABS(MA1SONY[[#This Row],[Erorr 2]])</f>
        <v>1.3566666666665839E-2</v>
      </c>
      <c r="M660" s="11">
        <f>MA1SONY[[#This Row],[Abs Erorr 2]]/MA1SONY[[#This Row],[Adj Close]]</f>
        <v>8.2525817198213062E-4</v>
      </c>
      <c r="N660" s="9">
        <f t="shared" si="54"/>
        <v>16.340383333333335</v>
      </c>
      <c r="O660" s="14">
        <f>MA1SONY[[#This Row],[Adj Close]]-MA1SONY[[#This Row],[6-MA]]</f>
        <v>9.8916666666664099E-2</v>
      </c>
      <c r="P660" s="13">
        <f>(MA1SONY[[#This Row],[Adj Close]]-N660)^2</f>
        <v>9.7845069444439364E-3</v>
      </c>
      <c r="Q660" s="13">
        <f>ABS(MA1SONY[[#This Row],[Erorr 3]])</f>
        <v>9.8916666666664099E-2</v>
      </c>
      <c r="R660" s="15">
        <f>MA1SONY[[#This Row],[Abs Erorr 3]]/MA1SONY[[#This Row],[Adj Close]]</f>
        <v>6.0170850745873668E-3</v>
      </c>
    </row>
    <row r="661" spans="2:18">
      <c r="B661" s="7">
        <v>44740.291666666664</v>
      </c>
      <c r="C661" s="8">
        <v>16.193999999999999</v>
      </c>
      <c r="D661" s="9">
        <f t="shared" si="51"/>
        <v>16.439299999999999</v>
      </c>
      <c r="E661" s="10">
        <f>MA1SONY[[#This Row],[Adj Close]]-MA1SONY[[#This Row],[Naive Trend ]]</f>
        <v>-0.2453000000000003</v>
      </c>
      <c r="F661" s="6">
        <f t="shared" si="50"/>
        <v>6.0172090000000143E-2</v>
      </c>
      <c r="G661" s="6">
        <f>ABS(MA1SONY[[#This Row],[Erorr 1]])</f>
        <v>0.2453000000000003</v>
      </c>
      <c r="H661" s="11">
        <f>MA1SONY[[#This Row],[Abs Erorr 1]]/MA1SONY[[#This Row],[Adj Close]]</f>
        <v>1.5147585525503292E-2</v>
      </c>
      <c r="I661" s="9">
        <f t="shared" si="53"/>
        <v>16.471133333333331</v>
      </c>
      <c r="J661" s="12">
        <f>(MA1SONY[[#This Row],[Adj Close]]-MA1SONY[[#This Row],[3-MA]])</f>
        <v>-0.27713333333333168</v>
      </c>
      <c r="K661" s="13">
        <f t="shared" si="52"/>
        <v>7.6802884444443525E-2</v>
      </c>
      <c r="L661" s="13">
        <f>ABS(MA1SONY[[#This Row],[Erorr 2]])</f>
        <v>0.27713333333333168</v>
      </c>
      <c r="M661" s="11">
        <f>MA1SONY[[#This Row],[Abs Erorr 2]]/MA1SONY[[#This Row],[Adj Close]]</f>
        <v>1.7113334156683445E-2</v>
      </c>
      <c r="N661" s="9">
        <f t="shared" si="54"/>
        <v>16.430899999999998</v>
      </c>
      <c r="O661" s="14">
        <f>MA1SONY[[#This Row],[Adj Close]]-MA1SONY[[#This Row],[6-MA]]</f>
        <v>-0.23689999999999856</v>
      </c>
      <c r="P661" s="13">
        <f>(MA1SONY[[#This Row],[Adj Close]]-N661)^2</f>
        <v>5.6121609999999315E-2</v>
      </c>
      <c r="Q661" s="13">
        <f>ABS(MA1SONY[[#This Row],[Erorr 3]])</f>
        <v>0.23689999999999856</v>
      </c>
      <c r="R661" s="15">
        <f>MA1SONY[[#This Row],[Abs Erorr 3]]/MA1SONY[[#This Row],[Adj Close]]</f>
        <v>1.4628874891935196E-2</v>
      </c>
    </row>
    <row r="662" spans="2:18">
      <c r="B662" s="7">
        <v>44741.291666666664</v>
      </c>
      <c r="C662" s="8">
        <v>16.236899999999999</v>
      </c>
      <c r="D662" s="9">
        <f t="shared" si="51"/>
        <v>16.193999999999999</v>
      </c>
      <c r="E662" s="10">
        <f>MA1SONY[[#This Row],[Adj Close]]-MA1SONY[[#This Row],[Naive Trend ]]</f>
        <v>4.2899999999999494E-2</v>
      </c>
      <c r="F662" s="6">
        <f t="shared" si="50"/>
        <v>1.8404099999999566E-3</v>
      </c>
      <c r="G662" s="6">
        <f>ABS(MA1SONY[[#This Row],[Erorr 1]])</f>
        <v>4.2899999999999494E-2</v>
      </c>
      <c r="H662" s="11">
        <f>MA1SONY[[#This Row],[Abs Erorr 1]]/MA1SONY[[#This Row],[Adj Close]]</f>
        <v>2.6421299632318667E-3</v>
      </c>
      <c r="I662" s="9">
        <f t="shared" si="53"/>
        <v>16.434766666666665</v>
      </c>
      <c r="J662" s="12">
        <f>(MA1SONY[[#This Row],[Adj Close]]-MA1SONY[[#This Row],[3-MA]])</f>
        <v>-0.19786666666666619</v>
      </c>
      <c r="K662" s="13">
        <f t="shared" si="52"/>
        <v>3.9151217777777587E-2</v>
      </c>
      <c r="L662" s="13">
        <f>ABS(MA1SONY[[#This Row],[Erorr 2]])</f>
        <v>0.19786666666666619</v>
      </c>
      <c r="M662" s="11">
        <f>MA1SONY[[#This Row],[Abs Erorr 2]]/MA1SONY[[#This Row],[Adj Close]]</f>
        <v>1.2186234236009719E-2</v>
      </c>
      <c r="N662" s="9">
        <f t="shared" si="54"/>
        <v>16.404616666666666</v>
      </c>
      <c r="O662" s="14">
        <f>MA1SONY[[#This Row],[Adj Close]]-MA1SONY[[#This Row],[6-MA]]</f>
        <v>-0.16771666666666718</v>
      </c>
      <c r="P662" s="13">
        <f>(MA1SONY[[#This Row],[Adj Close]]-N662)^2</f>
        <v>2.8128880277777948E-2</v>
      </c>
      <c r="Q662" s="13">
        <f>ABS(MA1SONY[[#This Row],[Erorr 3]])</f>
        <v>0.16771666666666718</v>
      </c>
      <c r="R662" s="15">
        <f>MA1SONY[[#This Row],[Abs Erorr 3]]/MA1SONY[[#This Row],[Adj Close]]</f>
        <v>1.0329352688423726E-2</v>
      </c>
    </row>
    <row r="663" spans="2:18">
      <c r="B663" s="7">
        <v>44742.291666666664</v>
      </c>
      <c r="C663" s="8">
        <v>15.9176</v>
      </c>
      <c r="D663" s="9">
        <f t="shared" si="51"/>
        <v>16.236899999999999</v>
      </c>
      <c r="E663" s="10">
        <f>MA1SONY[[#This Row],[Adj Close]]-MA1SONY[[#This Row],[Naive Trend ]]</f>
        <v>-0.31929999999999836</v>
      </c>
      <c r="F663" s="6">
        <f t="shared" si="50"/>
        <v>0.10195248999999895</v>
      </c>
      <c r="G663" s="6">
        <f>ABS(MA1SONY[[#This Row],[Erorr 1]])</f>
        <v>0.31929999999999836</v>
      </c>
      <c r="H663" s="11">
        <f>MA1SONY[[#This Row],[Abs Erorr 1]]/MA1SONY[[#This Row],[Adj Close]]</f>
        <v>2.0059556717092926E-2</v>
      </c>
      <c r="I663" s="9">
        <f t="shared" si="53"/>
        <v>16.290066666666664</v>
      </c>
      <c r="J663" s="12">
        <f>(MA1SONY[[#This Row],[Adj Close]]-MA1SONY[[#This Row],[3-MA]])</f>
        <v>-0.37246666666666428</v>
      </c>
      <c r="K663" s="13">
        <f t="shared" si="52"/>
        <v>0.13873141777777601</v>
      </c>
      <c r="L663" s="13">
        <f>ABS(MA1SONY[[#This Row],[Erorr 2]])</f>
        <v>0.37246666666666428</v>
      </c>
      <c r="M663" s="11">
        <f>MA1SONY[[#This Row],[Abs Erorr 2]]/MA1SONY[[#This Row],[Adj Close]]</f>
        <v>2.339967499287985E-2</v>
      </c>
      <c r="N663" s="9">
        <f t="shared" si="54"/>
        <v>16.357900000000001</v>
      </c>
      <c r="O663" s="14">
        <f>MA1SONY[[#This Row],[Adj Close]]-MA1SONY[[#This Row],[6-MA]]</f>
        <v>-0.44030000000000058</v>
      </c>
      <c r="P663" s="13">
        <f>(MA1SONY[[#This Row],[Adj Close]]-N663)^2</f>
        <v>0.19386409000000052</v>
      </c>
      <c r="Q663" s="13">
        <f>ABS(MA1SONY[[#This Row],[Erorr 3]])</f>
        <v>0.44030000000000058</v>
      </c>
      <c r="R663" s="15">
        <f>MA1SONY[[#This Row],[Abs Erorr 3]]/MA1SONY[[#This Row],[Adj Close]]</f>
        <v>2.7661205206815132E-2</v>
      </c>
    </row>
    <row r="664" spans="2:18">
      <c r="B664" s="7">
        <v>44743.291666666664</v>
      </c>
      <c r="C664" s="8">
        <v>15.9001</v>
      </c>
      <c r="D664" s="9">
        <f t="shared" si="51"/>
        <v>15.9176</v>
      </c>
      <c r="E664" s="10">
        <f>MA1SONY[[#This Row],[Adj Close]]-MA1SONY[[#This Row],[Naive Trend ]]</f>
        <v>-1.7500000000000071E-2</v>
      </c>
      <c r="F664" s="6">
        <f t="shared" si="50"/>
        <v>3.0625000000000248E-4</v>
      </c>
      <c r="G664" s="6">
        <f>ABS(MA1SONY[[#This Row],[Erorr 1]])</f>
        <v>1.7500000000000071E-2</v>
      </c>
      <c r="H664" s="11">
        <f>MA1SONY[[#This Row],[Abs Erorr 1]]/MA1SONY[[#This Row],[Adj Close]]</f>
        <v>1.1006220086666166E-3</v>
      </c>
      <c r="I664" s="9">
        <f t="shared" si="53"/>
        <v>16.116166666666665</v>
      </c>
      <c r="J664" s="12">
        <f>(MA1SONY[[#This Row],[Adj Close]]-MA1SONY[[#This Row],[3-MA]])</f>
        <v>-0.21606666666666463</v>
      </c>
      <c r="K664" s="13">
        <f t="shared" si="52"/>
        <v>4.6684804444443562E-2</v>
      </c>
      <c r="L664" s="13">
        <f>ABS(MA1SONY[[#This Row],[Erorr 2]])</f>
        <v>0.21606666666666463</v>
      </c>
      <c r="M664" s="11">
        <f>MA1SONY[[#This Row],[Abs Erorr 2]]/MA1SONY[[#This Row],[Adj Close]]</f>
        <v>1.3589013067003643E-2</v>
      </c>
      <c r="N664" s="9">
        <f t="shared" si="54"/>
        <v>16.29365</v>
      </c>
      <c r="O664" s="14">
        <f>MA1SONY[[#This Row],[Adj Close]]-MA1SONY[[#This Row],[6-MA]]</f>
        <v>-0.3935499999999994</v>
      </c>
      <c r="P664" s="13">
        <f>(MA1SONY[[#This Row],[Adj Close]]-N664)^2</f>
        <v>0.15488160249999952</v>
      </c>
      <c r="Q664" s="13">
        <f>ABS(MA1SONY[[#This Row],[Erorr 3]])</f>
        <v>0.3935499999999994</v>
      </c>
      <c r="R664" s="15">
        <f>MA1SONY[[#This Row],[Abs Erorr 3]]/MA1SONY[[#This Row],[Adj Close]]</f>
        <v>2.475141665775683E-2</v>
      </c>
    </row>
    <row r="665" spans="2:18">
      <c r="B665" s="7">
        <v>44747.291666666664</v>
      </c>
      <c r="C665" s="8">
        <v>15.757999999999999</v>
      </c>
      <c r="D665" s="9">
        <f t="shared" si="51"/>
        <v>15.9001</v>
      </c>
      <c r="E665" s="10">
        <f>MA1SONY[[#This Row],[Adj Close]]-MA1SONY[[#This Row],[Naive Trend ]]</f>
        <v>-0.142100000000001</v>
      </c>
      <c r="F665" s="6">
        <f t="shared" si="50"/>
        <v>2.0192410000000285E-2</v>
      </c>
      <c r="G665" s="6">
        <f>ABS(MA1SONY[[#This Row],[Erorr 1]])</f>
        <v>0.142100000000001</v>
      </c>
      <c r="H665" s="11">
        <f>MA1SONY[[#This Row],[Abs Erorr 1]]/MA1SONY[[#This Row],[Adj Close]]</f>
        <v>9.0176418327199519E-3</v>
      </c>
      <c r="I665" s="9">
        <f t="shared" si="53"/>
        <v>16.0182</v>
      </c>
      <c r="J665" s="12">
        <f>(MA1SONY[[#This Row],[Adj Close]]-MA1SONY[[#This Row],[3-MA]])</f>
        <v>-0.2602000000000011</v>
      </c>
      <c r="K665" s="13">
        <f t="shared" si="52"/>
        <v>6.7704040000000576E-2</v>
      </c>
      <c r="L665" s="13">
        <f>ABS(MA1SONY[[#This Row],[Erorr 2]])</f>
        <v>0.2602000000000011</v>
      </c>
      <c r="M665" s="11">
        <f>MA1SONY[[#This Row],[Abs Erorr 2]]/MA1SONY[[#This Row],[Adj Close]]</f>
        <v>1.6512247747176106E-2</v>
      </c>
      <c r="N665" s="9">
        <f t="shared" si="54"/>
        <v>16.226483333333331</v>
      </c>
      <c r="O665" s="14">
        <f>MA1SONY[[#This Row],[Adj Close]]-MA1SONY[[#This Row],[6-MA]]</f>
        <v>-0.46848333333333159</v>
      </c>
      <c r="P665" s="13">
        <f>(MA1SONY[[#This Row],[Adj Close]]-N665)^2</f>
        <v>0.21947663361110947</v>
      </c>
      <c r="Q665" s="13">
        <f>ABS(MA1SONY[[#This Row],[Erorr 3]])</f>
        <v>0.46848333333333159</v>
      </c>
      <c r="R665" s="15">
        <f>MA1SONY[[#This Row],[Abs Erorr 3]]/MA1SONY[[#This Row],[Adj Close]]</f>
        <v>2.9729872657274503E-2</v>
      </c>
    </row>
    <row r="666" spans="2:18">
      <c r="B666" s="7">
        <v>44748.291666666664</v>
      </c>
      <c r="C666" s="8">
        <v>15.6373</v>
      </c>
      <c r="D666" s="9">
        <f t="shared" si="51"/>
        <v>15.757999999999999</v>
      </c>
      <c r="E666" s="10">
        <f>MA1SONY[[#This Row],[Adj Close]]-MA1SONY[[#This Row],[Naive Trend ]]</f>
        <v>-0.12069999999999936</v>
      </c>
      <c r="F666" s="6">
        <f t="shared" si="50"/>
        <v>1.4568489999999846E-2</v>
      </c>
      <c r="G666" s="6">
        <f>ABS(MA1SONY[[#This Row],[Erorr 1]])</f>
        <v>0.12069999999999936</v>
      </c>
      <c r="H666" s="11">
        <f>MA1SONY[[#This Row],[Abs Erorr 1]]/MA1SONY[[#This Row],[Adj Close]]</f>
        <v>7.7187238206083766E-3</v>
      </c>
      <c r="I666" s="9">
        <f t="shared" si="53"/>
        <v>15.858566666666666</v>
      </c>
      <c r="J666" s="12">
        <f>(MA1SONY[[#This Row],[Adj Close]]-MA1SONY[[#This Row],[3-MA]])</f>
        <v>-0.22126666666666672</v>
      </c>
      <c r="K666" s="13">
        <f t="shared" si="52"/>
        <v>4.8958937777777801E-2</v>
      </c>
      <c r="L666" s="13">
        <f>ABS(MA1SONY[[#This Row],[Erorr 2]])</f>
        <v>0.22126666666666672</v>
      </c>
      <c r="M666" s="11">
        <f>MA1SONY[[#This Row],[Abs Erorr 2]]/MA1SONY[[#This Row],[Adj Close]]</f>
        <v>1.4149927843468291E-2</v>
      </c>
      <c r="N666" s="9">
        <f t="shared" si="54"/>
        <v>16.074316666666665</v>
      </c>
      <c r="O666" s="14">
        <f>MA1SONY[[#This Row],[Adj Close]]-MA1SONY[[#This Row],[6-MA]]</f>
        <v>-0.43701666666666483</v>
      </c>
      <c r="P666" s="13">
        <f>(MA1SONY[[#This Row],[Adj Close]]-N666)^2</f>
        <v>0.19098356694444285</v>
      </c>
      <c r="Q666" s="13">
        <f>ABS(MA1SONY[[#This Row],[Erorr 3]])</f>
        <v>0.43701666666666483</v>
      </c>
      <c r="R666" s="15">
        <f>MA1SONY[[#This Row],[Abs Erorr 3]]/MA1SONY[[#This Row],[Adj Close]]</f>
        <v>2.794706673573218E-2</v>
      </c>
    </row>
    <row r="667" spans="2:18">
      <c r="B667" s="7">
        <v>44749.291666666664</v>
      </c>
      <c r="C667" s="8">
        <v>16.2563</v>
      </c>
      <c r="D667" s="9">
        <f t="shared" si="51"/>
        <v>15.6373</v>
      </c>
      <c r="E667" s="10">
        <f>MA1SONY[[#This Row],[Adj Close]]-MA1SONY[[#This Row],[Naive Trend ]]</f>
        <v>0.61899999999999977</v>
      </c>
      <c r="F667" s="6">
        <f t="shared" si="50"/>
        <v>0.3831609999999997</v>
      </c>
      <c r="G667" s="6">
        <f>ABS(MA1SONY[[#This Row],[Erorr 1]])</f>
        <v>0.61899999999999977</v>
      </c>
      <c r="H667" s="11">
        <f>MA1SONY[[#This Row],[Abs Erorr 1]]/MA1SONY[[#This Row],[Adj Close]]</f>
        <v>3.8077545320890964E-2</v>
      </c>
      <c r="I667" s="9">
        <f t="shared" si="53"/>
        <v>15.765133333333333</v>
      </c>
      <c r="J667" s="12">
        <f>(MA1SONY[[#This Row],[Adj Close]]-MA1SONY[[#This Row],[3-MA]])</f>
        <v>0.49116666666666653</v>
      </c>
      <c r="K667" s="13">
        <f t="shared" si="52"/>
        <v>0.2412446944444443</v>
      </c>
      <c r="L667" s="13">
        <f>ABS(MA1SONY[[#This Row],[Erorr 2]])</f>
        <v>0.49116666666666653</v>
      </c>
      <c r="M667" s="11">
        <f>MA1SONY[[#This Row],[Abs Erorr 2]]/MA1SONY[[#This Row],[Adj Close]]</f>
        <v>3.0213927318434485E-2</v>
      </c>
      <c r="N667" s="9">
        <f t="shared" si="54"/>
        <v>15.940649999999998</v>
      </c>
      <c r="O667" s="14">
        <f>MA1SONY[[#This Row],[Adj Close]]-MA1SONY[[#This Row],[6-MA]]</f>
        <v>0.31565000000000154</v>
      </c>
      <c r="P667" s="13">
        <f>(MA1SONY[[#This Row],[Adj Close]]-N667)^2</f>
        <v>9.9634922500000972E-2</v>
      </c>
      <c r="Q667" s="13">
        <f>ABS(MA1SONY[[#This Row],[Erorr 3]])</f>
        <v>0.31565000000000154</v>
      </c>
      <c r="R667" s="15">
        <f>MA1SONY[[#This Row],[Abs Erorr 3]]/MA1SONY[[#This Row],[Adj Close]]</f>
        <v>1.9417087529142642E-2</v>
      </c>
    </row>
    <row r="668" spans="2:18">
      <c r="B668" s="7">
        <v>44750.291666666664</v>
      </c>
      <c r="C668" s="8">
        <v>16.075299999999999</v>
      </c>
      <c r="D668" s="9">
        <f t="shared" si="51"/>
        <v>16.2563</v>
      </c>
      <c r="E668" s="10">
        <f>MA1SONY[[#This Row],[Adj Close]]-MA1SONY[[#This Row],[Naive Trend ]]</f>
        <v>-0.18100000000000094</v>
      </c>
      <c r="F668" s="6">
        <f t="shared" si="50"/>
        <v>3.2761000000000338E-2</v>
      </c>
      <c r="G668" s="6">
        <f>ABS(MA1SONY[[#This Row],[Erorr 1]])</f>
        <v>0.18100000000000094</v>
      </c>
      <c r="H668" s="11">
        <f>MA1SONY[[#This Row],[Abs Erorr 1]]/MA1SONY[[#This Row],[Adj Close]]</f>
        <v>1.1259509931385477E-2</v>
      </c>
      <c r="I668" s="9">
        <f t="shared" si="53"/>
        <v>15.883866666666668</v>
      </c>
      <c r="J668" s="12">
        <f>(MA1SONY[[#This Row],[Adj Close]]-MA1SONY[[#This Row],[3-MA]])</f>
        <v>0.19143333333333068</v>
      </c>
      <c r="K668" s="13">
        <f t="shared" si="52"/>
        <v>3.6646721111110094E-2</v>
      </c>
      <c r="L668" s="13">
        <f>ABS(MA1SONY[[#This Row],[Erorr 2]])</f>
        <v>0.19143333333333068</v>
      </c>
      <c r="M668" s="11">
        <f>MA1SONY[[#This Row],[Abs Erorr 2]]/MA1SONY[[#This Row],[Adj Close]]</f>
        <v>1.1908538772733989E-2</v>
      </c>
      <c r="N668" s="9">
        <f t="shared" si="54"/>
        <v>15.951033333333333</v>
      </c>
      <c r="O668" s="14">
        <f>MA1SONY[[#This Row],[Adj Close]]-MA1SONY[[#This Row],[6-MA]]</f>
        <v>0.12426666666666542</v>
      </c>
      <c r="P668" s="13">
        <f>(MA1SONY[[#This Row],[Adj Close]]-N668)^2</f>
        <v>1.5442204444444134E-2</v>
      </c>
      <c r="Q668" s="13">
        <f>ABS(MA1SONY[[#This Row],[Erorr 3]])</f>
        <v>0.12426666666666542</v>
      </c>
      <c r="R668" s="15">
        <f>MA1SONY[[#This Row],[Abs Erorr 3]]/MA1SONY[[#This Row],[Adj Close]]</f>
        <v>7.7302860081407765E-3</v>
      </c>
    </row>
    <row r="669" spans="2:18">
      <c r="B669" s="7">
        <v>44753.291666666664</v>
      </c>
      <c r="C669" s="8">
        <v>15.9604</v>
      </c>
      <c r="D669" s="9">
        <f t="shared" si="51"/>
        <v>16.075299999999999</v>
      </c>
      <c r="E669" s="10">
        <f>MA1SONY[[#This Row],[Adj Close]]-MA1SONY[[#This Row],[Naive Trend ]]</f>
        <v>-0.11489999999999867</v>
      </c>
      <c r="F669" s="6">
        <f t="shared" si="50"/>
        <v>1.3202009999999695E-2</v>
      </c>
      <c r="G669" s="6">
        <f>ABS(MA1SONY[[#This Row],[Erorr 1]])</f>
        <v>0.11489999999999867</v>
      </c>
      <c r="H669" s="11">
        <f>MA1SONY[[#This Row],[Abs Erorr 1]]/MA1SONY[[#This Row],[Adj Close]]</f>
        <v>7.1990676925389506E-3</v>
      </c>
      <c r="I669" s="9">
        <f t="shared" si="53"/>
        <v>15.989633333333332</v>
      </c>
      <c r="J669" s="12">
        <f>(MA1SONY[[#This Row],[Adj Close]]-MA1SONY[[#This Row],[3-MA]])</f>
        <v>-2.9233333333332112E-2</v>
      </c>
      <c r="K669" s="13">
        <f t="shared" si="52"/>
        <v>8.5458777777770636E-4</v>
      </c>
      <c r="L669" s="13">
        <f>ABS(MA1SONY[[#This Row],[Erorr 2]])</f>
        <v>2.9233333333332112E-2</v>
      </c>
      <c r="M669" s="11">
        <f>MA1SONY[[#This Row],[Abs Erorr 2]]/MA1SONY[[#This Row],[Adj Close]]</f>
        <v>1.8316165843795965E-3</v>
      </c>
      <c r="N669" s="9">
        <f t="shared" si="54"/>
        <v>15.924099999999997</v>
      </c>
      <c r="O669" s="14">
        <f>MA1SONY[[#This Row],[Adj Close]]-MA1SONY[[#This Row],[6-MA]]</f>
        <v>3.6300000000002441E-2</v>
      </c>
      <c r="P669" s="13">
        <f>(MA1SONY[[#This Row],[Adj Close]]-N669)^2</f>
        <v>1.3176900000001772E-3</v>
      </c>
      <c r="Q669" s="13">
        <f>ABS(MA1SONY[[#This Row],[Erorr 3]])</f>
        <v>3.6300000000002441E-2</v>
      </c>
      <c r="R669" s="15">
        <f>MA1SONY[[#This Row],[Abs Erorr 3]]/MA1SONY[[#This Row],[Adj Close]]</f>
        <v>2.2743790882435552E-3</v>
      </c>
    </row>
    <row r="670" spans="2:18">
      <c r="B670" s="7">
        <v>44754.291666666664</v>
      </c>
      <c r="C670" s="8">
        <v>15.972099999999999</v>
      </c>
      <c r="D670" s="9">
        <f t="shared" si="51"/>
        <v>15.9604</v>
      </c>
      <c r="E670" s="10">
        <f>MA1SONY[[#This Row],[Adj Close]]-MA1SONY[[#This Row],[Naive Trend ]]</f>
        <v>1.1699999999999378E-2</v>
      </c>
      <c r="F670" s="6">
        <f t="shared" si="50"/>
        <v>1.3688999999998544E-4</v>
      </c>
      <c r="G670" s="6">
        <f>ABS(MA1SONY[[#This Row],[Erorr 1]])</f>
        <v>1.1699999999999378E-2</v>
      </c>
      <c r="H670" s="11">
        <f>MA1SONY[[#This Row],[Abs Erorr 1]]/MA1SONY[[#This Row],[Adj Close]]</f>
        <v>7.325273445570325E-4</v>
      </c>
      <c r="I670" s="9">
        <f t="shared" si="53"/>
        <v>16.097333333333331</v>
      </c>
      <c r="J670" s="12">
        <f>(MA1SONY[[#This Row],[Adj Close]]-MA1SONY[[#This Row],[3-MA]])</f>
        <v>-0.1252333333333322</v>
      </c>
      <c r="K670" s="13">
        <f t="shared" si="52"/>
        <v>1.5683387777777492E-2</v>
      </c>
      <c r="L670" s="13">
        <f>ABS(MA1SONY[[#This Row],[Erorr 2]])</f>
        <v>0.1252333333333322</v>
      </c>
      <c r="M670" s="11">
        <f>MA1SONY[[#This Row],[Abs Erorr 2]]/MA1SONY[[#This Row],[Adj Close]]</f>
        <v>7.840755650999693E-3</v>
      </c>
      <c r="N670" s="9">
        <f t="shared" si="54"/>
        <v>15.931233333333333</v>
      </c>
      <c r="O670" s="14">
        <f>MA1SONY[[#This Row],[Adj Close]]-MA1SONY[[#This Row],[6-MA]]</f>
        <v>4.0866666666666163E-2</v>
      </c>
      <c r="P670" s="13">
        <f>(MA1SONY[[#This Row],[Adj Close]]-N670)^2</f>
        <v>1.6700844444444032E-3</v>
      </c>
      <c r="Q670" s="13">
        <f>ABS(MA1SONY[[#This Row],[Erorr 3]])</f>
        <v>4.0866666666666163E-2</v>
      </c>
      <c r="R670" s="15">
        <f>MA1SONY[[#This Row],[Abs Erorr 3]]/MA1SONY[[#This Row],[Adj Close]]</f>
        <v>2.5586282747206797E-3</v>
      </c>
    </row>
    <row r="671" spans="2:18">
      <c r="B671" s="7">
        <v>44755.291666666664</v>
      </c>
      <c r="C671" s="8">
        <v>15.869</v>
      </c>
      <c r="D671" s="9">
        <f t="shared" si="51"/>
        <v>15.972099999999999</v>
      </c>
      <c r="E671" s="10">
        <f>MA1SONY[[#This Row],[Adj Close]]-MA1SONY[[#This Row],[Naive Trend ]]</f>
        <v>-0.10309999999999953</v>
      </c>
      <c r="F671" s="6">
        <f t="shared" si="50"/>
        <v>1.0629609999999902E-2</v>
      </c>
      <c r="G671" s="6">
        <f>ABS(MA1SONY[[#This Row],[Erorr 1]])</f>
        <v>0.10309999999999953</v>
      </c>
      <c r="H671" s="11">
        <f>MA1SONY[[#This Row],[Abs Erorr 1]]/MA1SONY[[#This Row],[Adj Close]]</f>
        <v>6.4969437267628416E-3</v>
      </c>
      <c r="I671" s="9">
        <f t="shared" si="53"/>
        <v>16.002599999999997</v>
      </c>
      <c r="J671" s="12">
        <f>(MA1SONY[[#This Row],[Adj Close]]-MA1SONY[[#This Row],[3-MA]])</f>
        <v>-0.13359999999999772</v>
      </c>
      <c r="K671" s="13">
        <f t="shared" si="52"/>
        <v>1.784895999999939E-2</v>
      </c>
      <c r="L671" s="13">
        <f>ABS(MA1SONY[[#This Row],[Erorr 2]])</f>
        <v>0.13359999999999772</v>
      </c>
      <c r="M671" s="11">
        <f>MA1SONY[[#This Row],[Abs Erorr 2]]/MA1SONY[[#This Row],[Adj Close]]</f>
        <v>8.4189299892871456E-3</v>
      </c>
      <c r="N671" s="9">
        <f t="shared" si="54"/>
        <v>15.943233333333332</v>
      </c>
      <c r="O671" s="14">
        <f>MA1SONY[[#This Row],[Adj Close]]-MA1SONY[[#This Row],[6-MA]]</f>
        <v>-7.4233333333332041E-2</v>
      </c>
      <c r="P671" s="13">
        <f>(MA1SONY[[#This Row],[Adj Close]]-N671)^2</f>
        <v>5.5105877777775862E-3</v>
      </c>
      <c r="Q671" s="13">
        <f>ABS(MA1SONY[[#This Row],[Erorr 3]])</f>
        <v>7.4233333333332041E-2</v>
      </c>
      <c r="R671" s="15">
        <f>MA1SONY[[#This Row],[Abs Erorr 3]]/MA1SONY[[#This Row],[Adj Close]]</f>
        <v>4.6778835045265636E-3</v>
      </c>
    </row>
    <row r="672" spans="2:18">
      <c r="B672" s="7">
        <v>44756.291666666664</v>
      </c>
      <c r="C672" s="8">
        <v>15.7872</v>
      </c>
      <c r="D672" s="9">
        <f t="shared" si="51"/>
        <v>15.869</v>
      </c>
      <c r="E672" s="10">
        <f>MA1SONY[[#This Row],[Adj Close]]-MA1SONY[[#This Row],[Naive Trend ]]</f>
        <v>-8.1799999999999429E-2</v>
      </c>
      <c r="F672" s="6">
        <f t="shared" si="50"/>
        <v>6.6912399999999065E-3</v>
      </c>
      <c r="G672" s="6">
        <f>ABS(MA1SONY[[#This Row],[Erorr 1]])</f>
        <v>8.1799999999999429E-2</v>
      </c>
      <c r="H672" s="11">
        <f>MA1SONY[[#This Row],[Abs Erorr 1]]/MA1SONY[[#This Row],[Adj Close]]</f>
        <v>5.1814127901084056E-3</v>
      </c>
      <c r="I672" s="9">
        <f t="shared" si="53"/>
        <v>15.933833333333332</v>
      </c>
      <c r="J672" s="12">
        <f>(MA1SONY[[#This Row],[Adj Close]]-MA1SONY[[#This Row],[3-MA]])</f>
        <v>-0.14663333333333206</v>
      </c>
      <c r="K672" s="13">
        <f t="shared" si="52"/>
        <v>2.1501334444444072E-2</v>
      </c>
      <c r="L672" s="13">
        <f>ABS(MA1SONY[[#This Row],[Erorr 2]])</f>
        <v>0.14663333333333206</v>
      </c>
      <c r="M672" s="11">
        <f>MA1SONY[[#This Row],[Abs Erorr 2]]/MA1SONY[[#This Row],[Adj Close]]</f>
        <v>9.2881152663760545E-3</v>
      </c>
      <c r="N672" s="9">
        <f t="shared" si="54"/>
        <v>15.961733333333333</v>
      </c>
      <c r="O672" s="14">
        <f>MA1SONY[[#This Row],[Adj Close]]-MA1SONY[[#This Row],[6-MA]]</f>
        <v>-0.17453333333333276</v>
      </c>
      <c r="P672" s="13">
        <f>(MA1SONY[[#This Row],[Adj Close]]-N672)^2</f>
        <v>3.0461884444444247E-2</v>
      </c>
      <c r="Q672" s="13">
        <f>ABS(MA1SONY[[#This Row],[Erorr 3]])</f>
        <v>0.17453333333333276</v>
      </c>
      <c r="R672" s="15">
        <f>MA1SONY[[#This Row],[Abs Erorr 3]]/MA1SONY[[#This Row],[Adj Close]]</f>
        <v>1.1055369751021889E-2</v>
      </c>
    </row>
    <row r="673" spans="2:18">
      <c r="B673" s="7">
        <v>44757.291666666664</v>
      </c>
      <c r="C673" s="8">
        <v>15.9916</v>
      </c>
      <c r="D673" s="9">
        <f t="shared" si="51"/>
        <v>15.7872</v>
      </c>
      <c r="E673" s="10">
        <f>MA1SONY[[#This Row],[Adj Close]]-MA1SONY[[#This Row],[Naive Trend ]]</f>
        <v>0.20439999999999969</v>
      </c>
      <c r="F673" s="6">
        <f t="shared" si="50"/>
        <v>4.1779359999999877E-2</v>
      </c>
      <c r="G673" s="6">
        <f>ABS(MA1SONY[[#This Row],[Erorr 1]])</f>
        <v>0.20439999999999969</v>
      </c>
      <c r="H673" s="11">
        <f>MA1SONY[[#This Row],[Abs Erorr 1]]/MA1SONY[[#This Row],[Adj Close]]</f>
        <v>1.2781710397958909E-2</v>
      </c>
      <c r="I673" s="9">
        <f t="shared" si="53"/>
        <v>15.876099999999999</v>
      </c>
      <c r="J673" s="12">
        <f>(MA1SONY[[#This Row],[Adj Close]]-MA1SONY[[#This Row],[3-MA]])</f>
        <v>0.11550000000000082</v>
      </c>
      <c r="K673" s="13">
        <f t="shared" si="52"/>
        <v>1.334025000000019E-2</v>
      </c>
      <c r="L673" s="13">
        <f>ABS(MA1SONY[[#This Row],[Erorr 2]])</f>
        <v>0.11550000000000082</v>
      </c>
      <c r="M673" s="11">
        <f>MA1SONY[[#This Row],[Abs Erorr 2]]/MA1SONY[[#This Row],[Adj Close]]</f>
        <v>7.2225418344631443E-3</v>
      </c>
      <c r="N673" s="9">
        <f t="shared" si="54"/>
        <v>15.986716666666666</v>
      </c>
      <c r="O673" s="14">
        <f>MA1SONY[[#This Row],[Adj Close]]-MA1SONY[[#This Row],[6-MA]]</f>
        <v>4.8833333333337947E-3</v>
      </c>
      <c r="P673" s="13">
        <f>(MA1SONY[[#This Row],[Adj Close]]-N673)^2</f>
        <v>2.3846944444448952E-5</v>
      </c>
      <c r="Q673" s="13">
        <f>ABS(MA1SONY[[#This Row],[Erorr 3]])</f>
        <v>4.8833333333337947E-3</v>
      </c>
      <c r="R673" s="15">
        <f>MA1SONY[[#This Row],[Abs Erorr 3]]/MA1SONY[[#This Row],[Adj Close]]</f>
        <v>3.0536865187559683E-4</v>
      </c>
    </row>
    <row r="674" spans="2:18">
      <c r="B674" s="7">
        <v>44760.291666666664</v>
      </c>
      <c r="C674" s="8">
        <v>16.003299999999999</v>
      </c>
      <c r="D674" s="9">
        <f t="shared" si="51"/>
        <v>15.9916</v>
      </c>
      <c r="E674" s="10">
        <f>MA1SONY[[#This Row],[Adj Close]]-MA1SONY[[#This Row],[Naive Trend ]]</f>
        <v>1.1699999999999378E-2</v>
      </c>
      <c r="F674" s="6">
        <f t="shared" si="50"/>
        <v>1.3688999999998544E-4</v>
      </c>
      <c r="G674" s="6">
        <f>ABS(MA1SONY[[#This Row],[Erorr 1]])</f>
        <v>1.1699999999999378E-2</v>
      </c>
      <c r="H674" s="11">
        <f>MA1SONY[[#This Row],[Abs Erorr 1]]/MA1SONY[[#This Row],[Adj Close]]</f>
        <v>7.3109921078773614E-4</v>
      </c>
      <c r="I674" s="9">
        <f t="shared" si="53"/>
        <v>15.882599999999998</v>
      </c>
      <c r="J674" s="12">
        <f>(MA1SONY[[#This Row],[Adj Close]]-MA1SONY[[#This Row],[3-MA]])</f>
        <v>0.12070000000000114</v>
      </c>
      <c r="K674" s="13">
        <f t="shared" si="52"/>
        <v>1.4568490000000276E-2</v>
      </c>
      <c r="L674" s="13">
        <f>ABS(MA1SONY[[#This Row],[Erorr 2]])</f>
        <v>0.12070000000000114</v>
      </c>
      <c r="M674" s="11">
        <f>MA1SONY[[#This Row],[Abs Erorr 2]]/MA1SONY[[#This Row],[Adj Close]]</f>
        <v>7.5421944224004518E-3</v>
      </c>
      <c r="N674" s="9">
        <f t="shared" si="54"/>
        <v>15.942600000000001</v>
      </c>
      <c r="O674" s="14">
        <f>MA1SONY[[#This Row],[Adj Close]]-MA1SONY[[#This Row],[6-MA]]</f>
        <v>6.0699999999998866E-2</v>
      </c>
      <c r="P674" s="13">
        <f>(MA1SONY[[#This Row],[Adj Close]]-N674)^2</f>
        <v>3.6844899999998624E-3</v>
      </c>
      <c r="Q674" s="13">
        <f>ABS(MA1SONY[[#This Row],[Erorr 3]])</f>
        <v>6.0699999999998866E-2</v>
      </c>
      <c r="R674" s="15">
        <f>MA1SONY[[#This Row],[Abs Erorr 3]]/MA1SONY[[#This Row],[Adj Close]]</f>
        <v>3.7929677004117195E-3</v>
      </c>
    </row>
    <row r="675" spans="2:18">
      <c r="B675" s="7">
        <v>44761.291666666664</v>
      </c>
      <c r="C675" s="8">
        <v>16.5503</v>
      </c>
      <c r="D675" s="9">
        <f t="shared" si="51"/>
        <v>16.003299999999999</v>
      </c>
      <c r="E675" s="10">
        <f>MA1SONY[[#This Row],[Adj Close]]-MA1SONY[[#This Row],[Naive Trend ]]</f>
        <v>0.5470000000000006</v>
      </c>
      <c r="F675" s="6">
        <f t="shared" si="50"/>
        <v>0.29920900000000067</v>
      </c>
      <c r="G675" s="6">
        <f>ABS(MA1SONY[[#This Row],[Erorr 1]])</f>
        <v>0.5470000000000006</v>
      </c>
      <c r="H675" s="11">
        <f>MA1SONY[[#This Row],[Abs Erorr 1]]/MA1SONY[[#This Row],[Adj Close]]</f>
        <v>3.3050760409176906E-2</v>
      </c>
      <c r="I675" s="9">
        <f t="shared" si="53"/>
        <v>15.927366666666666</v>
      </c>
      <c r="J675" s="12">
        <f>(MA1SONY[[#This Row],[Adj Close]]-MA1SONY[[#This Row],[3-MA]])</f>
        <v>0.62293333333333401</v>
      </c>
      <c r="K675" s="13">
        <f t="shared" si="52"/>
        <v>0.38804593777777863</v>
      </c>
      <c r="L675" s="13">
        <f>ABS(MA1SONY[[#This Row],[Erorr 2]])</f>
        <v>0.62293333333333401</v>
      </c>
      <c r="M675" s="11">
        <f>MA1SONY[[#This Row],[Abs Erorr 2]]/MA1SONY[[#This Row],[Adj Close]]</f>
        <v>3.763879406012785E-2</v>
      </c>
      <c r="N675" s="9">
        <f t="shared" si="54"/>
        <v>15.930599999999998</v>
      </c>
      <c r="O675" s="14">
        <f>MA1SONY[[#This Row],[Adj Close]]-MA1SONY[[#This Row],[6-MA]]</f>
        <v>0.61970000000000169</v>
      </c>
      <c r="P675" s="13">
        <f>(MA1SONY[[#This Row],[Adj Close]]-N675)^2</f>
        <v>0.3840280900000021</v>
      </c>
      <c r="Q675" s="13">
        <f>ABS(MA1SONY[[#This Row],[Erorr 3]])</f>
        <v>0.61970000000000169</v>
      </c>
      <c r="R675" s="15">
        <f>MA1SONY[[#This Row],[Abs Erorr 3]]/MA1SONY[[#This Row],[Adj Close]]</f>
        <v>3.7443430028458798E-2</v>
      </c>
    </row>
    <row r="676" spans="2:18">
      <c r="B676" s="7">
        <v>44762.291666666664</v>
      </c>
      <c r="C676" s="8">
        <v>16.748799999999999</v>
      </c>
      <c r="D676" s="9">
        <f t="shared" si="51"/>
        <v>16.5503</v>
      </c>
      <c r="E676" s="10">
        <f>MA1SONY[[#This Row],[Adj Close]]-MA1SONY[[#This Row],[Naive Trend ]]</f>
        <v>0.19849999999999923</v>
      </c>
      <c r="F676" s="6">
        <f t="shared" si="50"/>
        <v>3.9402249999999694E-2</v>
      </c>
      <c r="G676" s="6">
        <f>ABS(MA1SONY[[#This Row],[Erorr 1]])</f>
        <v>0.19849999999999923</v>
      </c>
      <c r="H676" s="11">
        <f>MA1SONY[[#This Row],[Abs Erorr 1]]/MA1SONY[[#This Row],[Adj Close]]</f>
        <v>1.1851595338173437E-2</v>
      </c>
      <c r="I676" s="9">
        <f t="shared" si="53"/>
        <v>16.181733333333334</v>
      </c>
      <c r="J676" s="12">
        <f>(MA1SONY[[#This Row],[Adj Close]]-MA1SONY[[#This Row],[3-MA]])</f>
        <v>0.5670666666666655</v>
      </c>
      <c r="K676" s="13">
        <f t="shared" si="52"/>
        <v>0.32156460444444313</v>
      </c>
      <c r="L676" s="13">
        <f>ABS(MA1SONY[[#This Row],[Erorr 2]])</f>
        <v>0.5670666666666655</v>
      </c>
      <c r="M676" s="11">
        <f>MA1SONY[[#This Row],[Abs Erorr 2]]/MA1SONY[[#This Row],[Adj Close]]</f>
        <v>3.385715195516488E-2</v>
      </c>
      <c r="N676" s="9">
        <f t="shared" si="54"/>
        <v>16.028916666666664</v>
      </c>
      <c r="O676" s="14">
        <f>MA1SONY[[#This Row],[Adj Close]]-MA1SONY[[#This Row],[6-MA]]</f>
        <v>0.71988333333333543</v>
      </c>
      <c r="P676" s="13">
        <f>(MA1SONY[[#This Row],[Adj Close]]-N676)^2</f>
        <v>0.51823201361111415</v>
      </c>
      <c r="Q676" s="13">
        <f>ABS(MA1SONY[[#This Row],[Erorr 3]])</f>
        <v>0.71988333333333543</v>
      </c>
      <c r="R676" s="15">
        <f>MA1SONY[[#This Row],[Abs Erorr 3]]/MA1SONY[[#This Row],[Adj Close]]</f>
        <v>4.2981188702076296E-2</v>
      </c>
    </row>
    <row r="677" spans="2:18">
      <c r="B677" s="7">
        <v>44763.291666666664</v>
      </c>
      <c r="C677" s="8">
        <v>16.9863</v>
      </c>
      <c r="D677" s="9">
        <f t="shared" si="51"/>
        <v>16.748799999999999</v>
      </c>
      <c r="E677" s="10">
        <f>MA1SONY[[#This Row],[Adj Close]]-MA1SONY[[#This Row],[Naive Trend ]]</f>
        <v>0.23750000000000071</v>
      </c>
      <c r="F677" s="6">
        <f t="shared" si="50"/>
        <v>5.6406250000000338E-2</v>
      </c>
      <c r="G677" s="6">
        <f>ABS(MA1SONY[[#This Row],[Erorr 1]])</f>
        <v>0.23750000000000071</v>
      </c>
      <c r="H677" s="11">
        <f>MA1SONY[[#This Row],[Abs Erorr 1]]/MA1SONY[[#This Row],[Adj Close]]</f>
        <v>1.3981855966278749E-2</v>
      </c>
      <c r="I677" s="9">
        <f t="shared" si="53"/>
        <v>16.434133333333335</v>
      </c>
      <c r="J677" s="12">
        <f>(MA1SONY[[#This Row],[Adj Close]]-MA1SONY[[#This Row],[3-MA]])</f>
        <v>0.5521666666666647</v>
      </c>
      <c r="K677" s="13">
        <f t="shared" si="52"/>
        <v>0.30488802777777563</v>
      </c>
      <c r="L677" s="13">
        <f>ABS(MA1SONY[[#This Row],[Erorr 2]])</f>
        <v>0.5521666666666647</v>
      </c>
      <c r="M677" s="11">
        <f>MA1SONY[[#This Row],[Abs Erorr 2]]/MA1SONY[[#This Row],[Adj Close]]</f>
        <v>3.2506588643004347E-2</v>
      </c>
      <c r="N677" s="9">
        <f t="shared" si="54"/>
        <v>16.158366666666669</v>
      </c>
      <c r="O677" s="14">
        <f>MA1SONY[[#This Row],[Adj Close]]-MA1SONY[[#This Row],[6-MA]]</f>
        <v>0.82793333333333052</v>
      </c>
      <c r="P677" s="13">
        <f>(MA1SONY[[#This Row],[Adj Close]]-N677)^2</f>
        <v>0.68547360444443983</v>
      </c>
      <c r="Q677" s="13">
        <f>ABS(MA1SONY[[#This Row],[Erorr 3]])</f>
        <v>0.82793333333333052</v>
      </c>
      <c r="R677" s="15">
        <f>MA1SONY[[#This Row],[Abs Erorr 3]]/MA1SONY[[#This Row],[Adj Close]]</f>
        <v>4.8741240489884818E-2</v>
      </c>
    </row>
    <row r="678" spans="2:18">
      <c r="B678" s="7">
        <v>44764.291666666664</v>
      </c>
      <c r="C678" s="8">
        <v>16.927900000000001</v>
      </c>
      <c r="D678" s="9">
        <f t="shared" si="51"/>
        <v>16.9863</v>
      </c>
      <c r="E678" s="10">
        <f>MA1SONY[[#This Row],[Adj Close]]-MA1SONY[[#This Row],[Naive Trend ]]</f>
        <v>-5.8399999999998897E-2</v>
      </c>
      <c r="F678" s="6">
        <f t="shared" si="50"/>
        <v>3.4105599999998712E-3</v>
      </c>
      <c r="G678" s="6">
        <f>ABS(MA1SONY[[#This Row],[Erorr 1]])</f>
        <v>5.8399999999998897E-2</v>
      </c>
      <c r="H678" s="11">
        <f>MA1SONY[[#This Row],[Abs Erorr 1]]/MA1SONY[[#This Row],[Adj Close]]</f>
        <v>3.4499258620383447E-3</v>
      </c>
      <c r="I678" s="9">
        <f t="shared" si="53"/>
        <v>16.761799999999997</v>
      </c>
      <c r="J678" s="12">
        <f>(MA1SONY[[#This Row],[Adj Close]]-MA1SONY[[#This Row],[3-MA]])</f>
        <v>0.16610000000000369</v>
      </c>
      <c r="K678" s="13">
        <f t="shared" si="52"/>
        <v>2.7589210000001224E-2</v>
      </c>
      <c r="L678" s="13">
        <f>ABS(MA1SONY[[#This Row],[Erorr 2]])</f>
        <v>0.16610000000000369</v>
      </c>
      <c r="M678" s="11">
        <f>MA1SONY[[#This Row],[Abs Erorr 2]]/MA1SONY[[#This Row],[Adj Close]]</f>
        <v>9.812203521996448E-3</v>
      </c>
      <c r="N678" s="9">
        <f t="shared" si="54"/>
        <v>16.344583333333336</v>
      </c>
      <c r="O678" s="14">
        <f>MA1SONY[[#This Row],[Adj Close]]-MA1SONY[[#This Row],[6-MA]]</f>
        <v>0.58331666666666493</v>
      </c>
      <c r="P678" s="13">
        <f>(MA1SONY[[#This Row],[Adj Close]]-N678)^2</f>
        <v>0.34025833361110908</v>
      </c>
      <c r="Q678" s="13">
        <f>ABS(MA1SONY[[#This Row],[Erorr 3]])</f>
        <v>0.58331666666666493</v>
      </c>
      <c r="R678" s="15">
        <f>MA1SONY[[#This Row],[Abs Erorr 3]]/MA1SONY[[#This Row],[Adj Close]]</f>
        <v>3.4458891337180921E-2</v>
      </c>
    </row>
    <row r="679" spans="2:18">
      <c r="B679" s="7">
        <v>44767.291666666664</v>
      </c>
      <c r="C679" s="8">
        <v>16.6418</v>
      </c>
      <c r="D679" s="9">
        <f t="shared" si="51"/>
        <v>16.927900000000001</v>
      </c>
      <c r="E679" s="10">
        <f>MA1SONY[[#This Row],[Adj Close]]-MA1SONY[[#This Row],[Naive Trend ]]</f>
        <v>-0.28610000000000113</v>
      </c>
      <c r="F679" s="6">
        <f t="shared" si="50"/>
        <v>8.1853210000000648E-2</v>
      </c>
      <c r="G679" s="6">
        <f>ABS(MA1SONY[[#This Row],[Erorr 1]])</f>
        <v>0.28610000000000113</v>
      </c>
      <c r="H679" s="11">
        <f>MA1SONY[[#This Row],[Abs Erorr 1]]/MA1SONY[[#This Row],[Adj Close]]</f>
        <v>1.7191649941713103E-2</v>
      </c>
      <c r="I679" s="9">
        <f t="shared" si="53"/>
        <v>16.887666666666668</v>
      </c>
      <c r="J679" s="12">
        <f>(MA1SONY[[#This Row],[Adj Close]]-MA1SONY[[#This Row],[3-MA]])</f>
        <v>-0.24586666666666801</v>
      </c>
      <c r="K679" s="13">
        <f t="shared" si="52"/>
        <v>6.0450417777778438E-2</v>
      </c>
      <c r="L679" s="13">
        <f>ABS(MA1SONY[[#This Row],[Erorr 2]])</f>
        <v>0.24586666666666801</v>
      </c>
      <c r="M679" s="11">
        <f>MA1SONY[[#This Row],[Abs Erorr 2]]/MA1SONY[[#This Row],[Adj Close]]</f>
        <v>1.4774042871965053E-2</v>
      </c>
      <c r="N679" s="9">
        <f t="shared" si="54"/>
        <v>16.534700000000001</v>
      </c>
      <c r="O679" s="14">
        <f>MA1SONY[[#This Row],[Adj Close]]-MA1SONY[[#This Row],[6-MA]]</f>
        <v>0.10709999999999908</v>
      </c>
      <c r="P679" s="13">
        <f>(MA1SONY[[#This Row],[Adj Close]]-N679)^2</f>
        <v>1.1470409999999804E-2</v>
      </c>
      <c r="Q679" s="13">
        <f>ABS(MA1SONY[[#This Row],[Erorr 3]])</f>
        <v>0.10709999999999908</v>
      </c>
      <c r="R679" s="15">
        <f>MA1SONY[[#This Row],[Abs Erorr 3]]/MA1SONY[[#This Row],[Adj Close]]</f>
        <v>6.4356019180616935E-3</v>
      </c>
    </row>
    <row r="680" spans="2:18">
      <c r="B680" s="7">
        <v>44768.291666666664</v>
      </c>
      <c r="C680" s="8">
        <v>16.5989</v>
      </c>
      <c r="D680" s="9">
        <f t="shared" si="51"/>
        <v>16.6418</v>
      </c>
      <c r="E680" s="10">
        <f>MA1SONY[[#This Row],[Adj Close]]-MA1SONY[[#This Row],[Naive Trend ]]</f>
        <v>-4.2899999999999494E-2</v>
      </c>
      <c r="F680" s="6">
        <f t="shared" si="50"/>
        <v>1.8404099999999566E-3</v>
      </c>
      <c r="G680" s="6">
        <f>ABS(MA1SONY[[#This Row],[Erorr 1]])</f>
        <v>4.2899999999999494E-2</v>
      </c>
      <c r="H680" s="11">
        <f>MA1SONY[[#This Row],[Abs Erorr 1]]/MA1SONY[[#This Row],[Adj Close]]</f>
        <v>2.5845086120164285E-3</v>
      </c>
      <c r="I680" s="9">
        <f t="shared" si="53"/>
        <v>16.852</v>
      </c>
      <c r="J680" s="12">
        <f>(MA1SONY[[#This Row],[Adj Close]]-MA1SONY[[#This Row],[3-MA]])</f>
        <v>-0.25309999999999988</v>
      </c>
      <c r="K680" s="13">
        <f t="shared" si="52"/>
        <v>6.4059609999999934E-2</v>
      </c>
      <c r="L680" s="13">
        <f>ABS(MA1SONY[[#This Row],[Erorr 2]])</f>
        <v>0.25309999999999988</v>
      </c>
      <c r="M680" s="11">
        <f>MA1SONY[[#This Row],[Abs Erorr 2]]/MA1SONY[[#This Row],[Adj Close]]</f>
        <v>1.524799836133719E-2</v>
      </c>
      <c r="N680" s="9">
        <f t="shared" si="54"/>
        <v>16.643066666666666</v>
      </c>
      <c r="O680" s="14">
        <f>MA1SONY[[#This Row],[Adj Close]]-MA1SONY[[#This Row],[6-MA]]</f>
        <v>-4.4166666666665577E-2</v>
      </c>
      <c r="P680" s="13">
        <f>(MA1SONY[[#This Row],[Adj Close]]-N680)^2</f>
        <v>1.9506944444443483E-3</v>
      </c>
      <c r="Q680" s="13">
        <f>ABS(MA1SONY[[#This Row],[Erorr 3]])</f>
        <v>4.4166666666665577E-2</v>
      </c>
      <c r="R680" s="15">
        <f>MA1SONY[[#This Row],[Abs Erorr 3]]/MA1SONY[[#This Row],[Adj Close]]</f>
        <v>2.660818889605069E-3</v>
      </c>
    </row>
    <row r="681" spans="2:18">
      <c r="B681" s="7">
        <v>44769.291666666664</v>
      </c>
      <c r="C681" s="8">
        <v>16.869499999999999</v>
      </c>
      <c r="D681" s="9">
        <f t="shared" si="51"/>
        <v>16.5989</v>
      </c>
      <c r="E681" s="10">
        <f>MA1SONY[[#This Row],[Adj Close]]-MA1SONY[[#This Row],[Naive Trend ]]</f>
        <v>0.27059999999999818</v>
      </c>
      <c r="F681" s="6">
        <f t="shared" si="50"/>
        <v>7.3224359999999017E-2</v>
      </c>
      <c r="G681" s="6">
        <f>ABS(MA1SONY[[#This Row],[Erorr 1]])</f>
        <v>0.27059999999999818</v>
      </c>
      <c r="H681" s="11">
        <f>MA1SONY[[#This Row],[Abs Erorr 1]]/MA1SONY[[#This Row],[Adj Close]]</f>
        <v>1.604078366282333E-2</v>
      </c>
      <c r="I681" s="9">
        <f t="shared" si="53"/>
        <v>16.722866666666665</v>
      </c>
      <c r="J681" s="12">
        <f>(MA1SONY[[#This Row],[Adj Close]]-MA1SONY[[#This Row],[3-MA]])</f>
        <v>0.14663333333333384</v>
      </c>
      <c r="K681" s="13">
        <f t="shared" si="52"/>
        <v>2.1501334444444593E-2</v>
      </c>
      <c r="L681" s="13">
        <f>ABS(MA1SONY[[#This Row],[Erorr 2]])</f>
        <v>0.14663333333333384</v>
      </c>
      <c r="M681" s="11">
        <f>MA1SONY[[#This Row],[Abs Erorr 2]]/MA1SONY[[#This Row],[Adj Close]]</f>
        <v>8.6922157345110315E-3</v>
      </c>
      <c r="N681" s="9">
        <f t="shared" si="54"/>
        <v>16.742333333333335</v>
      </c>
      <c r="O681" s="14">
        <f>MA1SONY[[#This Row],[Adj Close]]-MA1SONY[[#This Row],[6-MA]]</f>
        <v>0.12716666666666399</v>
      </c>
      <c r="P681" s="13">
        <f>(MA1SONY[[#This Row],[Adj Close]]-N681)^2</f>
        <v>1.6171361111110429E-2</v>
      </c>
      <c r="Q681" s="13">
        <f>ABS(MA1SONY[[#This Row],[Erorr 3]])</f>
        <v>0.12716666666666399</v>
      </c>
      <c r="R681" s="15">
        <f>MA1SONY[[#This Row],[Abs Erorr 3]]/MA1SONY[[#This Row],[Adj Close]]</f>
        <v>7.5382593833050173E-3</v>
      </c>
    </row>
    <row r="682" spans="2:18">
      <c r="B682" s="7">
        <v>44770.291666666664</v>
      </c>
      <c r="C682" s="8">
        <v>17.044699999999999</v>
      </c>
      <c r="D682" s="9">
        <f t="shared" si="51"/>
        <v>16.869499999999999</v>
      </c>
      <c r="E682" s="10">
        <f>MA1SONY[[#This Row],[Adj Close]]-MA1SONY[[#This Row],[Naive Trend ]]</f>
        <v>0.17520000000000024</v>
      </c>
      <c r="F682" s="6">
        <f t="shared" si="50"/>
        <v>3.0695040000000087E-2</v>
      </c>
      <c r="G682" s="6">
        <f>ABS(MA1SONY[[#This Row],[Erorr 1]])</f>
        <v>0.17520000000000024</v>
      </c>
      <c r="H682" s="11">
        <f>MA1SONY[[#This Row],[Abs Erorr 1]]/MA1SONY[[#This Row],[Adj Close]]</f>
        <v>1.0278855010648487E-2</v>
      </c>
      <c r="I682" s="9">
        <f t="shared" si="53"/>
        <v>16.703400000000002</v>
      </c>
      <c r="J682" s="12">
        <f>(MA1SONY[[#This Row],[Adj Close]]-MA1SONY[[#This Row],[3-MA]])</f>
        <v>0.34129999999999683</v>
      </c>
      <c r="K682" s="13">
        <f t="shared" si="52"/>
        <v>0.11648568999999784</v>
      </c>
      <c r="L682" s="13">
        <f>ABS(MA1SONY[[#This Row],[Erorr 2]])</f>
        <v>0.34129999999999683</v>
      </c>
      <c r="M682" s="11">
        <f>MA1SONY[[#This Row],[Abs Erorr 2]]/MA1SONY[[#This Row],[Adj Close]]</f>
        <v>2.0023819721086137E-2</v>
      </c>
      <c r="N682" s="9">
        <f t="shared" si="54"/>
        <v>16.795533333333335</v>
      </c>
      <c r="O682" s="14">
        <f>MA1SONY[[#This Row],[Adj Close]]-MA1SONY[[#This Row],[6-MA]]</f>
        <v>0.24916666666666387</v>
      </c>
      <c r="P682" s="13">
        <f>(MA1SONY[[#This Row],[Adj Close]]-N682)^2</f>
        <v>6.2084027777776385E-2</v>
      </c>
      <c r="Q682" s="13">
        <f>ABS(MA1SONY[[#This Row],[Erorr 3]])</f>
        <v>0.24916666666666387</v>
      </c>
      <c r="R682" s="15">
        <f>MA1SONY[[#This Row],[Abs Erorr 3]]/MA1SONY[[#This Row],[Adj Close]]</f>
        <v>1.4618424886719267E-2</v>
      </c>
    </row>
    <row r="683" spans="2:18">
      <c r="B683" s="7">
        <v>44771.291666666664</v>
      </c>
      <c r="C683" s="8">
        <v>16.622299999999999</v>
      </c>
      <c r="D683" s="9">
        <f t="shared" si="51"/>
        <v>17.044699999999999</v>
      </c>
      <c r="E683" s="10">
        <f>MA1SONY[[#This Row],[Adj Close]]-MA1SONY[[#This Row],[Naive Trend ]]</f>
        <v>-0.42239999999999966</v>
      </c>
      <c r="F683" s="6">
        <f t="shared" si="50"/>
        <v>0.17842175999999971</v>
      </c>
      <c r="G683" s="6">
        <f>ABS(MA1SONY[[#This Row],[Erorr 1]])</f>
        <v>0.42239999999999966</v>
      </c>
      <c r="H683" s="11">
        <f>MA1SONY[[#This Row],[Abs Erorr 1]]/MA1SONY[[#This Row],[Adj Close]]</f>
        <v>2.5411645801122571E-2</v>
      </c>
      <c r="I683" s="9">
        <f t="shared" si="53"/>
        <v>16.837700000000002</v>
      </c>
      <c r="J683" s="12">
        <f>(MA1SONY[[#This Row],[Adj Close]]-MA1SONY[[#This Row],[3-MA]])</f>
        <v>-0.21540000000000248</v>
      </c>
      <c r="K683" s="13">
        <f t="shared" si="52"/>
        <v>4.6397160000001068E-2</v>
      </c>
      <c r="L683" s="13">
        <f>ABS(MA1SONY[[#This Row],[Erorr 2]])</f>
        <v>0.21540000000000248</v>
      </c>
      <c r="M683" s="11">
        <f>MA1SONY[[#This Row],[Abs Erorr 2]]/MA1SONY[[#This Row],[Adj Close]]</f>
        <v>1.2958495515061242E-2</v>
      </c>
      <c r="N683" s="9">
        <f t="shared" si="54"/>
        <v>16.844849999999997</v>
      </c>
      <c r="O683" s="14">
        <f>MA1SONY[[#This Row],[Adj Close]]-MA1SONY[[#This Row],[6-MA]]</f>
        <v>-0.22254999999999825</v>
      </c>
      <c r="P683" s="13">
        <f>(MA1SONY[[#This Row],[Adj Close]]-N683)^2</f>
        <v>4.9528502499999218E-2</v>
      </c>
      <c r="Q683" s="13">
        <f>ABS(MA1SONY[[#This Row],[Erorr 3]])</f>
        <v>0.22254999999999825</v>
      </c>
      <c r="R683" s="15">
        <f>MA1SONY[[#This Row],[Abs Erorr 3]]/MA1SONY[[#This Row],[Adj Close]]</f>
        <v>1.338864056117374E-2</v>
      </c>
    </row>
    <row r="684" spans="2:18">
      <c r="B684" s="7">
        <v>44774.291666666664</v>
      </c>
      <c r="C684" s="8">
        <v>16.756599999999999</v>
      </c>
      <c r="D684" s="9">
        <f t="shared" si="51"/>
        <v>16.622299999999999</v>
      </c>
      <c r="E684" s="10">
        <f>MA1SONY[[#This Row],[Adj Close]]-MA1SONY[[#This Row],[Naive Trend ]]</f>
        <v>0.13429999999999964</v>
      </c>
      <c r="F684" s="6">
        <f t="shared" si="50"/>
        <v>1.8036489999999905E-2</v>
      </c>
      <c r="G684" s="6">
        <f>ABS(MA1SONY[[#This Row],[Erorr 1]])</f>
        <v>0.13429999999999964</v>
      </c>
      <c r="H684" s="11">
        <f>MA1SONY[[#This Row],[Abs Erorr 1]]/MA1SONY[[#This Row],[Adj Close]]</f>
        <v>8.0147523960707803E-3</v>
      </c>
      <c r="I684" s="9">
        <f t="shared" si="53"/>
        <v>16.845499999999998</v>
      </c>
      <c r="J684" s="12">
        <f>(MA1SONY[[#This Row],[Adj Close]]-MA1SONY[[#This Row],[3-MA]])</f>
        <v>-8.8899999999998869E-2</v>
      </c>
      <c r="K684" s="13">
        <f t="shared" si="52"/>
        <v>7.9032099999997996E-3</v>
      </c>
      <c r="L684" s="13">
        <f>ABS(MA1SONY[[#This Row],[Erorr 2]])</f>
        <v>8.8899999999998869E-2</v>
      </c>
      <c r="M684" s="11">
        <f>MA1SONY[[#This Row],[Abs Erorr 2]]/MA1SONY[[#This Row],[Adj Close]]</f>
        <v>5.305372211546428E-3</v>
      </c>
      <c r="N684" s="9">
        <f t="shared" si="54"/>
        <v>16.784183333333331</v>
      </c>
      <c r="O684" s="14">
        <f>MA1SONY[[#This Row],[Adj Close]]-MA1SONY[[#This Row],[6-MA]]</f>
        <v>-2.7583333333332405E-2</v>
      </c>
      <c r="P684" s="13">
        <f>(MA1SONY[[#This Row],[Adj Close]]-N684)^2</f>
        <v>7.6084027777772653E-4</v>
      </c>
      <c r="Q684" s="13">
        <f>ABS(MA1SONY[[#This Row],[Erorr 3]])</f>
        <v>2.7583333333332405E-2</v>
      </c>
      <c r="R684" s="15">
        <f>MA1SONY[[#This Row],[Abs Erorr 3]]/MA1SONY[[#This Row],[Adj Close]]</f>
        <v>1.6461175497017538E-3</v>
      </c>
    </row>
    <row r="685" spans="2:18">
      <c r="B685" s="7">
        <v>44775.291666666664</v>
      </c>
      <c r="C685" s="8">
        <v>16.602799999999998</v>
      </c>
      <c r="D685" s="9">
        <f t="shared" si="51"/>
        <v>16.756599999999999</v>
      </c>
      <c r="E685" s="10">
        <f>MA1SONY[[#This Row],[Adj Close]]-MA1SONY[[#This Row],[Naive Trend ]]</f>
        <v>-0.15380000000000038</v>
      </c>
      <c r="F685" s="6">
        <f t="shared" si="50"/>
        <v>2.3654440000000117E-2</v>
      </c>
      <c r="G685" s="6">
        <f>ABS(MA1SONY[[#This Row],[Erorr 1]])</f>
        <v>0.15380000000000038</v>
      </c>
      <c r="H685" s="11">
        <f>MA1SONY[[#This Row],[Abs Erorr 1]]/MA1SONY[[#This Row],[Adj Close]]</f>
        <v>9.2634977232756155E-3</v>
      </c>
      <c r="I685" s="9">
        <f t="shared" si="53"/>
        <v>16.807866666666666</v>
      </c>
      <c r="J685" s="12">
        <f>(MA1SONY[[#This Row],[Adj Close]]-MA1SONY[[#This Row],[3-MA]])</f>
        <v>-0.20506666666666717</v>
      </c>
      <c r="K685" s="13">
        <f t="shared" si="52"/>
        <v>4.2052337777777983E-2</v>
      </c>
      <c r="L685" s="13">
        <f>ABS(MA1SONY[[#This Row],[Erorr 2]])</f>
        <v>0.20506666666666717</v>
      </c>
      <c r="M685" s="11">
        <f>MA1SONY[[#This Row],[Abs Erorr 2]]/MA1SONY[[#This Row],[Adj Close]]</f>
        <v>1.2351330297700821E-2</v>
      </c>
      <c r="N685" s="9">
        <f t="shared" si="54"/>
        <v>16.755633333333332</v>
      </c>
      <c r="O685" s="14">
        <f>MA1SONY[[#This Row],[Adj Close]]-MA1SONY[[#This Row],[6-MA]]</f>
        <v>-0.1528333333333336</v>
      </c>
      <c r="P685" s="13">
        <f>(MA1SONY[[#This Row],[Adj Close]]-N685)^2</f>
        <v>2.3358027777777859E-2</v>
      </c>
      <c r="Q685" s="13">
        <f>ABS(MA1SONY[[#This Row],[Erorr 3]])</f>
        <v>0.1528333333333336</v>
      </c>
      <c r="R685" s="15">
        <f>MA1SONY[[#This Row],[Abs Erorr 3]]/MA1SONY[[#This Row],[Adj Close]]</f>
        <v>9.2052746123144052E-3</v>
      </c>
    </row>
    <row r="686" spans="2:18">
      <c r="B686" s="7">
        <v>44776.291666666664</v>
      </c>
      <c r="C686" s="8">
        <v>16.963000000000001</v>
      </c>
      <c r="D686" s="9">
        <f t="shared" si="51"/>
        <v>16.602799999999998</v>
      </c>
      <c r="E686" s="10">
        <f>MA1SONY[[#This Row],[Adj Close]]-MA1SONY[[#This Row],[Naive Trend ]]</f>
        <v>0.36020000000000252</v>
      </c>
      <c r="F686" s="6">
        <f t="shared" si="50"/>
        <v>0.12974404000000181</v>
      </c>
      <c r="G686" s="6">
        <f>ABS(MA1SONY[[#This Row],[Erorr 1]])</f>
        <v>0.36020000000000252</v>
      </c>
      <c r="H686" s="11">
        <f>MA1SONY[[#This Row],[Abs Erorr 1]]/MA1SONY[[#This Row],[Adj Close]]</f>
        <v>2.1234451453162915E-2</v>
      </c>
      <c r="I686" s="9">
        <f t="shared" si="53"/>
        <v>16.660566666666668</v>
      </c>
      <c r="J686" s="12">
        <f>(MA1SONY[[#This Row],[Adj Close]]-MA1SONY[[#This Row],[3-MA]])</f>
        <v>0.30243333333333311</v>
      </c>
      <c r="K686" s="13">
        <f t="shared" si="52"/>
        <v>9.1465921111110973E-2</v>
      </c>
      <c r="L686" s="13">
        <f>ABS(MA1SONY[[#This Row],[Erorr 2]])</f>
        <v>0.30243333333333311</v>
      </c>
      <c r="M686" s="11">
        <f>MA1SONY[[#This Row],[Abs Erorr 2]]/MA1SONY[[#This Row],[Adj Close]]</f>
        <v>1.7829000373361617E-2</v>
      </c>
      <c r="N686" s="9">
        <f t="shared" si="54"/>
        <v>16.749133333333333</v>
      </c>
      <c r="O686" s="14">
        <f>MA1SONY[[#This Row],[Adj Close]]-MA1SONY[[#This Row],[6-MA]]</f>
        <v>0.21386666666666798</v>
      </c>
      <c r="P686" s="13">
        <f>(MA1SONY[[#This Row],[Adj Close]]-N686)^2</f>
        <v>4.5738951111111675E-2</v>
      </c>
      <c r="Q686" s="13">
        <f>ABS(MA1SONY[[#This Row],[Erorr 3]])</f>
        <v>0.21386666666666798</v>
      </c>
      <c r="R686" s="15">
        <f>MA1SONY[[#This Row],[Abs Erorr 3]]/MA1SONY[[#This Row],[Adj Close]]</f>
        <v>1.260783273398974E-2</v>
      </c>
    </row>
    <row r="687" spans="2:18">
      <c r="B687" s="7">
        <v>44777.291666666664</v>
      </c>
      <c r="C687" s="8">
        <v>16.731300000000001</v>
      </c>
      <c r="D687" s="9">
        <f t="shared" si="51"/>
        <v>16.963000000000001</v>
      </c>
      <c r="E687" s="10">
        <f>MA1SONY[[#This Row],[Adj Close]]-MA1SONY[[#This Row],[Naive Trend ]]</f>
        <v>-0.23170000000000002</v>
      </c>
      <c r="F687" s="6">
        <f t="shared" si="50"/>
        <v>5.3684890000000006E-2</v>
      </c>
      <c r="G687" s="6">
        <f>ABS(MA1SONY[[#This Row],[Erorr 1]])</f>
        <v>0.23170000000000002</v>
      </c>
      <c r="H687" s="11">
        <f>MA1SONY[[#This Row],[Abs Erorr 1]]/MA1SONY[[#This Row],[Adj Close]]</f>
        <v>1.3848296306921758E-2</v>
      </c>
      <c r="I687" s="9">
        <f t="shared" si="53"/>
        <v>16.774133333333332</v>
      </c>
      <c r="J687" s="12">
        <f>(MA1SONY[[#This Row],[Adj Close]]-MA1SONY[[#This Row],[3-MA]])</f>
        <v>-4.2833333333330614E-2</v>
      </c>
      <c r="K687" s="13">
        <f t="shared" si="52"/>
        <v>1.8346944444442115E-3</v>
      </c>
      <c r="L687" s="13">
        <f>ABS(MA1SONY[[#This Row],[Erorr 2]])</f>
        <v>4.2833333333330614E-2</v>
      </c>
      <c r="M687" s="11">
        <f>MA1SONY[[#This Row],[Abs Erorr 2]]/MA1SONY[[#This Row],[Adj Close]]</f>
        <v>2.560072040626288E-3</v>
      </c>
      <c r="N687" s="9">
        <f t="shared" si="54"/>
        <v>16.809816666666663</v>
      </c>
      <c r="O687" s="14">
        <f>MA1SONY[[#This Row],[Adj Close]]-MA1SONY[[#This Row],[6-MA]]</f>
        <v>-7.8516666666661905E-2</v>
      </c>
      <c r="P687" s="13">
        <f>(MA1SONY[[#This Row],[Adj Close]]-N687)^2</f>
        <v>6.1648669444436966E-3</v>
      </c>
      <c r="Q687" s="13">
        <f>ABS(MA1SONY[[#This Row],[Erorr 3]])</f>
        <v>7.8516666666661905E-2</v>
      </c>
      <c r="R687" s="15">
        <f>MA1SONY[[#This Row],[Abs Erorr 3]]/MA1SONY[[#This Row],[Adj Close]]</f>
        <v>4.6928013164943489E-3</v>
      </c>
    </row>
    <row r="688" spans="2:18">
      <c r="B688" s="7">
        <v>44778.291666666664</v>
      </c>
      <c r="C688" s="8">
        <v>16.8033</v>
      </c>
      <c r="D688" s="9">
        <f t="shared" si="51"/>
        <v>16.731300000000001</v>
      </c>
      <c r="E688" s="10">
        <f>MA1SONY[[#This Row],[Adj Close]]-MA1SONY[[#This Row],[Naive Trend ]]</f>
        <v>7.1999999999999176E-2</v>
      </c>
      <c r="F688" s="6">
        <f t="shared" si="50"/>
        <v>5.1839999999998814E-3</v>
      </c>
      <c r="G688" s="6">
        <f>ABS(MA1SONY[[#This Row],[Erorr 1]])</f>
        <v>7.1999999999999176E-2</v>
      </c>
      <c r="H688" s="11">
        <f>MA1SONY[[#This Row],[Abs Erorr 1]]/MA1SONY[[#This Row],[Adj Close]]</f>
        <v>4.2848726143078549E-3</v>
      </c>
      <c r="I688" s="9">
        <f t="shared" si="53"/>
        <v>16.765699999999999</v>
      </c>
      <c r="J688" s="12">
        <f>(MA1SONY[[#This Row],[Adj Close]]-MA1SONY[[#This Row],[3-MA]])</f>
        <v>3.7600000000001188E-2</v>
      </c>
      <c r="K688" s="13">
        <f t="shared" si="52"/>
        <v>1.4137600000000894E-3</v>
      </c>
      <c r="L688" s="13">
        <f>ABS(MA1SONY[[#This Row],[Erorr 2]])</f>
        <v>3.7600000000001188E-2</v>
      </c>
      <c r="M688" s="11">
        <f>MA1SONY[[#This Row],[Abs Erorr 2]]/MA1SONY[[#This Row],[Adj Close]]</f>
        <v>2.2376556985830871E-3</v>
      </c>
      <c r="N688" s="9">
        <f t="shared" si="54"/>
        <v>16.786783333333332</v>
      </c>
      <c r="O688" s="14">
        <f>MA1SONY[[#This Row],[Adj Close]]-MA1SONY[[#This Row],[6-MA]]</f>
        <v>1.6516666666667845E-2</v>
      </c>
      <c r="P688" s="13">
        <f>(MA1SONY[[#This Row],[Adj Close]]-N688)^2</f>
        <v>2.7280027777781672E-4</v>
      </c>
      <c r="Q688" s="13">
        <f>ABS(MA1SONY[[#This Row],[Erorr 3]])</f>
        <v>1.6516666666667845E-2</v>
      </c>
      <c r="R688" s="15">
        <f>MA1SONY[[#This Row],[Abs Erorr 3]]/MA1SONY[[#This Row],[Adj Close]]</f>
        <v>9.8294184277301759E-4</v>
      </c>
    </row>
    <row r="689" spans="2:18">
      <c r="B689" s="7">
        <v>44781.291666666664</v>
      </c>
      <c r="C689" s="8">
        <v>16.513300000000001</v>
      </c>
      <c r="D689" s="9">
        <f t="shared" si="51"/>
        <v>16.8033</v>
      </c>
      <c r="E689" s="10">
        <f>MA1SONY[[#This Row],[Adj Close]]-MA1SONY[[#This Row],[Naive Trend ]]</f>
        <v>-0.28999999999999915</v>
      </c>
      <c r="F689" s="6">
        <f t="shared" si="50"/>
        <v>8.4099999999999508E-2</v>
      </c>
      <c r="G689" s="6">
        <f>ABS(MA1SONY[[#This Row],[Erorr 1]])</f>
        <v>0.28999999999999915</v>
      </c>
      <c r="H689" s="11">
        <f>MA1SONY[[#This Row],[Abs Erorr 1]]/MA1SONY[[#This Row],[Adj Close]]</f>
        <v>1.7561601860318601E-2</v>
      </c>
      <c r="I689" s="9">
        <f t="shared" si="53"/>
        <v>16.832533333333334</v>
      </c>
      <c r="J689" s="12">
        <f>(MA1SONY[[#This Row],[Adj Close]]-MA1SONY[[#This Row],[3-MA]])</f>
        <v>-0.31923333333333304</v>
      </c>
      <c r="K689" s="13">
        <f t="shared" si="52"/>
        <v>0.10190992111111093</v>
      </c>
      <c r="L689" s="13">
        <f>ABS(MA1SONY[[#This Row],[Erorr 2]])</f>
        <v>0.31923333333333304</v>
      </c>
      <c r="M689" s="11">
        <f>MA1SONY[[#This Row],[Abs Erorr 2]]/MA1SONY[[#This Row],[Adj Close]]</f>
        <v>1.9331892070835813E-2</v>
      </c>
      <c r="N689" s="9">
        <f t="shared" si="54"/>
        <v>16.746550000000003</v>
      </c>
      <c r="O689" s="14">
        <f>MA1SONY[[#This Row],[Adj Close]]-MA1SONY[[#This Row],[6-MA]]</f>
        <v>-0.23325000000000173</v>
      </c>
      <c r="P689" s="13">
        <f>(MA1SONY[[#This Row],[Adj Close]]-N689)^2</f>
        <v>5.4405562500000809E-2</v>
      </c>
      <c r="Q689" s="13">
        <f>ABS(MA1SONY[[#This Row],[Erorr 3]])</f>
        <v>0.23325000000000173</v>
      </c>
      <c r="R689" s="15">
        <f>MA1SONY[[#This Row],[Abs Erorr 3]]/MA1SONY[[#This Row],[Adj Close]]</f>
        <v>1.4124978047997779E-2</v>
      </c>
    </row>
    <row r="690" spans="2:18">
      <c r="B690" s="7">
        <v>44782.291666666664</v>
      </c>
      <c r="C690" s="8">
        <v>16.258299999999998</v>
      </c>
      <c r="D690" s="9">
        <f t="shared" si="51"/>
        <v>16.513300000000001</v>
      </c>
      <c r="E690" s="10">
        <f>MA1SONY[[#This Row],[Adj Close]]-MA1SONY[[#This Row],[Naive Trend ]]</f>
        <v>-0.25500000000000256</v>
      </c>
      <c r="F690" s="6">
        <f t="shared" si="50"/>
        <v>6.5025000000001304E-2</v>
      </c>
      <c r="G690" s="6">
        <f>ABS(MA1SONY[[#This Row],[Erorr 1]])</f>
        <v>0.25500000000000256</v>
      </c>
      <c r="H690" s="11">
        <f>MA1SONY[[#This Row],[Abs Erorr 1]]/MA1SONY[[#This Row],[Adj Close]]</f>
        <v>1.5684296636179835E-2</v>
      </c>
      <c r="I690" s="9">
        <f t="shared" si="53"/>
        <v>16.682633333333332</v>
      </c>
      <c r="J690" s="12">
        <f>(MA1SONY[[#This Row],[Adj Close]]-MA1SONY[[#This Row],[3-MA]])</f>
        <v>-0.42433333333333323</v>
      </c>
      <c r="K690" s="13">
        <f t="shared" si="52"/>
        <v>0.18005877777777768</v>
      </c>
      <c r="L690" s="13">
        <f>ABS(MA1SONY[[#This Row],[Erorr 2]])</f>
        <v>0.42433333333333323</v>
      </c>
      <c r="M690" s="11">
        <f>MA1SONY[[#This Row],[Abs Erorr 2]]/MA1SONY[[#This Row],[Adj Close]]</f>
        <v>2.6099489696544735E-2</v>
      </c>
      <c r="N690" s="9">
        <f t="shared" si="54"/>
        <v>16.728383333333333</v>
      </c>
      <c r="O690" s="14">
        <f>MA1SONY[[#This Row],[Adj Close]]-MA1SONY[[#This Row],[6-MA]]</f>
        <v>-0.47008333333333496</v>
      </c>
      <c r="P690" s="13">
        <f>(MA1SONY[[#This Row],[Adj Close]]-N690)^2</f>
        <v>0.22097834027777932</v>
      </c>
      <c r="Q690" s="13">
        <f>ABS(MA1SONY[[#This Row],[Erorr 3]])</f>
        <v>0.47008333333333496</v>
      </c>
      <c r="R690" s="15">
        <f>MA1SONY[[#This Row],[Abs Erorr 3]]/MA1SONY[[#This Row],[Adj Close]]</f>
        <v>2.8913437034212373E-2</v>
      </c>
    </row>
    <row r="691" spans="2:18">
      <c r="B691" s="7">
        <v>44783.291666666664</v>
      </c>
      <c r="C691" s="8">
        <v>16.610600000000002</v>
      </c>
      <c r="D691" s="9">
        <f t="shared" si="51"/>
        <v>16.258299999999998</v>
      </c>
      <c r="E691" s="10">
        <f>MA1SONY[[#This Row],[Adj Close]]-MA1SONY[[#This Row],[Naive Trend ]]</f>
        <v>0.35230000000000317</v>
      </c>
      <c r="F691" s="6">
        <f t="shared" si="50"/>
        <v>0.12411529000000224</v>
      </c>
      <c r="G691" s="6">
        <f>ABS(MA1SONY[[#This Row],[Erorr 1]])</f>
        <v>0.35230000000000317</v>
      </c>
      <c r="H691" s="11">
        <f>MA1SONY[[#This Row],[Abs Erorr 1]]/MA1SONY[[#This Row],[Adj Close]]</f>
        <v>2.1209348247504794E-2</v>
      </c>
      <c r="I691" s="9">
        <f t="shared" si="53"/>
        <v>16.524966666666668</v>
      </c>
      <c r="J691" s="12">
        <f>(MA1SONY[[#This Row],[Adj Close]]-MA1SONY[[#This Row],[3-MA]])</f>
        <v>8.5633333333333894E-2</v>
      </c>
      <c r="K691" s="13">
        <f t="shared" si="52"/>
        <v>7.3330677777778738E-3</v>
      </c>
      <c r="L691" s="13">
        <f>ABS(MA1SONY[[#This Row],[Erorr 2]])</f>
        <v>8.5633333333333894E-2</v>
      </c>
      <c r="M691" s="11">
        <f>MA1SONY[[#This Row],[Abs Erorr 2]]/MA1SONY[[#This Row],[Adj Close]]</f>
        <v>5.1553425724136324E-3</v>
      </c>
      <c r="N691" s="9">
        <f t="shared" si="54"/>
        <v>16.645333333333337</v>
      </c>
      <c r="O691" s="14">
        <f>MA1SONY[[#This Row],[Adj Close]]-MA1SONY[[#This Row],[6-MA]]</f>
        <v>-3.4733333333335281E-2</v>
      </c>
      <c r="P691" s="13">
        <f>(MA1SONY[[#This Row],[Adj Close]]-N691)^2</f>
        <v>1.2064044444445798E-3</v>
      </c>
      <c r="Q691" s="13">
        <f>ABS(MA1SONY[[#This Row],[Erorr 3]])</f>
        <v>3.4733333333335281E-2</v>
      </c>
      <c r="R691" s="15">
        <f>MA1SONY[[#This Row],[Abs Erorr 3]]/MA1SONY[[#This Row],[Adj Close]]</f>
        <v>2.0910342391807207E-3</v>
      </c>
    </row>
    <row r="692" spans="2:18">
      <c r="B692" s="7">
        <v>44784.291666666664</v>
      </c>
      <c r="C692" s="8">
        <v>16.706</v>
      </c>
      <c r="D692" s="9">
        <f t="shared" si="51"/>
        <v>16.610600000000002</v>
      </c>
      <c r="E692" s="10">
        <f>MA1SONY[[#This Row],[Adj Close]]-MA1SONY[[#This Row],[Naive Trend ]]</f>
        <v>9.5399999999997931E-2</v>
      </c>
      <c r="F692" s="6">
        <f t="shared" si="50"/>
        <v>9.101159999999605E-3</v>
      </c>
      <c r="G692" s="6">
        <f>ABS(MA1SONY[[#This Row],[Erorr 1]])</f>
        <v>9.5399999999997931E-2</v>
      </c>
      <c r="H692" s="11">
        <f>MA1SONY[[#This Row],[Abs Erorr 1]]/MA1SONY[[#This Row],[Adj Close]]</f>
        <v>5.7105231653296982E-3</v>
      </c>
      <c r="I692" s="9">
        <f t="shared" si="53"/>
        <v>16.460733333333334</v>
      </c>
      <c r="J692" s="12">
        <f>(MA1SONY[[#This Row],[Adj Close]]-MA1SONY[[#This Row],[3-MA]])</f>
        <v>0.24526666666666586</v>
      </c>
      <c r="K692" s="13">
        <f t="shared" si="52"/>
        <v>6.0155737777777378E-2</v>
      </c>
      <c r="L692" s="13">
        <f>ABS(MA1SONY[[#This Row],[Erorr 2]])</f>
        <v>0.24526666666666586</v>
      </c>
      <c r="M692" s="11">
        <f>MA1SONY[[#This Row],[Abs Erorr 2]]/MA1SONY[[#This Row],[Adj Close]]</f>
        <v>1.4681352009258103E-2</v>
      </c>
      <c r="N692" s="9">
        <f t="shared" si="54"/>
        <v>16.64663333333333</v>
      </c>
      <c r="O692" s="14">
        <f>MA1SONY[[#This Row],[Adj Close]]-MA1SONY[[#This Row],[6-MA]]</f>
        <v>5.9366666666669232E-2</v>
      </c>
      <c r="P692" s="13">
        <f>(MA1SONY[[#This Row],[Adj Close]]-N692)^2</f>
        <v>3.5244011111114156E-3</v>
      </c>
      <c r="Q692" s="13">
        <f>ABS(MA1SONY[[#This Row],[Erorr 3]])</f>
        <v>5.9366666666669232E-2</v>
      </c>
      <c r="R692" s="15">
        <f>MA1SONY[[#This Row],[Abs Erorr 3]]/MA1SONY[[#This Row],[Adj Close]]</f>
        <v>3.5536134722057486E-3</v>
      </c>
    </row>
    <row r="693" spans="2:18">
      <c r="B693" s="7">
        <v>44785.291666666664</v>
      </c>
      <c r="C693" s="8">
        <v>16.896799999999999</v>
      </c>
      <c r="D693" s="9">
        <f t="shared" si="51"/>
        <v>16.706</v>
      </c>
      <c r="E693" s="10">
        <f>MA1SONY[[#This Row],[Adj Close]]-MA1SONY[[#This Row],[Naive Trend ]]</f>
        <v>0.19079999999999941</v>
      </c>
      <c r="F693" s="6">
        <f t="shared" si="50"/>
        <v>3.640463999999978E-2</v>
      </c>
      <c r="G693" s="6">
        <f>ABS(MA1SONY[[#This Row],[Erorr 1]])</f>
        <v>0.19079999999999941</v>
      </c>
      <c r="H693" s="11">
        <f>MA1SONY[[#This Row],[Abs Erorr 1]]/MA1SONY[[#This Row],[Adj Close]]</f>
        <v>1.1292078973533416E-2</v>
      </c>
      <c r="I693" s="9">
        <f t="shared" si="53"/>
        <v>16.524966666666668</v>
      </c>
      <c r="J693" s="12">
        <f>(MA1SONY[[#This Row],[Adj Close]]-MA1SONY[[#This Row],[3-MA]])</f>
        <v>0.37183333333333124</v>
      </c>
      <c r="K693" s="13">
        <f t="shared" si="52"/>
        <v>0.13826002777777621</v>
      </c>
      <c r="L693" s="13">
        <f>ABS(MA1SONY[[#This Row],[Erorr 2]])</f>
        <v>0.37183333333333124</v>
      </c>
      <c r="M693" s="11">
        <f>MA1SONY[[#This Row],[Abs Erorr 2]]/MA1SONY[[#This Row],[Adj Close]]</f>
        <v>2.2006139229518683E-2</v>
      </c>
      <c r="N693" s="9">
        <f t="shared" si="54"/>
        <v>16.6038</v>
      </c>
      <c r="O693" s="14">
        <f>MA1SONY[[#This Row],[Adj Close]]-MA1SONY[[#This Row],[6-MA]]</f>
        <v>0.29299999999999926</v>
      </c>
      <c r="P693" s="13">
        <f>(MA1SONY[[#This Row],[Adj Close]]-N693)^2</f>
        <v>8.5848999999999565E-2</v>
      </c>
      <c r="Q693" s="13">
        <f>ABS(MA1SONY[[#This Row],[Erorr 3]])</f>
        <v>0.29299999999999926</v>
      </c>
      <c r="R693" s="15">
        <f>MA1SONY[[#This Row],[Abs Erorr 3]]/MA1SONY[[#This Row],[Adj Close]]</f>
        <v>1.7340561526442835E-2</v>
      </c>
    </row>
    <row r="694" spans="2:18">
      <c r="B694" s="7">
        <v>44788.291666666664</v>
      </c>
      <c r="C694" s="8">
        <v>16.920100000000001</v>
      </c>
      <c r="D694" s="9">
        <f t="shared" si="51"/>
        <v>16.896799999999999</v>
      </c>
      <c r="E694" s="10">
        <f>MA1SONY[[#This Row],[Adj Close]]-MA1SONY[[#This Row],[Naive Trend ]]</f>
        <v>2.3300000000002541E-2</v>
      </c>
      <c r="F694" s="6">
        <f t="shared" si="50"/>
        <v>5.4289000000011837E-4</v>
      </c>
      <c r="G694" s="6">
        <f>ABS(MA1SONY[[#This Row],[Erorr 1]])</f>
        <v>2.3300000000002541E-2</v>
      </c>
      <c r="H694" s="11">
        <f>MA1SONY[[#This Row],[Abs Erorr 1]]/MA1SONY[[#This Row],[Adj Close]]</f>
        <v>1.3770604192648115E-3</v>
      </c>
      <c r="I694" s="9">
        <f t="shared" si="53"/>
        <v>16.7378</v>
      </c>
      <c r="J694" s="12">
        <f>(MA1SONY[[#This Row],[Adj Close]]-MA1SONY[[#This Row],[3-MA]])</f>
        <v>0.18230000000000146</v>
      </c>
      <c r="K694" s="13">
        <f t="shared" si="52"/>
        <v>3.3233290000000533E-2</v>
      </c>
      <c r="L694" s="13">
        <f>ABS(MA1SONY[[#This Row],[Erorr 2]])</f>
        <v>0.18230000000000146</v>
      </c>
      <c r="M694" s="11">
        <f>MA1SONY[[#This Row],[Abs Erorr 2]]/MA1SONY[[#This Row],[Adj Close]]</f>
        <v>1.0774168001371235E-2</v>
      </c>
      <c r="N694" s="9">
        <f t="shared" si="54"/>
        <v>16.631383333333336</v>
      </c>
      <c r="O694" s="14">
        <f>MA1SONY[[#This Row],[Adj Close]]-MA1SONY[[#This Row],[6-MA]]</f>
        <v>0.28871666666666584</v>
      </c>
      <c r="P694" s="13">
        <f>(MA1SONY[[#This Row],[Adj Close]]-N694)^2</f>
        <v>8.3357313611110637E-2</v>
      </c>
      <c r="Q694" s="13">
        <f>ABS(MA1SONY[[#This Row],[Erorr 3]])</f>
        <v>0.28871666666666584</v>
      </c>
      <c r="R694" s="15">
        <f>MA1SONY[[#This Row],[Abs Erorr 3]]/MA1SONY[[#This Row],[Adj Close]]</f>
        <v>1.7063531933420358E-2</v>
      </c>
    </row>
    <row r="695" spans="2:18">
      <c r="B695" s="7">
        <v>44789.291666666664</v>
      </c>
      <c r="C695" s="8">
        <v>16.762499999999999</v>
      </c>
      <c r="D695" s="9">
        <f t="shared" si="51"/>
        <v>16.920100000000001</v>
      </c>
      <c r="E695" s="10">
        <f>MA1SONY[[#This Row],[Adj Close]]-MA1SONY[[#This Row],[Naive Trend ]]</f>
        <v>-0.15760000000000218</v>
      </c>
      <c r="F695" s="6">
        <f t="shared" si="50"/>
        <v>2.4837760000000687E-2</v>
      </c>
      <c r="G695" s="6">
        <f>ABS(MA1SONY[[#This Row],[Erorr 1]])</f>
        <v>0.15760000000000218</v>
      </c>
      <c r="H695" s="11">
        <f>MA1SONY[[#This Row],[Abs Erorr 1]]/MA1SONY[[#This Row],[Adj Close]]</f>
        <v>9.4019388516034114E-3</v>
      </c>
      <c r="I695" s="9">
        <f t="shared" si="53"/>
        <v>16.84096666666667</v>
      </c>
      <c r="J695" s="12">
        <f>(MA1SONY[[#This Row],[Adj Close]]-MA1SONY[[#This Row],[3-MA]])</f>
        <v>-7.8466666666670903E-2</v>
      </c>
      <c r="K695" s="13">
        <f t="shared" si="52"/>
        <v>6.1570177777784431E-3</v>
      </c>
      <c r="L695" s="13">
        <f>ABS(MA1SONY[[#This Row],[Erorr 2]])</f>
        <v>7.8466666666670903E-2</v>
      </c>
      <c r="M695" s="11">
        <f>MA1SONY[[#This Row],[Abs Erorr 2]]/MA1SONY[[#This Row],[Adj Close]]</f>
        <v>4.681083768332343E-3</v>
      </c>
      <c r="N695" s="9">
        <f t="shared" si="54"/>
        <v>16.650850000000002</v>
      </c>
      <c r="O695" s="14">
        <f>MA1SONY[[#This Row],[Adj Close]]-MA1SONY[[#This Row],[6-MA]]</f>
        <v>0.11164999999999736</v>
      </c>
      <c r="P695" s="13">
        <f>(MA1SONY[[#This Row],[Adj Close]]-N695)^2</f>
        <v>1.246572249999941E-2</v>
      </c>
      <c r="Q695" s="13">
        <f>ABS(MA1SONY[[#This Row],[Erorr 3]])</f>
        <v>0.11164999999999736</v>
      </c>
      <c r="R695" s="15">
        <f>MA1SONY[[#This Row],[Abs Erorr 3]]/MA1SONY[[#This Row],[Adj Close]]</f>
        <v>6.6607009694256442E-3</v>
      </c>
    </row>
    <row r="696" spans="2:18">
      <c r="B696" s="7">
        <v>44790.291666666664</v>
      </c>
      <c r="C696" s="8">
        <v>16.966899999999999</v>
      </c>
      <c r="D696" s="9">
        <f t="shared" si="51"/>
        <v>16.762499999999999</v>
      </c>
      <c r="E696" s="10">
        <f>MA1SONY[[#This Row],[Adj Close]]-MA1SONY[[#This Row],[Naive Trend ]]</f>
        <v>0.20439999999999969</v>
      </c>
      <c r="F696" s="6">
        <f t="shared" si="50"/>
        <v>4.1779359999999877E-2</v>
      </c>
      <c r="G696" s="6">
        <f>ABS(MA1SONY[[#This Row],[Erorr 1]])</f>
        <v>0.20439999999999969</v>
      </c>
      <c r="H696" s="11">
        <f>MA1SONY[[#This Row],[Abs Erorr 1]]/MA1SONY[[#This Row],[Adj Close]]</f>
        <v>1.2046985601376781E-2</v>
      </c>
      <c r="I696" s="9">
        <f t="shared" si="53"/>
        <v>16.859800000000003</v>
      </c>
      <c r="J696" s="12">
        <f>(MA1SONY[[#This Row],[Adj Close]]-MA1SONY[[#This Row],[3-MA]])</f>
        <v>0.10709999999999553</v>
      </c>
      <c r="K696" s="13">
        <f t="shared" si="52"/>
        <v>1.1470409999999043E-2</v>
      </c>
      <c r="L696" s="13">
        <f>ABS(MA1SONY[[#This Row],[Erorr 2]])</f>
        <v>0.10709999999999553</v>
      </c>
      <c r="M696" s="11">
        <f>MA1SONY[[#This Row],[Abs Erorr 2]]/MA1SONY[[#This Row],[Adj Close]]</f>
        <v>6.3122904007211419E-3</v>
      </c>
      <c r="N696" s="9">
        <f t="shared" si="54"/>
        <v>16.692383333333336</v>
      </c>
      <c r="O696" s="14">
        <f>MA1SONY[[#This Row],[Adj Close]]-MA1SONY[[#This Row],[6-MA]]</f>
        <v>0.27451666666666341</v>
      </c>
      <c r="P696" s="13">
        <f>(MA1SONY[[#This Row],[Adj Close]]-N696)^2</f>
        <v>7.535940027777599E-2</v>
      </c>
      <c r="Q696" s="13">
        <f>ABS(MA1SONY[[#This Row],[Erorr 3]])</f>
        <v>0.27451666666666341</v>
      </c>
      <c r="R696" s="15">
        <f>MA1SONY[[#This Row],[Abs Erorr 3]]/MA1SONY[[#This Row],[Adj Close]]</f>
        <v>1.6179541735182233E-2</v>
      </c>
    </row>
    <row r="697" spans="2:18">
      <c r="B697" s="7">
        <v>44791.291666666664</v>
      </c>
      <c r="C697" s="8">
        <v>16.912299999999998</v>
      </c>
      <c r="D697" s="9">
        <f t="shared" si="51"/>
        <v>16.966899999999999</v>
      </c>
      <c r="E697" s="10">
        <f>MA1SONY[[#This Row],[Adj Close]]-MA1SONY[[#This Row],[Naive Trend ]]</f>
        <v>-5.4600000000000648E-2</v>
      </c>
      <c r="F697" s="6">
        <f t="shared" si="50"/>
        <v>2.9811600000000707E-3</v>
      </c>
      <c r="G697" s="6">
        <f>ABS(MA1SONY[[#This Row],[Erorr 1]])</f>
        <v>5.4600000000000648E-2</v>
      </c>
      <c r="H697" s="11">
        <f>MA1SONY[[#This Row],[Abs Erorr 1]]/MA1SONY[[#This Row],[Adj Close]]</f>
        <v>3.228419552633329E-3</v>
      </c>
      <c r="I697" s="9">
        <f t="shared" si="53"/>
        <v>16.883166666666668</v>
      </c>
      <c r="J697" s="12">
        <f>(MA1SONY[[#This Row],[Adj Close]]-MA1SONY[[#This Row],[3-MA]])</f>
        <v>2.9133333333330569E-2</v>
      </c>
      <c r="K697" s="13">
        <f t="shared" si="52"/>
        <v>8.4875111111095E-4</v>
      </c>
      <c r="L697" s="13">
        <f>ABS(MA1SONY[[#This Row],[Erorr 2]])</f>
        <v>2.9133333333330569E-2</v>
      </c>
      <c r="M697" s="11">
        <f>MA1SONY[[#This Row],[Abs Erorr 2]]/MA1SONY[[#This Row],[Adj Close]]</f>
        <v>1.7226121422473921E-3</v>
      </c>
      <c r="N697" s="9">
        <f t="shared" si="54"/>
        <v>16.810483333333334</v>
      </c>
      <c r="O697" s="14">
        <f>MA1SONY[[#This Row],[Adj Close]]-MA1SONY[[#This Row],[6-MA]]</f>
        <v>0.10181666666666445</v>
      </c>
      <c r="P697" s="13">
        <f>(MA1SONY[[#This Row],[Adj Close]]-N697)^2</f>
        <v>1.0366633611110659E-2</v>
      </c>
      <c r="Q697" s="13">
        <f>ABS(MA1SONY[[#This Row],[Erorr 3]])</f>
        <v>0.10181666666666445</v>
      </c>
      <c r="R697" s="15">
        <f>MA1SONY[[#This Row],[Abs Erorr 3]]/MA1SONY[[#This Row],[Adj Close]]</f>
        <v>6.0202732133810572E-3</v>
      </c>
    </row>
    <row r="698" spans="2:18">
      <c r="B698" s="7">
        <v>44792.291666666664</v>
      </c>
      <c r="C698" s="8">
        <v>16.883199999999999</v>
      </c>
      <c r="D698" s="9">
        <f t="shared" si="51"/>
        <v>16.912299999999998</v>
      </c>
      <c r="E698" s="10">
        <f>MA1SONY[[#This Row],[Adj Close]]-MA1SONY[[#This Row],[Naive Trend ]]</f>
        <v>-2.9099999999999682E-2</v>
      </c>
      <c r="F698" s="6">
        <f t="shared" si="50"/>
        <v>8.4680999999998149E-4</v>
      </c>
      <c r="G698" s="6">
        <f>ABS(MA1SONY[[#This Row],[Erorr 1]])</f>
        <v>2.9099999999999682E-2</v>
      </c>
      <c r="H698" s="11">
        <f>MA1SONY[[#This Row],[Abs Erorr 1]]/MA1SONY[[#This Row],[Adj Close]]</f>
        <v>1.7236068991660161E-3</v>
      </c>
      <c r="I698" s="9">
        <f t="shared" si="53"/>
        <v>16.880566666666667</v>
      </c>
      <c r="J698" s="12">
        <f>(MA1SONY[[#This Row],[Adj Close]]-MA1SONY[[#This Row],[3-MA]])</f>
        <v>2.6333333333319331E-3</v>
      </c>
      <c r="K698" s="13">
        <f t="shared" si="52"/>
        <v>6.9344444444370698E-6</v>
      </c>
      <c r="L698" s="13">
        <f>ABS(MA1SONY[[#This Row],[Erorr 2]])</f>
        <v>2.6333333333319331E-3</v>
      </c>
      <c r="M698" s="11">
        <f>MA1SONY[[#This Row],[Abs Erorr 2]]/MA1SONY[[#This Row],[Adj Close]]</f>
        <v>1.5597359110428908E-4</v>
      </c>
      <c r="N698" s="9">
        <f t="shared" si="54"/>
        <v>16.860766666666667</v>
      </c>
      <c r="O698" s="14">
        <f>MA1SONY[[#This Row],[Adj Close]]-MA1SONY[[#This Row],[6-MA]]</f>
        <v>2.2433333333331973E-2</v>
      </c>
      <c r="P698" s="13">
        <f>(MA1SONY[[#This Row],[Adj Close]]-N698)^2</f>
        <v>5.0325444444438339E-4</v>
      </c>
      <c r="Q698" s="13">
        <f>ABS(MA1SONY[[#This Row],[Erorr 3]])</f>
        <v>2.2433333333331973E-2</v>
      </c>
      <c r="R698" s="15">
        <f>MA1SONY[[#This Row],[Abs Erorr 3]]/MA1SONY[[#This Row],[Adj Close]]</f>
        <v>1.3287370482688101E-3</v>
      </c>
    </row>
    <row r="699" spans="2:18">
      <c r="B699" s="7">
        <v>44795.291666666664</v>
      </c>
      <c r="C699" s="8">
        <v>16.591200000000001</v>
      </c>
      <c r="D699" s="9">
        <f t="shared" si="51"/>
        <v>16.883199999999999</v>
      </c>
      <c r="E699" s="10">
        <f>MA1SONY[[#This Row],[Adj Close]]-MA1SONY[[#This Row],[Naive Trend ]]</f>
        <v>-0.29199999999999804</v>
      </c>
      <c r="F699" s="6">
        <f t="shared" si="50"/>
        <v>8.5263999999998855E-2</v>
      </c>
      <c r="G699" s="6">
        <f>ABS(MA1SONY[[#This Row],[Erorr 1]])</f>
        <v>0.29199999999999804</v>
      </c>
      <c r="H699" s="11">
        <f>MA1SONY[[#This Row],[Abs Erorr 1]]/MA1SONY[[#This Row],[Adj Close]]</f>
        <v>1.7599691402671178E-2</v>
      </c>
      <c r="I699" s="9">
        <f t="shared" si="53"/>
        <v>16.9208</v>
      </c>
      <c r="J699" s="12">
        <f>(MA1SONY[[#This Row],[Adj Close]]-MA1SONY[[#This Row],[3-MA]])</f>
        <v>-0.32959999999999923</v>
      </c>
      <c r="K699" s="13">
        <f t="shared" si="52"/>
        <v>0.1086361599999995</v>
      </c>
      <c r="L699" s="13">
        <f>ABS(MA1SONY[[#This Row],[Erorr 2]])</f>
        <v>0.32959999999999923</v>
      </c>
      <c r="M699" s="11">
        <f>MA1SONY[[#This Row],[Abs Erorr 2]]/MA1SONY[[#This Row],[Adj Close]]</f>
        <v>1.986595303534399E-2</v>
      </c>
      <c r="N699" s="9">
        <f t="shared" si="54"/>
        <v>16.8903</v>
      </c>
      <c r="O699" s="14">
        <f>MA1SONY[[#This Row],[Adj Close]]-MA1SONY[[#This Row],[6-MA]]</f>
        <v>-0.29909999999999926</v>
      </c>
      <c r="P699" s="13">
        <f>(MA1SONY[[#This Row],[Adj Close]]-N699)^2</f>
        <v>8.9460809999999558E-2</v>
      </c>
      <c r="Q699" s="13">
        <f>ABS(MA1SONY[[#This Row],[Erorr 3]])</f>
        <v>0.29909999999999926</v>
      </c>
      <c r="R699" s="15">
        <f>MA1SONY[[#This Row],[Abs Erorr 3]]/MA1SONY[[#This Row],[Adj Close]]</f>
        <v>1.8027629104585517E-2</v>
      </c>
    </row>
    <row r="700" spans="2:18">
      <c r="B700" s="7">
        <v>44796.291666666664</v>
      </c>
      <c r="C700" s="8">
        <v>16.355599999999999</v>
      </c>
      <c r="D700" s="9">
        <f t="shared" si="51"/>
        <v>16.591200000000001</v>
      </c>
      <c r="E700" s="10">
        <f>MA1SONY[[#This Row],[Adj Close]]-MA1SONY[[#This Row],[Naive Trend ]]</f>
        <v>-0.23560000000000159</v>
      </c>
      <c r="F700" s="6">
        <f t="shared" si="50"/>
        <v>5.5507360000000748E-2</v>
      </c>
      <c r="G700" s="6">
        <f>ABS(MA1SONY[[#This Row],[Erorr 1]])</f>
        <v>0.23560000000000159</v>
      </c>
      <c r="H700" s="11">
        <f>MA1SONY[[#This Row],[Abs Erorr 1]]/MA1SONY[[#This Row],[Adj Close]]</f>
        <v>1.4404852160727922E-2</v>
      </c>
      <c r="I700" s="9">
        <f t="shared" si="53"/>
        <v>16.795566666666666</v>
      </c>
      <c r="J700" s="12">
        <f>(MA1SONY[[#This Row],[Adj Close]]-MA1SONY[[#This Row],[3-MA]])</f>
        <v>-0.43996666666666684</v>
      </c>
      <c r="K700" s="13">
        <f t="shared" si="52"/>
        <v>0.19357066777777793</v>
      </c>
      <c r="L700" s="13">
        <f>ABS(MA1SONY[[#This Row],[Erorr 2]])</f>
        <v>0.43996666666666684</v>
      </c>
      <c r="M700" s="11">
        <f>MA1SONY[[#This Row],[Abs Erorr 2]]/MA1SONY[[#This Row],[Adj Close]]</f>
        <v>2.6900062771568568E-2</v>
      </c>
      <c r="N700" s="9">
        <f t="shared" si="54"/>
        <v>16.839366666666667</v>
      </c>
      <c r="O700" s="14">
        <f>MA1SONY[[#This Row],[Adj Close]]-MA1SONY[[#This Row],[6-MA]]</f>
        <v>-0.48376666666666779</v>
      </c>
      <c r="P700" s="13">
        <f>(MA1SONY[[#This Row],[Adj Close]]-N700)^2</f>
        <v>0.23403018777777887</v>
      </c>
      <c r="Q700" s="13">
        <f>ABS(MA1SONY[[#This Row],[Erorr 3]])</f>
        <v>0.48376666666666779</v>
      </c>
      <c r="R700" s="15">
        <f>MA1SONY[[#This Row],[Abs Erorr 3]]/MA1SONY[[#This Row],[Adj Close]]</f>
        <v>2.9578044624878806E-2</v>
      </c>
    </row>
    <row r="701" spans="2:18">
      <c r="B701" s="7">
        <v>44797.291666666664</v>
      </c>
      <c r="C701" s="8">
        <v>16.382899999999999</v>
      </c>
      <c r="D701" s="9">
        <f t="shared" si="51"/>
        <v>16.355599999999999</v>
      </c>
      <c r="E701" s="10">
        <f>MA1SONY[[#This Row],[Adj Close]]-MA1SONY[[#This Row],[Naive Trend ]]</f>
        <v>2.7300000000000324E-2</v>
      </c>
      <c r="F701" s="6">
        <f t="shared" si="50"/>
        <v>7.4529000000001769E-4</v>
      </c>
      <c r="G701" s="6">
        <f>ABS(MA1SONY[[#This Row],[Erorr 1]])</f>
        <v>2.7300000000000324E-2</v>
      </c>
      <c r="H701" s="11">
        <f>MA1SONY[[#This Row],[Abs Erorr 1]]/MA1SONY[[#This Row],[Adj Close]]</f>
        <v>1.6663716436040217E-3</v>
      </c>
      <c r="I701" s="9">
        <f t="shared" si="53"/>
        <v>16.61</v>
      </c>
      <c r="J701" s="12">
        <f>(MA1SONY[[#This Row],[Adj Close]]-MA1SONY[[#This Row],[3-MA]])</f>
        <v>-0.22710000000000008</v>
      </c>
      <c r="K701" s="13">
        <f t="shared" si="52"/>
        <v>5.1574410000000036E-2</v>
      </c>
      <c r="L701" s="13">
        <f>ABS(MA1SONY[[#This Row],[Erorr 2]])</f>
        <v>0.22710000000000008</v>
      </c>
      <c r="M701" s="11">
        <f>MA1SONY[[#This Row],[Abs Erorr 2]]/MA1SONY[[#This Row],[Adj Close]]</f>
        <v>1.3862014661628898E-2</v>
      </c>
      <c r="N701" s="9">
        <f t="shared" si="54"/>
        <v>16.745283333333333</v>
      </c>
      <c r="O701" s="14">
        <f>MA1SONY[[#This Row],[Adj Close]]-MA1SONY[[#This Row],[6-MA]]</f>
        <v>-0.36238333333333372</v>
      </c>
      <c r="P701" s="13">
        <f>(MA1SONY[[#This Row],[Adj Close]]-N701)^2</f>
        <v>0.13132168027777807</v>
      </c>
      <c r="Q701" s="13">
        <f>ABS(MA1SONY[[#This Row],[Erorr 3]])</f>
        <v>0.36238333333333372</v>
      </c>
      <c r="R701" s="15">
        <f>MA1SONY[[#This Row],[Abs Erorr 3]]/MA1SONY[[#This Row],[Adj Close]]</f>
        <v>2.2119608453529824E-2</v>
      </c>
    </row>
    <row r="702" spans="2:18">
      <c r="B702" s="7">
        <v>44798.291666666664</v>
      </c>
      <c r="C702" s="8">
        <v>16.597000000000001</v>
      </c>
      <c r="D702" s="9">
        <f t="shared" si="51"/>
        <v>16.382899999999999</v>
      </c>
      <c r="E702" s="10">
        <f>MA1SONY[[#This Row],[Adj Close]]-MA1SONY[[#This Row],[Naive Trend ]]</f>
        <v>0.21410000000000196</v>
      </c>
      <c r="F702" s="6">
        <f t="shared" si="50"/>
        <v>4.583881000000084E-2</v>
      </c>
      <c r="G702" s="6">
        <f>ABS(MA1SONY[[#This Row],[Erorr 1]])</f>
        <v>0.21410000000000196</v>
      </c>
      <c r="H702" s="11">
        <f>MA1SONY[[#This Row],[Abs Erorr 1]]/MA1SONY[[#This Row],[Adj Close]]</f>
        <v>1.2899921672591548E-2</v>
      </c>
      <c r="I702" s="9">
        <f t="shared" si="53"/>
        <v>16.443233333333332</v>
      </c>
      <c r="J702" s="12">
        <f>(MA1SONY[[#This Row],[Adj Close]]-MA1SONY[[#This Row],[3-MA]])</f>
        <v>0.15376666666666949</v>
      </c>
      <c r="K702" s="13">
        <f t="shared" si="52"/>
        <v>2.3644187777778648E-2</v>
      </c>
      <c r="L702" s="13">
        <f>ABS(MA1SONY[[#This Row],[Erorr 2]])</f>
        <v>0.15376666666666949</v>
      </c>
      <c r="M702" s="11">
        <f>MA1SONY[[#This Row],[Abs Erorr 2]]/MA1SONY[[#This Row],[Adj Close]]</f>
        <v>9.2647265570084646E-3</v>
      </c>
      <c r="N702" s="9">
        <f t="shared" si="54"/>
        <v>16.682016666666666</v>
      </c>
      <c r="O702" s="14">
        <f>MA1SONY[[#This Row],[Adj Close]]-MA1SONY[[#This Row],[6-MA]]</f>
        <v>-8.501666666666452E-2</v>
      </c>
      <c r="P702" s="13">
        <f>(MA1SONY[[#This Row],[Adj Close]]-N702)^2</f>
        <v>7.2278336111107457E-3</v>
      </c>
      <c r="Q702" s="13">
        <f>ABS(MA1SONY[[#This Row],[Erorr 3]])</f>
        <v>8.501666666666452E-2</v>
      </c>
      <c r="R702" s="15">
        <f>MA1SONY[[#This Row],[Abs Erorr 3]]/MA1SONY[[#This Row],[Adj Close]]</f>
        <v>5.1224116808257225E-3</v>
      </c>
    </row>
    <row r="703" spans="2:18">
      <c r="B703" s="7">
        <v>44799.291666666664</v>
      </c>
      <c r="C703" s="8">
        <v>15.905900000000001</v>
      </c>
      <c r="D703" s="9">
        <f t="shared" si="51"/>
        <v>16.597000000000001</v>
      </c>
      <c r="E703" s="10">
        <f>MA1SONY[[#This Row],[Adj Close]]-MA1SONY[[#This Row],[Naive Trend ]]</f>
        <v>-0.69110000000000049</v>
      </c>
      <c r="F703" s="6">
        <f t="shared" si="50"/>
        <v>0.47761921000000068</v>
      </c>
      <c r="G703" s="6">
        <f>ABS(MA1SONY[[#This Row],[Erorr 1]])</f>
        <v>0.69110000000000049</v>
      </c>
      <c r="H703" s="11">
        <f>MA1SONY[[#This Row],[Abs Erorr 1]]/MA1SONY[[#This Row],[Adj Close]]</f>
        <v>4.3449286113957743E-2</v>
      </c>
      <c r="I703" s="9">
        <f t="shared" si="53"/>
        <v>16.445166666666669</v>
      </c>
      <c r="J703" s="12">
        <f>(MA1SONY[[#This Row],[Adj Close]]-MA1SONY[[#This Row],[3-MA]])</f>
        <v>-0.53926666666666812</v>
      </c>
      <c r="K703" s="13">
        <f t="shared" si="52"/>
        <v>0.29080853777777932</v>
      </c>
      <c r="L703" s="13">
        <f>ABS(MA1SONY[[#This Row],[Erorr 2]])</f>
        <v>0.53926666666666812</v>
      </c>
      <c r="M703" s="11">
        <f>MA1SONY[[#This Row],[Abs Erorr 2]]/MA1SONY[[#This Row],[Adj Close]]</f>
        <v>3.3903561990624116E-2</v>
      </c>
      <c r="N703" s="9">
        <f t="shared" si="54"/>
        <v>16.620366666666669</v>
      </c>
      <c r="O703" s="14">
        <f>MA1SONY[[#This Row],[Adj Close]]-MA1SONY[[#This Row],[6-MA]]</f>
        <v>-0.71446666666666836</v>
      </c>
      <c r="P703" s="13">
        <f>(MA1SONY[[#This Row],[Adj Close]]-N703)^2</f>
        <v>0.51046261777778024</v>
      </c>
      <c r="Q703" s="13">
        <f>ABS(MA1SONY[[#This Row],[Erorr 3]])</f>
        <v>0.71446666666666836</v>
      </c>
      <c r="R703" s="15">
        <f>MA1SONY[[#This Row],[Abs Erorr 3]]/MA1SONY[[#This Row],[Adj Close]]</f>
        <v>4.4918342669491719E-2</v>
      </c>
    </row>
    <row r="704" spans="2:18">
      <c r="B704" s="7">
        <v>44802.291666666664</v>
      </c>
      <c r="C704" s="8">
        <v>15.8339</v>
      </c>
      <c r="D704" s="9">
        <f t="shared" si="51"/>
        <v>15.905900000000001</v>
      </c>
      <c r="E704" s="10">
        <f>MA1SONY[[#This Row],[Adj Close]]-MA1SONY[[#This Row],[Naive Trend ]]</f>
        <v>-7.2000000000000952E-2</v>
      </c>
      <c r="F704" s="6">
        <f t="shared" si="50"/>
        <v>5.1840000000001373E-3</v>
      </c>
      <c r="G704" s="6">
        <f>ABS(MA1SONY[[#This Row],[Erorr 1]])</f>
        <v>7.2000000000000952E-2</v>
      </c>
      <c r="H704" s="11">
        <f>MA1SONY[[#This Row],[Abs Erorr 1]]/MA1SONY[[#This Row],[Adj Close]]</f>
        <v>4.5472056789547079E-3</v>
      </c>
      <c r="I704" s="9">
        <f t="shared" si="53"/>
        <v>16.295266666666667</v>
      </c>
      <c r="J704" s="12">
        <f>(MA1SONY[[#This Row],[Adj Close]]-MA1SONY[[#This Row],[3-MA]])</f>
        <v>-0.4613666666666667</v>
      </c>
      <c r="K704" s="13">
        <f t="shared" si="52"/>
        <v>0.21285920111111115</v>
      </c>
      <c r="L704" s="13">
        <f>ABS(MA1SONY[[#This Row],[Erorr 2]])</f>
        <v>0.4613666666666667</v>
      </c>
      <c r="M704" s="11">
        <f>MA1SONY[[#This Row],[Abs Erorr 2]]/MA1SONY[[#This Row],[Adj Close]]</f>
        <v>2.9137904538153375E-2</v>
      </c>
      <c r="N704" s="9">
        <f t="shared" si="54"/>
        <v>16.452633333333335</v>
      </c>
      <c r="O704" s="14">
        <f>MA1SONY[[#This Row],[Adj Close]]-MA1SONY[[#This Row],[6-MA]]</f>
        <v>-0.61873333333333491</v>
      </c>
      <c r="P704" s="13">
        <f>(MA1SONY[[#This Row],[Adj Close]]-N704)^2</f>
        <v>0.38283093777777971</v>
      </c>
      <c r="Q704" s="13">
        <f>ABS(MA1SONY[[#This Row],[Erorr 3]])</f>
        <v>0.61873333333333491</v>
      </c>
      <c r="R704" s="15">
        <f>MA1SONY[[#This Row],[Abs Erorr 3]]/MA1SONY[[#This Row],[Adj Close]]</f>
        <v>3.9076496209609443E-2</v>
      </c>
    </row>
    <row r="705" spans="2:18">
      <c r="B705" s="7">
        <v>44803.291666666664</v>
      </c>
      <c r="C705" s="8">
        <v>15.7171</v>
      </c>
      <c r="D705" s="9">
        <f t="shared" si="51"/>
        <v>15.8339</v>
      </c>
      <c r="E705" s="10">
        <f>MA1SONY[[#This Row],[Adj Close]]-MA1SONY[[#This Row],[Naive Trend ]]</f>
        <v>-0.11679999999999957</v>
      </c>
      <c r="F705" s="6">
        <f t="shared" si="50"/>
        <v>1.3642239999999899E-2</v>
      </c>
      <c r="G705" s="6">
        <f>ABS(MA1SONY[[#This Row],[Erorr 1]])</f>
        <v>0.11679999999999957</v>
      </c>
      <c r="H705" s="11">
        <f>MA1SONY[[#This Row],[Abs Erorr 1]]/MA1SONY[[#This Row],[Adj Close]]</f>
        <v>7.4313963771942384E-3</v>
      </c>
      <c r="I705" s="9">
        <f t="shared" si="53"/>
        <v>16.112266666666667</v>
      </c>
      <c r="J705" s="12">
        <f>(MA1SONY[[#This Row],[Adj Close]]-MA1SONY[[#This Row],[3-MA]])</f>
        <v>-0.39516666666666644</v>
      </c>
      <c r="K705" s="13">
        <f t="shared" si="52"/>
        <v>0.15615669444444427</v>
      </c>
      <c r="L705" s="13">
        <f>ABS(MA1SONY[[#This Row],[Erorr 2]])</f>
        <v>0.39516666666666644</v>
      </c>
      <c r="M705" s="11">
        <f>MA1SONY[[#This Row],[Abs Erorr 2]]/MA1SONY[[#This Row],[Adj Close]]</f>
        <v>2.5142466909714032E-2</v>
      </c>
      <c r="N705" s="9">
        <f t="shared" si="54"/>
        <v>16.277750000000001</v>
      </c>
      <c r="O705" s="14">
        <f>MA1SONY[[#This Row],[Adj Close]]-MA1SONY[[#This Row],[6-MA]]</f>
        <v>-0.56065000000000076</v>
      </c>
      <c r="P705" s="13">
        <f>(MA1SONY[[#This Row],[Adj Close]]-N705)^2</f>
        <v>0.31432842250000087</v>
      </c>
      <c r="Q705" s="13">
        <f>ABS(MA1SONY[[#This Row],[Erorr 3]])</f>
        <v>0.56065000000000076</v>
      </c>
      <c r="R705" s="15">
        <f>MA1SONY[[#This Row],[Abs Erorr 3]]/MA1SONY[[#This Row],[Adj Close]]</f>
        <v>3.5671338860222356E-2</v>
      </c>
    </row>
    <row r="706" spans="2:18">
      <c r="B706" s="7">
        <v>44804.291666666664</v>
      </c>
      <c r="C706" s="8">
        <v>15.4465</v>
      </c>
      <c r="D706" s="9">
        <f t="shared" si="51"/>
        <v>15.7171</v>
      </c>
      <c r="E706" s="10">
        <f>MA1SONY[[#This Row],[Adj Close]]-MA1SONY[[#This Row],[Naive Trend ]]</f>
        <v>-0.27059999999999995</v>
      </c>
      <c r="F706" s="6">
        <f t="shared" si="50"/>
        <v>7.3224359999999974E-2</v>
      </c>
      <c r="G706" s="6">
        <f>ABS(MA1SONY[[#This Row],[Erorr 1]])</f>
        <v>0.27059999999999995</v>
      </c>
      <c r="H706" s="11">
        <f>MA1SONY[[#This Row],[Abs Erorr 1]]/MA1SONY[[#This Row],[Adj Close]]</f>
        <v>1.751853170621176E-2</v>
      </c>
      <c r="I706" s="9">
        <f t="shared" si="53"/>
        <v>15.818966666666668</v>
      </c>
      <c r="J706" s="12">
        <f>(MA1SONY[[#This Row],[Adj Close]]-MA1SONY[[#This Row],[3-MA]])</f>
        <v>-0.37246666666666783</v>
      </c>
      <c r="K706" s="13">
        <f t="shared" si="52"/>
        <v>0.13873141777777864</v>
      </c>
      <c r="L706" s="13">
        <f>ABS(MA1SONY[[#This Row],[Erorr 2]])</f>
        <v>0.37246666666666783</v>
      </c>
      <c r="M706" s="11">
        <f>MA1SONY[[#This Row],[Abs Erorr 2]]/MA1SONY[[#This Row],[Adj Close]]</f>
        <v>2.4113337433507125E-2</v>
      </c>
      <c r="N706" s="9">
        <f t="shared" si="54"/>
        <v>16.132066666666667</v>
      </c>
      <c r="O706" s="14">
        <f>MA1SONY[[#This Row],[Adj Close]]-MA1SONY[[#This Row],[6-MA]]</f>
        <v>-0.68556666666666644</v>
      </c>
      <c r="P706" s="13">
        <f>(MA1SONY[[#This Row],[Adj Close]]-N706)^2</f>
        <v>0.47000165444444414</v>
      </c>
      <c r="Q706" s="13">
        <f>ABS(MA1SONY[[#This Row],[Erorr 3]])</f>
        <v>0.68556666666666644</v>
      </c>
      <c r="R706" s="15">
        <f>MA1SONY[[#This Row],[Abs Erorr 3]]/MA1SONY[[#This Row],[Adj Close]]</f>
        <v>4.4383301503037348E-2</v>
      </c>
    </row>
    <row r="707" spans="2:18">
      <c r="B707" s="7">
        <v>44805.291666666664</v>
      </c>
      <c r="C707" s="8">
        <v>15.355</v>
      </c>
      <c r="D707" s="9">
        <f t="shared" si="51"/>
        <v>15.4465</v>
      </c>
      <c r="E707" s="10">
        <f>MA1SONY[[#This Row],[Adj Close]]-MA1SONY[[#This Row],[Naive Trend ]]</f>
        <v>-9.1499999999999915E-2</v>
      </c>
      <c r="F707" s="6">
        <f t="shared" si="50"/>
        <v>8.3722499999999839E-3</v>
      </c>
      <c r="G707" s="6">
        <f>ABS(MA1SONY[[#This Row],[Erorr 1]])</f>
        <v>9.1499999999999915E-2</v>
      </c>
      <c r="H707" s="11">
        <f>MA1SONY[[#This Row],[Abs Erorr 1]]/MA1SONY[[#This Row],[Adj Close]]</f>
        <v>5.958971019211977E-3</v>
      </c>
      <c r="I707" s="9">
        <f t="shared" si="53"/>
        <v>15.665833333333333</v>
      </c>
      <c r="J707" s="12">
        <f>(MA1SONY[[#This Row],[Adj Close]]-MA1SONY[[#This Row],[3-MA]])</f>
        <v>-0.31083333333333307</v>
      </c>
      <c r="K707" s="13">
        <f t="shared" si="52"/>
        <v>9.6617361111110953E-2</v>
      </c>
      <c r="L707" s="13">
        <f>ABS(MA1SONY[[#This Row],[Erorr 2]])</f>
        <v>0.31083333333333307</v>
      </c>
      <c r="M707" s="11">
        <f>MA1SONY[[#This Row],[Abs Erorr 2]]/MA1SONY[[#This Row],[Adj Close]]</f>
        <v>2.024313470096601E-2</v>
      </c>
      <c r="N707" s="9">
        <f t="shared" si="54"/>
        <v>15.980550000000001</v>
      </c>
      <c r="O707" s="14">
        <f>MA1SONY[[#This Row],[Adj Close]]-MA1SONY[[#This Row],[6-MA]]</f>
        <v>-0.62555000000000049</v>
      </c>
      <c r="P707" s="13">
        <f>(MA1SONY[[#This Row],[Adj Close]]-N707)^2</f>
        <v>0.39131280250000061</v>
      </c>
      <c r="Q707" s="13">
        <f>ABS(MA1SONY[[#This Row],[Erorr 3]])</f>
        <v>0.62555000000000049</v>
      </c>
      <c r="R707" s="15">
        <f>MA1SONY[[#This Row],[Abs Erorr 3]]/MA1SONY[[#This Row],[Adj Close]]</f>
        <v>4.0739172907847634E-2</v>
      </c>
    </row>
    <row r="708" spans="2:18">
      <c r="B708" s="7">
        <v>44806.291666666664</v>
      </c>
      <c r="C708" s="8">
        <v>15.033799999999999</v>
      </c>
      <c r="D708" s="9">
        <f t="shared" si="51"/>
        <v>15.355</v>
      </c>
      <c r="E708" s="10">
        <f>MA1SONY[[#This Row],[Adj Close]]-MA1SONY[[#This Row],[Naive Trend ]]</f>
        <v>-0.32120000000000104</v>
      </c>
      <c r="F708" s="6">
        <f t="shared" ref="F708:F771" si="55">(C708-D708)^2</f>
        <v>0.10316944000000067</v>
      </c>
      <c r="G708" s="6">
        <f>ABS(MA1SONY[[#This Row],[Erorr 1]])</f>
        <v>0.32120000000000104</v>
      </c>
      <c r="H708" s="11">
        <f>MA1SONY[[#This Row],[Abs Erorr 1]]/MA1SONY[[#This Row],[Adj Close]]</f>
        <v>2.1365190437547463E-2</v>
      </c>
      <c r="I708" s="9">
        <f t="shared" si="53"/>
        <v>15.506200000000002</v>
      </c>
      <c r="J708" s="12">
        <f>(MA1SONY[[#This Row],[Adj Close]]-MA1SONY[[#This Row],[3-MA]])</f>
        <v>-0.47240000000000215</v>
      </c>
      <c r="K708" s="13">
        <f t="shared" si="52"/>
        <v>0.22316176000000204</v>
      </c>
      <c r="L708" s="13">
        <f>ABS(MA1SONY[[#This Row],[Erorr 2]])</f>
        <v>0.47240000000000215</v>
      </c>
      <c r="M708" s="11">
        <f>MA1SONY[[#This Row],[Abs Erorr 2]]/MA1SONY[[#This Row],[Adj Close]]</f>
        <v>3.142252790379027E-2</v>
      </c>
      <c r="N708" s="9">
        <f t="shared" si="54"/>
        <v>15.809233333333333</v>
      </c>
      <c r="O708" s="14">
        <f>MA1SONY[[#This Row],[Adj Close]]-MA1SONY[[#This Row],[6-MA]]</f>
        <v>-0.77543333333333386</v>
      </c>
      <c r="P708" s="13">
        <f>(MA1SONY[[#This Row],[Adj Close]]-N708)^2</f>
        <v>0.60129685444444525</v>
      </c>
      <c r="Q708" s="13">
        <f>ABS(MA1SONY[[#This Row],[Erorr 3]])</f>
        <v>0.77543333333333386</v>
      </c>
      <c r="R708" s="15">
        <f>MA1SONY[[#This Row],[Abs Erorr 3]]/MA1SONY[[#This Row],[Adj Close]]</f>
        <v>5.157933013165892E-2</v>
      </c>
    </row>
    <row r="709" spans="2:18">
      <c r="B709" s="7">
        <v>44810.291666666664</v>
      </c>
      <c r="C709" s="8">
        <v>14.671799999999999</v>
      </c>
      <c r="D709" s="9">
        <f t="shared" ref="D709:D772" si="56">C708</f>
        <v>15.033799999999999</v>
      </c>
      <c r="E709" s="10">
        <f>MA1SONY[[#This Row],[Adj Close]]-MA1SONY[[#This Row],[Naive Trend ]]</f>
        <v>-0.3620000000000001</v>
      </c>
      <c r="F709" s="6">
        <f t="shared" si="55"/>
        <v>0.13104400000000008</v>
      </c>
      <c r="G709" s="6">
        <f>ABS(MA1SONY[[#This Row],[Erorr 1]])</f>
        <v>0.3620000000000001</v>
      </c>
      <c r="H709" s="11">
        <f>MA1SONY[[#This Row],[Abs Erorr 1]]/MA1SONY[[#This Row],[Adj Close]]</f>
        <v>2.4673182567919418E-2</v>
      </c>
      <c r="I709" s="9">
        <f t="shared" si="53"/>
        <v>15.278433333333334</v>
      </c>
      <c r="J709" s="12">
        <f>(MA1SONY[[#This Row],[Adj Close]]-MA1SONY[[#This Row],[3-MA]])</f>
        <v>-0.60663333333333469</v>
      </c>
      <c r="K709" s="13">
        <f t="shared" si="52"/>
        <v>0.36800400111111276</v>
      </c>
      <c r="L709" s="13">
        <f>ABS(MA1SONY[[#This Row],[Erorr 2]])</f>
        <v>0.60663333333333469</v>
      </c>
      <c r="M709" s="11">
        <f>MA1SONY[[#This Row],[Abs Erorr 2]]/MA1SONY[[#This Row],[Adj Close]]</f>
        <v>4.1346892224085302E-2</v>
      </c>
      <c r="N709" s="9">
        <f t="shared" si="54"/>
        <v>15.548700000000002</v>
      </c>
      <c r="O709" s="14">
        <f>MA1SONY[[#This Row],[Adj Close]]-MA1SONY[[#This Row],[6-MA]]</f>
        <v>-0.87690000000000268</v>
      </c>
      <c r="P709" s="13">
        <f>(MA1SONY[[#This Row],[Adj Close]]-N709)^2</f>
        <v>0.76895361000000473</v>
      </c>
      <c r="Q709" s="13">
        <f>ABS(MA1SONY[[#This Row],[Erorr 3]])</f>
        <v>0.87690000000000268</v>
      </c>
      <c r="R709" s="15">
        <f>MA1SONY[[#This Row],[Abs Erorr 3]]/MA1SONY[[#This Row],[Adj Close]]</f>
        <v>5.9767717662454693E-2</v>
      </c>
    </row>
    <row r="710" spans="2:18">
      <c r="B710" s="7">
        <v>44811.291666666664</v>
      </c>
      <c r="C710" s="8">
        <v>14.5024</v>
      </c>
      <c r="D710" s="9">
        <f t="shared" si="56"/>
        <v>14.671799999999999</v>
      </c>
      <c r="E710" s="10">
        <f>MA1SONY[[#This Row],[Adj Close]]-MA1SONY[[#This Row],[Naive Trend ]]</f>
        <v>-0.16939999999999955</v>
      </c>
      <c r="F710" s="6">
        <f t="shared" si="55"/>
        <v>2.8696359999999848E-2</v>
      </c>
      <c r="G710" s="6">
        <f>ABS(MA1SONY[[#This Row],[Erorr 1]])</f>
        <v>0.16939999999999955</v>
      </c>
      <c r="H710" s="11">
        <f>MA1SONY[[#This Row],[Abs Erorr 1]]/MA1SONY[[#This Row],[Adj Close]]</f>
        <v>1.1680825242718415E-2</v>
      </c>
      <c r="I710" s="9">
        <f t="shared" si="53"/>
        <v>15.020200000000001</v>
      </c>
      <c r="J710" s="12">
        <f>(MA1SONY[[#This Row],[Adj Close]]-MA1SONY[[#This Row],[3-MA]])</f>
        <v>-0.51780000000000115</v>
      </c>
      <c r="K710" s="13">
        <f t="shared" ref="K710:K773" si="57">(C710-I710)^2</f>
        <v>0.26811684000000119</v>
      </c>
      <c r="L710" s="13">
        <f>ABS(MA1SONY[[#This Row],[Erorr 2]])</f>
        <v>0.51780000000000115</v>
      </c>
      <c r="M710" s="11">
        <f>MA1SONY[[#This Row],[Abs Erorr 2]]/MA1SONY[[#This Row],[Adj Close]]</f>
        <v>3.5704435127978898E-2</v>
      </c>
      <c r="N710" s="9">
        <f t="shared" si="54"/>
        <v>15.343016666666669</v>
      </c>
      <c r="O710" s="14">
        <f>MA1SONY[[#This Row],[Adj Close]]-MA1SONY[[#This Row],[6-MA]]</f>
        <v>-0.84061666666666923</v>
      </c>
      <c r="P710" s="13">
        <f>(MA1SONY[[#This Row],[Adj Close]]-N710)^2</f>
        <v>0.70663638027778208</v>
      </c>
      <c r="Q710" s="13">
        <f>ABS(MA1SONY[[#This Row],[Erorr 3]])</f>
        <v>0.84061666666666923</v>
      </c>
      <c r="R710" s="15">
        <f>MA1SONY[[#This Row],[Abs Erorr 3]]/MA1SONY[[#This Row],[Adj Close]]</f>
        <v>5.7963969182112565E-2</v>
      </c>
    </row>
    <row r="711" spans="2:18">
      <c r="B711" s="7">
        <v>44812.291666666664</v>
      </c>
      <c r="C711" s="8">
        <v>14.4421</v>
      </c>
      <c r="D711" s="9">
        <f t="shared" si="56"/>
        <v>14.5024</v>
      </c>
      <c r="E711" s="10">
        <f>MA1SONY[[#This Row],[Adj Close]]-MA1SONY[[#This Row],[Naive Trend ]]</f>
        <v>-6.0299999999999798E-2</v>
      </c>
      <c r="F711" s="6">
        <f t="shared" si="55"/>
        <v>3.6360899999999755E-3</v>
      </c>
      <c r="G711" s="6">
        <f>ABS(MA1SONY[[#This Row],[Erorr 1]])</f>
        <v>6.0299999999999798E-2</v>
      </c>
      <c r="H711" s="11">
        <f>MA1SONY[[#This Row],[Abs Erorr 1]]/MA1SONY[[#This Row],[Adj Close]]</f>
        <v>4.1752930667977506E-3</v>
      </c>
      <c r="I711" s="9">
        <f t="shared" ref="I711:I774" si="58">AVERAGE(C708:C710)</f>
        <v>14.735999999999999</v>
      </c>
      <c r="J711" s="12">
        <f>(MA1SONY[[#This Row],[Adj Close]]-MA1SONY[[#This Row],[3-MA]])</f>
        <v>-0.29389999999999894</v>
      </c>
      <c r="K711" s="13">
        <f t="shared" si="57"/>
        <v>8.6377209999999371E-2</v>
      </c>
      <c r="L711" s="13">
        <f>ABS(MA1SONY[[#This Row],[Erorr 2]])</f>
        <v>0.29389999999999894</v>
      </c>
      <c r="M711" s="11">
        <f>MA1SONY[[#This Row],[Abs Erorr 2]]/MA1SONY[[#This Row],[Adj Close]]</f>
        <v>2.0350226075155201E-2</v>
      </c>
      <c r="N711" s="9">
        <f t="shared" si="54"/>
        <v>15.1211</v>
      </c>
      <c r="O711" s="14">
        <f>MA1SONY[[#This Row],[Adj Close]]-MA1SONY[[#This Row],[6-MA]]</f>
        <v>-0.67900000000000027</v>
      </c>
      <c r="P711" s="13">
        <f>(MA1SONY[[#This Row],[Adj Close]]-N711)^2</f>
        <v>0.46104100000000037</v>
      </c>
      <c r="Q711" s="13">
        <f>ABS(MA1SONY[[#This Row],[Erorr 3]])</f>
        <v>0.67900000000000027</v>
      </c>
      <c r="R711" s="15">
        <f>MA1SONY[[#This Row],[Abs Erorr 3]]/MA1SONY[[#This Row],[Adj Close]]</f>
        <v>4.7015323256313156E-2</v>
      </c>
    </row>
    <row r="712" spans="2:18">
      <c r="B712" s="7">
        <v>44813.291666666664</v>
      </c>
      <c r="C712" s="8">
        <v>14.6737</v>
      </c>
      <c r="D712" s="9">
        <f t="shared" si="56"/>
        <v>14.4421</v>
      </c>
      <c r="E712" s="10">
        <f>MA1SONY[[#This Row],[Adj Close]]-MA1SONY[[#This Row],[Naive Trend ]]</f>
        <v>0.23160000000000025</v>
      </c>
      <c r="F712" s="6">
        <f t="shared" si="55"/>
        <v>5.3638560000000113E-2</v>
      </c>
      <c r="G712" s="6">
        <f>ABS(MA1SONY[[#This Row],[Erorr 1]])</f>
        <v>0.23160000000000025</v>
      </c>
      <c r="H712" s="11">
        <f>MA1SONY[[#This Row],[Abs Erorr 1]]/MA1SONY[[#This Row],[Adj Close]]</f>
        <v>1.5783340261829003E-2</v>
      </c>
      <c r="I712" s="9">
        <f t="shared" si="58"/>
        <v>14.538766666666666</v>
      </c>
      <c r="J712" s="12">
        <f>(MA1SONY[[#This Row],[Adj Close]]-MA1SONY[[#This Row],[3-MA]])</f>
        <v>0.13493333333333446</v>
      </c>
      <c r="K712" s="13">
        <f t="shared" si="57"/>
        <v>1.8207004444444747E-2</v>
      </c>
      <c r="L712" s="13">
        <f>ABS(MA1SONY[[#This Row],[Erorr 2]])</f>
        <v>0.13493333333333446</v>
      </c>
      <c r="M712" s="11">
        <f>MA1SONY[[#This Row],[Abs Erorr 2]]/MA1SONY[[#This Row],[Adj Close]]</f>
        <v>9.1955902964715418E-3</v>
      </c>
      <c r="N712" s="9">
        <f t="shared" si="54"/>
        <v>14.9086</v>
      </c>
      <c r="O712" s="14">
        <f>MA1SONY[[#This Row],[Adj Close]]-MA1SONY[[#This Row],[6-MA]]</f>
        <v>-0.23489999999999966</v>
      </c>
      <c r="P712" s="13">
        <f>(MA1SONY[[#This Row],[Adj Close]]-N712)^2</f>
        <v>5.517800999999984E-2</v>
      </c>
      <c r="Q712" s="13">
        <f>ABS(MA1SONY[[#This Row],[Erorr 3]])</f>
        <v>0.23489999999999966</v>
      </c>
      <c r="R712" s="15">
        <f>MA1SONY[[#This Row],[Abs Erorr 3]]/MA1SONY[[#This Row],[Adj Close]]</f>
        <v>1.6008232415818755E-2</v>
      </c>
    </row>
    <row r="713" spans="2:18">
      <c r="B713" s="7">
        <v>44816.291666666664</v>
      </c>
      <c r="C713" s="8">
        <v>14.7204</v>
      </c>
      <c r="D713" s="9">
        <f t="shared" si="56"/>
        <v>14.6737</v>
      </c>
      <c r="E713" s="10">
        <f>MA1SONY[[#This Row],[Adj Close]]-MA1SONY[[#This Row],[Naive Trend ]]</f>
        <v>4.669999999999952E-2</v>
      </c>
      <c r="F713" s="6">
        <f t="shared" si="55"/>
        <v>2.1808899999999553E-3</v>
      </c>
      <c r="G713" s="6">
        <f>ABS(MA1SONY[[#This Row],[Erorr 1]])</f>
        <v>4.669999999999952E-2</v>
      </c>
      <c r="H713" s="11">
        <f>MA1SONY[[#This Row],[Abs Erorr 1]]/MA1SONY[[#This Row],[Adj Close]]</f>
        <v>3.1724681394526997E-3</v>
      </c>
      <c r="I713" s="9">
        <f t="shared" si="58"/>
        <v>14.539400000000001</v>
      </c>
      <c r="J713" s="12">
        <f>(MA1SONY[[#This Row],[Adj Close]]-MA1SONY[[#This Row],[3-MA]])</f>
        <v>0.18099999999999916</v>
      </c>
      <c r="K713" s="13">
        <f t="shared" si="57"/>
        <v>3.2760999999999693E-2</v>
      </c>
      <c r="L713" s="13">
        <f>ABS(MA1SONY[[#This Row],[Erorr 2]])</f>
        <v>0.18099999999999916</v>
      </c>
      <c r="M713" s="11">
        <f>MA1SONY[[#This Row],[Abs Erorr 2]]/MA1SONY[[#This Row],[Adj Close]]</f>
        <v>1.2295861525501968E-2</v>
      </c>
      <c r="N713" s="9">
        <f t="shared" si="54"/>
        <v>14.7798</v>
      </c>
      <c r="O713" s="14">
        <f>MA1SONY[[#This Row],[Adj Close]]-MA1SONY[[#This Row],[6-MA]]</f>
        <v>-5.9400000000000119E-2</v>
      </c>
      <c r="P713" s="13">
        <f>(MA1SONY[[#This Row],[Adj Close]]-N713)^2</f>
        <v>3.5283600000000142E-3</v>
      </c>
      <c r="Q713" s="13">
        <f>ABS(MA1SONY[[#This Row],[Erorr 3]])</f>
        <v>5.9400000000000119E-2</v>
      </c>
      <c r="R713" s="15">
        <f>MA1SONY[[#This Row],[Abs Erorr 3]]/MA1SONY[[#This Row],[Adj Close]]</f>
        <v>4.0352164343360319E-3</v>
      </c>
    </row>
    <row r="714" spans="2:18">
      <c r="B714" s="7">
        <v>44817.291666666664</v>
      </c>
      <c r="C714" s="8">
        <v>14.0177</v>
      </c>
      <c r="D714" s="9">
        <f t="shared" si="56"/>
        <v>14.7204</v>
      </c>
      <c r="E714" s="10">
        <f>MA1SONY[[#This Row],[Adj Close]]-MA1SONY[[#This Row],[Naive Trend ]]</f>
        <v>-0.7027000000000001</v>
      </c>
      <c r="F714" s="6">
        <f t="shared" si="55"/>
        <v>0.49378729000000016</v>
      </c>
      <c r="G714" s="6">
        <f>ABS(MA1SONY[[#This Row],[Erorr 1]])</f>
        <v>0.7027000000000001</v>
      </c>
      <c r="H714" s="11">
        <f>MA1SONY[[#This Row],[Abs Erorr 1]]/MA1SONY[[#This Row],[Adj Close]]</f>
        <v>5.0129479158492488E-2</v>
      </c>
      <c r="I714" s="9">
        <f t="shared" si="58"/>
        <v>14.612066666666665</v>
      </c>
      <c r="J714" s="12">
        <f>(MA1SONY[[#This Row],[Adj Close]]-MA1SONY[[#This Row],[3-MA]])</f>
        <v>-0.59436666666666582</v>
      </c>
      <c r="K714" s="13">
        <f t="shared" si="57"/>
        <v>0.35327173444444343</v>
      </c>
      <c r="L714" s="13">
        <f>ABS(MA1SONY[[#This Row],[Erorr 2]])</f>
        <v>0.59436666666666582</v>
      </c>
      <c r="M714" s="11">
        <f>MA1SONY[[#This Row],[Abs Erorr 2]]/MA1SONY[[#This Row],[Adj Close]]</f>
        <v>4.240115473056677E-2</v>
      </c>
      <c r="N714" s="9">
        <f t="shared" ref="N714:N777" si="59">AVERAGE(C708:C713)</f>
        <v>14.674033333333332</v>
      </c>
      <c r="O714" s="14">
        <f>MA1SONY[[#This Row],[Adj Close]]-MA1SONY[[#This Row],[6-MA]]</f>
        <v>-0.65633333333333255</v>
      </c>
      <c r="P714" s="13">
        <f>(MA1SONY[[#This Row],[Adj Close]]-N714)^2</f>
        <v>0.43077344444444343</v>
      </c>
      <c r="Q714" s="13">
        <f>ABS(MA1SONY[[#This Row],[Erorr 3]])</f>
        <v>0.65633333333333255</v>
      </c>
      <c r="R714" s="15">
        <f>MA1SONY[[#This Row],[Abs Erorr 3]]/MA1SONY[[#This Row],[Adj Close]]</f>
        <v>4.6821756303340248E-2</v>
      </c>
    </row>
    <row r="715" spans="2:18">
      <c r="B715" s="7">
        <v>44818.291666666664</v>
      </c>
      <c r="C715" s="8">
        <v>14.0235</v>
      </c>
      <c r="D715" s="9">
        <f t="shared" si="56"/>
        <v>14.0177</v>
      </c>
      <c r="E715" s="10">
        <f>MA1SONY[[#This Row],[Adj Close]]-MA1SONY[[#This Row],[Naive Trend ]]</f>
        <v>5.8000000000006935E-3</v>
      </c>
      <c r="F715" s="6">
        <f t="shared" si="55"/>
        <v>3.3640000000008047E-5</v>
      </c>
      <c r="G715" s="6">
        <f>ABS(MA1SONY[[#This Row],[Erorr 1]])</f>
        <v>5.8000000000006935E-3</v>
      </c>
      <c r="H715" s="11">
        <f>MA1SONY[[#This Row],[Abs Erorr 1]]/MA1SONY[[#This Row],[Adj Close]]</f>
        <v>4.1359147145867249E-4</v>
      </c>
      <c r="I715" s="9">
        <f t="shared" si="58"/>
        <v>14.470599999999999</v>
      </c>
      <c r="J715" s="12">
        <f>(MA1SONY[[#This Row],[Adj Close]]-MA1SONY[[#This Row],[3-MA]])</f>
        <v>-0.44709999999999894</v>
      </c>
      <c r="K715" s="13">
        <f t="shared" si="57"/>
        <v>0.19989840999999905</v>
      </c>
      <c r="L715" s="13">
        <f>ABS(MA1SONY[[#This Row],[Erorr 2]])</f>
        <v>0.44709999999999894</v>
      </c>
      <c r="M715" s="11">
        <f>MA1SONY[[#This Row],[Abs Erorr 2]]/MA1SONY[[#This Row],[Adj Close]]</f>
        <v>3.1882197739508608E-2</v>
      </c>
      <c r="N715" s="9">
        <f t="shared" si="59"/>
        <v>14.504683333333332</v>
      </c>
      <c r="O715" s="14">
        <f>MA1SONY[[#This Row],[Adj Close]]-MA1SONY[[#This Row],[6-MA]]</f>
        <v>-0.48118333333333219</v>
      </c>
      <c r="P715" s="13">
        <f>(MA1SONY[[#This Row],[Adj Close]]-N715)^2</f>
        <v>0.23153740027777667</v>
      </c>
      <c r="Q715" s="13">
        <f>ABS(MA1SONY[[#This Row],[Erorr 3]])</f>
        <v>0.48118333333333219</v>
      </c>
      <c r="R715" s="15">
        <f>MA1SONY[[#This Row],[Abs Erorr 3]]/MA1SONY[[#This Row],[Adj Close]]</f>
        <v>3.4312641874947925E-2</v>
      </c>
    </row>
    <row r="716" spans="2:18">
      <c r="B716" s="7">
        <v>44819.291666666664</v>
      </c>
      <c r="C716" s="8">
        <v>13.9885</v>
      </c>
      <c r="D716" s="9">
        <f t="shared" si="56"/>
        <v>14.0235</v>
      </c>
      <c r="E716" s="10">
        <f>MA1SONY[[#This Row],[Adj Close]]-MA1SONY[[#This Row],[Naive Trend ]]</f>
        <v>-3.5000000000000142E-2</v>
      </c>
      <c r="F716" s="6">
        <f t="shared" si="55"/>
        <v>1.2250000000000099E-3</v>
      </c>
      <c r="G716" s="6">
        <f>ABS(MA1SONY[[#This Row],[Erorr 1]])</f>
        <v>3.5000000000000142E-2</v>
      </c>
      <c r="H716" s="11">
        <f>MA1SONY[[#This Row],[Abs Erorr 1]]/MA1SONY[[#This Row],[Adj Close]]</f>
        <v>2.5020552596776023E-3</v>
      </c>
      <c r="I716" s="9">
        <f t="shared" si="58"/>
        <v>14.253866666666667</v>
      </c>
      <c r="J716" s="12">
        <f>(MA1SONY[[#This Row],[Adj Close]]-MA1SONY[[#This Row],[3-MA]])</f>
        <v>-0.26536666666666697</v>
      </c>
      <c r="K716" s="13">
        <f t="shared" si="57"/>
        <v>7.0419467777777939E-2</v>
      </c>
      <c r="L716" s="13">
        <f>ABS(MA1SONY[[#This Row],[Erorr 2]])</f>
        <v>0.26536666666666697</v>
      </c>
      <c r="M716" s="11">
        <f>MA1SONY[[#This Row],[Abs Erorr 2]]/MA1SONY[[#This Row],[Adj Close]]</f>
        <v>1.8970344687898415E-2</v>
      </c>
      <c r="N716" s="9">
        <f t="shared" si="59"/>
        <v>14.396633333333334</v>
      </c>
      <c r="O716" s="14">
        <f>MA1SONY[[#This Row],[Adj Close]]-MA1SONY[[#This Row],[6-MA]]</f>
        <v>-0.40813333333333368</v>
      </c>
      <c r="P716" s="13">
        <f>(MA1SONY[[#This Row],[Adj Close]]-N716)^2</f>
        <v>0.16657281777777805</v>
      </c>
      <c r="Q716" s="13">
        <f>ABS(MA1SONY[[#This Row],[Erorr 3]])</f>
        <v>0.40813333333333368</v>
      </c>
      <c r="R716" s="15">
        <f>MA1SONY[[#This Row],[Abs Erorr 3]]/MA1SONY[[#This Row],[Adj Close]]</f>
        <v>2.9176347237611873E-2</v>
      </c>
    </row>
    <row r="717" spans="2:18">
      <c r="B717" s="7">
        <v>44820.291666666664</v>
      </c>
      <c r="C717" s="8">
        <v>13.9924</v>
      </c>
      <c r="D717" s="9">
        <f t="shared" si="56"/>
        <v>13.9885</v>
      </c>
      <c r="E717" s="10">
        <f>MA1SONY[[#This Row],[Adj Close]]-MA1SONY[[#This Row],[Naive Trend ]]</f>
        <v>3.8999999999997925E-3</v>
      </c>
      <c r="F717" s="6">
        <f t="shared" si="55"/>
        <v>1.5209999999998382E-5</v>
      </c>
      <c r="G717" s="6">
        <f>ABS(MA1SONY[[#This Row],[Erorr 1]])</f>
        <v>3.8999999999997925E-3</v>
      </c>
      <c r="H717" s="11">
        <f>MA1SONY[[#This Row],[Abs Erorr 1]]/MA1SONY[[#This Row],[Adj Close]]</f>
        <v>2.7872273519909325E-4</v>
      </c>
      <c r="I717" s="9">
        <f t="shared" si="58"/>
        <v>14.0099</v>
      </c>
      <c r="J717" s="12">
        <f>(MA1SONY[[#This Row],[Adj Close]]-MA1SONY[[#This Row],[3-MA]])</f>
        <v>-1.7500000000000071E-2</v>
      </c>
      <c r="K717" s="13">
        <f t="shared" si="57"/>
        <v>3.0625000000000248E-4</v>
      </c>
      <c r="L717" s="13">
        <f>ABS(MA1SONY[[#This Row],[Erorr 2]])</f>
        <v>1.7500000000000071E-2</v>
      </c>
      <c r="M717" s="11">
        <f>MA1SONY[[#This Row],[Abs Erorr 2]]/MA1SONY[[#This Row],[Adj Close]]</f>
        <v>1.250678939996003E-3</v>
      </c>
      <c r="N717" s="9">
        <f t="shared" si="59"/>
        <v>14.310983333333333</v>
      </c>
      <c r="O717" s="14">
        <f>MA1SONY[[#This Row],[Adj Close]]-MA1SONY[[#This Row],[6-MA]]</f>
        <v>-0.31858333333333277</v>
      </c>
      <c r="P717" s="13">
        <f>(MA1SONY[[#This Row],[Adj Close]]-N717)^2</f>
        <v>0.10149534027777742</v>
      </c>
      <c r="Q717" s="13">
        <f>ABS(MA1SONY[[#This Row],[Erorr 3]])</f>
        <v>0.31858333333333277</v>
      </c>
      <c r="R717" s="15">
        <f>MA1SONY[[#This Row],[Abs Erorr 3]]/MA1SONY[[#This Row],[Adj Close]]</f>
        <v>2.2768312321927102E-2</v>
      </c>
    </row>
    <row r="718" spans="2:18">
      <c r="B718" s="7">
        <v>44823.291666666664</v>
      </c>
      <c r="C718" s="8">
        <v>14.1092</v>
      </c>
      <c r="D718" s="9">
        <f t="shared" si="56"/>
        <v>13.9924</v>
      </c>
      <c r="E718" s="10">
        <f>MA1SONY[[#This Row],[Adj Close]]-MA1SONY[[#This Row],[Naive Trend ]]</f>
        <v>0.11679999999999957</v>
      </c>
      <c r="F718" s="6">
        <f t="shared" si="55"/>
        <v>1.3642239999999899E-2</v>
      </c>
      <c r="G718" s="6">
        <f>ABS(MA1SONY[[#This Row],[Erorr 1]])</f>
        <v>0.11679999999999957</v>
      </c>
      <c r="H718" s="11">
        <f>MA1SONY[[#This Row],[Abs Erorr 1]]/MA1SONY[[#This Row],[Adj Close]]</f>
        <v>8.2782865080939794E-3</v>
      </c>
      <c r="I718" s="9">
        <f t="shared" si="58"/>
        <v>14.001466666666667</v>
      </c>
      <c r="J718" s="12">
        <f>(MA1SONY[[#This Row],[Adj Close]]-MA1SONY[[#This Row],[3-MA]])</f>
        <v>0.10773333333333213</v>
      </c>
      <c r="K718" s="13">
        <f t="shared" si="57"/>
        <v>1.1606471111110852E-2</v>
      </c>
      <c r="L718" s="13">
        <f>ABS(MA1SONY[[#This Row],[Erorr 2]])</f>
        <v>0.10773333333333213</v>
      </c>
      <c r="M718" s="11">
        <f>MA1SONY[[#This Row],[Abs Erorr 2]]/MA1SONY[[#This Row],[Adj Close]]</f>
        <v>7.6356797928537499E-3</v>
      </c>
      <c r="N718" s="9">
        <f t="shared" si="59"/>
        <v>14.236033333333333</v>
      </c>
      <c r="O718" s="14">
        <f>MA1SONY[[#This Row],[Adj Close]]-MA1SONY[[#This Row],[6-MA]]</f>
        <v>-0.1268333333333338</v>
      </c>
      <c r="P718" s="13">
        <f>(MA1SONY[[#This Row],[Adj Close]]-N718)^2</f>
        <v>1.6086694444444563E-2</v>
      </c>
      <c r="Q718" s="13">
        <f>ABS(MA1SONY[[#This Row],[Erorr 3]])</f>
        <v>0.1268333333333338</v>
      </c>
      <c r="R718" s="15">
        <f>MA1SONY[[#This Row],[Abs Erorr 3]]/MA1SONY[[#This Row],[Adj Close]]</f>
        <v>8.9894064392973243E-3</v>
      </c>
    </row>
    <row r="719" spans="2:18">
      <c r="B719" s="7">
        <v>44824.291666666664</v>
      </c>
      <c r="C719" s="8">
        <v>13.854200000000001</v>
      </c>
      <c r="D719" s="9">
        <f t="shared" si="56"/>
        <v>14.1092</v>
      </c>
      <c r="E719" s="10">
        <f>MA1SONY[[#This Row],[Adj Close]]-MA1SONY[[#This Row],[Naive Trend ]]</f>
        <v>-0.25499999999999901</v>
      </c>
      <c r="F719" s="6">
        <f t="shared" si="55"/>
        <v>6.5024999999999486E-2</v>
      </c>
      <c r="G719" s="6">
        <f>ABS(MA1SONY[[#This Row],[Erorr 1]])</f>
        <v>0.25499999999999901</v>
      </c>
      <c r="H719" s="11">
        <f>MA1SONY[[#This Row],[Abs Erorr 1]]/MA1SONY[[#This Row],[Adj Close]]</f>
        <v>1.8405970752551501E-2</v>
      </c>
      <c r="I719" s="9">
        <f t="shared" si="58"/>
        <v>14.030033333333334</v>
      </c>
      <c r="J719" s="12">
        <f>(MA1SONY[[#This Row],[Adj Close]]-MA1SONY[[#This Row],[3-MA]])</f>
        <v>-0.17583333333333329</v>
      </c>
      <c r="K719" s="13">
        <f t="shared" si="57"/>
        <v>3.0917361111111093E-2</v>
      </c>
      <c r="L719" s="13">
        <f>ABS(MA1SONY[[#This Row],[Erorr 2]])</f>
        <v>0.17583333333333329</v>
      </c>
      <c r="M719" s="11">
        <f>MA1SONY[[#This Row],[Abs Erorr 2]]/MA1SONY[[#This Row],[Adj Close]]</f>
        <v>1.2691698786890132E-2</v>
      </c>
      <c r="N719" s="9">
        <f t="shared" si="59"/>
        <v>14.141950000000001</v>
      </c>
      <c r="O719" s="14">
        <f>MA1SONY[[#This Row],[Adj Close]]-MA1SONY[[#This Row],[6-MA]]</f>
        <v>-0.28775000000000084</v>
      </c>
      <c r="P719" s="13">
        <f>(MA1SONY[[#This Row],[Adj Close]]-N719)^2</f>
        <v>8.2800062500000479E-2</v>
      </c>
      <c r="Q719" s="13">
        <f>ABS(MA1SONY[[#This Row],[Erorr 3]])</f>
        <v>0.28775000000000084</v>
      </c>
      <c r="R719" s="15">
        <f>MA1SONY[[#This Row],[Abs Erorr 3]]/MA1SONY[[#This Row],[Adj Close]]</f>
        <v>2.0769874839398943E-2</v>
      </c>
    </row>
    <row r="720" spans="2:18">
      <c r="B720" s="7">
        <v>44825.291666666664</v>
      </c>
      <c r="C720" s="8">
        <v>13.6089</v>
      </c>
      <c r="D720" s="9">
        <f t="shared" si="56"/>
        <v>13.854200000000001</v>
      </c>
      <c r="E720" s="10">
        <f>MA1SONY[[#This Row],[Adj Close]]-MA1SONY[[#This Row],[Naive Trend ]]</f>
        <v>-0.2453000000000003</v>
      </c>
      <c r="F720" s="6">
        <f t="shared" si="55"/>
        <v>6.0172090000000143E-2</v>
      </c>
      <c r="G720" s="6">
        <f>ABS(MA1SONY[[#This Row],[Erorr 1]])</f>
        <v>0.2453000000000003</v>
      </c>
      <c r="H720" s="11">
        <f>MA1SONY[[#This Row],[Abs Erorr 1]]/MA1SONY[[#This Row],[Adj Close]]</f>
        <v>1.8024968954140328E-2</v>
      </c>
      <c r="I720" s="9">
        <f t="shared" si="58"/>
        <v>13.985266666666666</v>
      </c>
      <c r="J720" s="12">
        <f>(MA1SONY[[#This Row],[Adj Close]]-MA1SONY[[#This Row],[3-MA]])</f>
        <v>-0.37636666666666585</v>
      </c>
      <c r="K720" s="13">
        <f t="shared" si="57"/>
        <v>0.14165186777777716</v>
      </c>
      <c r="L720" s="13">
        <f>ABS(MA1SONY[[#This Row],[Erorr 2]])</f>
        <v>0.37636666666666585</v>
      </c>
      <c r="M720" s="11">
        <f>MA1SONY[[#This Row],[Abs Erorr 2]]/MA1SONY[[#This Row],[Adj Close]]</f>
        <v>2.7655921247614859E-2</v>
      </c>
      <c r="N720" s="9">
        <f t="shared" si="59"/>
        <v>13.997583333333333</v>
      </c>
      <c r="O720" s="14">
        <f>MA1SONY[[#This Row],[Adj Close]]-MA1SONY[[#This Row],[6-MA]]</f>
        <v>-0.38868333333333283</v>
      </c>
      <c r="P720" s="13">
        <f>(MA1SONY[[#This Row],[Adj Close]]-N720)^2</f>
        <v>0.15107473361111071</v>
      </c>
      <c r="Q720" s="13">
        <f>ABS(MA1SONY[[#This Row],[Erorr 3]])</f>
        <v>0.38868333333333283</v>
      </c>
      <c r="R720" s="15">
        <f>MA1SONY[[#This Row],[Abs Erorr 3]]/MA1SONY[[#This Row],[Adj Close]]</f>
        <v>2.8560966230432496E-2</v>
      </c>
    </row>
    <row r="721" spans="2:18">
      <c r="B721" s="7">
        <v>44826.291666666664</v>
      </c>
      <c r="C721" s="8">
        <v>13.505699999999999</v>
      </c>
      <c r="D721" s="9">
        <f t="shared" si="56"/>
        <v>13.6089</v>
      </c>
      <c r="E721" s="10">
        <f>MA1SONY[[#This Row],[Adj Close]]-MA1SONY[[#This Row],[Naive Trend ]]</f>
        <v>-0.10320000000000107</v>
      </c>
      <c r="F721" s="6">
        <f t="shared" si="55"/>
        <v>1.065024000000022E-2</v>
      </c>
      <c r="G721" s="6">
        <f>ABS(MA1SONY[[#This Row],[Erorr 1]])</f>
        <v>0.10320000000000107</v>
      </c>
      <c r="H721" s="11">
        <f>MA1SONY[[#This Row],[Abs Erorr 1]]/MA1SONY[[#This Row],[Adj Close]]</f>
        <v>7.6412181523357603E-3</v>
      </c>
      <c r="I721" s="9">
        <f t="shared" si="58"/>
        <v>13.857433333333333</v>
      </c>
      <c r="J721" s="12">
        <f>(MA1SONY[[#This Row],[Adj Close]]-MA1SONY[[#This Row],[3-MA]])</f>
        <v>-0.35173333333333368</v>
      </c>
      <c r="K721" s="13">
        <f t="shared" si="57"/>
        <v>0.12371633777777802</v>
      </c>
      <c r="L721" s="13">
        <f>ABS(MA1SONY[[#This Row],[Erorr 2]])</f>
        <v>0.35173333333333368</v>
      </c>
      <c r="M721" s="11">
        <f>MA1SONY[[#This Row],[Abs Erorr 2]]/MA1SONY[[#This Row],[Adj Close]]</f>
        <v>2.6043324917133782E-2</v>
      </c>
      <c r="N721" s="9">
        <f t="shared" si="59"/>
        <v>13.929450000000003</v>
      </c>
      <c r="O721" s="14">
        <f>MA1SONY[[#This Row],[Adj Close]]-MA1SONY[[#This Row],[6-MA]]</f>
        <v>-0.42375000000000362</v>
      </c>
      <c r="P721" s="13">
        <f>(MA1SONY[[#This Row],[Adj Close]]-N721)^2</f>
        <v>0.17956406250000306</v>
      </c>
      <c r="Q721" s="13">
        <f>ABS(MA1SONY[[#This Row],[Erorr 3]])</f>
        <v>0.42375000000000362</v>
      </c>
      <c r="R721" s="15">
        <f>MA1SONY[[#This Row],[Abs Erorr 3]]/MA1SONY[[#This Row],[Adj Close]]</f>
        <v>3.1375641395855351E-2</v>
      </c>
    </row>
    <row r="722" spans="2:18">
      <c r="B722" s="7">
        <v>44827.291666666664</v>
      </c>
      <c r="C722" s="8">
        <v>13.3208</v>
      </c>
      <c r="D722" s="9">
        <f t="shared" si="56"/>
        <v>13.505699999999999</v>
      </c>
      <c r="E722" s="10">
        <f>MA1SONY[[#This Row],[Adj Close]]-MA1SONY[[#This Row],[Naive Trend ]]</f>
        <v>-0.18489999999999895</v>
      </c>
      <c r="F722" s="6">
        <f t="shared" si="55"/>
        <v>3.4188009999999616E-2</v>
      </c>
      <c r="G722" s="6">
        <f>ABS(MA1SONY[[#This Row],[Erorr 1]])</f>
        <v>0.18489999999999895</v>
      </c>
      <c r="H722" s="11">
        <f>MA1SONY[[#This Row],[Abs Erorr 1]]/MA1SONY[[#This Row],[Adj Close]]</f>
        <v>1.3880547714851883E-2</v>
      </c>
      <c r="I722" s="9">
        <f t="shared" si="58"/>
        <v>13.656266666666667</v>
      </c>
      <c r="J722" s="12">
        <f>(MA1SONY[[#This Row],[Adj Close]]-MA1SONY[[#This Row],[3-MA]])</f>
        <v>-0.33546666666666702</v>
      </c>
      <c r="K722" s="13">
        <f t="shared" si="57"/>
        <v>0.11253788444444468</v>
      </c>
      <c r="L722" s="13">
        <f>ABS(MA1SONY[[#This Row],[Erorr 2]])</f>
        <v>0.33546666666666702</v>
      </c>
      <c r="M722" s="11">
        <f>MA1SONY[[#This Row],[Abs Erorr 2]]/MA1SONY[[#This Row],[Adj Close]]</f>
        <v>2.5183672652293182E-2</v>
      </c>
      <c r="N722" s="9">
        <f t="shared" si="59"/>
        <v>13.843150000000001</v>
      </c>
      <c r="O722" s="14">
        <f>MA1SONY[[#This Row],[Adj Close]]-MA1SONY[[#This Row],[6-MA]]</f>
        <v>-0.5223500000000012</v>
      </c>
      <c r="P722" s="13">
        <f>(MA1SONY[[#This Row],[Adj Close]]-N722)^2</f>
        <v>0.27284952250000127</v>
      </c>
      <c r="Q722" s="13">
        <f>ABS(MA1SONY[[#This Row],[Erorr 3]])</f>
        <v>0.5223500000000012</v>
      </c>
      <c r="R722" s="15">
        <f>MA1SONY[[#This Row],[Abs Erorr 3]]/MA1SONY[[#This Row],[Adj Close]]</f>
        <v>3.9213110323704371E-2</v>
      </c>
    </row>
    <row r="723" spans="2:18">
      <c r="B723" s="7">
        <v>44830.291666666664</v>
      </c>
      <c r="C723" s="8">
        <v>12.984</v>
      </c>
      <c r="D723" s="9">
        <f t="shared" si="56"/>
        <v>13.3208</v>
      </c>
      <c r="E723" s="10">
        <f>MA1SONY[[#This Row],[Adj Close]]-MA1SONY[[#This Row],[Naive Trend ]]</f>
        <v>-0.33680000000000021</v>
      </c>
      <c r="F723" s="6">
        <f t="shared" si="55"/>
        <v>0.11343424000000014</v>
      </c>
      <c r="G723" s="6">
        <f>ABS(MA1SONY[[#This Row],[Erorr 1]])</f>
        <v>0.33680000000000021</v>
      </c>
      <c r="H723" s="11">
        <f>MA1SONY[[#This Row],[Abs Erorr 1]]/MA1SONY[[#This Row],[Adj Close]]</f>
        <v>2.5939617991374016E-2</v>
      </c>
      <c r="I723" s="9">
        <f t="shared" si="58"/>
        <v>13.478466666666668</v>
      </c>
      <c r="J723" s="12">
        <f>(MA1SONY[[#This Row],[Adj Close]]-MA1SONY[[#This Row],[3-MA]])</f>
        <v>-0.49446666666666772</v>
      </c>
      <c r="K723" s="13">
        <f t="shared" si="57"/>
        <v>0.24449728444444549</v>
      </c>
      <c r="L723" s="13">
        <f>ABS(MA1SONY[[#This Row],[Erorr 2]])</f>
        <v>0.49446666666666772</v>
      </c>
      <c r="M723" s="11">
        <f>MA1SONY[[#This Row],[Abs Erorr 2]]/MA1SONY[[#This Row],[Adj Close]]</f>
        <v>3.8082768535633679E-2</v>
      </c>
      <c r="N723" s="9">
        <f t="shared" si="59"/>
        <v>13.731866666666667</v>
      </c>
      <c r="O723" s="14">
        <f>MA1SONY[[#This Row],[Adj Close]]-MA1SONY[[#This Row],[6-MA]]</f>
        <v>-0.7478666666666669</v>
      </c>
      <c r="P723" s="13">
        <f>(MA1SONY[[#This Row],[Adj Close]]-N723)^2</f>
        <v>0.55930455111111144</v>
      </c>
      <c r="Q723" s="13">
        <f>ABS(MA1SONY[[#This Row],[Erorr 3]])</f>
        <v>0.7478666666666669</v>
      </c>
      <c r="R723" s="15">
        <f>MA1SONY[[#This Row],[Abs Erorr 3]]/MA1SONY[[#This Row],[Adj Close]]</f>
        <v>5.7599096323680446E-2</v>
      </c>
    </row>
    <row r="724" spans="2:18">
      <c r="B724" s="7">
        <v>44831.291666666664</v>
      </c>
      <c r="C724" s="8">
        <v>12.8264</v>
      </c>
      <c r="D724" s="9">
        <f t="shared" si="56"/>
        <v>12.984</v>
      </c>
      <c r="E724" s="10">
        <f>MA1SONY[[#This Row],[Adj Close]]-MA1SONY[[#This Row],[Naive Trend ]]</f>
        <v>-0.15760000000000041</v>
      </c>
      <c r="F724" s="6">
        <f t="shared" si="55"/>
        <v>2.4837760000000129E-2</v>
      </c>
      <c r="G724" s="6">
        <f>ABS(MA1SONY[[#This Row],[Erorr 1]])</f>
        <v>0.15760000000000041</v>
      </c>
      <c r="H724" s="11">
        <f>MA1SONY[[#This Row],[Abs Erorr 1]]/MA1SONY[[#This Row],[Adj Close]]</f>
        <v>1.2287157737167124E-2</v>
      </c>
      <c r="I724" s="9">
        <f t="shared" si="58"/>
        <v>13.270166666666666</v>
      </c>
      <c r="J724" s="12">
        <f>(MA1SONY[[#This Row],[Adj Close]]-MA1SONY[[#This Row],[3-MA]])</f>
        <v>-0.44376666666666686</v>
      </c>
      <c r="K724" s="13">
        <f t="shared" si="57"/>
        <v>0.19692885444444461</v>
      </c>
      <c r="L724" s="13">
        <f>ABS(MA1SONY[[#This Row],[Erorr 2]])</f>
        <v>0.44376666666666686</v>
      </c>
      <c r="M724" s="11">
        <f>MA1SONY[[#This Row],[Abs Erorr 2]]/MA1SONY[[#This Row],[Adj Close]]</f>
        <v>3.4597912638516408E-2</v>
      </c>
      <c r="N724" s="9">
        <f t="shared" si="59"/>
        <v>13.563799999999999</v>
      </c>
      <c r="O724" s="14">
        <f>MA1SONY[[#This Row],[Adj Close]]-MA1SONY[[#This Row],[6-MA]]</f>
        <v>-0.73739999999999917</v>
      </c>
      <c r="P724" s="13">
        <f>(MA1SONY[[#This Row],[Adj Close]]-N724)^2</f>
        <v>0.54375875999999879</v>
      </c>
      <c r="Q724" s="13">
        <f>ABS(MA1SONY[[#This Row],[Erorr 3]])</f>
        <v>0.73739999999999917</v>
      </c>
      <c r="R724" s="15">
        <f>MA1SONY[[#This Row],[Abs Erorr 3]]/MA1SONY[[#This Row],[Adj Close]]</f>
        <v>5.7490800224536828E-2</v>
      </c>
    </row>
    <row r="725" spans="2:18">
      <c r="B725" s="7">
        <v>44832.291666666664</v>
      </c>
      <c r="C725" s="8">
        <v>13.0405</v>
      </c>
      <c r="D725" s="9">
        <f t="shared" si="56"/>
        <v>12.8264</v>
      </c>
      <c r="E725" s="10">
        <f>MA1SONY[[#This Row],[Adj Close]]-MA1SONY[[#This Row],[Naive Trend ]]</f>
        <v>0.21410000000000018</v>
      </c>
      <c r="F725" s="6">
        <f t="shared" si="55"/>
        <v>4.5838810000000077E-2</v>
      </c>
      <c r="G725" s="6">
        <f>ABS(MA1SONY[[#This Row],[Erorr 1]])</f>
        <v>0.21410000000000018</v>
      </c>
      <c r="H725" s="11">
        <f>MA1SONY[[#This Row],[Abs Erorr 1]]/MA1SONY[[#This Row],[Adj Close]]</f>
        <v>1.6418082128752745E-2</v>
      </c>
      <c r="I725" s="9">
        <f t="shared" si="58"/>
        <v>13.043733333333334</v>
      </c>
      <c r="J725" s="12">
        <f>(MA1SONY[[#This Row],[Adj Close]]-MA1SONY[[#This Row],[3-MA]])</f>
        <v>-3.2333333333340875E-3</v>
      </c>
      <c r="K725" s="13">
        <f t="shared" si="57"/>
        <v>1.0454444444449321E-5</v>
      </c>
      <c r="L725" s="13">
        <f>ABS(MA1SONY[[#This Row],[Erorr 2]])</f>
        <v>3.2333333333340875E-3</v>
      </c>
      <c r="M725" s="11">
        <f>MA1SONY[[#This Row],[Abs Erorr 2]]/MA1SONY[[#This Row],[Adj Close]]</f>
        <v>2.4794550311215731E-4</v>
      </c>
      <c r="N725" s="9">
        <f t="shared" si="59"/>
        <v>13.35</v>
      </c>
      <c r="O725" s="14">
        <f>MA1SONY[[#This Row],[Adj Close]]-MA1SONY[[#This Row],[6-MA]]</f>
        <v>-0.30949999999999989</v>
      </c>
      <c r="P725" s="13">
        <f>(MA1SONY[[#This Row],[Adj Close]]-N725)^2</f>
        <v>9.5790249999999924E-2</v>
      </c>
      <c r="Q725" s="13">
        <f>ABS(MA1SONY[[#This Row],[Erorr 3]])</f>
        <v>0.30949999999999989</v>
      </c>
      <c r="R725" s="15">
        <f>MA1SONY[[#This Row],[Abs Erorr 3]]/MA1SONY[[#This Row],[Adj Close]]</f>
        <v>2.3733752540163328E-2</v>
      </c>
    </row>
    <row r="726" spans="2:18">
      <c r="B726" s="7">
        <v>44833.291666666664</v>
      </c>
      <c r="C726" s="8">
        <v>12.7157</v>
      </c>
      <c r="D726" s="9">
        <f t="shared" si="56"/>
        <v>13.0405</v>
      </c>
      <c r="E726" s="10">
        <f>MA1SONY[[#This Row],[Adj Close]]-MA1SONY[[#This Row],[Naive Trend ]]</f>
        <v>-0.32479999999999976</v>
      </c>
      <c r="F726" s="6">
        <f t="shared" si="55"/>
        <v>0.10549503999999985</v>
      </c>
      <c r="G726" s="6">
        <f>ABS(MA1SONY[[#This Row],[Erorr 1]])</f>
        <v>0.32479999999999976</v>
      </c>
      <c r="H726" s="11">
        <f>MA1SONY[[#This Row],[Abs Erorr 1]]/MA1SONY[[#This Row],[Adj Close]]</f>
        <v>2.5543226090580917E-2</v>
      </c>
      <c r="I726" s="9">
        <f t="shared" si="58"/>
        <v>12.9503</v>
      </c>
      <c r="J726" s="12">
        <f>(MA1SONY[[#This Row],[Adj Close]]-MA1SONY[[#This Row],[3-MA]])</f>
        <v>-0.23460000000000036</v>
      </c>
      <c r="K726" s="13">
        <f t="shared" si="57"/>
        <v>5.5037160000000168E-2</v>
      </c>
      <c r="L726" s="13">
        <f>ABS(MA1SONY[[#This Row],[Erorr 2]])</f>
        <v>0.23460000000000036</v>
      </c>
      <c r="M726" s="11">
        <f>MA1SONY[[#This Row],[Abs Erorr 2]]/MA1SONY[[#This Row],[Adj Close]]</f>
        <v>1.8449633130696728E-2</v>
      </c>
      <c r="N726" s="9">
        <f t="shared" si="59"/>
        <v>13.214383333333332</v>
      </c>
      <c r="O726" s="14">
        <f>MA1SONY[[#This Row],[Adj Close]]-MA1SONY[[#This Row],[6-MA]]</f>
        <v>-0.49868333333333226</v>
      </c>
      <c r="P726" s="13">
        <f>(MA1SONY[[#This Row],[Adj Close]]-N726)^2</f>
        <v>0.24868506694444337</v>
      </c>
      <c r="Q726" s="13">
        <f>ABS(MA1SONY[[#This Row],[Erorr 3]])</f>
        <v>0.49868333333333226</v>
      </c>
      <c r="R726" s="15">
        <f>MA1SONY[[#This Row],[Abs Erorr 3]]/MA1SONY[[#This Row],[Adj Close]]</f>
        <v>3.9217922201163304E-2</v>
      </c>
    </row>
    <row r="727" spans="2:18">
      <c r="B727" s="7">
        <v>44834.291666666664</v>
      </c>
      <c r="C727" s="8">
        <v>12.516400000000001</v>
      </c>
      <c r="D727" s="9">
        <f t="shared" si="56"/>
        <v>12.7157</v>
      </c>
      <c r="E727" s="10">
        <f>MA1SONY[[#This Row],[Adj Close]]-MA1SONY[[#This Row],[Naive Trend ]]</f>
        <v>-0.19929999999999914</v>
      </c>
      <c r="F727" s="6">
        <f t="shared" si="55"/>
        <v>3.9720489999999657E-2</v>
      </c>
      <c r="G727" s="6">
        <f>ABS(MA1SONY[[#This Row],[Erorr 1]])</f>
        <v>0.19929999999999914</v>
      </c>
      <c r="H727" s="11">
        <f>MA1SONY[[#This Row],[Abs Erorr 1]]/MA1SONY[[#This Row],[Adj Close]]</f>
        <v>1.5923108881147865E-2</v>
      </c>
      <c r="I727" s="9">
        <f t="shared" si="58"/>
        <v>12.860866666666666</v>
      </c>
      <c r="J727" s="12">
        <f>(MA1SONY[[#This Row],[Adj Close]]-MA1SONY[[#This Row],[3-MA]])</f>
        <v>-0.34446666666666559</v>
      </c>
      <c r="K727" s="13">
        <f t="shared" si="57"/>
        <v>0.11865728444444371</v>
      </c>
      <c r="L727" s="13">
        <f>ABS(MA1SONY[[#This Row],[Erorr 2]])</f>
        <v>0.34446666666666559</v>
      </c>
      <c r="M727" s="11">
        <f>MA1SONY[[#This Row],[Abs Erorr 2]]/MA1SONY[[#This Row],[Adj Close]]</f>
        <v>2.7521225485496275E-2</v>
      </c>
      <c r="N727" s="9">
        <f t="shared" si="59"/>
        <v>13.065516666666666</v>
      </c>
      <c r="O727" s="14">
        <f>MA1SONY[[#This Row],[Adj Close]]-MA1SONY[[#This Row],[6-MA]]</f>
        <v>-0.5491166666666647</v>
      </c>
      <c r="P727" s="13">
        <f>(MA1SONY[[#This Row],[Adj Close]]-N727)^2</f>
        <v>0.30152911361110896</v>
      </c>
      <c r="Q727" s="13">
        <f>ABS(MA1SONY[[#This Row],[Erorr 3]])</f>
        <v>0.5491166666666647</v>
      </c>
      <c r="R727" s="15">
        <f>MA1SONY[[#This Row],[Abs Erorr 3]]/MA1SONY[[#This Row],[Adj Close]]</f>
        <v>4.3871773566414037E-2</v>
      </c>
    </row>
    <row r="728" spans="2:18">
      <c r="B728" s="7">
        <v>44837.291666666664</v>
      </c>
      <c r="C728" s="8">
        <v>12.928699999999999</v>
      </c>
      <c r="D728" s="9">
        <f t="shared" si="56"/>
        <v>12.516400000000001</v>
      </c>
      <c r="E728" s="10">
        <f>MA1SONY[[#This Row],[Adj Close]]-MA1SONY[[#This Row],[Naive Trend ]]</f>
        <v>0.41229999999999833</v>
      </c>
      <c r="F728" s="6">
        <f t="shared" si="55"/>
        <v>0.16999128999999863</v>
      </c>
      <c r="G728" s="6">
        <f>ABS(MA1SONY[[#This Row],[Erorr 1]])</f>
        <v>0.41229999999999833</v>
      </c>
      <c r="H728" s="11">
        <f>MA1SONY[[#This Row],[Abs Erorr 1]]/MA1SONY[[#This Row],[Adj Close]]</f>
        <v>3.189029059379507E-2</v>
      </c>
      <c r="I728" s="9">
        <f t="shared" si="58"/>
        <v>12.757533333333333</v>
      </c>
      <c r="J728" s="12">
        <f>(MA1SONY[[#This Row],[Adj Close]]-MA1SONY[[#This Row],[3-MA]])</f>
        <v>0.17116666666666625</v>
      </c>
      <c r="K728" s="13">
        <f t="shared" si="57"/>
        <v>2.9298027777777635E-2</v>
      </c>
      <c r="L728" s="13">
        <f>ABS(MA1SONY[[#This Row],[Erorr 2]])</f>
        <v>0.17116666666666625</v>
      </c>
      <c r="M728" s="11">
        <f>MA1SONY[[#This Row],[Abs Erorr 2]]/MA1SONY[[#This Row],[Adj Close]]</f>
        <v>1.3239279020061279E-2</v>
      </c>
      <c r="N728" s="9">
        <f t="shared" si="59"/>
        <v>12.900633333333333</v>
      </c>
      <c r="O728" s="14">
        <f>MA1SONY[[#This Row],[Adj Close]]-MA1SONY[[#This Row],[6-MA]]</f>
        <v>2.8066666666665796E-2</v>
      </c>
      <c r="P728" s="13">
        <f>(MA1SONY[[#This Row],[Adj Close]]-N728)^2</f>
        <v>7.8773777777772888E-4</v>
      </c>
      <c r="Q728" s="13">
        <f>ABS(MA1SONY[[#This Row],[Erorr 3]])</f>
        <v>2.8066666666665796E-2</v>
      </c>
      <c r="R728" s="15">
        <f>MA1SONY[[#This Row],[Abs Erorr 3]]/MA1SONY[[#This Row],[Adj Close]]</f>
        <v>2.1708808052368603E-3</v>
      </c>
    </row>
    <row r="729" spans="2:18">
      <c r="B729" s="7">
        <v>44838.291666666664</v>
      </c>
      <c r="C729" s="8">
        <v>13.3352</v>
      </c>
      <c r="D729" s="9">
        <f t="shared" si="56"/>
        <v>12.928699999999999</v>
      </c>
      <c r="E729" s="10">
        <f>MA1SONY[[#This Row],[Adj Close]]-MA1SONY[[#This Row],[Naive Trend ]]</f>
        <v>0.40650000000000119</v>
      </c>
      <c r="F729" s="6">
        <f t="shared" si="55"/>
        <v>0.16524225000000098</v>
      </c>
      <c r="G729" s="6">
        <f>ABS(MA1SONY[[#This Row],[Erorr 1]])</f>
        <v>0.40650000000000119</v>
      </c>
      <c r="H729" s="11">
        <f>MA1SONY[[#This Row],[Abs Erorr 1]]/MA1SONY[[#This Row],[Adj Close]]</f>
        <v>3.0483232347471443E-2</v>
      </c>
      <c r="I729" s="9">
        <f t="shared" si="58"/>
        <v>12.720266666666667</v>
      </c>
      <c r="J729" s="12">
        <f>(MA1SONY[[#This Row],[Adj Close]]-MA1SONY[[#This Row],[3-MA]])</f>
        <v>0.61493333333333311</v>
      </c>
      <c r="K729" s="13">
        <f t="shared" si="57"/>
        <v>0.37814300444444415</v>
      </c>
      <c r="L729" s="13">
        <f>ABS(MA1SONY[[#This Row],[Erorr 2]])</f>
        <v>0.61493333333333311</v>
      </c>
      <c r="M729" s="11">
        <f>MA1SONY[[#This Row],[Abs Erorr 2]]/MA1SONY[[#This Row],[Adj Close]]</f>
        <v>4.6113544103825448E-2</v>
      </c>
      <c r="N729" s="9">
        <f t="shared" si="59"/>
        <v>12.835283333333331</v>
      </c>
      <c r="O729" s="14">
        <f>MA1SONY[[#This Row],[Adj Close]]-MA1SONY[[#This Row],[6-MA]]</f>
        <v>0.49991666666666923</v>
      </c>
      <c r="P729" s="13">
        <f>(MA1SONY[[#This Row],[Adj Close]]-N729)^2</f>
        <v>0.24991667361111367</v>
      </c>
      <c r="Q729" s="13">
        <f>ABS(MA1SONY[[#This Row],[Erorr 3]])</f>
        <v>0.49991666666666923</v>
      </c>
      <c r="R729" s="15">
        <f>MA1SONY[[#This Row],[Abs Erorr 3]]/MA1SONY[[#This Row],[Adj Close]]</f>
        <v>3.7488501609774821E-2</v>
      </c>
    </row>
    <row r="730" spans="2:18">
      <c r="B730" s="7">
        <v>44839.291666666664</v>
      </c>
      <c r="C730" s="8">
        <v>13.2121</v>
      </c>
      <c r="D730" s="9">
        <f t="shared" si="56"/>
        <v>13.3352</v>
      </c>
      <c r="E730" s="10">
        <f>MA1SONY[[#This Row],[Adj Close]]-MA1SONY[[#This Row],[Naive Trend ]]</f>
        <v>-0.12310000000000088</v>
      </c>
      <c r="F730" s="6">
        <f t="shared" si="55"/>
        <v>1.5153610000000215E-2</v>
      </c>
      <c r="G730" s="6">
        <f>ABS(MA1SONY[[#This Row],[Erorr 1]])</f>
        <v>0.12310000000000088</v>
      </c>
      <c r="H730" s="11">
        <f>MA1SONY[[#This Row],[Abs Erorr 1]]/MA1SONY[[#This Row],[Adj Close]]</f>
        <v>9.3172167936967538E-3</v>
      </c>
      <c r="I730" s="9">
        <f t="shared" si="58"/>
        <v>12.926766666666666</v>
      </c>
      <c r="J730" s="12">
        <f>(MA1SONY[[#This Row],[Adj Close]]-MA1SONY[[#This Row],[3-MA]])</f>
        <v>0.28533333333333388</v>
      </c>
      <c r="K730" s="13">
        <f t="shared" si="57"/>
        <v>8.1415111111111424E-2</v>
      </c>
      <c r="L730" s="13">
        <f>ABS(MA1SONY[[#This Row],[Erorr 2]])</f>
        <v>0.28533333333333388</v>
      </c>
      <c r="M730" s="11">
        <f>MA1SONY[[#This Row],[Abs Erorr 2]]/MA1SONY[[#This Row],[Adj Close]]</f>
        <v>2.1596364948292389E-2</v>
      </c>
      <c r="N730" s="9">
        <f t="shared" si="59"/>
        <v>12.893816666666668</v>
      </c>
      <c r="O730" s="14">
        <f>MA1SONY[[#This Row],[Adj Close]]-MA1SONY[[#This Row],[6-MA]]</f>
        <v>0.3182833333333317</v>
      </c>
      <c r="P730" s="13">
        <f>(MA1SONY[[#This Row],[Adj Close]]-N730)^2</f>
        <v>0.10130428027777674</v>
      </c>
      <c r="Q730" s="13">
        <f>ABS(MA1SONY[[#This Row],[Erorr 3]])</f>
        <v>0.3182833333333317</v>
      </c>
      <c r="R730" s="15">
        <f>MA1SONY[[#This Row],[Abs Erorr 3]]/MA1SONY[[#This Row],[Adj Close]]</f>
        <v>2.4090290970650519E-2</v>
      </c>
    </row>
    <row r="731" spans="2:18">
      <c r="B731" s="7">
        <v>44840.291666666664</v>
      </c>
      <c r="C731" s="8">
        <v>13.173</v>
      </c>
      <c r="D731" s="9">
        <f t="shared" si="56"/>
        <v>13.2121</v>
      </c>
      <c r="E731" s="10">
        <f>MA1SONY[[#This Row],[Adj Close]]-MA1SONY[[#This Row],[Naive Trend ]]</f>
        <v>-3.9099999999999469E-2</v>
      </c>
      <c r="F731" s="6">
        <f t="shared" si="55"/>
        <v>1.5288099999999584E-3</v>
      </c>
      <c r="G731" s="6">
        <f>ABS(MA1SONY[[#This Row],[Erorr 1]])</f>
        <v>3.9099999999999469E-2</v>
      </c>
      <c r="H731" s="11">
        <f>MA1SONY[[#This Row],[Abs Erorr 1]]/MA1SONY[[#This Row],[Adj Close]]</f>
        <v>2.9681925149927478E-3</v>
      </c>
      <c r="I731" s="9">
        <f t="shared" si="58"/>
        <v>13.158666666666667</v>
      </c>
      <c r="J731" s="12">
        <f>(MA1SONY[[#This Row],[Adj Close]]-MA1SONY[[#This Row],[3-MA]])</f>
        <v>1.4333333333333087E-2</v>
      </c>
      <c r="K731" s="13">
        <f t="shared" si="57"/>
        <v>2.0544444444443738E-4</v>
      </c>
      <c r="L731" s="13">
        <f>ABS(MA1SONY[[#This Row],[Erorr 2]])</f>
        <v>1.4333333333333087E-2</v>
      </c>
      <c r="M731" s="11">
        <f>MA1SONY[[#This Row],[Abs Erorr 2]]/MA1SONY[[#This Row],[Adj Close]]</f>
        <v>1.0880842126571842E-3</v>
      </c>
      <c r="N731" s="9">
        <f t="shared" si="59"/>
        <v>12.958099999999996</v>
      </c>
      <c r="O731" s="14">
        <f>MA1SONY[[#This Row],[Adj Close]]-MA1SONY[[#This Row],[6-MA]]</f>
        <v>0.21490000000000364</v>
      </c>
      <c r="P731" s="13">
        <f>(MA1SONY[[#This Row],[Adj Close]]-N731)^2</f>
        <v>4.6182010000001564E-2</v>
      </c>
      <c r="Q731" s="13">
        <f>ABS(MA1SONY[[#This Row],[Erorr 3]])</f>
        <v>0.21490000000000364</v>
      </c>
      <c r="R731" s="15">
        <f>MA1SONY[[#This Row],[Abs Erorr 3]]/MA1SONY[[#This Row],[Adj Close]]</f>
        <v>1.6313671904653736E-2</v>
      </c>
    </row>
    <row r="732" spans="2:18">
      <c r="B732" s="7">
        <v>44841.291666666664</v>
      </c>
      <c r="C732" s="8">
        <v>12.977600000000001</v>
      </c>
      <c r="D732" s="9">
        <f t="shared" si="56"/>
        <v>13.173</v>
      </c>
      <c r="E732" s="10">
        <f>MA1SONY[[#This Row],[Adj Close]]-MA1SONY[[#This Row],[Naive Trend ]]</f>
        <v>-0.19539999999999935</v>
      </c>
      <c r="F732" s="6">
        <f t="shared" si="55"/>
        <v>3.8181159999999749E-2</v>
      </c>
      <c r="G732" s="6">
        <f>ABS(MA1SONY[[#This Row],[Erorr 1]])</f>
        <v>0.19539999999999935</v>
      </c>
      <c r="H732" s="11">
        <f>MA1SONY[[#This Row],[Abs Erorr 1]]/MA1SONY[[#This Row],[Adj Close]]</f>
        <v>1.5056713105658931E-2</v>
      </c>
      <c r="I732" s="9">
        <f t="shared" si="58"/>
        <v>13.2401</v>
      </c>
      <c r="J732" s="12">
        <f>(MA1SONY[[#This Row],[Adj Close]]-MA1SONY[[#This Row],[3-MA]])</f>
        <v>-0.26249999999999929</v>
      </c>
      <c r="K732" s="13">
        <f t="shared" si="57"/>
        <v>6.8906249999999628E-2</v>
      </c>
      <c r="L732" s="13">
        <f>ABS(MA1SONY[[#This Row],[Erorr 2]])</f>
        <v>0.26249999999999929</v>
      </c>
      <c r="M732" s="11">
        <f>MA1SONY[[#This Row],[Abs Erorr 2]]/MA1SONY[[#This Row],[Adj Close]]</f>
        <v>2.0227160646036191E-2</v>
      </c>
      <c r="N732" s="9">
        <f t="shared" si="59"/>
        <v>12.980183333333335</v>
      </c>
      <c r="O732" s="14">
        <f>MA1SONY[[#This Row],[Adj Close]]-MA1SONY[[#This Row],[6-MA]]</f>
        <v>-2.583333333333826E-3</v>
      </c>
      <c r="P732" s="13">
        <f>(MA1SONY[[#This Row],[Adj Close]]-N732)^2</f>
        <v>6.6736111111136567E-6</v>
      </c>
      <c r="Q732" s="13">
        <f>ABS(MA1SONY[[#This Row],[Erorr 3]])</f>
        <v>2.583333333333826E-3</v>
      </c>
      <c r="R732" s="15">
        <f>MA1SONY[[#This Row],[Abs Erorr 3]]/MA1SONY[[#This Row],[Adj Close]]</f>
        <v>1.9906094604039466E-4</v>
      </c>
    </row>
    <row r="733" spans="2:18">
      <c r="B733" s="7">
        <v>44844.291666666664</v>
      </c>
      <c r="C733" s="8">
        <v>12.8232</v>
      </c>
      <c r="D733" s="9">
        <f t="shared" si="56"/>
        <v>12.977600000000001</v>
      </c>
      <c r="E733" s="10">
        <f>MA1SONY[[#This Row],[Adj Close]]-MA1SONY[[#This Row],[Naive Trend ]]</f>
        <v>-0.15440000000000076</v>
      </c>
      <c r="F733" s="6">
        <f t="shared" si="55"/>
        <v>2.3839360000000233E-2</v>
      </c>
      <c r="G733" s="6">
        <f>ABS(MA1SONY[[#This Row],[Erorr 1]])</f>
        <v>0.15440000000000076</v>
      </c>
      <c r="H733" s="11">
        <f>MA1SONY[[#This Row],[Abs Erorr 1]]/MA1SONY[[#This Row],[Adj Close]]</f>
        <v>1.2040676274252976E-2</v>
      </c>
      <c r="I733" s="9">
        <f t="shared" si="58"/>
        <v>13.120900000000001</v>
      </c>
      <c r="J733" s="12">
        <f>(MA1SONY[[#This Row],[Adj Close]]-MA1SONY[[#This Row],[3-MA]])</f>
        <v>-0.29770000000000074</v>
      </c>
      <c r="K733" s="13">
        <f t="shared" si="57"/>
        <v>8.862529000000044E-2</v>
      </c>
      <c r="L733" s="13">
        <f>ABS(MA1SONY[[#This Row],[Erorr 2]])</f>
        <v>0.29770000000000074</v>
      </c>
      <c r="M733" s="11">
        <f>MA1SONY[[#This Row],[Abs Erorr 2]]/MA1SONY[[#This Row],[Adj Close]]</f>
        <v>2.3215733982157399E-2</v>
      </c>
      <c r="N733" s="9">
        <f t="shared" si="59"/>
        <v>13.02383333333333</v>
      </c>
      <c r="O733" s="14">
        <f>MA1SONY[[#This Row],[Adj Close]]-MA1SONY[[#This Row],[6-MA]]</f>
        <v>-0.20063333333333055</v>
      </c>
      <c r="P733" s="13">
        <f>(MA1SONY[[#This Row],[Adj Close]]-N733)^2</f>
        <v>4.0253734444443329E-2</v>
      </c>
      <c r="Q733" s="13">
        <f>ABS(MA1SONY[[#This Row],[Erorr 3]])</f>
        <v>0.20063333333333055</v>
      </c>
      <c r="R733" s="15">
        <f>MA1SONY[[#This Row],[Abs Erorr 3]]/MA1SONY[[#This Row],[Adj Close]]</f>
        <v>1.5646120573127656E-2</v>
      </c>
    </row>
    <row r="734" spans="2:18">
      <c r="B734" s="7">
        <v>44845.291666666664</v>
      </c>
      <c r="C734" s="8">
        <v>12.5398</v>
      </c>
      <c r="D734" s="9">
        <f t="shared" si="56"/>
        <v>12.8232</v>
      </c>
      <c r="E734" s="10">
        <f>MA1SONY[[#This Row],[Adj Close]]-MA1SONY[[#This Row],[Naive Trend ]]</f>
        <v>-0.28340000000000032</v>
      </c>
      <c r="F734" s="6">
        <f t="shared" si="55"/>
        <v>8.0315560000000175E-2</v>
      </c>
      <c r="G734" s="6">
        <f>ABS(MA1SONY[[#This Row],[Erorr 1]])</f>
        <v>0.28340000000000032</v>
      </c>
      <c r="H734" s="11">
        <f>MA1SONY[[#This Row],[Abs Erorr 1]]/MA1SONY[[#This Row],[Adj Close]]</f>
        <v>2.2600041467966021E-2</v>
      </c>
      <c r="I734" s="9">
        <f t="shared" si="58"/>
        <v>12.991266666666666</v>
      </c>
      <c r="J734" s="12">
        <f>(MA1SONY[[#This Row],[Adj Close]]-MA1SONY[[#This Row],[3-MA]])</f>
        <v>-0.45146666666666668</v>
      </c>
      <c r="K734" s="13">
        <f t="shared" si="57"/>
        <v>0.20382215111111113</v>
      </c>
      <c r="L734" s="13">
        <f>ABS(MA1SONY[[#This Row],[Erorr 2]])</f>
        <v>0.45146666666666668</v>
      </c>
      <c r="M734" s="11">
        <f>MA1SONY[[#This Row],[Abs Erorr 2]]/MA1SONY[[#This Row],[Adj Close]]</f>
        <v>3.6002700734195654E-2</v>
      </c>
      <c r="N734" s="9">
        <f t="shared" si="59"/>
        <v>13.074966666666667</v>
      </c>
      <c r="O734" s="14">
        <f>MA1SONY[[#This Row],[Adj Close]]-MA1SONY[[#This Row],[6-MA]]</f>
        <v>-0.53516666666666701</v>
      </c>
      <c r="P734" s="13">
        <f>(MA1SONY[[#This Row],[Adj Close]]-N734)^2</f>
        <v>0.28640336111111148</v>
      </c>
      <c r="Q734" s="13">
        <f>ABS(MA1SONY[[#This Row],[Erorr 3]])</f>
        <v>0.53516666666666701</v>
      </c>
      <c r="R734" s="15">
        <f>MA1SONY[[#This Row],[Abs Erorr 3]]/MA1SONY[[#This Row],[Adj Close]]</f>
        <v>4.2677448337825725E-2</v>
      </c>
    </row>
    <row r="735" spans="2:18">
      <c r="B735" s="7">
        <v>44846.291666666664</v>
      </c>
      <c r="C735" s="8">
        <v>12.3444</v>
      </c>
      <c r="D735" s="9">
        <f t="shared" si="56"/>
        <v>12.5398</v>
      </c>
      <c r="E735" s="10">
        <f>MA1SONY[[#This Row],[Adj Close]]-MA1SONY[[#This Row],[Naive Trend ]]</f>
        <v>-0.19539999999999935</v>
      </c>
      <c r="F735" s="6">
        <f t="shared" si="55"/>
        <v>3.8181159999999749E-2</v>
      </c>
      <c r="G735" s="6">
        <f>ABS(MA1SONY[[#This Row],[Erorr 1]])</f>
        <v>0.19539999999999935</v>
      </c>
      <c r="H735" s="11">
        <f>MA1SONY[[#This Row],[Abs Erorr 1]]/MA1SONY[[#This Row],[Adj Close]]</f>
        <v>1.58290398885324E-2</v>
      </c>
      <c r="I735" s="9">
        <f t="shared" si="58"/>
        <v>12.780200000000001</v>
      </c>
      <c r="J735" s="12">
        <f>(MA1SONY[[#This Row],[Adj Close]]-MA1SONY[[#This Row],[3-MA]])</f>
        <v>-0.43580000000000041</v>
      </c>
      <c r="K735" s="13">
        <f t="shared" si="57"/>
        <v>0.18992164000000036</v>
      </c>
      <c r="L735" s="13">
        <f>ABS(MA1SONY[[#This Row],[Erorr 2]])</f>
        <v>0.43580000000000041</v>
      </c>
      <c r="M735" s="11">
        <f>MA1SONY[[#This Row],[Abs Erorr 2]]/MA1SONY[[#This Row],[Adj Close]]</f>
        <v>3.5303457438190626E-2</v>
      </c>
      <c r="N735" s="9">
        <f t="shared" si="59"/>
        <v>13.010150000000001</v>
      </c>
      <c r="O735" s="14">
        <f>MA1SONY[[#This Row],[Adj Close]]-MA1SONY[[#This Row],[6-MA]]</f>
        <v>-0.66575000000000095</v>
      </c>
      <c r="P735" s="13">
        <f>(MA1SONY[[#This Row],[Adj Close]]-N735)^2</f>
        <v>0.44322306250000126</v>
      </c>
      <c r="Q735" s="13">
        <f>ABS(MA1SONY[[#This Row],[Erorr 3]])</f>
        <v>0.66575000000000095</v>
      </c>
      <c r="R735" s="15">
        <f>MA1SONY[[#This Row],[Abs Erorr 3]]/MA1SONY[[#This Row],[Adj Close]]</f>
        <v>5.3931337286542959E-2</v>
      </c>
    </row>
    <row r="736" spans="2:18">
      <c r="B736" s="7">
        <v>44847.291666666664</v>
      </c>
      <c r="C736" s="8">
        <v>12.735300000000001</v>
      </c>
      <c r="D736" s="9">
        <f t="shared" si="56"/>
        <v>12.3444</v>
      </c>
      <c r="E736" s="10">
        <f>MA1SONY[[#This Row],[Adj Close]]-MA1SONY[[#This Row],[Naive Trend ]]</f>
        <v>0.39090000000000025</v>
      </c>
      <c r="F736" s="6">
        <f t="shared" si="55"/>
        <v>0.15280281000000021</v>
      </c>
      <c r="G736" s="6">
        <f>ABS(MA1SONY[[#This Row],[Erorr 1]])</f>
        <v>0.39090000000000025</v>
      </c>
      <c r="H736" s="11">
        <f>MA1SONY[[#This Row],[Abs Erorr 1]]/MA1SONY[[#This Row],[Adj Close]]</f>
        <v>3.0694212150479395E-2</v>
      </c>
      <c r="I736" s="9">
        <f t="shared" si="58"/>
        <v>12.569133333333333</v>
      </c>
      <c r="J736" s="12">
        <f>(MA1SONY[[#This Row],[Adj Close]]-MA1SONY[[#This Row],[3-MA]])</f>
        <v>0.16616666666666724</v>
      </c>
      <c r="K736" s="13">
        <f t="shared" si="57"/>
        <v>2.7611361111111302E-2</v>
      </c>
      <c r="L736" s="13">
        <f>ABS(MA1SONY[[#This Row],[Erorr 2]])</f>
        <v>0.16616666666666724</v>
      </c>
      <c r="M736" s="11">
        <f>MA1SONY[[#This Row],[Abs Erorr 2]]/MA1SONY[[#This Row],[Adj Close]]</f>
        <v>1.3047722995663018E-2</v>
      </c>
      <c r="N736" s="9">
        <f t="shared" si="59"/>
        <v>12.845016666666666</v>
      </c>
      <c r="O736" s="14">
        <f>MA1SONY[[#This Row],[Adj Close]]-MA1SONY[[#This Row],[6-MA]]</f>
        <v>-0.10971666666666557</v>
      </c>
      <c r="P736" s="13">
        <f>(MA1SONY[[#This Row],[Adj Close]]-N736)^2</f>
        <v>1.2037746944444205E-2</v>
      </c>
      <c r="Q736" s="13">
        <f>ABS(MA1SONY[[#This Row],[Erorr 3]])</f>
        <v>0.10971666666666557</v>
      </c>
      <c r="R736" s="15">
        <f>MA1SONY[[#This Row],[Abs Erorr 3]]/MA1SONY[[#This Row],[Adj Close]]</f>
        <v>8.6151615326427785E-3</v>
      </c>
    </row>
    <row r="737" spans="2:18">
      <c r="B737" s="7">
        <v>44848.291666666664</v>
      </c>
      <c r="C737" s="8">
        <v>12.551600000000001</v>
      </c>
      <c r="D737" s="9">
        <f t="shared" si="56"/>
        <v>12.735300000000001</v>
      </c>
      <c r="E737" s="10">
        <f>MA1SONY[[#This Row],[Adj Close]]-MA1SONY[[#This Row],[Naive Trend ]]</f>
        <v>-0.18369999999999997</v>
      </c>
      <c r="F737" s="6">
        <f t="shared" si="55"/>
        <v>3.3745689999999988E-2</v>
      </c>
      <c r="G737" s="6">
        <f>ABS(MA1SONY[[#This Row],[Erorr 1]])</f>
        <v>0.18369999999999997</v>
      </c>
      <c r="H737" s="11">
        <f>MA1SONY[[#This Row],[Abs Erorr 1]]/MA1SONY[[#This Row],[Adj Close]]</f>
        <v>1.463558430797667E-2</v>
      </c>
      <c r="I737" s="9">
        <f t="shared" si="58"/>
        <v>12.539833333333334</v>
      </c>
      <c r="J737" s="12">
        <f>(MA1SONY[[#This Row],[Adj Close]]-MA1SONY[[#This Row],[3-MA]])</f>
        <v>1.1766666666666481E-2</v>
      </c>
      <c r="K737" s="13">
        <f t="shared" si="57"/>
        <v>1.3845444444444009E-4</v>
      </c>
      <c r="L737" s="13">
        <f>ABS(MA1SONY[[#This Row],[Erorr 2]])</f>
        <v>1.1766666666666481E-2</v>
      </c>
      <c r="M737" s="11">
        <f>MA1SONY[[#This Row],[Abs Erorr 2]]/MA1SONY[[#This Row],[Adj Close]]</f>
        <v>9.3746348407107308E-4</v>
      </c>
      <c r="N737" s="9">
        <f t="shared" si="59"/>
        <v>12.765549999999999</v>
      </c>
      <c r="O737" s="14">
        <f>MA1SONY[[#This Row],[Adj Close]]-MA1SONY[[#This Row],[6-MA]]</f>
        <v>-0.21394999999999875</v>
      </c>
      <c r="P737" s="13">
        <f>(MA1SONY[[#This Row],[Adj Close]]-N737)^2</f>
        <v>4.5774602499999463E-2</v>
      </c>
      <c r="Q737" s="13">
        <f>ABS(MA1SONY[[#This Row],[Erorr 3]])</f>
        <v>0.21394999999999875</v>
      </c>
      <c r="R737" s="15">
        <f>MA1SONY[[#This Row],[Abs Erorr 3]]/MA1SONY[[#This Row],[Adj Close]]</f>
        <v>1.7045635616176325E-2</v>
      </c>
    </row>
    <row r="738" spans="2:18">
      <c r="B738" s="7">
        <v>44851.291666666664</v>
      </c>
      <c r="C738" s="8">
        <v>12.914999999999999</v>
      </c>
      <c r="D738" s="9">
        <f t="shared" si="56"/>
        <v>12.551600000000001</v>
      </c>
      <c r="E738" s="10">
        <f>MA1SONY[[#This Row],[Adj Close]]-MA1SONY[[#This Row],[Naive Trend ]]</f>
        <v>0.36339999999999861</v>
      </c>
      <c r="F738" s="6">
        <f t="shared" si="55"/>
        <v>0.13205955999999899</v>
      </c>
      <c r="G738" s="6">
        <f>ABS(MA1SONY[[#This Row],[Erorr 1]])</f>
        <v>0.36339999999999861</v>
      </c>
      <c r="H738" s="11">
        <f>MA1SONY[[#This Row],[Abs Erorr 1]]/MA1SONY[[#This Row],[Adj Close]]</f>
        <v>2.8137824235385106E-2</v>
      </c>
      <c r="I738" s="9">
        <f t="shared" si="58"/>
        <v>12.543766666666668</v>
      </c>
      <c r="J738" s="12">
        <f>(MA1SONY[[#This Row],[Adj Close]]-MA1SONY[[#This Row],[3-MA]])</f>
        <v>0.37123333333333086</v>
      </c>
      <c r="K738" s="13">
        <f t="shared" si="57"/>
        <v>0.13781418777777593</v>
      </c>
      <c r="L738" s="13">
        <f>ABS(MA1SONY[[#This Row],[Erorr 2]])</f>
        <v>0.37123333333333086</v>
      </c>
      <c r="M738" s="11">
        <f>MA1SONY[[#This Row],[Abs Erorr 2]]/MA1SONY[[#This Row],[Adj Close]]</f>
        <v>2.8744354110207579E-2</v>
      </c>
      <c r="N738" s="9">
        <f t="shared" si="59"/>
        <v>12.661983333333334</v>
      </c>
      <c r="O738" s="14">
        <f>MA1SONY[[#This Row],[Adj Close]]-MA1SONY[[#This Row],[6-MA]]</f>
        <v>0.25301666666666556</v>
      </c>
      <c r="P738" s="13">
        <f>(MA1SONY[[#This Row],[Adj Close]]-N738)^2</f>
        <v>6.401743361111055E-2</v>
      </c>
      <c r="Q738" s="13">
        <f>ABS(MA1SONY[[#This Row],[Erorr 3]])</f>
        <v>0.25301666666666556</v>
      </c>
      <c r="R738" s="15">
        <f>MA1SONY[[#This Row],[Abs Erorr 3]]/MA1SONY[[#This Row],[Adj Close]]</f>
        <v>1.959091495676853E-2</v>
      </c>
    </row>
    <row r="739" spans="2:18">
      <c r="B739" s="7">
        <v>44852.291666666664</v>
      </c>
      <c r="C739" s="8">
        <v>12.754799999999999</v>
      </c>
      <c r="D739" s="9">
        <f t="shared" si="56"/>
        <v>12.914999999999999</v>
      </c>
      <c r="E739" s="10">
        <f>MA1SONY[[#This Row],[Adj Close]]-MA1SONY[[#This Row],[Naive Trend ]]</f>
        <v>-0.16019999999999968</v>
      </c>
      <c r="F739" s="6">
        <f t="shared" si="55"/>
        <v>2.5664039999999895E-2</v>
      </c>
      <c r="G739" s="6">
        <f>ABS(MA1SONY[[#This Row],[Erorr 1]])</f>
        <v>0.16019999999999968</v>
      </c>
      <c r="H739" s="11">
        <f>MA1SONY[[#This Row],[Abs Erorr 1]]/MA1SONY[[#This Row],[Adj Close]]</f>
        <v>1.2559977420265288E-2</v>
      </c>
      <c r="I739" s="9">
        <f t="shared" si="58"/>
        <v>12.733966666666667</v>
      </c>
      <c r="J739" s="12">
        <f>(MA1SONY[[#This Row],[Adj Close]]-MA1SONY[[#This Row],[3-MA]])</f>
        <v>2.0833333333332149E-2</v>
      </c>
      <c r="K739" s="13">
        <f t="shared" si="57"/>
        <v>4.3402777777772842E-4</v>
      </c>
      <c r="L739" s="13">
        <f>ABS(MA1SONY[[#This Row],[Erorr 2]])</f>
        <v>2.0833333333332149E-2</v>
      </c>
      <c r="M739" s="11">
        <f>MA1SONY[[#This Row],[Abs Erorr 2]]/MA1SONY[[#This Row],[Adj Close]]</f>
        <v>1.6333720115824749E-3</v>
      </c>
      <c r="N739" s="9">
        <f t="shared" si="59"/>
        <v>12.65155</v>
      </c>
      <c r="O739" s="14">
        <f>MA1SONY[[#This Row],[Adj Close]]-MA1SONY[[#This Row],[6-MA]]</f>
        <v>0.10324999999999918</v>
      </c>
      <c r="P739" s="13">
        <f>(MA1SONY[[#This Row],[Adj Close]]-N739)^2</f>
        <v>1.066056249999983E-2</v>
      </c>
      <c r="Q739" s="13">
        <f>ABS(MA1SONY[[#This Row],[Erorr 3]])</f>
        <v>0.10324999999999918</v>
      </c>
      <c r="R739" s="15">
        <f>MA1SONY[[#This Row],[Abs Erorr 3]]/MA1SONY[[#This Row],[Adj Close]]</f>
        <v>8.0949916894031415E-3</v>
      </c>
    </row>
    <row r="740" spans="2:18">
      <c r="B740" s="7">
        <v>44853.291666666664</v>
      </c>
      <c r="C740" s="8">
        <v>12.6297</v>
      </c>
      <c r="D740" s="9">
        <f t="shared" si="56"/>
        <v>12.754799999999999</v>
      </c>
      <c r="E740" s="10">
        <f>MA1SONY[[#This Row],[Adj Close]]-MA1SONY[[#This Row],[Naive Trend ]]</f>
        <v>-0.12509999999999977</v>
      </c>
      <c r="F740" s="6">
        <f t="shared" si="55"/>
        <v>1.5650009999999943E-2</v>
      </c>
      <c r="G740" s="6">
        <f>ABS(MA1SONY[[#This Row],[Erorr 1]])</f>
        <v>0.12509999999999977</v>
      </c>
      <c r="H740" s="11">
        <f>MA1SONY[[#This Row],[Abs Erorr 1]]/MA1SONY[[#This Row],[Adj Close]]</f>
        <v>9.905223401981026E-3</v>
      </c>
      <c r="I740" s="9">
        <f t="shared" si="58"/>
        <v>12.740466666666668</v>
      </c>
      <c r="J740" s="12">
        <f>(MA1SONY[[#This Row],[Adj Close]]-MA1SONY[[#This Row],[3-MA]])</f>
        <v>-0.11076666666666846</v>
      </c>
      <c r="K740" s="13">
        <f t="shared" si="57"/>
        <v>1.2269254444444841E-2</v>
      </c>
      <c r="L740" s="13">
        <f>ABS(MA1SONY[[#This Row],[Erorr 2]])</f>
        <v>0.11076666666666846</v>
      </c>
      <c r="M740" s="11">
        <f>MA1SONY[[#This Row],[Abs Erorr 2]]/MA1SONY[[#This Row],[Adj Close]]</f>
        <v>8.7703323647171719E-3</v>
      </c>
      <c r="N740" s="9">
        <f t="shared" si="59"/>
        <v>12.64015</v>
      </c>
      <c r="O740" s="14">
        <f>MA1SONY[[#This Row],[Adj Close]]-MA1SONY[[#This Row],[6-MA]]</f>
        <v>-1.0450000000000514E-2</v>
      </c>
      <c r="P740" s="13">
        <f>(MA1SONY[[#This Row],[Adj Close]]-N740)^2</f>
        <v>1.0920250000001076E-4</v>
      </c>
      <c r="Q740" s="13">
        <f>ABS(MA1SONY[[#This Row],[Erorr 3]])</f>
        <v>1.0450000000000514E-2</v>
      </c>
      <c r="R740" s="15">
        <f>MA1SONY[[#This Row],[Abs Erorr 3]]/MA1SONY[[#This Row],[Adj Close]]</f>
        <v>8.2741474460996814E-4</v>
      </c>
    </row>
    <row r="741" spans="2:18">
      <c r="B741" s="7">
        <v>44854.291666666664</v>
      </c>
      <c r="C741" s="8">
        <v>12.6493</v>
      </c>
      <c r="D741" s="9">
        <f t="shared" si="56"/>
        <v>12.6297</v>
      </c>
      <c r="E741" s="10">
        <f>MA1SONY[[#This Row],[Adj Close]]-MA1SONY[[#This Row],[Naive Trend ]]</f>
        <v>1.9600000000000506E-2</v>
      </c>
      <c r="F741" s="6">
        <f t="shared" si="55"/>
        <v>3.8416000000001982E-4</v>
      </c>
      <c r="G741" s="6">
        <f>ABS(MA1SONY[[#This Row],[Erorr 1]])</f>
        <v>1.9600000000000506E-2</v>
      </c>
      <c r="H741" s="11">
        <f>MA1SONY[[#This Row],[Abs Erorr 1]]/MA1SONY[[#This Row],[Adj Close]]</f>
        <v>1.5494928573123023E-3</v>
      </c>
      <c r="I741" s="9">
        <f t="shared" si="58"/>
        <v>12.766499999999999</v>
      </c>
      <c r="J741" s="12">
        <f>(MA1SONY[[#This Row],[Adj Close]]-MA1SONY[[#This Row],[3-MA]])</f>
        <v>-0.11719999999999864</v>
      </c>
      <c r="K741" s="13">
        <f t="shared" si="57"/>
        <v>1.3735839999999682E-2</v>
      </c>
      <c r="L741" s="13">
        <f>ABS(MA1SONY[[#This Row],[Erorr 2]])</f>
        <v>0.11719999999999864</v>
      </c>
      <c r="M741" s="11">
        <f>MA1SONY[[#This Row],[Abs Erorr 2]]/MA1SONY[[#This Row],[Adj Close]]</f>
        <v>9.2653348406630115E-3</v>
      </c>
      <c r="N741" s="9">
        <f t="shared" si="59"/>
        <v>12.655133333333334</v>
      </c>
      <c r="O741" s="14">
        <f>MA1SONY[[#This Row],[Adj Close]]-MA1SONY[[#This Row],[6-MA]]</f>
        <v>-5.833333333333357E-3</v>
      </c>
      <c r="P741" s="13">
        <f>(MA1SONY[[#This Row],[Adj Close]]-N741)^2</f>
        <v>3.4027777777778053E-5</v>
      </c>
      <c r="Q741" s="13">
        <f>ABS(MA1SONY[[#This Row],[Erorr 3]])</f>
        <v>5.833333333333357E-3</v>
      </c>
      <c r="R741" s="15">
        <f>MA1SONY[[#This Row],[Abs Erorr 3]]/MA1SONY[[#This Row],[Adj Close]]</f>
        <v>4.6115858848579425E-4</v>
      </c>
    </row>
    <row r="742" spans="2:18">
      <c r="B742" s="7">
        <v>44855.291666666664</v>
      </c>
      <c r="C742" s="8">
        <v>12.709899999999999</v>
      </c>
      <c r="D742" s="9">
        <f t="shared" si="56"/>
        <v>12.6493</v>
      </c>
      <c r="E742" s="10">
        <f>MA1SONY[[#This Row],[Adj Close]]-MA1SONY[[#This Row],[Naive Trend ]]</f>
        <v>6.0599999999999099E-2</v>
      </c>
      <c r="F742" s="6">
        <f t="shared" si="55"/>
        <v>3.6723599999998907E-3</v>
      </c>
      <c r="G742" s="6">
        <f>ABS(MA1SONY[[#This Row],[Erorr 1]])</f>
        <v>6.0599999999999099E-2</v>
      </c>
      <c r="H742" s="11">
        <f>MA1SONY[[#This Row],[Abs Erorr 1]]/MA1SONY[[#This Row],[Adj Close]]</f>
        <v>4.7679368051675546E-3</v>
      </c>
      <c r="I742" s="9">
        <f t="shared" si="58"/>
        <v>12.677933333333334</v>
      </c>
      <c r="J742" s="12">
        <f>(MA1SONY[[#This Row],[Adj Close]]-MA1SONY[[#This Row],[3-MA]])</f>
        <v>3.1966666666665589E-2</v>
      </c>
      <c r="K742" s="13">
        <f t="shared" si="57"/>
        <v>1.0218677777777089E-3</v>
      </c>
      <c r="L742" s="13">
        <f>ABS(MA1SONY[[#This Row],[Erorr 2]])</f>
        <v>3.1966666666665589E-2</v>
      </c>
      <c r="M742" s="11">
        <f>MA1SONY[[#This Row],[Abs Erorr 2]]/MA1SONY[[#This Row],[Adj Close]]</f>
        <v>2.5150997778633655E-3</v>
      </c>
      <c r="N742" s="9">
        <f t="shared" si="59"/>
        <v>12.70595</v>
      </c>
      <c r="O742" s="14">
        <f>MA1SONY[[#This Row],[Adj Close]]-MA1SONY[[#This Row],[6-MA]]</f>
        <v>3.949999999999676E-3</v>
      </c>
      <c r="P742" s="13">
        <f>(MA1SONY[[#This Row],[Adj Close]]-N742)^2</f>
        <v>1.560249999999744E-5</v>
      </c>
      <c r="Q742" s="13">
        <f>ABS(MA1SONY[[#This Row],[Erorr 3]])</f>
        <v>3.949999999999676E-3</v>
      </c>
      <c r="R742" s="15">
        <f>MA1SONY[[#This Row],[Abs Erorr 3]]/MA1SONY[[#This Row],[Adj Close]]</f>
        <v>3.1078135941271578E-4</v>
      </c>
    </row>
    <row r="743" spans="2:18">
      <c r="B743" s="7">
        <v>44858.291666666664</v>
      </c>
      <c r="C743" s="8">
        <v>12.7294</v>
      </c>
      <c r="D743" s="9">
        <f t="shared" si="56"/>
        <v>12.709899999999999</v>
      </c>
      <c r="E743" s="10">
        <f>MA1SONY[[#This Row],[Adj Close]]-MA1SONY[[#This Row],[Naive Trend ]]</f>
        <v>1.9500000000000739E-2</v>
      </c>
      <c r="F743" s="6">
        <f t="shared" si="55"/>
        <v>3.8025000000002884E-4</v>
      </c>
      <c r="G743" s="6">
        <f>ABS(MA1SONY[[#This Row],[Erorr 1]])</f>
        <v>1.9500000000000739E-2</v>
      </c>
      <c r="H743" s="11">
        <f>MA1SONY[[#This Row],[Abs Erorr 1]]/MA1SONY[[#This Row],[Adj Close]]</f>
        <v>1.5318868132041367E-3</v>
      </c>
      <c r="I743" s="9">
        <f t="shared" si="58"/>
        <v>12.662966666666668</v>
      </c>
      <c r="J743" s="12">
        <f>(MA1SONY[[#This Row],[Adj Close]]-MA1SONY[[#This Row],[3-MA]])</f>
        <v>6.6433333333332456E-2</v>
      </c>
      <c r="K743" s="13">
        <f t="shared" si="57"/>
        <v>4.4133877777776612E-3</v>
      </c>
      <c r="L743" s="13">
        <f>ABS(MA1SONY[[#This Row],[Erorr 2]])</f>
        <v>6.6433333333332456E-2</v>
      </c>
      <c r="M743" s="11">
        <f>MA1SONY[[#This Row],[Abs Erorr 2]]/MA1SONY[[#This Row],[Adj Close]]</f>
        <v>5.2188896046422026E-3</v>
      </c>
      <c r="N743" s="9">
        <f t="shared" si="59"/>
        <v>12.701716666666668</v>
      </c>
      <c r="O743" s="14">
        <f>MA1SONY[[#This Row],[Adj Close]]-MA1SONY[[#This Row],[6-MA]]</f>
        <v>2.7683333333332172E-2</v>
      </c>
      <c r="P743" s="13">
        <f>(MA1SONY[[#This Row],[Adj Close]]-N743)^2</f>
        <v>7.6636694444438011E-4</v>
      </c>
      <c r="Q743" s="13">
        <f>ABS(MA1SONY[[#This Row],[Erorr 3]])</f>
        <v>2.7683333333332172E-2</v>
      </c>
      <c r="R743" s="15">
        <f>MA1SONY[[#This Row],[Abs Erorr 3]]/MA1SONY[[#This Row],[Adj Close]]</f>
        <v>2.1747555527622804E-3</v>
      </c>
    </row>
    <row r="744" spans="2:18">
      <c r="B744" s="7">
        <v>44859.291666666664</v>
      </c>
      <c r="C744" s="8">
        <v>13.139799999999999</v>
      </c>
      <c r="D744" s="9">
        <f t="shared" si="56"/>
        <v>12.7294</v>
      </c>
      <c r="E744" s="10">
        <f>MA1SONY[[#This Row],[Adj Close]]-MA1SONY[[#This Row],[Naive Trend ]]</f>
        <v>0.41039999999999921</v>
      </c>
      <c r="F744" s="6">
        <f t="shared" si="55"/>
        <v>0.16842815999999936</v>
      </c>
      <c r="G744" s="6">
        <f>ABS(MA1SONY[[#This Row],[Erorr 1]])</f>
        <v>0.41039999999999921</v>
      </c>
      <c r="H744" s="11">
        <f>MA1SONY[[#This Row],[Abs Erorr 1]]/MA1SONY[[#This Row],[Adj Close]]</f>
        <v>3.1233352105815858E-2</v>
      </c>
      <c r="I744" s="9">
        <f t="shared" si="58"/>
        <v>12.696199999999999</v>
      </c>
      <c r="J744" s="12">
        <f>(MA1SONY[[#This Row],[Adj Close]]-MA1SONY[[#This Row],[3-MA]])</f>
        <v>0.44359999999999999</v>
      </c>
      <c r="K744" s="13">
        <f t="shared" si="57"/>
        <v>0.19678096</v>
      </c>
      <c r="L744" s="13">
        <f>ABS(MA1SONY[[#This Row],[Erorr 2]])</f>
        <v>0.44359999999999999</v>
      </c>
      <c r="M744" s="11">
        <f>MA1SONY[[#This Row],[Abs Erorr 2]]/MA1SONY[[#This Row],[Adj Close]]</f>
        <v>3.3760026788840013E-2</v>
      </c>
      <c r="N744" s="9">
        <f t="shared" si="59"/>
        <v>12.731349999999999</v>
      </c>
      <c r="O744" s="14">
        <f>MA1SONY[[#This Row],[Adj Close]]-MA1SONY[[#This Row],[6-MA]]</f>
        <v>0.4084500000000002</v>
      </c>
      <c r="P744" s="13">
        <f>(MA1SONY[[#This Row],[Adj Close]]-N744)^2</f>
        <v>0.16683140250000017</v>
      </c>
      <c r="Q744" s="13">
        <f>ABS(MA1SONY[[#This Row],[Erorr 3]])</f>
        <v>0.4084500000000002</v>
      </c>
      <c r="R744" s="15">
        <f>MA1SONY[[#This Row],[Abs Erorr 3]]/MA1SONY[[#This Row],[Adj Close]]</f>
        <v>3.1084948020517832E-2</v>
      </c>
    </row>
    <row r="745" spans="2:18">
      <c r="B745" s="7">
        <v>44860.291666666664</v>
      </c>
      <c r="C745" s="8">
        <v>13.1554</v>
      </c>
      <c r="D745" s="9">
        <f t="shared" si="56"/>
        <v>13.139799999999999</v>
      </c>
      <c r="E745" s="10">
        <f>MA1SONY[[#This Row],[Adj Close]]-MA1SONY[[#This Row],[Naive Trend ]]</f>
        <v>1.5600000000000946E-2</v>
      </c>
      <c r="F745" s="6">
        <f t="shared" si="55"/>
        <v>2.4336000000002952E-4</v>
      </c>
      <c r="G745" s="6">
        <f>ABS(MA1SONY[[#This Row],[Erorr 1]])</f>
        <v>1.5600000000000946E-2</v>
      </c>
      <c r="H745" s="11">
        <f>MA1SONY[[#This Row],[Abs Erorr 1]]/MA1SONY[[#This Row],[Adj Close]]</f>
        <v>1.1858248323882927E-3</v>
      </c>
      <c r="I745" s="9">
        <f t="shared" si="58"/>
        <v>12.859699999999998</v>
      </c>
      <c r="J745" s="12">
        <f>(MA1SONY[[#This Row],[Adj Close]]-MA1SONY[[#This Row],[3-MA]])</f>
        <v>0.29570000000000185</v>
      </c>
      <c r="K745" s="13">
        <f t="shared" si="57"/>
        <v>8.743849000000109E-2</v>
      </c>
      <c r="L745" s="13">
        <f>ABS(MA1SONY[[#This Row],[Erorr 2]])</f>
        <v>0.29570000000000185</v>
      </c>
      <c r="M745" s="11">
        <f>MA1SONY[[#This Row],[Abs Erorr 2]]/MA1SONY[[#This Row],[Adj Close]]</f>
        <v>2.2477461726743531E-2</v>
      </c>
      <c r="N745" s="9">
        <f t="shared" si="59"/>
        <v>12.768816666666666</v>
      </c>
      <c r="O745" s="14">
        <f>MA1SONY[[#This Row],[Adj Close]]-MA1SONY[[#This Row],[6-MA]]</f>
        <v>0.38658333333333417</v>
      </c>
      <c r="P745" s="13">
        <f>(MA1SONY[[#This Row],[Adj Close]]-N745)^2</f>
        <v>0.14944667361111175</v>
      </c>
      <c r="Q745" s="13">
        <f>ABS(MA1SONY[[#This Row],[Erorr 3]])</f>
        <v>0.38658333333333417</v>
      </c>
      <c r="R745" s="15">
        <f>MA1SONY[[#This Row],[Abs Erorr 3]]/MA1SONY[[#This Row],[Adj Close]]</f>
        <v>2.9385904900902607E-2</v>
      </c>
    </row>
    <row r="746" spans="2:18">
      <c r="B746" s="7">
        <v>44861.291666666664</v>
      </c>
      <c r="C746" s="8">
        <v>13.0655</v>
      </c>
      <c r="D746" s="9">
        <f t="shared" si="56"/>
        <v>13.1554</v>
      </c>
      <c r="E746" s="10">
        <f>MA1SONY[[#This Row],[Adj Close]]-MA1SONY[[#This Row],[Naive Trend ]]</f>
        <v>-8.9900000000000091E-2</v>
      </c>
      <c r="F746" s="6">
        <f t="shared" si="55"/>
        <v>8.0820100000000162E-3</v>
      </c>
      <c r="G746" s="6">
        <f>ABS(MA1SONY[[#This Row],[Erorr 1]])</f>
        <v>8.9900000000000091E-2</v>
      </c>
      <c r="H746" s="11">
        <f>MA1SONY[[#This Row],[Abs Erorr 1]]/MA1SONY[[#This Row],[Adj Close]]</f>
        <v>6.8807163904940558E-3</v>
      </c>
      <c r="I746" s="9">
        <f t="shared" si="58"/>
        <v>13.0082</v>
      </c>
      <c r="J746" s="12">
        <f>(MA1SONY[[#This Row],[Adj Close]]-MA1SONY[[#This Row],[3-MA]])</f>
        <v>5.7299999999999685E-2</v>
      </c>
      <c r="K746" s="13">
        <f t="shared" si="57"/>
        <v>3.2832899999999639E-3</v>
      </c>
      <c r="L746" s="13">
        <f>ABS(MA1SONY[[#This Row],[Erorr 2]])</f>
        <v>5.7299999999999685E-2</v>
      </c>
      <c r="M746" s="11">
        <f>MA1SONY[[#This Row],[Abs Erorr 2]]/MA1SONY[[#This Row],[Adj Close]]</f>
        <v>4.3855956526730458E-3</v>
      </c>
      <c r="N746" s="9">
        <f t="shared" si="59"/>
        <v>12.835583333333332</v>
      </c>
      <c r="O746" s="14">
        <f>MA1SONY[[#This Row],[Adj Close]]-MA1SONY[[#This Row],[6-MA]]</f>
        <v>0.22991666666666788</v>
      </c>
      <c r="P746" s="13">
        <f>(MA1SONY[[#This Row],[Adj Close]]-N746)^2</f>
        <v>5.2861673611111666E-2</v>
      </c>
      <c r="Q746" s="13">
        <f>ABS(MA1SONY[[#This Row],[Erorr 3]])</f>
        <v>0.22991666666666788</v>
      </c>
      <c r="R746" s="15">
        <f>MA1SONY[[#This Row],[Abs Erorr 3]]/MA1SONY[[#This Row],[Adj Close]]</f>
        <v>1.7597234446953266E-2</v>
      </c>
    </row>
    <row r="747" spans="2:18">
      <c r="B747" s="7">
        <v>44862.291666666664</v>
      </c>
      <c r="C747" s="8">
        <v>13.259</v>
      </c>
      <c r="D747" s="9">
        <f t="shared" si="56"/>
        <v>13.0655</v>
      </c>
      <c r="E747" s="10">
        <f>MA1SONY[[#This Row],[Adj Close]]-MA1SONY[[#This Row],[Naive Trend ]]</f>
        <v>0.19350000000000023</v>
      </c>
      <c r="F747" s="6">
        <f t="shared" si="55"/>
        <v>3.7442250000000087E-2</v>
      </c>
      <c r="G747" s="6">
        <f>ABS(MA1SONY[[#This Row],[Erorr 1]])</f>
        <v>0.19350000000000023</v>
      </c>
      <c r="H747" s="11">
        <f>MA1SONY[[#This Row],[Abs Erorr 1]]/MA1SONY[[#This Row],[Adj Close]]</f>
        <v>1.459386077381403E-2</v>
      </c>
      <c r="I747" s="9">
        <f t="shared" si="58"/>
        <v>13.120233333333333</v>
      </c>
      <c r="J747" s="12">
        <f>(MA1SONY[[#This Row],[Adj Close]]-MA1SONY[[#This Row],[3-MA]])</f>
        <v>0.13876666666666715</v>
      </c>
      <c r="K747" s="13">
        <f t="shared" si="57"/>
        <v>1.9256187777777913E-2</v>
      </c>
      <c r="L747" s="13">
        <f>ABS(MA1SONY[[#This Row],[Erorr 2]])</f>
        <v>0.13876666666666715</v>
      </c>
      <c r="M747" s="11">
        <f>MA1SONY[[#This Row],[Abs Erorr 2]]/MA1SONY[[#This Row],[Adj Close]]</f>
        <v>1.0465847097568983E-2</v>
      </c>
      <c r="N747" s="9">
        <f t="shared" si="59"/>
        <v>12.908216666666668</v>
      </c>
      <c r="O747" s="14">
        <f>MA1SONY[[#This Row],[Adj Close]]-MA1SONY[[#This Row],[6-MA]]</f>
        <v>0.35078333333333234</v>
      </c>
      <c r="P747" s="13">
        <f>(MA1SONY[[#This Row],[Adj Close]]-N747)^2</f>
        <v>0.12304894694444375</v>
      </c>
      <c r="Q747" s="13">
        <f>ABS(MA1SONY[[#This Row],[Erorr 3]])</f>
        <v>0.35078333333333234</v>
      </c>
      <c r="R747" s="15">
        <f>MA1SONY[[#This Row],[Abs Erorr 3]]/MA1SONY[[#This Row],[Adj Close]]</f>
        <v>2.6456243557834856E-2</v>
      </c>
    </row>
    <row r="748" spans="2:18">
      <c r="B748" s="7">
        <v>44865.291666666664</v>
      </c>
      <c r="C748" s="8">
        <v>13.184699999999999</v>
      </c>
      <c r="D748" s="9">
        <f t="shared" si="56"/>
        <v>13.259</v>
      </c>
      <c r="E748" s="10">
        <f>MA1SONY[[#This Row],[Adj Close]]-MA1SONY[[#This Row],[Naive Trend ]]</f>
        <v>-7.4300000000000921E-2</v>
      </c>
      <c r="F748" s="6">
        <f t="shared" si="55"/>
        <v>5.5204900000001365E-3</v>
      </c>
      <c r="G748" s="6">
        <f>ABS(MA1SONY[[#This Row],[Erorr 1]])</f>
        <v>7.4300000000000921E-2</v>
      </c>
      <c r="H748" s="11">
        <f>MA1SONY[[#This Row],[Abs Erorr 1]]/MA1SONY[[#This Row],[Adj Close]]</f>
        <v>5.6353197266529329E-3</v>
      </c>
      <c r="I748" s="9">
        <f t="shared" si="58"/>
        <v>13.159966666666667</v>
      </c>
      <c r="J748" s="12">
        <f>(MA1SONY[[#This Row],[Adj Close]]-MA1SONY[[#This Row],[3-MA]])</f>
        <v>2.4733333333331942E-2</v>
      </c>
      <c r="K748" s="13">
        <f t="shared" si="57"/>
        <v>6.1173777777770888E-4</v>
      </c>
      <c r="L748" s="13">
        <f>ABS(MA1SONY[[#This Row],[Erorr 2]])</f>
        <v>2.4733333333331942E-2</v>
      </c>
      <c r="M748" s="11">
        <f>MA1SONY[[#This Row],[Abs Erorr 2]]/MA1SONY[[#This Row],[Adj Close]]</f>
        <v>1.8759117259650915E-3</v>
      </c>
      <c r="N748" s="9">
        <f t="shared" si="59"/>
        <v>13.009833333333333</v>
      </c>
      <c r="O748" s="14">
        <f>MA1SONY[[#This Row],[Adj Close]]-MA1SONY[[#This Row],[6-MA]]</f>
        <v>0.1748666666666665</v>
      </c>
      <c r="P748" s="13">
        <f>(MA1SONY[[#This Row],[Adj Close]]-N748)^2</f>
        <v>3.0578351111111055E-2</v>
      </c>
      <c r="Q748" s="13">
        <f>ABS(MA1SONY[[#This Row],[Erorr 3]])</f>
        <v>0.1748666666666665</v>
      </c>
      <c r="R748" s="15">
        <f>MA1SONY[[#This Row],[Abs Erorr 3]]/MA1SONY[[#This Row],[Adj Close]]</f>
        <v>1.3262847593549077E-2</v>
      </c>
    </row>
    <row r="749" spans="2:18">
      <c r="B749" s="7">
        <v>44866.291666666664</v>
      </c>
      <c r="C749" s="8">
        <v>14.4627</v>
      </c>
      <c r="D749" s="9">
        <f t="shared" si="56"/>
        <v>13.184699999999999</v>
      </c>
      <c r="E749" s="10">
        <f>MA1SONY[[#This Row],[Adj Close]]-MA1SONY[[#This Row],[Naive Trend ]]</f>
        <v>1.2780000000000005</v>
      </c>
      <c r="F749" s="6">
        <f t="shared" si="55"/>
        <v>1.6332840000000013</v>
      </c>
      <c r="G749" s="6">
        <f>ABS(MA1SONY[[#This Row],[Erorr 1]])</f>
        <v>1.2780000000000005</v>
      </c>
      <c r="H749" s="11">
        <f>MA1SONY[[#This Row],[Abs Erorr 1]]/MA1SONY[[#This Row],[Adj Close]]</f>
        <v>8.8365243004418295E-2</v>
      </c>
      <c r="I749" s="9">
        <f t="shared" si="58"/>
        <v>13.169733333333333</v>
      </c>
      <c r="J749" s="12">
        <f>(MA1SONY[[#This Row],[Adj Close]]-MA1SONY[[#This Row],[3-MA]])</f>
        <v>1.2929666666666666</v>
      </c>
      <c r="K749" s="13">
        <f t="shared" si="57"/>
        <v>1.671762801111111</v>
      </c>
      <c r="L749" s="13">
        <f>ABS(MA1SONY[[#This Row],[Erorr 2]])</f>
        <v>1.2929666666666666</v>
      </c>
      <c r="M749" s="11">
        <f>MA1SONY[[#This Row],[Abs Erorr 2]]/MA1SONY[[#This Row],[Adj Close]]</f>
        <v>8.9400088964485647E-2</v>
      </c>
      <c r="N749" s="9">
        <f t="shared" si="59"/>
        <v>13.088966666666664</v>
      </c>
      <c r="O749" s="14">
        <f>MA1SONY[[#This Row],[Adj Close]]-MA1SONY[[#This Row],[6-MA]]</f>
        <v>1.3737333333333357</v>
      </c>
      <c r="P749" s="13">
        <f>(MA1SONY[[#This Row],[Adj Close]]-N749)^2</f>
        <v>1.8871432711111176</v>
      </c>
      <c r="Q749" s="13">
        <f>ABS(MA1SONY[[#This Row],[Erorr 3]])</f>
        <v>1.3737333333333357</v>
      </c>
      <c r="R749" s="15">
        <f>MA1SONY[[#This Row],[Abs Erorr 3]]/MA1SONY[[#This Row],[Adj Close]]</f>
        <v>9.4984569501776001E-2</v>
      </c>
    </row>
    <row r="750" spans="2:18">
      <c r="B750" s="7">
        <v>44867.291666666664</v>
      </c>
      <c r="C750" s="8">
        <v>13.9468</v>
      </c>
      <c r="D750" s="9">
        <f t="shared" si="56"/>
        <v>14.4627</v>
      </c>
      <c r="E750" s="10">
        <f>MA1SONY[[#This Row],[Adj Close]]-MA1SONY[[#This Row],[Naive Trend ]]</f>
        <v>-0.51590000000000025</v>
      </c>
      <c r="F750" s="6">
        <f t="shared" si="55"/>
        <v>0.26615281000000024</v>
      </c>
      <c r="G750" s="6">
        <f>ABS(MA1SONY[[#This Row],[Erorr 1]])</f>
        <v>0.51590000000000025</v>
      </c>
      <c r="H750" s="11">
        <f>MA1SONY[[#This Row],[Abs Erorr 1]]/MA1SONY[[#This Row],[Adj Close]]</f>
        <v>3.6990564143746255E-2</v>
      </c>
      <c r="I750" s="9">
        <f t="shared" si="58"/>
        <v>13.635466666666666</v>
      </c>
      <c r="J750" s="12">
        <f>(MA1SONY[[#This Row],[Adj Close]]-MA1SONY[[#This Row],[3-MA]])</f>
        <v>0.31133333333333368</v>
      </c>
      <c r="K750" s="13">
        <f t="shared" si="57"/>
        <v>9.6928444444444664E-2</v>
      </c>
      <c r="L750" s="13">
        <f>ABS(MA1SONY[[#This Row],[Erorr 2]])</f>
        <v>0.31133333333333368</v>
      </c>
      <c r="M750" s="11">
        <f>MA1SONY[[#This Row],[Abs Erorr 2]]/MA1SONY[[#This Row],[Adj Close]]</f>
        <v>2.2322922342998659E-2</v>
      </c>
      <c r="N750" s="9">
        <f t="shared" si="59"/>
        <v>13.37785</v>
      </c>
      <c r="O750" s="14">
        <f>MA1SONY[[#This Row],[Adj Close]]-MA1SONY[[#This Row],[6-MA]]</f>
        <v>0.56894999999999918</v>
      </c>
      <c r="P750" s="13">
        <f>(MA1SONY[[#This Row],[Adj Close]]-N750)^2</f>
        <v>0.32370410249999909</v>
      </c>
      <c r="Q750" s="13">
        <f>ABS(MA1SONY[[#This Row],[Erorr 3]])</f>
        <v>0.56894999999999918</v>
      </c>
      <c r="R750" s="15">
        <f>MA1SONY[[#This Row],[Abs Erorr 3]]/MA1SONY[[#This Row],[Adj Close]]</f>
        <v>4.0794304069750709E-2</v>
      </c>
    </row>
    <row r="751" spans="2:18">
      <c r="B751" s="7">
        <v>44868.291666666664</v>
      </c>
      <c r="C751" s="8">
        <v>14.0953</v>
      </c>
      <c r="D751" s="9">
        <f t="shared" si="56"/>
        <v>13.9468</v>
      </c>
      <c r="E751" s="10">
        <f>MA1SONY[[#This Row],[Adj Close]]-MA1SONY[[#This Row],[Naive Trend ]]</f>
        <v>0.1485000000000003</v>
      </c>
      <c r="F751" s="6">
        <f t="shared" si="55"/>
        <v>2.2052250000000089E-2</v>
      </c>
      <c r="G751" s="6">
        <f>ABS(MA1SONY[[#This Row],[Erorr 1]])</f>
        <v>0.1485000000000003</v>
      </c>
      <c r="H751" s="11">
        <f>MA1SONY[[#This Row],[Abs Erorr 1]]/MA1SONY[[#This Row],[Adj Close]]</f>
        <v>1.0535426702517881E-2</v>
      </c>
      <c r="I751" s="9">
        <f t="shared" si="58"/>
        <v>13.864733333333334</v>
      </c>
      <c r="J751" s="12">
        <f>(MA1SONY[[#This Row],[Adj Close]]-MA1SONY[[#This Row],[3-MA]])</f>
        <v>0.23056666666666636</v>
      </c>
      <c r="K751" s="13">
        <f t="shared" si="57"/>
        <v>5.3160987777777641E-2</v>
      </c>
      <c r="L751" s="13">
        <f>ABS(MA1SONY[[#This Row],[Erorr 2]])</f>
        <v>0.23056666666666636</v>
      </c>
      <c r="M751" s="11">
        <f>MA1SONY[[#This Row],[Abs Erorr 2]]/MA1SONY[[#This Row],[Adj Close]]</f>
        <v>1.6357698429027148E-2</v>
      </c>
      <c r="N751" s="9">
        <f t="shared" si="59"/>
        <v>13.51235</v>
      </c>
      <c r="O751" s="14">
        <f>MA1SONY[[#This Row],[Adj Close]]-MA1SONY[[#This Row],[6-MA]]</f>
        <v>0.5829500000000003</v>
      </c>
      <c r="P751" s="13">
        <f>(MA1SONY[[#This Row],[Adj Close]]-N751)^2</f>
        <v>0.33983070250000036</v>
      </c>
      <c r="Q751" s="13">
        <f>ABS(MA1SONY[[#This Row],[Erorr 3]])</f>
        <v>0.5829500000000003</v>
      </c>
      <c r="R751" s="15">
        <f>MA1SONY[[#This Row],[Abs Erorr 3]]/MA1SONY[[#This Row],[Adj Close]]</f>
        <v>4.135775755038916E-2</v>
      </c>
    </row>
    <row r="752" spans="2:18">
      <c r="B752" s="7">
        <v>44869.291666666664</v>
      </c>
      <c r="C752" s="8">
        <v>14.5761</v>
      </c>
      <c r="D752" s="9">
        <f t="shared" si="56"/>
        <v>14.0953</v>
      </c>
      <c r="E752" s="10">
        <f>MA1SONY[[#This Row],[Adj Close]]-MA1SONY[[#This Row],[Naive Trend ]]</f>
        <v>0.48080000000000034</v>
      </c>
      <c r="F752" s="6">
        <f t="shared" si="55"/>
        <v>0.23116864000000031</v>
      </c>
      <c r="G752" s="6">
        <f>ABS(MA1SONY[[#This Row],[Erorr 1]])</f>
        <v>0.48080000000000034</v>
      </c>
      <c r="H752" s="11">
        <f>MA1SONY[[#This Row],[Abs Erorr 1]]/MA1SONY[[#This Row],[Adj Close]]</f>
        <v>3.2985503666961694E-2</v>
      </c>
      <c r="I752" s="9">
        <f t="shared" si="58"/>
        <v>14.168266666666668</v>
      </c>
      <c r="J752" s="12">
        <f>(MA1SONY[[#This Row],[Adj Close]]-MA1SONY[[#This Row],[3-MA]])</f>
        <v>0.4078333333333326</v>
      </c>
      <c r="K752" s="13">
        <f t="shared" si="57"/>
        <v>0.16632802777777719</v>
      </c>
      <c r="L752" s="13">
        <f>ABS(MA1SONY[[#This Row],[Erorr 2]])</f>
        <v>0.4078333333333326</v>
      </c>
      <c r="M752" s="11">
        <f>MA1SONY[[#This Row],[Abs Erorr 2]]/MA1SONY[[#This Row],[Adj Close]]</f>
        <v>2.7979592163427294E-2</v>
      </c>
      <c r="N752" s="9">
        <f t="shared" si="59"/>
        <v>13.668999999999999</v>
      </c>
      <c r="O752" s="14">
        <f>MA1SONY[[#This Row],[Adj Close]]-MA1SONY[[#This Row],[6-MA]]</f>
        <v>0.90710000000000157</v>
      </c>
      <c r="P752" s="13">
        <f>(MA1SONY[[#This Row],[Adj Close]]-N752)^2</f>
        <v>0.8228304100000029</v>
      </c>
      <c r="Q752" s="13">
        <f>ABS(MA1SONY[[#This Row],[Erorr 3]])</f>
        <v>0.90710000000000157</v>
      </c>
      <c r="R752" s="15">
        <f>MA1SONY[[#This Row],[Abs Erorr 3]]/MA1SONY[[#This Row],[Adj Close]]</f>
        <v>6.2232009934070263E-2</v>
      </c>
    </row>
    <row r="753" spans="2:18">
      <c r="B753" s="7">
        <v>44872.291666666664</v>
      </c>
      <c r="C753" s="8">
        <v>14.7539</v>
      </c>
      <c r="D753" s="9">
        <f t="shared" si="56"/>
        <v>14.5761</v>
      </c>
      <c r="E753" s="10">
        <f>MA1SONY[[#This Row],[Adj Close]]-MA1SONY[[#This Row],[Naive Trend ]]</f>
        <v>0.17779999999999951</v>
      </c>
      <c r="F753" s="6">
        <f t="shared" si="55"/>
        <v>3.161283999999983E-2</v>
      </c>
      <c r="G753" s="6">
        <f>ABS(MA1SONY[[#This Row],[Erorr 1]])</f>
        <v>0.17779999999999951</v>
      </c>
      <c r="H753" s="11">
        <f>MA1SONY[[#This Row],[Abs Erorr 1]]/MA1SONY[[#This Row],[Adj Close]]</f>
        <v>1.2051050908573294E-2</v>
      </c>
      <c r="I753" s="9">
        <f t="shared" si="58"/>
        <v>14.206066666666667</v>
      </c>
      <c r="J753" s="12">
        <f>(MA1SONY[[#This Row],[Adj Close]]-MA1SONY[[#This Row],[3-MA]])</f>
        <v>0.54783333333333317</v>
      </c>
      <c r="K753" s="13">
        <f t="shared" si="57"/>
        <v>0.30012136111111093</v>
      </c>
      <c r="L753" s="13">
        <f>ABS(MA1SONY[[#This Row],[Erorr 2]])</f>
        <v>0.54783333333333317</v>
      </c>
      <c r="M753" s="11">
        <f>MA1SONY[[#This Row],[Abs Erorr 2]]/MA1SONY[[#This Row],[Adj Close]]</f>
        <v>3.713142513730832E-2</v>
      </c>
      <c r="N753" s="9">
        <f t="shared" si="59"/>
        <v>13.920766666666665</v>
      </c>
      <c r="O753" s="14">
        <f>MA1SONY[[#This Row],[Adj Close]]-MA1SONY[[#This Row],[6-MA]]</f>
        <v>0.83313333333333439</v>
      </c>
      <c r="P753" s="13">
        <f>(MA1SONY[[#This Row],[Adj Close]]-N753)^2</f>
        <v>0.69411115111111288</v>
      </c>
      <c r="Q753" s="13">
        <f>ABS(MA1SONY[[#This Row],[Erorr 3]])</f>
        <v>0.83313333333333439</v>
      </c>
      <c r="R753" s="15">
        <f>MA1SONY[[#This Row],[Abs Erorr 3]]/MA1SONY[[#This Row],[Adj Close]]</f>
        <v>5.6468685116025895E-2</v>
      </c>
    </row>
    <row r="754" spans="2:18">
      <c r="B754" s="7">
        <v>44873.291666666664</v>
      </c>
      <c r="C754" s="8">
        <v>15.0099</v>
      </c>
      <c r="D754" s="9">
        <f t="shared" si="56"/>
        <v>14.7539</v>
      </c>
      <c r="E754" s="10">
        <f>MA1SONY[[#This Row],[Adj Close]]-MA1SONY[[#This Row],[Naive Trend ]]</f>
        <v>0.25600000000000023</v>
      </c>
      <c r="F754" s="6">
        <f t="shared" si="55"/>
        <v>6.5536000000000122E-2</v>
      </c>
      <c r="G754" s="6">
        <f>ABS(MA1SONY[[#This Row],[Erorr 1]])</f>
        <v>0.25600000000000023</v>
      </c>
      <c r="H754" s="11">
        <f>MA1SONY[[#This Row],[Abs Erorr 1]]/MA1SONY[[#This Row],[Adj Close]]</f>
        <v>1.705541009600332E-2</v>
      </c>
      <c r="I754" s="9">
        <f t="shared" si="58"/>
        <v>14.475099999999999</v>
      </c>
      <c r="J754" s="12">
        <f>(MA1SONY[[#This Row],[Adj Close]]-MA1SONY[[#This Row],[3-MA]])</f>
        <v>0.53480000000000061</v>
      </c>
      <c r="K754" s="13">
        <f t="shared" si="57"/>
        <v>0.28601104000000066</v>
      </c>
      <c r="L754" s="13">
        <f>ABS(MA1SONY[[#This Row],[Erorr 2]])</f>
        <v>0.53480000000000061</v>
      </c>
      <c r="M754" s="11">
        <f>MA1SONY[[#This Row],[Abs Erorr 2]]/MA1SONY[[#This Row],[Adj Close]]</f>
        <v>3.5629817653681943E-2</v>
      </c>
      <c r="N754" s="9">
        <f t="shared" si="59"/>
        <v>14.169916666666667</v>
      </c>
      <c r="O754" s="14">
        <f>MA1SONY[[#This Row],[Adj Close]]-MA1SONY[[#This Row],[6-MA]]</f>
        <v>0.83998333333333264</v>
      </c>
      <c r="P754" s="13">
        <f>(MA1SONY[[#This Row],[Adj Close]]-N754)^2</f>
        <v>0.70557200027777656</v>
      </c>
      <c r="Q754" s="13">
        <f>ABS(MA1SONY[[#This Row],[Erorr 3]])</f>
        <v>0.83998333333333264</v>
      </c>
      <c r="R754" s="15">
        <f>MA1SONY[[#This Row],[Abs Erorr 3]]/MA1SONY[[#This Row],[Adj Close]]</f>
        <v>5.5961953999249338E-2</v>
      </c>
    </row>
    <row r="755" spans="2:18">
      <c r="B755" s="7">
        <v>44874.291666666664</v>
      </c>
      <c r="C755" s="8">
        <v>14.75</v>
      </c>
      <c r="D755" s="9">
        <f t="shared" si="56"/>
        <v>15.0099</v>
      </c>
      <c r="E755" s="10">
        <f>MA1SONY[[#This Row],[Adj Close]]-MA1SONY[[#This Row],[Naive Trend ]]</f>
        <v>-0.25990000000000002</v>
      </c>
      <c r="F755" s="6">
        <f t="shared" si="55"/>
        <v>6.7548010000000006E-2</v>
      </c>
      <c r="G755" s="6">
        <f>ABS(MA1SONY[[#This Row],[Erorr 1]])</f>
        <v>0.25990000000000002</v>
      </c>
      <c r="H755" s="11">
        <f>MA1SONY[[#This Row],[Abs Erorr 1]]/MA1SONY[[#This Row],[Adj Close]]</f>
        <v>1.7620338983050848E-2</v>
      </c>
      <c r="I755" s="9">
        <f t="shared" si="58"/>
        <v>14.779966666666667</v>
      </c>
      <c r="J755" s="12">
        <f>(MA1SONY[[#This Row],[Adj Close]]-MA1SONY[[#This Row],[3-MA]])</f>
        <v>-2.9966666666666697E-2</v>
      </c>
      <c r="K755" s="13">
        <f t="shared" si="57"/>
        <v>8.9800111111111287E-4</v>
      </c>
      <c r="L755" s="13">
        <f>ABS(MA1SONY[[#This Row],[Erorr 2]])</f>
        <v>2.9966666666666697E-2</v>
      </c>
      <c r="M755" s="11">
        <f>MA1SONY[[#This Row],[Abs Erorr 2]]/MA1SONY[[#This Row],[Adj Close]]</f>
        <v>2.0316384180790979E-3</v>
      </c>
      <c r="N755" s="9">
        <f t="shared" si="59"/>
        <v>14.474116666666667</v>
      </c>
      <c r="O755" s="14">
        <f>MA1SONY[[#This Row],[Adj Close]]-MA1SONY[[#This Row],[6-MA]]</f>
        <v>0.27588333333333281</v>
      </c>
      <c r="P755" s="13">
        <f>(MA1SONY[[#This Row],[Adj Close]]-N755)^2</f>
        <v>7.6111613611110823E-2</v>
      </c>
      <c r="Q755" s="13">
        <f>ABS(MA1SONY[[#This Row],[Erorr 3]])</f>
        <v>0.27588333333333281</v>
      </c>
      <c r="R755" s="15">
        <f>MA1SONY[[#This Row],[Abs Erorr 3]]/MA1SONY[[#This Row],[Adj Close]]</f>
        <v>1.8703954802259851E-2</v>
      </c>
    </row>
    <row r="756" spans="2:18">
      <c r="B756" s="7">
        <v>44875.291666666664</v>
      </c>
      <c r="C756" s="8">
        <v>15.731</v>
      </c>
      <c r="D756" s="9">
        <f t="shared" si="56"/>
        <v>14.75</v>
      </c>
      <c r="E756" s="10">
        <f>MA1SONY[[#This Row],[Adj Close]]-MA1SONY[[#This Row],[Naive Trend ]]</f>
        <v>0.98099999999999987</v>
      </c>
      <c r="F756" s="6">
        <f t="shared" si="55"/>
        <v>0.9623609999999998</v>
      </c>
      <c r="G756" s="6">
        <f>ABS(MA1SONY[[#This Row],[Erorr 1]])</f>
        <v>0.98099999999999987</v>
      </c>
      <c r="H756" s="11">
        <f>MA1SONY[[#This Row],[Abs Erorr 1]]/MA1SONY[[#This Row],[Adj Close]]</f>
        <v>6.2360943360244094E-2</v>
      </c>
      <c r="I756" s="9">
        <f t="shared" si="58"/>
        <v>14.837933333333334</v>
      </c>
      <c r="J756" s="12">
        <f>(MA1SONY[[#This Row],[Adj Close]]-MA1SONY[[#This Row],[3-MA]])</f>
        <v>0.89306666666666601</v>
      </c>
      <c r="K756" s="13">
        <f t="shared" si="57"/>
        <v>0.79756807111110994</v>
      </c>
      <c r="L756" s="13">
        <f>ABS(MA1SONY[[#This Row],[Erorr 2]])</f>
        <v>0.89306666666666601</v>
      </c>
      <c r="M756" s="11">
        <f>MA1SONY[[#This Row],[Abs Erorr 2]]/MA1SONY[[#This Row],[Adj Close]]</f>
        <v>5.6771131311847058E-2</v>
      </c>
      <c r="N756" s="9">
        <f t="shared" si="59"/>
        <v>14.522</v>
      </c>
      <c r="O756" s="14">
        <f>MA1SONY[[#This Row],[Adj Close]]-MA1SONY[[#This Row],[6-MA]]</f>
        <v>1.2089999999999996</v>
      </c>
      <c r="P756" s="13">
        <f>(MA1SONY[[#This Row],[Adj Close]]-N756)^2</f>
        <v>1.4616809999999991</v>
      </c>
      <c r="Q756" s="13">
        <f>ABS(MA1SONY[[#This Row],[Erorr 3]])</f>
        <v>1.2089999999999996</v>
      </c>
      <c r="R756" s="15">
        <f>MA1SONY[[#This Row],[Abs Erorr 3]]/MA1SONY[[#This Row],[Adj Close]]</f>
        <v>7.6854618269658614E-2</v>
      </c>
    </row>
    <row r="757" spans="2:18">
      <c r="B757" s="7">
        <v>44876.291666666664</v>
      </c>
      <c r="C757" s="8">
        <v>16.237100000000002</v>
      </c>
      <c r="D757" s="9">
        <f t="shared" si="56"/>
        <v>15.731</v>
      </c>
      <c r="E757" s="10">
        <f>MA1SONY[[#This Row],[Adj Close]]-MA1SONY[[#This Row],[Naive Trend ]]</f>
        <v>0.50610000000000177</v>
      </c>
      <c r="F757" s="6">
        <f t="shared" si="55"/>
        <v>0.25613721000000178</v>
      </c>
      <c r="G757" s="6">
        <f>ABS(MA1SONY[[#This Row],[Erorr 1]])</f>
        <v>0.50610000000000177</v>
      </c>
      <c r="H757" s="11">
        <f>MA1SONY[[#This Row],[Abs Erorr 1]]/MA1SONY[[#This Row],[Adj Close]]</f>
        <v>3.1169359060423459E-2</v>
      </c>
      <c r="I757" s="9">
        <f t="shared" si="58"/>
        <v>15.163633333333335</v>
      </c>
      <c r="J757" s="12">
        <f>(MA1SONY[[#This Row],[Adj Close]]-MA1SONY[[#This Row],[3-MA]])</f>
        <v>1.0734666666666666</v>
      </c>
      <c r="K757" s="13">
        <f t="shared" si="57"/>
        <v>1.1523306844444443</v>
      </c>
      <c r="L757" s="13">
        <f>ABS(MA1SONY[[#This Row],[Erorr 2]])</f>
        <v>1.0734666666666666</v>
      </c>
      <c r="M757" s="11">
        <f>MA1SONY[[#This Row],[Abs Erorr 2]]/MA1SONY[[#This Row],[Adj Close]]</f>
        <v>6.6111969912525423E-2</v>
      </c>
      <c r="N757" s="9">
        <f t="shared" si="59"/>
        <v>14.819366666666667</v>
      </c>
      <c r="O757" s="14">
        <f>MA1SONY[[#This Row],[Adj Close]]-MA1SONY[[#This Row],[6-MA]]</f>
        <v>1.4177333333333344</v>
      </c>
      <c r="P757" s="13">
        <f>(MA1SONY[[#This Row],[Adj Close]]-N757)^2</f>
        <v>2.0099678044444476</v>
      </c>
      <c r="Q757" s="13">
        <f>ABS(MA1SONY[[#This Row],[Erorr 3]])</f>
        <v>1.4177333333333344</v>
      </c>
      <c r="R757" s="15">
        <f>MA1SONY[[#This Row],[Abs Erorr 3]]/MA1SONY[[#This Row],[Adj Close]]</f>
        <v>8.7314442439434023E-2</v>
      </c>
    </row>
    <row r="758" spans="2:18">
      <c r="B758" s="7">
        <v>44879.291666666664</v>
      </c>
      <c r="C758" s="8">
        <v>16.106200000000001</v>
      </c>
      <c r="D758" s="9">
        <f t="shared" si="56"/>
        <v>16.237100000000002</v>
      </c>
      <c r="E758" s="10">
        <f>MA1SONY[[#This Row],[Adj Close]]-MA1SONY[[#This Row],[Naive Trend ]]</f>
        <v>-0.13090000000000046</v>
      </c>
      <c r="F758" s="6">
        <f t="shared" si="55"/>
        <v>1.7134810000000122E-2</v>
      </c>
      <c r="G758" s="6">
        <f>ABS(MA1SONY[[#This Row],[Erorr 1]])</f>
        <v>0.13090000000000046</v>
      </c>
      <c r="H758" s="11">
        <f>MA1SONY[[#This Row],[Abs Erorr 1]]/MA1SONY[[#This Row],[Adj Close]]</f>
        <v>8.1273050129763973E-3</v>
      </c>
      <c r="I758" s="9">
        <f t="shared" si="58"/>
        <v>15.572700000000003</v>
      </c>
      <c r="J758" s="12">
        <f>(MA1SONY[[#This Row],[Adj Close]]-MA1SONY[[#This Row],[3-MA]])</f>
        <v>0.53349999999999831</v>
      </c>
      <c r="K758" s="13">
        <f t="shared" si="57"/>
        <v>0.28462224999999819</v>
      </c>
      <c r="L758" s="13">
        <f>ABS(MA1SONY[[#This Row],[Erorr 2]])</f>
        <v>0.53349999999999831</v>
      </c>
      <c r="M758" s="11">
        <f>MA1SONY[[#This Row],[Abs Erorr 2]]/MA1SONY[[#This Row],[Adj Close]]</f>
        <v>3.3123890178937195E-2</v>
      </c>
      <c r="N758" s="9">
        <f t="shared" si="59"/>
        <v>15.176333333333332</v>
      </c>
      <c r="O758" s="14">
        <f>MA1SONY[[#This Row],[Adj Close]]-MA1SONY[[#This Row],[6-MA]]</f>
        <v>0.92986666666666906</v>
      </c>
      <c r="P758" s="13">
        <f>(MA1SONY[[#This Row],[Adj Close]]-N758)^2</f>
        <v>0.86465201777778222</v>
      </c>
      <c r="Q758" s="13">
        <f>ABS(MA1SONY[[#This Row],[Erorr 3]])</f>
        <v>0.92986666666666906</v>
      </c>
      <c r="R758" s="15">
        <f>MA1SONY[[#This Row],[Abs Erorr 3]]/MA1SONY[[#This Row],[Adj Close]]</f>
        <v>5.7733460820470935E-2</v>
      </c>
    </row>
    <row r="759" spans="2:18">
      <c r="B759" s="7">
        <v>44880.291666666664</v>
      </c>
      <c r="C759" s="8">
        <v>16.157</v>
      </c>
      <c r="D759" s="9">
        <f t="shared" si="56"/>
        <v>16.106200000000001</v>
      </c>
      <c r="E759" s="10">
        <f>MA1SONY[[#This Row],[Adj Close]]-MA1SONY[[#This Row],[Naive Trend ]]</f>
        <v>5.0799999999998846E-2</v>
      </c>
      <c r="F759" s="6">
        <f t="shared" si="55"/>
        <v>2.5806399999998828E-3</v>
      </c>
      <c r="G759" s="6">
        <f>ABS(MA1SONY[[#This Row],[Erorr 1]])</f>
        <v>5.0799999999998846E-2</v>
      </c>
      <c r="H759" s="11">
        <f>MA1SONY[[#This Row],[Abs Erorr 1]]/MA1SONY[[#This Row],[Adj Close]]</f>
        <v>3.1441480472859345E-3</v>
      </c>
      <c r="I759" s="9">
        <f t="shared" si="58"/>
        <v>16.024766666666668</v>
      </c>
      <c r="J759" s="12">
        <f>(MA1SONY[[#This Row],[Adj Close]]-MA1SONY[[#This Row],[3-MA]])</f>
        <v>0.13223333333333187</v>
      </c>
      <c r="K759" s="13">
        <f t="shared" si="57"/>
        <v>1.7485654444444058E-2</v>
      </c>
      <c r="L759" s="13">
        <f>ABS(MA1SONY[[#This Row],[Erorr 2]])</f>
        <v>0.13223333333333187</v>
      </c>
      <c r="M759" s="11">
        <f>MA1SONY[[#This Row],[Abs Erorr 2]]/MA1SONY[[#This Row],[Adj Close]]</f>
        <v>8.1842751335849395E-3</v>
      </c>
      <c r="N759" s="9">
        <f t="shared" si="59"/>
        <v>15.431350000000002</v>
      </c>
      <c r="O759" s="14">
        <f>MA1SONY[[#This Row],[Adj Close]]-MA1SONY[[#This Row],[6-MA]]</f>
        <v>0.72564999999999813</v>
      </c>
      <c r="P759" s="13">
        <f>(MA1SONY[[#This Row],[Adj Close]]-N759)^2</f>
        <v>0.52656792249999729</v>
      </c>
      <c r="Q759" s="13">
        <f>ABS(MA1SONY[[#This Row],[Erorr 3]])</f>
        <v>0.72564999999999813</v>
      </c>
      <c r="R759" s="15">
        <f>MA1SONY[[#This Row],[Abs Erorr 3]]/MA1SONY[[#This Row],[Adj Close]]</f>
        <v>4.4912421860493788E-2</v>
      </c>
    </row>
    <row r="760" spans="2:18">
      <c r="B760" s="7">
        <v>44881.291666666664</v>
      </c>
      <c r="C760" s="8">
        <v>15.856</v>
      </c>
      <c r="D760" s="9">
        <f t="shared" si="56"/>
        <v>16.157</v>
      </c>
      <c r="E760" s="10">
        <f>MA1SONY[[#This Row],[Adj Close]]-MA1SONY[[#This Row],[Naive Trend ]]</f>
        <v>-0.30100000000000016</v>
      </c>
      <c r="F760" s="6">
        <f t="shared" si="55"/>
        <v>9.0601000000000098E-2</v>
      </c>
      <c r="G760" s="6">
        <f>ABS(MA1SONY[[#This Row],[Erorr 1]])</f>
        <v>0.30100000000000016</v>
      </c>
      <c r="H760" s="11">
        <f>MA1SONY[[#This Row],[Abs Erorr 1]]/MA1SONY[[#This Row],[Adj Close]]</f>
        <v>1.8983350151362269E-2</v>
      </c>
      <c r="I760" s="9">
        <f t="shared" si="58"/>
        <v>16.166766666666664</v>
      </c>
      <c r="J760" s="12">
        <f>(MA1SONY[[#This Row],[Adj Close]]-MA1SONY[[#This Row],[3-MA]])</f>
        <v>-0.31076666666666419</v>
      </c>
      <c r="K760" s="13">
        <f t="shared" si="57"/>
        <v>9.6575921111109575E-2</v>
      </c>
      <c r="L760" s="13">
        <f>ABS(MA1SONY[[#This Row],[Erorr 2]])</f>
        <v>0.31076666666666419</v>
      </c>
      <c r="M760" s="11">
        <f>MA1SONY[[#This Row],[Abs Erorr 2]]/MA1SONY[[#This Row],[Adj Close]]</f>
        <v>1.9599310460813837E-2</v>
      </c>
      <c r="N760" s="9">
        <f t="shared" si="59"/>
        <v>15.6652</v>
      </c>
      <c r="O760" s="14">
        <f>MA1SONY[[#This Row],[Adj Close]]-MA1SONY[[#This Row],[6-MA]]</f>
        <v>0.19079999999999941</v>
      </c>
      <c r="P760" s="13">
        <f>(MA1SONY[[#This Row],[Adj Close]]-N760)^2</f>
        <v>3.640463999999978E-2</v>
      </c>
      <c r="Q760" s="13">
        <f>ABS(MA1SONY[[#This Row],[Erorr 3]])</f>
        <v>0.19079999999999941</v>
      </c>
      <c r="R760" s="15">
        <f>MA1SONY[[#This Row],[Abs Erorr 3]]/MA1SONY[[#This Row],[Adj Close]]</f>
        <v>1.2033299697275443E-2</v>
      </c>
    </row>
    <row r="761" spans="2:18">
      <c r="B761" s="7">
        <v>44882.291666666664</v>
      </c>
      <c r="C761" s="8">
        <v>15.795500000000001</v>
      </c>
      <c r="D761" s="9">
        <f t="shared" si="56"/>
        <v>15.856</v>
      </c>
      <c r="E761" s="10">
        <f>MA1SONY[[#This Row],[Adj Close]]-MA1SONY[[#This Row],[Naive Trend ]]</f>
        <v>-6.0499999999999332E-2</v>
      </c>
      <c r="F761" s="6">
        <f t="shared" si="55"/>
        <v>3.6602499999999192E-3</v>
      </c>
      <c r="G761" s="6">
        <f>ABS(MA1SONY[[#This Row],[Erorr 1]])</f>
        <v>6.0499999999999332E-2</v>
      </c>
      <c r="H761" s="11">
        <f>MA1SONY[[#This Row],[Abs Erorr 1]]/MA1SONY[[#This Row],[Adj Close]]</f>
        <v>3.8302048051659858E-3</v>
      </c>
      <c r="I761" s="9">
        <f t="shared" si="58"/>
        <v>16.039733333333334</v>
      </c>
      <c r="J761" s="12">
        <f>(MA1SONY[[#This Row],[Adj Close]]-MA1SONY[[#This Row],[3-MA]])</f>
        <v>-0.24423333333333375</v>
      </c>
      <c r="K761" s="13">
        <f t="shared" si="57"/>
        <v>5.9649921111111316E-2</v>
      </c>
      <c r="L761" s="13">
        <f>ABS(MA1SONY[[#This Row],[Erorr 2]])</f>
        <v>0.24423333333333375</v>
      </c>
      <c r="M761" s="11">
        <f>MA1SONY[[#This Row],[Abs Erorr 2]]/MA1SONY[[#This Row],[Adj Close]]</f>
        <v>1.5462209701075227E-2</v>
      </c>
      <c r="N761" s="9">
        <f t="shared" si="59"/>
        <v>15.806216666666666</v>
      </c>
      <c r="O761" s="14">
        <f>MA1SONY[[#This Row],[Adj Close]]-MA1SONY[[#This Row],[6-MA]]</f>
        <v>-1.0716666666665375E-2</v>
      </c>
      <c r="P761" s="13">
        <f>(MA1SONY[[#This Row],[Adj Close]]-N761)^2</f>
        <v>1.1484694444441676E-4</v>
      </c>
      <c r="Q761" s="13">
        <f>ABS(MA1SONY[[#This Row],[Erorr 3]])</f>
        <v>1.0716666666665375E-2</v>
      </c>
      <c r="R761" s="15">
        <f>MA1SONY[[#This Row],[Abs Erorr 3]]/MA1SONY[[#This Row],[Adj Close]]</f>
        <v>6.7846327540536065E-4</v>
      </c>
    </row>
    <row r="762" spans="2:18">
      <c r="B762" s="7">
        <v>44883.291666666664</v>
      </c>
      <c r="C762" s="8">
        <v>15.7095</v>
      </c>
      <c r="D762" s="9">
        <f t="shared" si="56"/>
        <v>15.795500000000001</v>
      </c>
      <c r="E762" s="10">
        <f>MA1SONY[[#This Row],[Adj Close]]-MA1SONY[[#This Row],[Naive Trend ]]</f>
        <v>-8.6000000000000298E-2</v>
      </c>
      <c r="F762" s="6">
        <f t="shared" si="55"/>
        <v>7.396000000000051E-3</v>
      </c>
      <c r="G762" s="6">
        <f>ABS(MA1SONY[[#This Row],[Erorr 1]])</f>
        <v>8.6000000000000298E-2</v>
      </c>
      <c r="H762" s="11">
        <f>MA1SONY[[#This Row],[Abs Erorr 1]]/MA1SONY[[#This Row],[Adj Close]]</f>
        <v>5.4743944746809443E-3</v>
      </c>
      <c r="I762" s="9">
        <f t="shared" si="58"/>
        <v>15.936166666666665</v>
      </c>
      <c r="J762" s="12">
        <f>(MA1SONY[[#This Row],[Adj Close]]-MA1SONY[[#This Row],[3-MA]])</f>
        <v>-0.2266666666666648</v>
      </c>
      <c r="K762" s="13">
        <f t="shared" si="57"/>
        <v>5.1377777777776933E-2</v>
      </c>
      <c r="L762" s="13">
        <f>ABS(MA1SONY[[#This Row],[Erorr 2]])</f>
        <v>0.2266666666666648</v>
      </c>
      <c r="M762" s="11">
        <f>MA1SONY[[#This Row],[Abs Erorr 2]]/MA1SONY[[#This Row],[Adj Close]]</f>
        <v>1.4428636599934102E-2</v>
      </c>
      <c r="N762" s="9">
        <f t="shared" si="59"/>
        <v>15.980466666666667</v>
      </c>
      <c r="O762" s="14">
        <f>MA1SONY[[#This Row],[Adj Close]]-MA1SONY[[#This Row],[6-MA]]</f>
        <v>-0.27096666666666636</v>
      </c>
      <c r="P762" s="13">
        <f>(MA1SONY[[#This Row],[Adj Close]]-N762)^2</f>
        <v>7.3422934444444282E-2</v>
      </c>
      <c r="Q762" s="13">
        <f>ABS(MA1SONY[[#This Row],[Erorr 3]])</f>
        <v>0.27096666666666636</v>
      </c>
      <c r="R762" s="15">
        <f>MA1SONY[[#This Row],[Abs Erorr 3]]/MA1SONY[[#This Row],[Adj Close]]</f>
        <v>1.7248586311891936E-2</v>
      </c>
    </row>
    <row r="763" spans="2:18">
      <c r="B763" s="7">
        <v>44886.291666666664</v>
      </c>
      <c r="C763" s="8">
        <v>15.455399999999999</v>
      </c>
      <c r="D763" s="9">
        <f t="shared" si="56"/>
        <v>15.7095</v>
      </c>
      <c r="E763" s="10">
        <f>MA1SONY[[#This Row],[Adj Close]]-MA1SONY[[#This Row],[Naive Trend ]]</f>
        <v>-0.2541000000000011</v>
      </c>
      <c r="F763" s="6">
        <f t="shared" si="55"/>
        <v>6.4566810000000557E-2</v>
      </c>
      <c r="G763" s="6">
        <f>ABS(MA1SONY[[#This Row],[Erorr 1]])</f>
        <v>0.2541000000000011</v>
      </c>
      <c r="H763" s="11">
        <f>MA1SONY[[#This Row],[Abs Erorr 1]]/MA1SONY[[#This Row],[Adj Close]]</f>
        <v>1.6440855623277375E-2</v>
      </c>
      <c r="I763" s="9">
        <f t="shared" si="58"/>
        <v>15.786999999999999</v>
      </c>
      <c r="J763" s="12">
        <f>(MA1SONY[[#This Row],[Adj Close]]-MA1SONY[[#This Row],[3-MA]])</f>
        <v>-0.33159999999999989</v>
      </c>
      <c r="K763" s="13">
        <f t="shared" si="57"/>
        <v>0.10995855999999993</v>
      </c>
      <c r="L763" s="13">
        <f>ABS(MA1SONY[[#This Row],[Erorr 2]])</f>
        <v>0.33159999999999989</v>
      </c>
      <c r="M763" s="11">
        <f>MA1SONY[[#This Row],[Abs Erorr 2]]/MA1SONY[[#This Row],[Adj Close]]</f>
        <v>2.1455284237224523E-2</v>
      </c>
      <c r="N763" s="9">
        <f t="shared" si="59"/>
        <v>15.976883333333333</v>
      </c>
      <c r="O763" s="14">
        <f>MA1SONY[[#This Row],[Adj Close]]-MA1SONY[[#This Row],[6-MA]]</f>
        <v>-0.52148333333333419</v>
      </c>
      <c r="P763" s="13">
        <f>(MA1SONY[[#This Row],[Adj Close]]-N763)^2</f>
        <v>0.27194486694444531</v>
      </c>
      <c r="Q763" s="13">
        <f>ABS(MA1SONY[[#This Row],[Erorr 3]])</f>
        <v>0.52148333333333419</v>
      </c>
      <c r="R763" s="15">
        <f>MA1SONY[[#This Row],[Abs Erorr 3]]/MA1SONY[[#This Row],[Adj Close]]</f>
        <v>3.3741173527267763E-2</v>
      </c>
    </row>
    <row r="764" spans="2:18">
      <c r="B764" s="7">
        <v>44887.291666666664</v>
      </c>
      <c r="C764" s="8">
        <v>15.8756</v>
      </c>
      <c r="D764" s="9">
        <f t="shared" si="56"/>
        <v>15.455399999999999</v>
      </c>
      <c r="E764" s="10">
        <f>MA1SONY[[#This Row],[Adj Close]]-MA1SONY[[#This Row],[Naive Trend ]]</f>
        <v>0.42020000000000124</v>
      </c>
      <c r="F764" s="6">
        <f t="shared" si="55"/>
        <v>0.17656804000000104</v>
      </c>
      <c r="G764" s="6">
        <f>ABS(MA1SONY[[#This Row],[Erorr 1]])</f>
        <v>0.42020000000000124</v>
      </c>
      <c r="H764" s="11">
        <f>MA1SONY[[#This Row],[Abs Erorr 1]]/MA1SONY[[#This Row],[Adj Close]]</f>
        <v>2.6468290962231425E-2</v>
      </c>
      <c r="I764" s="9">
        <f t="shared" si="58"/>
        <v>15.653466666666667</v>
      </c>
      <c r="J764" s="12">
        <f>(MA1SONY[[#This Row],[Adj Close]]-MA1SONY[[#This Row],[3-MA]])</f>
        <v>0.22213333333333374</v>
      </c>
      <c r="K764" s="13">
        <f t="shared" si="57"/>
        <v>4.9343217777777955E-2</v>
      </c>
      <c r="L764" s="13">
        <f>ABS(MA1SONY[[#This Row],[Erorr 2]])</f>
        <v>0.22213333333333374</v>
      </c>
      <c r="M764" s="11">
        <f>MA1SONY[[#This Row],[Abs Erorr 2]]/MA1SONY[[#This Row],[Adj Close]]</f>
        <v>1.399212208252499E-2</v>
      </c>
      <c r="N764" s="9">
        <f t="shared" si="59"/>
        <v>15.8466</v>
      </c>
      <c r="O764" s="14">
        <f>MA1SONY[[#This Row],[Adj Close]]-MA1SONY[[#This Row],[6-MA]]</f>
        <v>2.8999999999999915E-2</v>
      </c>
      <c r="P764" s="13">
        <f>(MA1SONY[[#This Row],[Adj Close]]-N764)^2</f>
        <v>8.4099999999999507E-4</v>
      </c>
      <c r="Q764" s="13">
        <f>ABS(MA1SONY[[#This Row],[Erorr 3]])</f>
        <v>2.8999999999999915E-2</v>
      </c>
      <c r="R764" s="15">
        <f>MA1SONY[[#This Row],[Abs Erorr 3]]/MA1SONY[[#This Row],[Adj Close]]</f>
        <v>1.8267026128146284E-3</v>
      </c>
    </row>
    <row r="765" spans="2:18">
      <c r="B765" s="7">
        <v>44888.291666666664</v>
      </c>
      <c r="C765" s="8">
        <v>16.063199999999998</v>
      </c>
      <c r="D765" s="9">
        <f t="shared" si="56"/>
        <v>15.8756</v>
      </c>
      <c r="E765" s="10">
        <f>MA1SONY[[#This Row],[Adj Close]]-MA1SONY[[#This Row],[Naive Trend ]]</f>
        <v>0.18759999999999799</v>
      </c>
      <c r="F765" s="6">
        <f t="shared" si="55"/>
        <v>3.5193759999999248E-2</v>
      </c>
      <c r="G765" s="6">
        <f>ABS(MA1SONY[[#This Row],[Erorr 1]])</f>
        <v>0.18759999999999799</v>
      </c>
      <c r="H765" s="11">
        <f>MA1SONY[[#This Row],[Abs Erorr 1]]/MA1SONY[[#This Row],[Adj Close]]</f>
        <v>1.1678868469545172E-2</v>
      </c>
      <c r="I765" s="9">
        <f t="shared" si="58"/>
        <v>15.680166666666667</v>
      </c>
      <c r="J765" s="12">
        <f>(MA1SONY[[#This Row],[Adj Close]]-MA1SONY[[#This Row],[3-MA]])</f>
        <v>0.38303333333333178</v>
      </c>
      <c r="K765" s="13">
        <f t="shared" si="57"/>
        <v>0.14671453444444327</v>
      </c>
      <c r="L765" s="13">
        <f>ABS(MA1SONY[[#This Row],[Erorr 2]])</f>
        <v>0.38303333333333178</v>
      </c>
      <c r="M765" s="11">
        <f>MA1SONY[[#This Row],[Abs Erorr 2]]/MA1SONY[[#This Row],[Adj Close]]</f>
        <v>2.3845394026926876E-2</v>
      </c>
      <c r="N765" s="9">
        <f t="shared" si="59"/>
        <v>15.808166666666667</v>
      </c>
      <c r="O765" s="14">
        <f>MA1SONY[[#This Row],[Adj Close]]-MA1SONY[[#This Row],[6-MA]]</f>
        <v>0.25503333333333167</v>
      </c>
      <c r="P765" s="13">
        <f>(MA1SONY[[#This Row],[Adj Close]]-N765)^2</f>
        <v>6.5042001111110262E-2</v>
      </c>
      <c r="Q765" s="13">
        <f>ABS(MA1SONY[[#This Row],[Erorr 3]])</f>
        <v>0.25503333333333167</v>
      </c>
      <c r="R765" s="15">
        <f>MA1SONY[[#This Row],[Abs Erorr 3]]/MA1SONY[[#This Row],[Adj Close]]</f>
        <v>1.5876869698026028E-2</v>
      </c>
    </row>
    <row r="766" spans="2:18">
      <c r="B766" s="7">
        <v>44890.291666666664</v>
      </c>
      <c r="C766" s="8">
        <v>16.198</v>
      </c>
      <c r="D766" s="9">
        <f t="shared" si="56"/>
        <v>16.063199999999998</v>
      </c>
      <c r="E766" s="10">
        <f>MA1SONY[[#This Row],[Adj Close]]-MA1SONY[[#This Row],[Naive Trend ]]</f>
        <v>0.13480000000000203</v>
      </c>
      <c r="F766" s="6">
        <f t="shared" si="55"/>
        <v>1.8171040000000548E-2</v>
      </c>
      <c r="G766" s="6">
        <f>ABS(MA1SONY[[#This Row],[Erorr 1]])</f>
        <v>0.13480000000000203</v>
      </c>
      <c r="H766" s="11">
        <f>MA1SONY[[#This Row],[Abs Erorr 1]]/MA1SONY[[#This Row],[Adj Close]]</f>
        <v>8.3220150635882218E-3</v>
      </c>
      <c r="I766" s="9">
        <f t="shared" si="58"/>
        <v>15.798066666666665</v>
      </c>
      <c r="J766" s="12">
        <f>(MA1SONY[[#This Row],[Adj Close]]-MA1SONY[[#This Row],[3-MA]])</f>
        <v>0.39993333333333503</v>
      </c>
      <c r="K766" s="13">
        <f t="shared" si="57"/>
        <v>0.15994667111111247</v>
      </c>
      <c r="L766" s="13">
        <f>ABS(MA1SONY[[#This Row],[Erorr 2]])</f>
        <v>0.39993333333333503</v>
      </c>
      <c r="M766" s="11">
        <f>MA1SONY[[#This Row],[Abs Erorr 2]]/MA1SONY[[#This Row],[Adj Close]]</f>
        <v>2.4690290982425919E-2</v>
      </c>
      <c r="N766" s="9">
        <f t="shared" si="59"/>
        <v>15.792533333333331</v>
      </c>
      <c r="O766" s="14">
        <f>MA1SONY[[#This Row],[Adj Close]]-MA1SONY[[#This Row],[6-MA]]</f>
        <v>0.40546666666666908</v>
      </c>
      <c r="P766" s="13">
        <f>(MA1SONY[[#This Row],[Adj Close]]-N766)^2</f>
        <v>0.16440321777777975</v>
      </c>
      <c r="Q766" s="13">
        <f>ABS(MA1SONY[[#This Row],[Erorr 3]])</f>
        <v>0.40546666666666908</v>
      </c>
      <c r="R766" s="15">
        <f>MA1SONY[[#This Row],[Abs Erorr 3]]/MA1SONY[[#This Row],[Adj Close]]</f>
        <v>2.5031896942009451E-2</v>
      </c>
    </row>
    <row r="767" spans="2:18">
      <c r="B767" s="7">
        <v>44893.291666666664</v>
      </c>
      <c r="C767" s="8">
        <v>16.057300000000001</v>
      </c>
      <c r="D767" s="9">
        <f t="shared" si="56"/>
        <v>16.198</v>
      </c>
      <c r="E767" s="10">
        <f>MA1SONY[[#This Row],[Adj Close]]-MA1SONY[[#This Row],[Naive Trend ]]</f>
        <v>-0.14069999999999894</v>
      </c>
      <c r="F767" s="6">
        <f t="shared" si="55"/>
        <v>1.9796489999999702E-2</v>
      </c>
      <c r="G767" s="6">
        <f>ABS(MA1SONY[[#This Row],[Erorr 1]])</f>
        <v>0.14069999999999894</v>
      </c>
      <c r="H767" s="11">
        <f>MA1SONY[[#This Row],[Abs Erorr 1]]/MA1SONY[[#This Row],[Adj Close]]</f>
        <v>8.7623697632851685E-3</v>
      </c>
      <c r="I767" s="9">
        <f t="shared" si="58"/>
        <v>16.0456</v>
      </c>
      <c r="J767" s="12">
        <f>(MA1SONY[[#This Row],[Adj Close]]-MA1SONY[[#This Row],[3-MA]])</f>
        <v>1.1700000000001154E-2</v>
      </c>
      <c r="K767" s="13">
        <f t="shared" si="57"/>
        <v>1.36890000000027E-4</v>
      </c>
      <c r="L767" s="13">
        <f>ABS(MA1SONY[[#This Row],[Erorr 2]])</f>
        <v>1.1700000000001154E-2</v>
      </c>
      <c r="M767" s="11">
        <f>MA1SONY[[#This Row],[Abs Erorr 2]]/MA1SONY[[#This Row],[Adj Close]]</f>
        <v>7.2864055600886527E-4</v>
      </c>
      <c r="N767" s="9">
        <f t="shared" si="59"/>
        <v>15.849533333333332</v>
      </c>
      <c r="O767" s="14">
        <f>MA1SONY[[#This Row],[Adj Close]]-MA1SONY[[#This Row],[6-MA]]</f>
        <v>0.20776666666666976</v>
      </c>
      <c r="P767" s="13">
        <f>(MA1SONY[[#This Row],[Adj Close]]-N767)^2</f>
        <v>4.3166987777779067E-2</v>
      </c>
      <c r="Q767" s="13">
        <f>ABS(MA1SONY[[#This Row],[Erorr 3]])</f>
        <v>0.20776666666666976</v>
      </c>
      <c r="R767" s="15">
        <f>MA1SONY[[#This Row],[Abs Erorr 3]]/MA1SONY[[#This Row],[Adj Close]]</f>
        <v>1.2939078591461189E-2</v>
      </c>
    </row>
    <row r="768" spans="2:18">
      <c r="B768" s="7">
        <v>44894.291666666664</v>
      </c>
      <c r="C768" s="8">
        <v>16.068999999999999</v>
      </c>
      <c r="D768" s="9">
        <f t="shared" si="56"/>
        <v>16.057300000000001</v>
      </c>
      <c r="E768" s="10">
        <f>MA1SONY[[#This Row],[Adj Close]]-MA1SONY[[#This Row],[Naive Trend ]]</f>
        <v>1.1699999999997601E-2</v>
      </c>
      <c r="F768" s="6">
        <f t="shared" si="55"/>
        <v>1.3688999999994386E-4</v>
      </c>
      <c r="G768" s="6">
        <f>ABS(MA1SONY[[#This Row],[Erorr 1]])</f>
        <v>1.1699999999997601E-2</v>
      </c>
      <c r="H768" s="11">
        <f>MA1SONY[[#This Row],[Abs Erorr 1]]/MA1SONY[[#This Row],[Adj Close]]</f>
        <v>7.2811002551481749E-4</v>
      </c>
      <c r="I768" s="9">
        <f t="shared" si="58"/>
        <v>16.106166666666667</v>
      </c>
      <c r="J768" s="12">
        <f>(MA1SONY[[#This Row],[Adj Close]]-MA1SONY[[#This Row],[3-MA]])</f>
        <v>-3.716666666666768E-2</v>
      </c>
      <c r="K768" s="13">
        <f t="shared" si="57"/>
        <v>1.3813611111111864E-3</v>
      </c>
      <c r="L768" s="13">
        <f>ABS(MA1SONY[[#This Row],[Erorr 2]])</f>
        <v>3.716666666666768E-2</v>
      </c>
      <c r="M768" s="11">
        <f>MA1SONY[[#This Row],[Abs Erorr 2]]/MA1SONY[[#This Row],[Adj Close]]</f>
        <v>2.3129421038439032E-3</v>
      </c>
      <c r="N768" s="9">
        <f t="shared" si="59"/>
        <v>15.893166666666668</v>
      </c>
      <c r="O768" s="14">
        <f>MA1SONY[[#This Row],[Adj Close]]-MA1SONY[[#This Row],[6-MA]]</f>
        <v>0.17583333333333151</v>
      </c>
      <c r="P768" s="13">
        <f>(MA1SONY[[#This Row],[Adj Close]]-N768)^2</f>
        <v>3.0917361111110469E-2</v>
      </c>
      <c r="Q768" s="13">
        <f>ABS(MA1SONY[[#This Row],[Erorr 3]])</f>
        <v>0.17583333333333151</v>
      </c>
      <c r="R768" s="15">
        <f>MA1SONY[[#This Row],[Abs Erorr 3]]/MA1SONY[[#This Row],[Adj Close]]</f>
        <v>1.0942394258095185E-2</v>
      </c>
    </row>
    <row r="769" spans="2:18">
      <c r="B769" s="7">
        <v>44895.291666666664</v>
      </c>
      <c r="C769" s="8">
        <v>16.2332</v>
      </c>
      <c r="D769" s="9">
        <f t="shared" si="56"/>
        <v>16.068999999999999</v>
      </c>
      <c r="E769" s="10">
        <f>MA1SONY[[#This Row],[Adj Close]]-MA1SONY[[#This Row],[Naive Trend ]]</f>
        <v>0.16420000000000101</v>
      </c>
      <c r="F769" s="6">
        <f t="shared" si="55"/>
        <v>2.6961640000000332E-2</v>
      </c>
      <c r="G769" s="6">
        <f>ABS(MA1SONY[[#This Row],[Erorr 1]])</f>
        <v>0.16420000000000101</v>
      </c>
      <c r="H769" s="11">
        <f>MA1SONY[[#This Row],[Abs Erorr 1]]/MA1SONY[[#This Row],[Adj Close]]</f>
        <v>1.0115072813739806E-2</v>
      </c>
      <c r="I769" s="9">
        <f t="shared" si="58"/>
        <v>16.108100000000004</v>
      </c>
      <c r="J769" s="12">
        <f>(MA1SONY[[#This Row],[Adj Close]]-MA1SONY[[#This Row],[3-MA]])</f>
        <v>0.12509999999999621</v>
      </c>
      <c r="K769" s="13">
        <f t="shared" si="57"/>
        <v>1.5650009999999052E-2</v>
      </c>
      <c r="L769" s="13">
        <f>ABS(MA1SONY[[#This Row],[Erorr 2]])</f>
        <v>0.12509999999999621</v>
      </c>
      <c r="M769" s="11">
        <f>MA1SONY[[#This Row],[Abs Erorr 2]]/MA1SONY[[#This Row],[Adj Close]]</f>
        <v>7.7064288002363186E-3</v>
      </c>
      <c r="N769" s="9">
        <f t="shared" si="59"/>
        <v>15.953083333333334</v>
      </c>
      <c r="O769" s="14">
        <f>MA1SONY[[#This Row],[Adj Close]]-MA1SONY[[#This Row],[6-MA]]</f>
        <v>0.28011666666666635</v>
      </c>
      <c r="P769" s="13">
        <f>(MA1SONY[[#This Row],[Adj Close]]-N769)^2</f>
        <v>7.8465346944444264E-2</v>
      </c>
      <c r="Q769" s="13">
        <f>ABS(MA1SONY[[#This Row],[Erorr 3]])</f>
        <v>0.28011666666666635</v>
      </c>
      <c r="R769" s="15">
        <f>MA1SONY[[#This Row],[Abs Erorr 3]]/MA1SONY[[#This Row],[Adj Close]]</f>
        <v>1.7255788548571221E-2</v>
      </c>
    </row>
    <row r="770" spans="2:18">
      <c r="B770" s="7">
        <v>44896.291666666664</v>
      </c>
      <c r="C770" s="8">
        <v>16.403199999999998</v>
      </c>
      <c r="D770" s="9">
        <f t="shared" si="56"/>
        <v>16.2332</v>
      </c>
      <c r="E770" s="10">
        <f>MA1SONY[[#This Row],[Adj Close]]-MA1SONY[[#This Row],[Naive Trend ]]</f>
        <v>0.16999999999999815</v>
      </c>
      <c r="F770" s="6">
        <f t="shared" si="55"/>
        <v>2.8899999999999371E-2</v>
      </c>
      <c r="G770" s="6">
        <f>ABS(MA1SONY[[#This Row],[Erorr 1]])</f>
        <v>0.16999999999999815</v>
      </c>
      <c r="H770" s="11">
        <f>MA1SONY[[#This Row],[Abs Erorr 1]]/MA1SONY[[#This Row],[Adj Close]]</f>
        <v>1.0363831447522323E-2</v>
      </c>
      <c r="I770" s="9">
        <f t="shared" si="58"/>
        <v>16.119833333333332</v>
      </c>
      <c r="J770" s="12">
        <f>(MA1SONY[[#This Row],[Adj Close]]-MA1SONY[[#This Row],[3-MA]])</f>
        <v>0.28336666666666588</v>
      </c>
      <c r="K770" s="13">
        <f t="shared" si="57"/>
        <v>8.0296667777777331E-2</v>
      </c>
      <c r="L770" s="13">
        <f>ABS(MA1SONY[[#This Row],[Erorr 2]])</f>
        <v>0.28336666666666588</v>
      </c>
      <c r="M770" s="11">
        <f>MA1SONY[[#This Row],[Abs Erorr 2]]/MA1SONY[[#This Row],[Adj Close]]</f>
        <v>1.7275084536350585E-2</v>
      </c>
      <c r="N770" s="9">
        <f t="shared" si="59"/>
        <v>16.082716666666666</v>
      </c>
      <c r="O770" s="14">
        <f>MA1SONY[[#This Row],[Adj Close]]-MA1SONY[[#This Row],[6-MA]]</f>
        <v>0.3204833333333319</v>
      </c>
      <c r="P770" s="13">
        <f>(MA1SONY[[#This Row],[Adj Close]]-N770)^2</f>
        <v>0.10270956694444353</v>
      </c>
      <c r="Q770" s="13">
        <f>ABS(MA1SONY[[#This Row],[Erorr 3]])</f>
        <v>0.3204833333333319</v>
      </c>
      <c r="R770" s="15">
        <f>MA1SONY[[#This Row],[Abs Erorr 3]]/MA1SONY[[#This Row],[Adj Close]]</f>
        <v>1.9537854402392942E-2</v>
      </c>
    </row>
    <row r="771" spans="2:18">
      <c r="B771" s="7">
        <v>44897.291666666664</v>
      </c>
      <c r="C771" s="8">
        <v>16.1785</v>
      </c>
      <c r="D771" s="9">
        <f t="shared" si="56"/>
        <v>16.403199999999998</v>
      </c>
      <c r="E771" s="10">
        <f>MA1SONY[[#This Row],[Adj Close]]-MA1SONY[[#This Row],[Naive Trend ]]</f>
        <v>-0.22469999999999857</v>
      </c>
      <c r="F771" s="6">
        <f t="shared" si="55"/>
        <v>5.0490089999999356E-2</v>
      </c>
      <c r="G771" s="6">
        <f>ABS(MA1SONY[[#This Row],[Erorr 1]])</f>
        <v>0.22469999999999857</v>
      </c>
      <c r="H771" s="11">
        <f>MA1SONY[[#This Row],[Abs Erorr 1]]/MA1SONY[[#This Row],[Adj Close]]</f>
        <v>1.388880304107294E-2</v>
      </c>
      <c r="I771" s="9">
        <f t="shared" si="58"/>
        <v>16.235133333333334</v>
      </c>
      <c r="J771" s="12">
        <f>(MA1SONY[[#This Row],[Adj Close]]-MA1SONY[[#This Row],[3-MA]])</f>
        <v>-5.6633333333333979E-2</v>
      </c>
      <c r="K771" s="13">
        <f t="shared" si="57"/>
        <v>3.2073344444445177E-3</v>
      </c>
      <c r="L771" s="13">
        <f>ABS(MA1SONY[[#This Row],[Erorr 2]])</f>
        <v>5.6633333333333979E-2</v>
      </c>
      <c r="M771" s="11">
        <f>MA1SONY[[#This Row],[Abs Erorr 2]]/MA1SONY[[#This Row],[Adj Close]]</f>
        <v>3.5005305395020541E-3</v>
      </c>
      <c r="N771" s="9">
        <f t="shared" si="59"/>
        <v>16.170649999999998</v>
      </c>
      <c r="O771" s="14">
        <f>MA1SONY[[#This Row],[Adj Close]]-MA1SONY[[#This Row],[6-MA]]</f>
        <v>7.8500000000012449E-3</v>
      </c>
      <c r="P771" s="13">
        <f>(MA1SONY[[#This Row],[Adj Close]]-N771)^2</f>
        <v>6.1622500000019551E-5</v>
      </c>
      <c r="Q771" s="13">
        <f>ABS(MA1SONY[[#This Row],[Erorr 3]])</f>
        <v>7.8500000000012449E-3</v>
      </c>
      <c r="R771" s="15">
        <f>MA1SONY[[#This Row],[Abs Erorr 3]]/MA1SONY[[#This Row],[Adj Close]]</f>
        <v>4.8521185524005595E-4</v>
      </c>
    </row>
    <row r="772" spans="2:18">
      <c r="B772" s="7">
        <v>44900.291666666664</v>
      </c>
      <c r="C772" s="8">
        <v>15.947900000000001</v>
      </c>
      <c r="D772" s="9">
        <f t="shared" si="56"/>
        <v>16.1785</v>
      </c>
      <c r="E772" s="10">
        <f>MA1SONY[[#This Row],[Adj Close]]-MA1SONY[[#This Row],[Naive Trend ]]</f>
        <v>-0.23059999999999903</v>
      </c>
      <c r="F772" s="6">
        <f t="shared" ref="F772:F835" si="60">(C772-D772)^2</f>
        <v>5.3176359999999555E-2</v>
      </c>
      <c r="G772" s="6">
        <f>ABS(MA1SONY[[#This Row],[Erorr 1]])</f>
        <v>0.23059999999999903</v>
      </c>
      <c r="H772" s="11">
        <f>MA1SONY[[#This Row],[Abs Erorr 1]]/MA1SONY[[#This Row],[Adj Close]]</f>
        <v>1.4459584020466583E-2</v>
      </c>
      <c r="I772" s="9">
        <f t="shared" si="58"/>
        <v>16.27163333333333</v>
      </c>
      <c r="J772" s="12">
        <f>(MA1SONY[[#This Row],[Adj Close]]-MA1SONY[[#This Row],[3-MA]])</f>
        <v>-0.32373333333332965</v>
      </c>
      <c r="K772" s="13">
        <f t="shared" si="57"/>
        <v>0.10480327111110872</v>
      </c>
      <c r="L772" s="13">
        <f>ABS(MA1SONY[[#This Row],[Erorr 2]])</f>
        <v>0.32373333333332965</v>
      </c>
      <c r="M772" s="11">
        <f>MA1SONY[[#This Row],[Abs Erorr 2]]/MA1SONY[[#This Row],[Adj Close]]</f>
        <v>2.0299433363222093E-2</v>
      </c>
      <c r="N772" s="9">
        <f t="shared" si="59"/>
        <v>16.189866666666667</v>
      </c>
      <c r="O772" s="14">
        <f>MA1SONY[[#This Row],[Adj Close]]-MA1SONY[[#This Row],[6-MA]]</f>
        <v>-0.24196666666666644</v>
      </c>
      <c r="P772" s="13">
        <f>(MA1SONY[[#This Row],[Adj Close]]-N772)^2</f>
        <v>5.8547867777777672E-2</v>
      </c>
      <c r="Q772" s="13">
        <f>ABS(MA1SONY[[#This Row],[Erorr 3]])</f>
        <v>0.24196666666666644</v>
      </c>
      <c r="R772" s="15">
        <f>MA1SONY[[#This Row],[Abs Erorr 3]]/MA1SONY[[#This Row],[Adj Close]]</f>
        <v>1.5172321538676968E-2</v>
      </c>
    </row>
    <row r="773" spans="2:18">
      <c r="B773" s="7">
        <v>44901.291666666664</v>
      </c>
      <c r="C773" s="8">
        <v>15.5297</v>
      </c>
      <c r="D773" s="9">
        <f t="shared" ref="D773:D836" si="61">C772</f>
        <v>15.947900000000001</v>
      </c>
      <c r="E773" s="10">
        <f>MA1SONY[[#This Row],[Adj Close]]-MA1SONY[[#This Row],[Naive Trend ]]</f>
        <v>-0.41820000000000057</v>
      </c>
      <c r="F773" s="6">
        <f t="shared" si="60"/>
        <v>0.17489124000000048</v>
      </c>
      <c r="G773" s="6">
        <f>ABS(MA1SONY[[#This Row],[Erorr 1]])</f>
        <v>0.41820000000000057</v>
      </c>
      <c r="H773" s="11">
        <f>MA1SONY[[#This Row],[Abs Erorr 1]]/MA1SONY[[#This Row],[Adj Close]]</f>
        <v>2.6929045635137868E-2</v>
      </c>
      <c r="I773" s="9">
        <f t="shared" si="58"/>
        <v>16.176533333333335</v>
      </c>
      <c r="J773" s="12">
        <f>(MA1SONY[[#This Row],[Adj Close]]-MA1SONY[[#This Row],[3-MA]])</f>
        <v>-0.64683333333333515</v>
      </c>
      <c r="K773" s="13">
        <f t="shared" si="57"/>
        <v>0.41839336111111347</v>
      </c>
      <c r="L773" s="13">
        <f>ABS(MA1SONY[[#This Row],[Erorr 2]])</f>
        <v>0.64683333333333515</v>
      </c>
      <c r="M773" s="11">
        <f>MA1SONY[[#This Row],[Abs Erorr 2]]/MA1SONY[[#This Row],[Adj Close]]</f>
        <v>4.1651373389913211E-2</v>
      </c>
      <c r="N773" s="9">
        <f t="shared" si="59"/>
        <v>16.148183333333332</v>
      </c>
      <c r="O773" s="14">
        <f>MA1SONY[[#This Row],[Adj Close]]-MA1SONY[[#This Row],[6-MA]]</f>
        <v>-0.61848333333333194</v>
      </c>
      <c r="P773" s="13">
        <f>(MA1SONY[[#This Row],[Adj Close]]-N773)^2</f>
        <v>0.38252163361110941</v>
      </c>
      <c r="Q773" s="13">
        <f>ABS(MA1SONY[[#This Row],[Erorr 3]])</f>
        <v>0.61848333333333194</v>
      </c>
      <c r="R773" s="15">
        <f>MA1SONY[[#This Row],[Abs Erorr 3]]/MA1SONY[[#This Row],[Adj Close]]</f>
        <v>3.9825839091117789E-2</v>
      </c>
    </row>
    <row r="774" spans="2:18">
      <c r="B774" s="7">
        <v>44902.291666666664</v>
      </c>
      <c r="C774" s="8">
        <v>15.4457</v>
      </c>
      <c r="D774" s="9">
        <f t="shared" si="61"/>
        <v>15.5297</v>
      </c>
      <c r="E774" s="10">
        <f>MA1SONY[[#This Row],[Adj Close]]-MA1SONY[[#This Row],[Naive Trend ]]</f>
        <v>-8.3999999999999631E-2</v>
      </c>
      <c r="F774" s="6">
        <f t="shared" si="60"/>
        <v>7.0559999999999382E-3</v>
      </c>
      <c r="G774" s="6">
        <f>ABS(MA1SONY[[#This Row],[Erorr 1]])</f>
        <v>8.3999999999999631E-2</v>
      </c>
      <c r="H774" s="11">
        <f>MA1SONY[[#This Row],[Abs Erorr 1]]/MA1SONY[[#This Row],[Adj Close]]</f>
        <v>5.4384068057776354E-3</v>
      </c>
      <c r="I774" s="9">
        <f t="shared" si="58"/>
        <v>15.885366666666668</v>
      </c>
      <c r="J774" s="12">
        <f>(MA1SONY[[#This Row],[Adj Close]]-MA1SONY[[#This Row],[3-MA]])</f>
        <v>-0.43966666666666754</v>
      </c>
      <c r="K774" s="13">
        <f t="shared" ref="K774:K837" si="62">(C774-I774)^2</f>
        <v>0.19330677777777855</v>
      </c>
      <c r="L774" s="13">
        <f>ABS(MA1SONY[[#This Row],[Erorr 2]])</f>
        <v>0.43966666666666754</v>
      </c>
      <c r="M774" s="11">
        <f>MA1SONY[[#This Row],[Abs Erorr 2]]/MA1SONY[[#This Row],[Adj Close]]</f>
        <v>2.8465311812780742E-2</v>
      </c>
      <c r="N774" s="9">
        <f t="shared" si="59"/>
        <v>16.06025</v>
      </c>
      <c r="O774" s="14">
        <f>MA1SONY[[#This Row],[Adj Close]]-MA1SONY[[#This Row],[6-MA]]</f>
        <v>-0.61454999999999949</v>
      </c>
      <c r="P774" s="13">
        <f>(MA1SONY[[#This Row],[Adj Close]]-N774)^2</f>
        <v>0.37767170249999937</v>
      </c>
      <c r="Q774" s="13">
        <f>ABS(MA1SONY[[#This Row],[Erorr 3]])</f>
        <v>0.61454999999999949</v>
      </c>
      <c r="R774" s="15">
        <f>MA1SONY[[#This Row],[Abs Erorr 3]]/MA1SONY[[#This Row],[Adj Close]]</f>
        <v>3.9787772648698309E-2</v>
      </c>
    </row>
    <row r="775" spans="2:18">
      <c r="B775" s="7">
        <v>44903.291666666664</v>
      </c>
      <c r="C775" s="8">
        <v>15.475</v>
      </c>
      <c r="D775" s="9">
        <f t="shared" si="61"/>
        <v>15.4457</v>
      </c>
      <c r="E775" s="10">
        <f>MA1SONY[[#This Row],[Adj Close]]-MA1SONY[[#This Row],[Naive Trend ]]</f>
        <v>2.9299999999999216E-2</v>
      </c>
      <c r="F775" s="6">
        <f t="shared" si="60"/>
        <v>8.5848999999995409E-4</v>
      </c>
      <c r="G775" s="6">
        <f>ABS(MA1SONY[[#This Row],[Erorr 1]])</f>
        <v>2.9299999999999216E-2</v>
      </c>
      <c r="H775" s="11">
        <f>MA1SONY[[#This Row],[Abs Erorr 1]]/MA1SONY[[#This Row],[Adj Close]]</f>
        <v>1.8933764135702241E-3</v>
      </c>
      <c r="I775" s="9">
        <f t="shared" ref="I775:I838" si="63">AVERAGE(C772:C774)</f>
        <v>15.641100000000002</v>
      </c>
      <c r="J775" s="12">
        <f>(MA1SONY[[#This Row],[Adj Close]]-MA1SONY[[#This Row],[3-MA]])</f>
        <v>-0.16610000000000191</v>
      </c>
      <c r="K775" s="13">
        <f t="shared" si="62"/>
        <v>2.7589210000000634E-2</v>
      </c>
      <c r="L775" s="13">
        <f>ABS(MA1SONY[[#This Row],[Erorr 2]])</f>
        <v>0.16610000000000191</v>
      </c>
      <c r="M775" s="11">
        <f>MA1SONY[[#This Row],[Abs Erorr 2]]/MA1SONY[[#This Row],[Adj Close]]</f>
        <v>1.073344103392581E-2</v>
      </c>
      <c r="N775" s="9">
        <f t="shared" si="59"/>
        <v>15.956366666666668</v>
      </c>
      <c r="O775" s="14">
        <f>MA1SONY[[#This Row],[Adj Close]]-MA1SONY[[#This Row],[6-MA]]</f>
        <v>-0.48136666666666805</v>
      </c>
      <c r="P775" s="13">
        <f>(MA1SONY[[#This Row],[Adj Close]]-N775)^2</f>
        <v>0.23171386777777911</v>
      </c>
      <c r="Q775" s="13">
        <f>ABS(MA1SONY[[#This Row],[Erorr 3]])</f>
        <v>0.48136666666666805</v>
      </c>
      <c r="R775" s="15">
        <f>MA1SONY[[#This Row],[Abs Erorr 3]]/MA1SONY[[#This Row],[Adj Close]]</f>
        <v>3.1106085083468051E-2</v>
      </c>
    </row>
    <row r="776" spans="2:18">
      <c r="B776" s="7">
        <v>44904.291666666664</v>
      </c>
      <c r="C776" s="8">
        <v>15.7075</v>
      </c>
      <c r="D776" s="9">
        <f t="shared" si="61"/>
        <v>15.475</v>
      </c>
      <c r="E776" s="10">
        <f>MA1SONY[[#This Row],[Adj Close]]-MA1SONY[[#This Row],[Naive Trend ]]</f>
        <v>0.23249999999999993</v>
      </c>
      <c r="F776" s="6">
        <f t="shared" si="60"/>
        <v>5.4056249999999965E-2</v>
      </c>
      <c r="G776" s="6">
        <f>ABS(MA1SONY[[#This Row],[Erorr 1]])</f>
        <v>0.23249999999999993</v>
      </c>
      <c r="H776" s="11">
        <f>MA1SONY[[#This Row],[Abs Erorr 1]]/MA1SONY[[#This Row],[Adj Close]]</f>
        <v>1.4801846251790542E-2</v>
      </c>
      <c r="I776" s="9">
        <f t="shared" si="63"/>
        <v>15.483466666666667</v>
      </c>
      <c r="J776" s="12">
        <f>(MA1SONY[[#This Row],[Adj Close]]-MA1SONY[[#This Row],[3-MA]])</f>
        <v>0.22403333333333286</v>
      </c>
      <c r="K776" s="13">
        <f t="shared" si="62"/>
        <v>5.0190934444444231E-2</v>
      </c>
      <c r="L776" s="13">
        <f>ABS(MA1SONY[[#This Row],[Erorr 2]])</f>
        <v>0.22403333333333286</v>
      </c>
      <c r="M776" s="11">
        <f>MA1SONY[[#This Row],[Abs Erorr 2]]/MA1SONY[[#This Row],[Adj Close]]</f>
        <v>1.4262825614090903E-2</v>
      </c>
      <c r="N776" s="9">
        <f t="shared" si="59"/>
        <v>15.83</v>
      </c>
      <c r="O776" s="14">
        <f>MA1SONY[[#This Row],[Adj Close]]-MA1SONY[[#This Row],[6-MA]]</f>
        <v>-0.1225000000000005</v>
      </c>
      <c r="P776" s="13">
        <f>(MA1SONY[[#This Row],[Adj Close]]-N776)^2</f>
        <v>1.5006250000000122E-2</v>
      </c>
      <c r="Q776" s="13">
        <f>ABS(MA1SONY[[#This Row],[Erorr 3]])</f>
        <v>0.1225000000000005</v>
      </c>
      <c r="R776" s="15">
        <f>MA1SONY[[#This Row],[Abs Erorr 3]]/MA1SONY[[#This Row],[Adj Close]]</f>
        <v>7.7988222186853732E-3</v>
      </c>
    </row>
    <row r="777" spans="2:18">
      <c r="B777" s="7">
        <v>44907.291666666664</v>
      </c>
      <c r="C777" s="8">
        <v>15.6684</v>
      </c>
      <c r="D777" s="9">
        <f t="shared" si="61"/>
        <v>15.7075</v>
      </c>
      <c r="E777" s="10">
        <f>MA1SONY[[#This Row],[Adj Close]]-MA1SONY[[#This Row],[Naive Trend ]]</f>
        <v>-3.9099999999999469E-2</v>
      </c>
      <c r="F777" s="6">
        <f t="shared" si="60"/>
        <v>1.5288099999999584E-3</v>
      </c>
      <c r="G777" s="6">
        <f>ABS(MA1SONY[[#This Row],[Erorr 1]])</f>
        <v>3.9099999999999469E-2</v>
      </c>
      <c r="H777" s="11">
        <f>MA1SONY[[#This Row],[Abs Erorr 1]]/MA1SONY[[#This Row],[Adj Close]]</f>
        <v>2.4954685864542305E-3</v>
      </c>
      <c r="I777" s="9">
        <f t="shared" si="63"/>
        <v>15.542733333333333</v>
      </c>
      <c r="J777" s="12">
        <f>(MA1SONY[[#This Row],[Adj Close]]-MA1SONY[[#This Row],[3-MA]])</f>
        <v>0.12566666666666748</v>
      </c>
      <c r="K777" s="13">
        <f t="shared" si="62"/>
        <v>1.5792111111111316E-2</v>
      </c>
      <c r="L777" s="13">
        <f>ABS(MA1SONY[[#This Row],[Erorr 2]])</f>
        <v>0.12566666666666748</v>
      </c>
      <c r="M777" s="11">
        <f>MA1SONY[[#This Row],[Abs Erorr 2]]/MA1SONY[[#This Row],[Adj Close]]</f>
        <v>8.0203892335316621E-3</v>
      </c>
      <c r="N777" s="9">
        <f t="shared" si="59"/>
        <v>15.71405</v>
      </c>
      <c r="O777" s="14">
        <f>MA1SONY[[#This Row],[Adj Close]]-MA1SONY[[#This Row],[6-MA]]</f>
        <v>-4.565000000000019E-2</v>
      </c>
      <c r="P777" s="13">
        <f>(MA1SONY[[#This Row],[Adj Close]]-N777)^2</f>
        <v>2.0839225000000173E-3</v>
      </c>
      <c r="Q777" s="13">
        <f>ABS(MA1SONY[[#This Row],[Erorr 3]])</f>
        <v>4.565000000000019E-2</v>
      </c>
      <c r="R777" s="15">
        <f>MA1SONY[[#This Row],[Abs Erorr 3]]/MA1SONY[[#This Row],[Adj Close]]</f>
        <v>2.9135074417298633E-3</v>
      </c>
    </row>
    <row r="778" spans="2:18">
      <c r="B778" s="7">
        <v>44908.291666666664</v>
      </c>
      <c r="C778" s="8">
        <v>15.826700000000001</v>
      </c>
      <c r="D778" s="9">
        <f t="shared" si="61"/>
        <v>15.6684</v>
      </c>
      <c r="E778" s="10">
        <f>MA1SONY[[#This Row],[Adj Close]]-MA1SONY[[#This Row],[Naive Trend ]]</f>
        <v>0.15830000000000055</v>
      </c>
      <c r="F778" s="6">
        <f t="shared" si="60"/>
        <v>2.5058890000000174E-2</v>
      </c>
      <c r="G778" s="6">
        <f>ABS(MA1SONY[[#This Row],[Erorr 1]])</f>
        <v>0.15830000000000055</v>
      </c>
      <c r="H778" s="11">
        <f>MA1SONY[[#This Row],[Abs Erorr 1]]/MA1SONY[[#This Row],[Adj Close]]</f>
        <v>1.0002085084066832E-2</v>
      </c>
      <c r="I778" s="9">
        <f t="shared" si="63"/>
        <v>15.616966666666665</v>
      </c>
      <c r="J778" s="12">
        <f>(MA1SONY[[#This Row],[Adj Close]]-MA1SONY[[#This Row],[3-MA]])</f>
        <v>0.20973333333333599</v>
      </c>
      <c r="K778" s="13">
        <f t="shared" si="62"/>
        <v>4.3988071111112227E-2</v>
      </c>
      <c r="L778" s="13">
        <f>ABS(MA1SONY[[#This Row],[Erorr 2]])</f>
        <v>0.20973333333333599</v>
      </c>
      <c r="M778" s="11">
        <f>MA1SONY[[#This Row],[Abs Erorr 2]]/MA1SONY[[#This Row],[Adj Close]]</f>
        <v>1.3251867624541818E-2</v>
      </c>
      <c r="N778" s="9">
        <f t="shared" ref="N778:N841" si="64">AVERAGE(C772:C777)</f>
        <v>15.629033333333334</v>
      </c>
      <c r="O778" s="14">
        <f>MA1SONY[[#This Row],[Adj Close]]-MA1SONY[[#This Row],[6-MA]]</f>
        <v>0.19766666666666666</v>
      </c>
      <c r="P778" s="13">
        <f>(MA1SONY[[#This Row],[Adj Close]]-N778)^2</f>
        <v>3.9072111111111106E-2</v>
      </c>
      <c r="Q778" s="13">
        <f>ABS(MA1SONY[[#This Row],[Erorr 3]])</f>
        <v>0.19766666666666666</v>
      </c>
      <c r="R778" s="15">
        <f>MA1SONY[[#This Row],[Abs Erorr 3]]/MA1SONY[[#This Row],[Adj Close]]</f>
        <v>1.248944294557088E-2</v>
      </c>
    </row>
    <row r="779" spans="2:18">
      <c r="B779" s="7">
        <v>44909.291666666664</v>
      </c>
      <c r="C779" s="8">
        <v>15.8736</v>
      </c>
      <c r="D779" s="9">
        <f t="shared" si="61"/>
        <v>15.826700000000001</v>
      </c>
      <c r="E779" s="10">
        <f>MA1SONY[[#This Row],[Adj Close]]-MA1SONY[[#This Row],[Naive Trend ]]</f>
        <v>4.6899999999999054E-2</v>
      </c>
      <c r="F779" s="6">
        <f t="shared" si="60"/>
        <v>2.1996099999999114E-3</v>
      </c>
      <c r="G779" s="6">
        <f>ABS(MA1SONY[[#This Row],[Erorr 1]])</f>
        <v>4.6899999999999054E-2</v>
      </c>
      <c r="H779" s="11">
        <f>MA1SONY[[#This Row],[Abs Erorr 1]]/MA1SONY[[#This Row],[Adj Close]]</f>
        <v>2.954591271041166E-3</v>
      </c>
      <c r="I779" s="9">
        <f t="shared" si="63"/>
        <v>15.734200000000001</v>
      </c>
      <c r="J779" s="12">
        <f>(MA1SONY[[#This Row],[Adj Close]]-MA1SONY[[#This Row],[3-MA]])</f>
        <v>0.13939999999999841</v>
      </c>
      <c r="K779" s="13">
        <f t="shared" si="62"/>
        <v>1.9432359999999559E-2</v>
      </c>
      <c r="L779" s="13">
        <f>ABS(MA1SONY[[#This Row],[Erorr 2]])</f>
        <v>0.13939999999999841</v>
      </c>
      <c r="M779" s="11">
        <f>MA1SONY[[#This Row],[Abs Erorr 2]]/MA1SONY[[#This Row],[Adj Close]]</f>
        <v>8.7818768269326691E-3</v>
      </c>
      <c r="N779" s="9">
        <f t="shared" si="64"/>
        <v>15.608833333333335</v>
      </c>
      <c r="O779" s="14">
        <f>MA1SONY[[#This Row],[Adj Close]]-MA1SONY[[#This Row],[6-MA]]</f>
        <v>0.26476666666666482</v>
      </c>
      <c r="P779" s="13">
        <f>(MA1SONY[[#This Row],[Adj Close]]-N779)^2</f>
        <v>7.0101387777776802E-2</v>
      </c>
      <c r="Q779" s="13">
        <f>ABS(MA1SONY[[#This Row],[Erorr 3]])</f>
        <v>0.26476666666666482</v>
      </c>
      <c r="R779" s="15">
        <f>MA1SONY[[#This Row],[Abs Erorr 3]]/MA1SONY[[#This Row],[Adj Close]]</f>
        <v>1.6679686187548181E-2</v>
      </c>
    </row>
    <row r="780" spans="2:18">
      <c r="B780" s="7">
        <v>44910.291666666664</v>
      </c>
      <c r="C780" s="8">
        <v>15.3734</v>
      </c>
      <c r="D780" s="9">
        <f t="shared" si="61"/>
        <v>15.8736</v>
      </c>
      <c r="E780" s="10">
        <f>MA1SONY[[#This Row],[Adj Close]]-MA1SONY[[#This Row],[Naive Trend ]]</f>
        <v>-0.50019999999999953</v>
      </c>
      <c r="F780" s="6">
        <f t="shared" si="60"/>
        <v>0.25020003999999951</v>
      </c>
      <c r="G780" s="6">
        <f>ABS(MA1SONY[[#This Row],[Erorr 1]])</f>
        <v>0.50019999999999953</v>
      </c>
      <c r="H780" s="11">
        <f>MA1SONY[[#This Row],[Abs Erorr 1]]/MA1SONY[[#This Row],[Adj Close]]</f>
        <v>3.2536719268346594E-2</v>
      </c>
      <c r="I780" s="9">
        <f t="shared" si="63"/>
        <v>15.789566666666667</v>
      </c>
      <c r="J780" s="12">
        <f>(MA1SONY[[#This Row],[Adj Close]]-MA1SONY[[#This Row],[3-MA]])</f>
        <v>-0.41616666666666724</v>
      </c>
      <c r="K780" s="13">
        <f t="shared" si="62"/>
        <v>0.17319469444444491</v>
      </c>
      <c r="L780" s="13">
        <f>ABS(MA1SONY[[#This Row],[Erorr 2]])</f>
        <v>0.41616666666666724</v>
      </c>
      <c r="M780" s="11">
        <f>MA1SONY[[#This Row],[Abs Erorr 2]]/MA1SONY[[#This Row],[Adj Close]]</f>
        <v>2.7070567777242982E-2</v>
      </c>
      <c r="N780" s="9">
        <f t="shared" si="64"/>
        <v>15.66615</v>
      </c>
      <c r="O780" s="14">
        <f>MA1SONY[[#This Row],[Adj Close]]-MA1SONY[[#This Row],[6-MA]]</f>
        <v>-0.29274999999999984</v>
      </c>
      <c r="P780" s="13">
        <f>(MA1SONY[[#This Row],[Adj Close]]-N780)^2</f>
        <v>8.5702562499999912E-2</v>
      </c>
      <c r="Q780" s="13">
        <f>ABS(MA1SONY[[#This Row],[Erorr 3]])</f>
        <v>0.29274999999999984</v>
      </c>
      <c r="R780" s="15">
        <f>MA1SONY[[#This Row],[Abs Erorr 3]]/MA1SONY[[#This Row],[Adj Close]]</f>
        <v>1.9042632078785423E-2</v>
      </c>
    </row>
    <row r="781" spans="2:18">
      <c r="B781" s="7">
        <v>44911.291666666664</v>
      </c>
      <c r="C781" s="8">
        <v>15.3147</v>
      </c>
      <c r="D781" s="9">
        <f t="shared" si="61"/>
        <v>15.3734</v>
      </c>
      <c r="E781" s="10">
        <f>MA1SONY[[#This Row],[Adj Close]]-MA1SONY[[#This Row],[Naive Trend ]]</f>
        <v>-5.8699999999999974E-2</v>
      </c>
      <c r="F781" s="6">
        <f t="shared" si="60"/>
        <v>3.4456899999999969E-3</v>
      </c>
      <c r="G781" s="6">
        <f>ABS(MA1SONY[[#This Row],[Erorr 1]])</f>
        <v>5.8699999999999974E-2</v>
      </c>
      <c r="H781" s="11">
        <f>MA1SONY[[#This Row],[Abs Erorr 1]]/MA1SONY[[#This Row],[Adj Close]]</f>
        <v>3.8329186990277296E-3</v>
      </c>
      <c r="I781" s="9">
        <f t="shared" si="63"/>
        <v>15.691233333333335</v>
      </c>
      <c r="J781" s="12">
        <f>(MA1SONY[[#This Row],[Adj Close]]-MA1SONY[[#This Row],[3-MA]])</f>
        <v>-0.3765333333333345</v>
      </c>
      <c r="K781" s="13">
        <f t="shared" si="62"/>
        <v>0.14177735111111198</v>
      </c>
      <c r="L781" s="13">
        <f>ABS(MA1SONY[[#This Row],[Erorr 2]])</f>
        <v>0.3765333333333345</v>
      </c>
      <c r="M781" s="11">
        <f>MA1SONY[[#This Row],[Abs Erorr 2]]/MA1SONY[[#This Row],[Adj Close]]</f>
        <v>2.458639955946473E-2</v>
      </c>
      <c r="N781" s="9">
        <f t="shared" si="64"/>
        <v>15.6541</v>
      </c>
      <c r="O781" s="14">
        <f>MA1SONY[[#This Row],[Adj Close]]-MA1SONY[[#This Row],[6-MA]]</f>
        <v>-0.33939999999999948</v>
      </c>
      <c r="P781" s="13">
        <f>(MA1SONY[[#This Row],[Adj Close]]-N781)^2</f>
        <v>0.11519235999999965</v>
      </c>
      <c r="Q781" s="13">
        <f>ABS(MA1SONY[[#This Row],[Erorr 3]])</f>
        <v>0.33939999999999948</v>
      </c>
      <c r="R781" s="15">
        <f>MA1SONY[[#This Row],[Abs Erorr 3]]/MA1SONY[[#This Row],[Adj Close]]</f>
        <v>2.2161713908858776E-2</v>
      </c>
    </row>
    <row r="782" spans="2:18">
      <c r="B782" s="7">
        <v>44914.291666666664</v>
      </c>
      <c r="C782" s="8">
        <v>15.181900000000001</v>
      </c>
      <c r="D782" s="9">
        <f t="shared" si="61"/>
        <v>15.3147</v>
      </c>
      <c r="E782" s="10">
        <f>MA1SONY[[#This Row],[Adj Close]]-MA1SONY[[#This Row],[Naive Trend ]]</f>
        <v>-0.13279999999999959</v>
      </c>
      <c r="F782" s="6">
        <f t="shared" si="60"/>
        <v>1.7635839999999889E-2</v>
      </c>
      <c r="G782" s="6">
        <f>ABS(MA1SONY[[#This Row],[Erorr 1]])</f>
        <v>0.13279999999999959</v>
      </c>
      <c r="H782" s="11">
        <f>MA1SONY[[#This Row],[Abs Erorr 1]]/MA1SONY[[#This Row],[Adj Close]]</f>
        <v>8.7472582483088136E-3</v>
      </c>
      <c r="I782" s="9">
        <f t="shared" si="63"/>
        <v>15.520566666666667</v>
      </c>
      <c r="J782" s="12">
        <f>(MA1SONY[[#This Row],[Adj Close]]-MA1SONY[[#This Row],[3-MA]])</f>
        <v>-0.33866666666666667</v>
      </c>
      <c r="K782" s="13">
        <f t="shared" si="62"/>
        <v>0.11469511111111111</v>
      </c>
      <c r="L782" s="13">
        <f>ABS(MA1SONY[[#This Row],[Erorr 2]])</f>
        <v>0.33866666666666667</v>
      </c>
      <c r="M782" s="11">
        <f>MA1SONY[[#This Row],[Abs Erorr 2]]/MA1SONY[[#This Row],[Adj Close]]</f>
        <v>2.2307265010747448E-2</v>
      </c>
      <c r="N782" s="9">
        <f t="shared" si="64"/>
        <v>15.627383333333334</v>
      </c>
      <c r="O782" s="14">
        <f>MA1SONY[[#This Row],[Adj Close]]-MA1SONY[[#This Row],[6-MA]]</f>
        <v>-0.44548333333333368</v>
      </c>
      <c r="P782" s="13">
        <f>(MA1SONY[[#This Row],[Adj Close]]-N782)^2</f>
        <v>0.19845540027777808</v>
      </c>
      <c r="Q782" s="13">
        <f>ABS(MA1SONY[[#This Row],[Erorr 3]])</f>
        <v>0.44548333333333368</v>
      </c>
      <c r="R782" s="15">
        <f>MA1SONY[[#This Row],[Abs Erorr 3]]/MA1SONY[[#This Row],[Adj Close]]</f>
        <v>2.9343055436627408E-2</v>
      </c>
    </row>
    <row r="783" spans="2:18">
      <c r="B783" s="7">
        <v>44915.291666666664</v>
      </c>
      <c r="C783" s="8">
        <v>15.1447</v>
      </c>
      <c r="D783" s="9">
        <f t="shared" si="61"/>
        <v>15.181900000000001</v>
      </c>
      <c r="E783" s="10">
        <f>MA1SONY[[#This Row],[Adj Close]]-MA1SONY[[#This Row],[Naive Trend ]]</f>
        <v>-3.7200000000000344E-2</v>
      </c>
      <c r="F783" s="6">
        <f t="shared" si="60"/>
        <v>1.3838400000000255E-3</v>
      </c>
      <c r="G783" s="6">
        <f>ABS(MA1SONY[[#This Row],[Erorr 1]])</f>
        <v>3.7200000000000344E-2</v>
      </c>
      <c r="H783" s="11">
        <f>MA1SONY[[#This Row],[Abs Erorr 1]]/MA1SONY[[#This Row],[Adj Close]]</f>
        <v>2.4563048459197174E-3</v>
      </c>
      <c r="I783" s="9">
        <f t="shared" si="63"/>
        <v>15.29</v>
      </c>
      <c r="J783" s="12">
        <f>(MA1SONY[[#This Row],[Adj Close]]-MA1SONY[[#This Row],[3-MA]])</f>
        <v>-0.14529999999999887</v>
      </c>
      <c r="K783" s="13">
        <f t="shared" si="62"/>
        <v>2.1112089999999674E-2</v>
      </c>
      <c r="L783" s="13">
        <f>ABS(MA1SONY[[#This Row],[Erorr 2]])</f>
        <v>0.14529999999999887</v>
      </c>
      <c r="M783" s="11">
        <f>MA1SONY[[#This Row],[Abs Erorr 2]]/MA1SONY[[#This Row],[Adj Close]]</f>
        <v>9.5941154331217436E-3</v>
      </c>
      <c r="N783" s="9">
        <f t="shared" si="64"/>
        <v>15.539783333333334</v>
      </c>
      <c r="O783" s="14">
        <f>MA1SONY[[#This Row],[Adj Close]]-MA1SONY[[#This Row],[6-MA]]</f>
        <v>-0.3950833333333339</v>
      </c>
      <c r="P783" s="13">
        <f>(MA1SONY[[#This Row],[Adj Close]]-N783)^2</f>
        <v>0.15609084027777823</v>
      </c>
      <c r="Q783" s="13">
        <f>ABS(MA1SONY[[#This Row],[Erorr 3]])</f>
        <v>0.3950833333333339</v>
      </c>
      <c r="R783" s="15">
        <f>MA1SONY[[#This Row],[Abs Erorr 3]]/MA1SONY[[#This Row],[Adj Close]]</f>
        <v>2.608723403787027E-2</v>
      </c>
    </row>
    <row r="784" spans="2:18">
      <c r="B784" s="7">
        <v>44916.291666666664</v>
      </c>
      <c r="C784" s="8">
        <v>15.129099999999999</v>
      </c>
      <c r="D784" s="9">
        <f t="shared" si="61"/>
        <v>15.1447</v>
      </c>
      <c r="E784" s="10">
        <f>MA1SONY[[#This Row],[Adj Close]]-MA1SONY[[#This Row],[Naive Trend ]]</f>
        <v>-1.5600000000000946E-2</v>
      </c>
      <c r="F784" s="6">
        <f t="shared" si="60"/>
        <v>2.4336000000002952E-4</v>
      </c>
      <c r="G784" s="6">
        <f>ABS(MA1SONY[[#This Row],[Erorr 1]])</f>
        <v>1.5600000000000946E-2</v>
      </c>
      <c r="H784" s="11">
        <f>MA1SONY[[#This Row],[Abs Erorr 1]]/MA1SONY[[#This Row],[Adj Close]]</f>
        <v>1.0311254469863342E-3</v>
      </c>
      <c r="I784" s="9">
        <f t="shared" si="63"/>
        <v>15.213766666666666</v>
      </c>
      <c r="J784" s="12">
        <f>(MA1SONY[[#This Row],[Adj Close]]-MA1SONY[[#This Row],[3-MA]])</f>
        <v>-8.4666666666667112E-2</v>
      </c>
      <c r="K784" s="13">
        <f t="shared" si="62"/>
        <v>7.1684444444445198E-3</v>
      </c>
      <c r="L784" s="13">
        <f>ABS(MA1SONY[[#This Row],[Erorr 2]])</f>
        <v>8.4666666666667112E-2</v>
      </c>
      <c r="M784" s="11">
        <f>MA1SONY[[#This Row],[Abs Erorr 2]]/MA1SONY[[#This Row],[Adj Close]]</f>
        <v>5.5962791353528704E-3</v>
      </c>
      <c r="N784" s="9">
        <f t="shared" si="64"/>
        <v>15.452500000000001</v>
      </c>
      <c r="O784" s="14">
        <f>MA1SONY[[#This Row],[Adj Close]]-MA1SONY[[#This Row],[6-MA]]</f>
        <v>-0.32340000000000124</v>
      </c>
      <c r="P784" s="13">
        <f>(MA1SONY[[#This Row],[Adj Close]]-N784)^2</f>
        <v>0.1045875600000008</v>
      </c>
      <c r="Q784" s="13">
        <f>ABS(MA1SONY[[#This Row],[Erorr 3]])</f>
        <v>0.32340000000000124</v>
      </c>
      <c r="R784" s="15">
        <f>MA1SONY[[#This Row],[Abs Erorr 3]]/MA1SONY[[#This Row],[Adj Close]]</f>
        <v>2.1376023689446251E-2</v>
      </c>
    </row>
    <row r="785" spans="2:18">
      <c r="B785" s="7">
        <v>44917.291666666664</v>
      </c>
      <c r="C785" s="8">
        <v>15.0021</v>
      </c>
      <c r="D785" s="9">
        <f t="shared" si="61"/>
        <v>15.129099999999999</v>
      </c>
      <c r="E785" s="10">
        <f>MA1SONY[[#This Row],[Adj Close]]-MA1SONY[[#This Row],[Naive Trend ]]</f>
        <v>-0.12699999999999889</v>
      </c>
      <c r="F785" s="6">
        <f t="shared" si="60"/>
        <v>1.612899999999972E-2</v>
      </c>
      <c r="G785" s="6">
        <f>ABS(MA1SONY[[#This Row],[Erorr 1]])</f>
        <v>0.12699999999999889</v>
      </c>
      <c r="H785" s="11">
        <f>MA1SONY[[#This Row],[Abs Erorr 1]]/MA1SONY[[#This Row],[Adj Close]]</f>
        <v>8.4654814992566971E-3</v>
      </c>
      <c r="I785" s="9">
        <f t="shared" si="63"/>
        <v>15.151899999999999</v>
      </c>
      <c r="J785" s="12">
        <f>(MA1SONY[[#This Row],[Adj Close]]-MA1SONY[[#This Row],[3-MA]])</f>
        <v>-0.14979999999999905</v>
      </c>
      <c r="K785" s="13">
        <f t="shared" si="62"/>
        <v>2.2440039999999713E-2</v>
      </c>
      <c r="L785" s="13">
        <f>ABS(MA1SONY[[#This Row],[Erorr 2]])</f>
        <v>0.14979999999999905</v>
      </c>
      <c r="M785" s="11">
        <f>MA1SONY[[#This Row],[Abs Erorr 2]]/MA1SONY[[#This Row],[Adj Close]]</f>
        <v>9.9852687290445368E-3</v>
      </c>
      <c r="N785" s="9">
        <f t="shared" si="64"/>
        <v>15.336233333333332</v>
      </c>
      <c r="O785" s="14">
        <f>MA1SONY[[#This Row],[Adj Close]]-MA1SONY[[#This Row],[6-MA]]</f>
        <v>-0.33413333333333206</v>
      </c>
      <c r="P785" s="13">
        <f>(MA1SONY[[#This Row],[Adj Close]]-N785)^2</f>
        <v>0.1116450844444436</v>
      </c>
      <c r="Q785" s="13">
        <f>ABS(MA1SONY[[#This Row],[Erorr 3]])</f>
        <v>0.33413333333333206</v>
      </c>
      <c r="R785" s="15">
        <f>MA1SONY[[#This Row],[Abs Erorr 3]]/MA1SONY[[#This Row],[Adj Close]]</f>
        <v>2.2272437414317465E-2</v>
      </c>
    </row>
    <row r="786" spans="2:18">
      <c r="B786" s="7">
        <v>44918.291666666664</v>
      </c>
      <c r="C786" s="8">
        <v>15.035299999999999</v>
      </c>
      <c r="D786" s="9">
        <f t="shared" si="61"/>
        <v>15.0021</v>
      </c>
      <c r="E786" s="10">
        <f>MA1SONY[[#This Row],[Adj Close]]-MA1SONY[[#This Row],[Naive Trend ]]</f>
        <v>3.3199999999999008E-2</v>
      </c>
      <c r="F786" s="6">
        <f t="shared" si="60"/>
        <v>1.1022399999999341E-3</v>
      </c>
      <c r="G786" s="6">
        <f>ABS(MA1SONY[[#This Row],[Erorr 1]])</f>
        <v>3.3199999999999008E-2</v>
      </c>
      <c r="H786" s="11">
        <f>MA1SONY[[#This Row],[Abs Erorr 1]]/MA1SONY[[#This Row],[Adj Close]]</f>
        <v>2.2081368512765964E-3</v>
      </c>
      <c r="I786" s="9">
        <f t="shared" si="63"/>
        <v>15.091966666666666</v>
      </c>
      <c r="J786" s="12">
        <f>(MA1SONY[[#This Row],[Adj Close]]-MA1SONY[[#This Row],[3-MA]])</f>
        <v>-5.6666666666666643E-2</v>
      </c>
      <c r="K786" s="13">
        <f t="shared" si="62"/>
        <v>3.2111111111111086E-3</v>
      </c>
      <c r="L786" s="13">
        <f>ABS(MA1SONY[[#This Row],[Erorr 2]])</f>
        <v>5.6666666666666643E-2</v>
      </c>
      <c r="M786" s="11">
        <f>MA1SONY[[#This Row],[Abs Erorr 2]]/MA1SONY[[#This Row],[Adj Close]]</f>
        <v>3.7689082802914902E-3</v>
      </c>
      <c r="N786" s="9">
        <f t="shared" si="64"/>
        <v>15.190983333333334</v>
      </c>
      <c r="O786" s="14">
        <f>MA1SONY[[#This Row],[Adj Close]]-MA1SONY[[#This Row],[6-MA]]</f>
        <v>-0.15568333333333406</v>
      </c>
      <c r="P786" s="13">
        <f>(MA1SONY[[#This Row],[Adj Close]]-N786)^2</f>
        <v>2.4237300277778005E-2</v>
      </c>
      <c r="Q786" s="13">
        <f>ABS(MA1SONY[[#This Row],[Erorr 3]])</f>
        <v>0.15568333333333406</v>
      </c>
      <c r="R786" s="15">
        <f>MA1SONY[[#This Row],[Abs Erorr 3]]/MA1SONY[[#This Row],[Adj Close]]</f>
        <v>1.0354521248883232E-2</v>
      </c>
    </row>
    <row r="787" spans="2:18">
      <c r="B787" s="7">
        <v>44922.291666666664</v>
      </c>
      <c r="C787" s="8">
        <v>14.761699999999999</v>
      </c>
      <c r="D787" s="9">
        <f t="shared" si="61"/>
        <v>15.035299999999999</v>
      </c>
      <c r="E787" s="10">
        <f>MA1SONY[[#This Row],[Adj Close]]-MA1SONY[[#This Row],[Naive Trend ]]</f>
        <v>-0.27360000000000007</v>
      </c>
      <c r="F787" s="6">
        <f t="shared" si="60"/>
        <v>7.4856960000000042E-2</v>
      </c>
      <c r="G787" s="6">
        <f>ABS(MA1SONY[[#This Row],[Erorr 1]])</f>
        <v>0.27360000000000007</v>
      </c>
      <c r="H787" s="11">
        <f>MA1SONY[[#This Row],[Abs Erorr 1]]/MA1SONY[[#This Row],[Adj Close]]</f>
        <v>1.8534450639154033E-2</v>
      </c>
      <c r="I787" s="9">
        <f t="shared" si="63"/>
        <v>15.0555</v>
      </c>
      <c r="J787" s="12">
        <f>(MA1SONY[[#This Row],[Adj Close]]-MA1SONY[[#This Row],[3-MA]])</f>
        <v>-0.29380000000000095</v>
      </c>
      <c r="K787" s="13">
        <f t="shared" si="62"/>
        <v>8.6318440000000551E-2</v>
      </c>
      <c r="L787" s="13">
        <f>ABS(MA1SONY[[#This Row],[Erorr 2]])</f>
        <v>0.29380000000000095</v>
      </c>
      <c r="M787" s="11">
        <f>MA1SONY[[#This Row],[Abs Erorr 2]]/MA1SONY[[#This Row],[Adj Close]]</f>
        <v>1.9902856717044851E-2</v>
      </c>
      <c r="N787" s="9">
        <f t="shared" si="64"/>
        <v>15.134633333333335</v>
      </c>
      <c r="O787" s="14">
        <f>MA1SONY[[#This Row],[Adj Close]]-MA1SONY[[#This Row],[6-MA]]</f>
        <v>-0.37293333333333578</v>
      </c>
      <c r="P787" s="13">
        <f>(MA1SONY[[#This Row],[Adj Close]]-N787)^2</f>
        <v>0.13907927111111293</v>
      </c>
      <c r="Q787" s="13">
        <f>ABS(MA1SONY[[#This Row],[Erorr 3]])</f>
        <v>0.37293333333333578</v>
      </c>
      <c r="R787" s="15">
        <f>MA1SONY[[#This Row],[Abs Erorr 3]]/MA1SONY[[#This Row],[Adj Close]]</f>
        <v>2.5263576236702806E-2</v>
      </c>
    </row>
    <row r="788" spans="2:18">
      <c r="B788" s="7">
        <v>44923.291666666664</v>
      </c>
      <c r="C788" s="8">
        <v>14.626899999999999</v>
      </c>
      <c r="D788" s="9">
        <f t="shared" si="61"/>
        <v>14.761699999999999</v>
      </c>
      <c r="E788" s="10">
        <f>MA1SONY[[#This Row],[Adj Close]]-MA1SONY[[#This Row],[Naive Trend ]]</f>
        <v>-0.13480000000000025</v>
      </c>
      <c r="F788" s="6">
        <f t="shared" si="60"/>
        <v>1.8171040000000069E-2</v>
      </c>
      <c r="G788" s="6">
        <f>ABS(MA1SONY[[#This Row],[Erorr 1]])</f>
        <v>0.13480000000000025</v>
      </c>
      <c r="H788" s="11">
        <f>MA1SONY[[#This Row],[Abs Erorr 1]]/MA1SONY[[#This Row],[Adj Close]]</f>
        <v>9.2158967382015514E-3</v>
      </c>
      <c r="I788" s="9">
        <f t="shared" si="63"/>
        <v>14.933033333333332</v>
      </c>
      <c r="J788" s="12">
        <f>(MA1SONY[[#This Row],[Adj Close]]-MA1SONY[[#This Row],[3-MA]])</f>
        <v>-0.30613333333333337</v>
      </c>
      <c r="K788" s="13">
        <f t="shared" si="62"/>
        <v>9.3717617777777804E-2</v>
      </c>
      <c r="L788" s="13">
        <f>ABS(MA1SONY[[#This Row],[Erorr 2]])</f>
        <v>0.30613333333333337</v>
      </c>
      <c r="M788" s="11">
        <f>MA1SONY[[#This Row],[Abs Erorr 2]]/MA1SONY[[#This Row],[Adj Close]]</f>
        <v>2.0929474689328115E-2</v>
      </c>
      <c r="N788" s="9">
        <f t="shared" si="64"/>
        <v>15.042466666666668</v>
      </c>
      <c r="O788" s="14">
        <f>MA1SONY[[#This Row],[Adj Close]]-MA1SONY[[#This Row],[6-MA]]</f>
        <v>-0.41556666666666864</v>
      </c>
      <c r="P788" s="13">
        <f>(MA1SONY[[#This Row],[Adj Close]]-N788)^2</f>
        <v>0.1726956544444461</v>
      </c>
      <c r="Q788" s="13">
        <f>ABS(MA1SONY[[#This Row],[Erorr 3]])</f>
        <v>0.41556666666666864</v>
      </c>
      <c r="R788" s="15">
        <f>MA1SONY[[#This Row],[Abs Erorr 3]]/MA1SONY[[#This Row],[Adj Close]]</f>
        <v>2.8411123797022517E-2</v>
      </c>
    </row>
    <row r="789" spans="2:18">
      <c r="B789" s="7">
        <v>44924.291666666664</v>
      </c>
      <c r="C789" s="8">
        <v>14.9864</v>
      </c>
      <c r="D789" s="9">
        <f t="shared" si="61"/>
        <v>14.626899999999999</v>
      </c>
      <c r="E789" s="10">
        <f>MA1SONY[[#This Row],[Adj Close]]-MA1SONY[[#This Row],[Naive Trend ]]</f>
        <v>0.3595000000000006</v>
      </c>
      <c r="F789" s="6">
        <f t="shared" si="60"/>
        <v>0.12924025000000042</v>
      </c>
      <c r="G789" s="6">
        <f>ABS(MA1SONY[[#This Row],[Erorr 1]])</f>
        <v>0.3595000000000006</v>
      </c>
      <c r="H789" s="11">
        <f>MA1SONY[[#This Row],[Abs Erorr 1]]/MA1SONY[[#This Row],[Adj Close]]</f>
        <v>2.3988416163988724E-2</v>
      </c>
      <c r="I789" s="9">
        <f t="shared" si="63"/>
        <v>14.807966666666665</v>
      </c>
      <c r="J789" s="12">
        <f>(MA1SONY[[#This Row],[Adj Close]]-MA1SONY[[#This Row],[3-MA]])</f>
        <v>0.17843333333333433</v>
      </c>
      <c r="K789" s="13">
        <f t="shared" si="62"/>
        <v>3.1838454444444803E-2</v>
      </c>
      <c r="L789" s="13">
        <f>ABS(MA1SONY[[#This Row],[Erorr 2]])</f>
        <v>0.17843333333333433</v>
      </c>
      <c r="M789" s="11">
        <f>MA1SONY[[#This Row],[Abs Erorr 2]]/MA1SONY[[#This Row],[Adj Close]]</f>
        <v>1.1906350646808729E-2</v>
      </c>
      <c r="N789" s="9">
        <f t="shared" si="64"/>
        <v>14.949966666666668</v>
      </c>
      <c r="O789" s="14">
        <f>MA1SONY[[#This Row],[Adj Close]]-MA1SONY[[#This Row],[6-MA]]</f>
        <v>3.6433333333331319E-2</v>
      </c>
      <c r="P789" s="13">
        <f>(MA1SONY[[#This Row],[Adj Close]]-N789)^2</f>
        <v>1.3273877777776311E-3</v>
      </c>
      <c r="Q789" s="13">
        <f>ABS(MA1SONY[[#This Row],[Erorr 3]])</f>
        <v>3.6433333333331319E-2</v>
      </c>
      <c r="R789" s="15">
        <f>MA1SONY[[#This Row],[Abs Erorr 3]]/MA1SONY[[#This Row],[Adj Close]]</f>
        <v>2.4310930799479073E-3</v>
      </c>
    </row>
    <row r="790" spans="2:18">
      <c r="B790" s="7">
        <v>44925.291666666664</v>
      </c>
      <c r="C790" s="8">
        <v>14.9063</v>
      </c>
      <c r="D790" s="9">
        <f t="shared" si="61"/>
        <v>14.9864</v>
      </c>
      <c r="E790" s="10">
        <f>MA1SONY[[#This Row],[Adj Close]]-MA1SONY[[#This Row],[Naive Trend ]]</f>
        <v>-8.0099999999999838E-2</v>
      </c>
      <c r="F790" s="6">
        <f t="shared" si="60"/>
        <v>6.4160099999999737E-3</v>
      </c>
      <c r="G790" s="6">
        <f>ABS(MA1SONY[[#This Row],[Erorr 1]])</f>
        <v>8.0099999999999838E-2</v>
      </c>
      <c r="H790" s="11">
        <f>MA1SONY[[#This Row],[Abs Erorr 1]]/MA1SONY[[#This Row],[Adj Close]]</f>
        <v>5.3735668811173689E-3</v>
      </c>
      <c r="I790" s="9">
        <f t="shared" si="63"/>
        <v>14.791666666666666</v>
      </c>
      <c r="J790" s="12">
        <f>(MA1SONY[[#This Row],[Adj Close]]-MA1SONY[[#This Row],[3-MA]])</f>
        <v>0.11463333333333381</v>
      </c>
      <c r="K790" s="13">
        <f t="shared" si="62"/>
        <v>1.314080111111122E-2</v>
      </c>
      <c r="L790" s="13">
        <f>ABS(MA1SONY[[#This Row],[Erorr 2]])</f>
        <v>0.11463333333333381</v>
      </c>
      <c r="M790" s="11">
        <f>MA1SONY[[#This Row],[Abs Erorr 2]]/MA1SONY[[#This Row],[Adj Close]]</f>
        <v>7.6902607175042643E-3</v>
      </c>
      <c r="N790" s="9">
        <f t="shared" si="64"/>
        <v>14.923583333333333</v>
      </c>
      <c r="O790" s="14">
        <f>MA1SONY[[#This Row],[Adj Close]]-MA1SONY[[#This Row],[6-MA]]</f>
        <v>-1.7283333333333317E-2</v>
      </c>
      <c r="P790" s="13">
        <f>(MA1SONY[[#This Row],[Adj Close]]-N790)^2</f>
        <v>2.9871361111111054E-4</v>
      </c>
      <c r="Q790" s="13">
        <f>ABS(MA1SONY[[#This Row],[Erorr 3]])</f>
        <v>1.7283333333333317E-2</v>
      </c>
      <c r="R790" s="15">
        <f>MA1SONY[[#This Row],[Abs Erorr 3]]/MA1SONY[[#This Row],[Adj Close]]</f>
        <v>1.1594650136743066E-3</v>
      </c>
    </row>
    <row r="791" spans="2:18">
      <c r="B791" s="7">
        <v>44929.291666666664</v>
      </c>
      <c r="C791" s="8">
        <v>14.9786</v>
      </c>
      <c r="D791" s="9">
        <f t="shared" si="61"/>
        <v>14.9063</v>
      </c>
      <c r="E791" s="10">
        <f>MA1SONY[[#This Row],[Adj Close]]-MA1SONY[[#This Row],[Naive Trend ]]</f>
        <v>7.2300000000000253E-2</v>
      </c>
      <c r="F791" s="6">
        <f t="shared" si="60"/>
        <v>5.2272900000000363E-3</v>
      </c>
      <c r="G791" s="6">
        <f>ABS(MA1SONY[[#This Row],[Erorr 1]])</f>
        <v>7.2300000000000253E-2</v>
      </c>
      <c r="H791" s="11">
        <f>MA1SONY[[#This Row],[Abs Erorr 1]]/MA1SONY[[#This Row],[Adj Close]]</f>
        <v>4.8268863578705785E-3</v>
      </c>
      <c r="I791" s="9">
        <f t="shared" si="63"/>
        <v>14.839866666666666</v>
      </c>
      <c r="J791" s="12">
        <f>(MA1SONY[[#This Row],[Adj Close]]-MA1SONY[[#This Row],[3-MA]])</f>
        <v>0.13873333333333449</v>
      </c>
      <c r="K791" s="13">
        <f t="shared" si="62"/>
        <v>1.9246937777778098E-2</v>
      </c>
      <c r="L791" s="13">
        <f>ABS(MA1SONY[[#This Row],[Erorr 2]])</f>
        <v>0.13873333333333449</v>
      </c>
      <c r="M791" s="11">
        <f>MA1SONY[[#This Row],[Abs Erorr 2]]/MA1SONY[[#This Row],[Adj Close]]</f>
        <v>9.2621028222487078E-3</v>
      </c>
      <c r="N791" s="9">
        <f t="shared" si="64"/>
        <v>14.886449999999998</v>
      </c>
      <c r="O791" s="14">
        <f>MA1SONY[[#This Row],[Adj Close]]-MA1SONY[[#This Row],[6-MA]]</f>
        <v>9.2150000000001953E-2</v>
      </c>
      <c r="P791" s="13">
        <f>(MA1SONY[[#This Row],[Adj Close]]-N791)^2</f>
        <v>8.4916225000003596E-3</v>
      </c>
      <c r="Q791" s="13">
        <f>ABS(MA1SONY[[#This Row],[Erorr 3]])</f>
        <v>9.2150000000001953E-2</v>
      </c>
      <c r="R791" s="15">
        <f>MA1SONY[[#This Row],[Abs Erorr 3]]/MA1SONY[[#This Row],[Adj Close]]</f>
        <v>6.1521103440910331E-3</v>
      </c>
    </row>
    <row r="792" spans="2:18">
      <c r="B792" s="7">
        <v>44930.291666666664</v>
      </c>
      <c r="C792" s="8">
        <v>15.2034</v>
      </c>
      <c r="D792" s="9">
        <f t="shared" si="61"/>
        <v>14.9786</v>
      </c>
      <c r="E792" s="10">
        <f>MA1SONY[[#This Row],[Adj Close]]-MA1SONY[[#This Row],[Naive Trend ]]</f>
        <v>0.22480000000000011</v>
      </c>
      <c r="F792" s="6">
        <f t="shared" si="60"/>
        <v>5.0535040000000052E-2</v>
      </c>
      <c r="G792" s="6">
        <f>ABS(MA1SONY[[#This Row],[Erorr 1]])</f>
        <v>0.22480000000000011</v>
      </c>
      <c r="H792" s="11">
        <f>MA1SONY[[#This Row],[Abs Erorr 1]]/MA1SONY[[#This Row],[Adj Close]]</f>
        <v>1.478616625228568E-2</v>
      </c>
      <c r="I792" s="9">
        <f t="shared" si="63"/>
        <v>14.957099999999999</v>
      </c>
      <c r="J792" s="12">
        <f>(MA1SONY[[#This Row],[Adj Close]]-MA1SONY[[#This Row],[3-MA]])</f>
        <v>0.24630000000000152</v>
      </c>
      <c r="K792" s="13">
        <f t="shared" si="62"/>
        <v>6.0663690000000749E-2</v>
      </c>
      <c r="L792" s="13">
        <f>ABS(MA1SONY[[#This Row],[Erorr 2]])</f>
        <v>0.24630000000000152</v>
      </c>
      <c r="M792" s="11">
        <f>MA1SONY[[#This Row],[Abs Erorr 2]]/MA1SONY[[#This Row],[Adj Close]]</f>
        <v>1.6200323611823771E-2</v>
      </c>
      <c r="N792" s="9">
        <f t="shared" si="64"/>
        <v>14.882533333333333</v>
      </c>
      <c r="O792" s="14">
        <f>MA1SONY[[#This Row],[Adj Close]]-MA1SONY[[#This Row],[6-MA]]</f>
        <v>0.3208666666666673</v>
      </c>
      <c r="P792" s="13">
        <f>(MA1SONY[[#This Row],[Adj Close]]-N792)^2</f>
        <v>0.10295541777777818</v>
      </c>
      <c r="Q792" s="13">
        <f>ABS(MA1SONY[[#This Row],[Erorr 3]])</f>
        <v>0.3208666666666673</v>
      </c>
      <c r="R792" s="15">
        <f>MA1SONY[[#This Row],[Abs Erorr 3]]/MA1SONY[[#This Row],[Adj Close]]</f>
        <v>2.110492828358573E-2</v>
      </c>
    </row>
    <row r="793" spans="2:18">
      <c r="B793" s="7">
        <v>44931.291666666664</v>
      </c>
      <c r="C793" s="8">
        <v>15.1447</v>
      </c>
      <c r="D793" s="9">
        <f t="shared" si="61"/>
        <v>15.2034</v>
      </c>
      <c r="E793" s="10">
        <f>MA1SONY[[#This Row],[Adj Close]]-MA1SONY[[#This Row],[Naive Trend ]]</f>
        <v>-5.8699999999999974E-2</v>
      </c>
      <c r="F793" s="6">
        <f t="shared" si="60"/>
        <v>3.4456899999999969E-3</v>
      </c>
      <c r="G793" s="6">
        <f>ABS(MA1SONY[[#This Row],[Erorr 1]])</f>
        <v>5.8699999999999974E-2</v>
      </c>
      <c r="H793" s="11">
        <f>MA1SONY[[#This Row],[Abs Erorr 1]]/MA1SONY[[#This Row],[Adj Close]]</f>
        <v>3.8759433993410218E-3</v>
      </c>
      <c r="I793" s="9">
        <f t="shared" si="63"/>
        <v>15.029433333333335</v>
      </c>
      <c r="J793" s="12">
        <f>(MA1SONY[[#This Row],[Adj Close]]-MA1SONY[[#This Row],[3-MA]])</f>
        <v>0.11526666666666507</v>
      </c>
      <c r="K793" s="13">
        <f t="shared" si="62"/>
        <v>1.3286404444444077E-2</v>
      </c>
      <c r="L793" s="13">
        <f>ABS(MA1SONY[[#This Row],[Erorr 2]])</f>
        <v>0.11526666666666507</v>
      </c>
      <c r="M793" s="11">
        <f>MA1SONY[[#This Row],[Abs Erorr 2]]/MA1SONY[[#This Row],[Adj Close]]</f>
        <v>7.611023438342461E-3</v>
      </c>
      <c r="N793" s="9">
        <f t="shared" si="64"/>
        <v>14.910550000000001</v>
      </c>
      <c r="O793" s="14">
        <f>MA1SONY[[#This Row],[Adj Close]]-MA1SONY[[#This Row],[6-MA]]</f>
        <v>0.23414999999999964</v>
      </c>
      <c r="P793" s="13">
        <f>(MA1SONY[[#This Row],[Adj Close]]-N793)^2</f>
        <v>5.4826222499999827E-2</v>
      </c>
      <c r="Q793" s="13">
        <f>ABS(MA1SONY[[#This Row],[Erorr 3]])</f>
        <v>0.23414999999999964</v>
      </c>
      <c r="R793" s="15">
        <f>MA1SONY[[#This Row],[Abs Erorr 3]]/MA1SONY[[#This Row],[Adj Close]]</f>
        <v>1.5460854292260635E-2</v>
      </c>
    </row>
    <row r="794" spans="2:18">
      <c r="B794" s="7">
        <v>44932.291666666664</v>
      </c>
      <c r="C794" s="8">
        <v>15.9049</v>
      </c>
      <c r="D794" s="9">
        <f t="shared" si="61"/>
        <v>15.1447</v>
      </c>
      <c r="E794" s="10">
        <f>MA1SONY[[#This Row],[Adj Close]]-MA1SONY[[#This Row],[Naive Trend ]]</f>
        <v>0.76019999999999932</v>
      </c>
      <c r="F794" s="6">
        <f t="shared" si="60"/>
        <v>0.57790403999999895</v>
      </c>
      <c r="G794" s="6">
        <f>ABS(MA1SONY[[#This Row],[Erorr 1]])</f>
        <v>0.76019999999999932</v>
      </c>
      <c r="H794" s="11">
        <f>MA1SONY[[#This Row],[Abs Erorr 1]]/MA1SONY[[#This Row],[Adj Close]]</f>
        <v>4.7796590987682998E-2</v>
      </c>
      <c r="I794" s="9">
        <f t="shared" si="63"/>
        <v>15.1089</v>
      </c>
      <c r="J794" s="12">
        <f>(MA1SONY[[#This Row],[Adj Close]]-MA1SONY[[#This Row],[3-MA]])</f>
        <v>0.79599999999999937</v>
      </c>
      <c r="K794" s="13">
        <f t="shared" si="62"/>
        <v>0.63361599999999896</v>
      </c>
      <c r="L794" s="13">
        <f>ABS(MA1SONY[[#This Row],[Erorr 2]])</f>
        <v>0.79599999999999937</v>
      </c>
      <c r="M794" s="11">
        <f>MA1SONY[[#This Row],[Abs Erorr 2]]/MA1SONY[[#This Row],[Adj Close]]</f>
        <v>5.0047469647718591E-2</v>
      </c>
      <c r="N794" s="9">
        <f t="shared" si="64"/>
        <v>14.974383333333334</v>
      </c>
      <c r="O794" s="14">
        <f>MA1SONY[[#This Row],[Adj Close]]-MA1SONY[[#This Row],[6-MA]]</f>
        <v>0.93051666666666577</v>
      </c>
      <c r="P794" s="13">
        <f>(MA1SONY[[#This Row],[Adj Close]]-N794)^2</f>
        <v>0.86586126694444276</v>
      </c>
      <c r="Q794" s="13">
        <f>ABS(MA1SONY[[#This Row],[Erorr 3]])</f>
        <v>0.93051666666666577</v>
      </c>
      <c r="R794" s="15">
        <f>MA1SONY[[#This Row],[Abs Erorr 3]]/MA1SONY[[#This Row],[Adj Close]]</f>
        <v>5.8505030944342049E-2</v>
      </c>
    </row>
    <row r="795" spans="2:18">
      <c r="B795" s="7">
        <v>44935.291666666664</v>
      </c>
      <c r="C795" s="8">
        <v>16.145299999999999</v>
      </c>
      <c r="D795" s="9">
        <f t="shared" si="61"/>
        <v>15.9049</v>
      </c>
      <c r="E795" s="10">
        <f>MA1SONY[[#This Row],[Adj Close]]-MA1SONY[[#This Row],[Naive Trend ]]</f>
        <v>0.24039999999999928</v>
      </c>
      <c r="F795" s="6">
        <f t="shared" si="60"/>
        <v>5.7792159999999655E-2</v>
      </c>
      <c r="G795" s="6">
        <f>ABS(MA1SONY[[#This Row],[Erorr 1]])</f>
        <v>0.24039999999999928</v>
      </c>
      <c r="H795" s="11">
        <f>MA1SONY[[#This Row],[Abs Erorr 1]]/MA1SONY[[#This Row],[Adj Close]]</f>
        <v>1.4889782165707624E-2</v>
      </c>
      <c r="I795" s="9">
        <f t="shared" si="63"/>
        <v>15.417666666666667</v>
      </c>
      <c r="J795" s="12">
        <f>(MA1SONY[[#This Row],[Adj Close]]-MA1SONY[[#This Row],[3-MA]])</f>
        <v>0.72763333333333158</v>
      </c>
      <c r="K795" s="13">
        <f t="shared" si="62"/>
        <v>0.52945026777777526</v>
      </c>
      <c r="L795" s="13">
        <f>ABS(MA1SONY[[#This Row],[Erorr 2]])</f>
        <v>0.72763333333333158</v>
      </c>
      <c r="M795" s="11">
        <f>MA1SONY[[#This Row],[Abs Erorr 2]]/MA1SONY[[#This Row],[Adj Close]]</f>
        <v>4.5067811272217401E-2</v>
      </c>
      <c r="N795" s="9">
        <f t="shared" si="64"/>
        <v>15.187383333333335</v>
      </c>
      <c r="O795" s="14">
        <f>MA1SONY[[#This Row],[Adj Close]]-MA1SONY[[#This Row],[6-MA]]</f>
        <v>0.95791666666666409</v>
      </c>
      <c r="P795" s="13">
        <f>(MA1SONY[[#This Row],[Adj Close]]-N795)^2</f>
        <v>0.91760434027777282</v>
      </c>
      <c r="Q795" s="13">
        <f>ABS(MA1SONY[[#This Row],[Erorr 3]])</f>
        <v>0.95791666666666409</v>
      </c>
      <c r="R795" s="15">
        <f>MA1SONY[[#This Row],[Abs Erorr 3]]/MA1SONY[[#This Row],[Adj Close]]</f>
        <v>5.9330992094706457E-2</v>
      </c>
    </row>
    <row r="796" spans="2:18">
      <c r="B796" s="7">
        <v>44936.291666666664</v>
      </c>
      <c r="C796" s="8">
        <v>16.0397</v>
      </c>
      <c r="D796" s="9">
        <f t="shared" si="61"/>
        <v>16.145299999999999</v>
      </c>
      <c r="E796" s="10">
        <f>MA1SONY[[#This Row],[Adj Close]]-MA1SONY[[#This Row],[Naive Trend ]]</f>
        <v>-0.10559999999999903</v>
      </c>
      <c r="F796" s="6">
        <f t="shared" si="60"/>
        <v>1.1151359999999794E-2</v>
      </c>
      <c r="G796" s="6">
        <f>ABS(MA1SONY[[#This Row],[Erorr 1]])</f>
        <v>0.10559999999999903</v>
      </c>
      <c r="H796" s="11">
        <f>MA1SONY[[#This Row],[Abs Erorr 1]]/MA1SONY[[#This Row],[Adj Close]]</f>
        <v>6.5836642829977515E-3</v>
      </c>
      <c r="I796" s="9">
        <f t="shared" si="63"/>
        <v>15.731633333333333</v>
      </c>
      <c r="J796" s="12">
        <f>(MA1SONY[[#This Row],[Adj Close]]-MA1SONY[[#This Row],[3-MA]])</f>
        <v>0.30806666666666693</v>
      </c>
      <c r="K796" s="13">
        <f t="shared" si="62"/>
        <v>9.490507111111128E-2</v>
      </c>
      <c r="L796" s="13">
        <f>ABS(MA1SONY[[#This Row],[Erorr 2]])</f>
        <v>0.30806666666666693</v>
      </c>
      <c r="M796" s="11">
        <f>MA1SONY[[#This Row],[Abs Erorr 2]]/MA1SONY[[#This Row],[Adj Close]]</f>
        <v>1.9206510512457649E-2</v>
      </c>
      <c r="N796" s="9">
        <f t="shared" si="64"/>
        <v>15.380533333333332</v>
      </c>
      <c r="O796" s="14">
        <f>MA1SONY[[#This Row],[Adj Close]]-MA1SONY[[#This Row],[6-MA]]</f>
        <v>0.65916666666666757</v>
      </c>
      <c r="P796" s="13">
        <f>(MA1SONY[[#This Row],[Adj Close]]-N796)^2</f>
        <v>0.43450069444444561</v>
      </c>
      <c r="Q796" s="13">
        <f>ABS(MA1SONY[[#This Row],[Erorr 3]])</f>
        <v>0.65916666666666757</v>
      </c>
      <c r="R796" s="15">
        <f>MA1SONY[[#This Row],[Abs Erorr 3]]/MA1SONY[[#This Row],[Adj Close]]</f>
        <v>4.1095947347311208E-2</v>
      </c>
    </row>
    <row r="797" spans="2:18">
      <c r="B797" s="7">
        <v>44937.291666666664</v>
      </c>
      <c r="C797" s="8">
        <v>16.471599999999999</v>
      </c>
      <c r="D797" s="9">
        <f t="shared" si="61"/>
        <v>16.0397</v>
      </c>
      <c r="E797" s="10">
        <f>MA1SONY[[#This Row],[Adj Close]]-MA1SONY[[#This Row],[Naive Trend ]]</f>
        <v>0.43189999999999884</v>
      </c>
      <c r="F797" s="6">
        <f t="shared" si="60"/>
        <v>0.18653760999999899</v>
      </c>
      <c r="G797" s="6">
        <f>ABS(MA1SONY[[#This Row],[Erorr 1]])</f>
        <v>0.43189999999999884</v>
      </c>
      <c r="H797" s="11">
        <f>MA1SONY[[#This Row],[Abs Erorr 1]]/MA1SONY[[#This Row],[Adj Close]]</f>
        <v>2.6220889288229368E-2</v>
      </c>
      <c r="I797" s="9">
        <f t="shared" si="63"/>
        <v>16.029966666666667</v>
      </c>
      <c r="J797" s="12">
        <f>(MA1SONY[[#This Row],[Adj Close]]-MA1SONY[[#This Row],[3-MA]])</f>
        <v>0.44163333333333199</v>
      </c>
      <c r="K797" s="13">
        <f t="shared" si="62"/>
        <v>0.19504000111110992</v>
      </c>
      <c r="L797" s="13">
        <f>ABS(MA1SONY[[#This Row],[Erorr 2]])</f>
        <v>0.44163333333333199</v>
      </c>
      <c r="M797" s="11">
        <f>MA1SONY[[#This Row],[Abs Erorr 2]]/MA1SONY[[#This Row],[Adj Close]]</f>
        <v>2.6811805370050998E-2</v>
      </c>
      <c r="N797" s="9">
        <f t="shared" si="64"/>
        <v>15.569433333333334</v>
      </c>
      <c r="O797" s="14">
        <f>MA1SONY[[#This Row],[Adj Close]]-MA1SONY[[#This Row],[6-MA]]</f>
        <v>0.90216666666666434</v>
      </c>
      <c r="P797" s="13">
        <f>(MA1SONY[[#This Row],[Adj Close]]-N797)^2</f>
        <v>0.81390469444444025</v>
      </c>
      <c r="Q797" s="13">
        <f>ABS(MA1SONY[[#This Row],[Erorr 3]])</f>
        <v>0.90216666666666434</v>
      </c>
      <c r="R797" s="15">
        <f>MA1SONY[[#This Row],[Abs Erorr 3]]/MA1SONY[[#This Row],[Adj Close]]</f>
        <v>5.4771040255146092E-2</v>
      </c>
    </row>
    <row r="798" spans="2:18">
      <c r="B798" s="7">
        <v>44938.291666666664</v>
      </c>
      <c r="C798" s="8">
        <v>16.819400000000002</v>
      </c>
      <c r="D798" s="9">
        <f t="shared" si="61"/>
        <v>16.471599999999999</v>
      </c>
      <c r="E798" s="10">
        <f>MA1SONY[[#This Row],[Adj Close]]-MA1SONY[[#This Row],[Naive Trend ]]</f>
        <v>0.347800000000003</v>
      </c>
      <c r="F798" s="6">
        <f t="shared" si="60"/>
        <v>0.12096484000000209</v>
      </c>
      <c r="G798" s="6">
        <f>ABS(MA1SONY[[#This Row],[Erorr 1]])</f>
        <v>0.347800000000003</v>
      </c>
      <c r="H798" s="11">
        <f>MA1SONY[[#This Row],[Abs Erorr 1]]/MA1SONY[[#This Row],[Adj Close]]</f>
        <v>2.0678502205786351E-2</v>
      </c>
      <c r="I798" s="9">
        <f t="shared" si="63"/>
        <v>16.218866666666667</v>
      </c>
      <c r="J798" s="12">
        <f>(MA1SONY[[#This Row],[Adj Close]]-MA1SONY[[#This Row],[3-MA]])</f>
        <v>0.6005333333333347</v>
      </c>
      <c r="K798" s="13">
        <f t="shared" si="62"/>
        <v>0.36064028444444607</v>
      </c>
      <c r="L798" s="13">
        <f>ABS(MA1SONY[[#This Row],[Erorr 2]])</f>
        <v>0.6005333333333347</v>
      </c>
      <c r="M798" s="11">
        <f>MA1SONY[[#This Row],[Abs Erorr 2]]/MA1SONY[[#This Row],[Adj Close]]</f>
        <v>3.5704801201786901E-2</v>
      </c>
      <c r="N798" s="9">
        <f t="shared" si="64"/>
        <v>15.818266666666666</v>
      </c>
      <c r="O798" s="14">
        <f>MA1SONY[[#This Row],[Adj Close]]-MA1SONY[[#This Row],[6-MA]]</f>
        <v>1.0011333333333354</v>
      </c>
      <c r="P798" s="13">
        <f>(MA1SONY[[#This Row],[Adj Close]]-N798)^2</f>
        <v>1.0022679511111152</v>
      </c>
      <c r="Q798" s="13">
        <f>ABS(MA1SONY[[#This Row],[Erorr 3]])</f>
        <v>1.0011333333333354</v>
      </c>
      <c r="R798" s="15">
        <f>MA1SONY[[#This Row],[Abs Erorr 3]]/MA1SONY[[#This Row],[Adj Close]]</f>
        <v>5.9522535484817257E-2</v>
      </c>
    </row>
    <row r="799" spans="2:18">
      <c r="B799" s="7">
        <v>44939.291666666664</v>
      </c>
      <c r="C799" s="8">
        <v>16.756900000000002</v>
      </c>
      <c r="D799" s="9">
        <f t="shared" si="61"/>
        <v>16.819400000000002</v>
      </c>
      <c r="E799" s="10">
        <f>MA1SONY[[#This Row],[Adj Close]]-MA1SONY[[#This Row],[Naive Trend ]]</f>
        <v>-6.25E-2</v>
      </c>
      <c r="F799" s="6">
        <f t="shared" si="60"/>
        <v>3.90625E-3</v>
      </c>
      <c r="G799" s="6">
        <f>ABS(MA1SONY[[#This Row],[Erorr 1]])</f>
        <v>6.25E-2</v>
      </c>
      <c r="H799" s="11">
        <f>MA1SONY[[#This Row],[Abs Erorr 1]]/MA1SONY[[#This Row],[Adj Close]]</f>
        <v>3.7298068258448756E-3</v>
      </c>
      <c r="I799" s="9">
        <f t="shared" si="63"/>
        <v>16.443566666666666</v>
      </c>
      <c r="J799" s="12">
        <f>(MA1SONY[[#This Row],[Adj Close]]-MA1SONY[[#This Row],[3-MA]])</f>
        <v>0.31333333333333613</v>
      </c>
      <c r="K799" s="13">
        <f t="shared" si="62"/>
        <v>9.8177777777779529E-2</v>
      </c>
      <c r="L799" s="13">
        <f>ABS(MA1SONY[[#This Row],[Erorr 2]])</f>
        <v>0.31333333333333613</v>
      </c>
      <c r="M799" s="11">
        <f>MA1SONY[[#This Row],[Abs Erorr 2]]/MA1SONY[[#This Row],[Adj Close]]</f>
        <v>1.8698764886902475E-2</v>
      </c>
      <c r="N799" s="9">
        <f t="shared" si="64"/>
        <v>16.087599999999998</v>
      </c>
      <c r="O799" s="14">
        <f>MA1SONY[[#This Row],[Adj Close]]-MA1SONY[[#This Row],[6-MA]]</f>
        <v>0.66930000000000334</v>
      </c>
      <c r="P799" s="13">
        <f>(MA1SONY[[#This Row],[Adj Close]]-N799)^2</f>
        <v>0.44796249000000449</v>
      </c>
      <c r="Q799" s="13">
        <f>ABS(MA1SONY[[#This Row],[Erorr 3]])</f>
        <v>0.66930000000000334</v>
      </c>
      <c r="R799" s="15">
        <f>MA1SONY[[#This Row],[Abs Erorr 3]]/MA1SONY[[#This Row],[Adj Close]]</f>
        <v>3.99417553366078E-2</v>
      </c>
    </row>
    <row r="800" spans="2:18">
      <c r="B800" s="7">
        <v>44943.291666666664</v>
      </c>
      <c r="C800" s="8">
        <v>16.9543</v>
      </c>
      <c r="D800" s="9">
        <f t="shared" si="61"/>
        <v>16.756900000000002</v>
      </c>
      <c r="E800" s="10">
        <f>MA1SONY[[#This Row],[Adj Close]]-MA1SONY[[#This Row],[Naive Trend ]]</f>
        <v>0.19739999999999824</v>
      </c>
      <c r="F800" s="6">
        <f t="shared" si="60"/>
        <v>3.8966759999999309E-2</v>
      </c>
      <c r="G800" s="6">
        <f>ABS(MA1SONY[[#This Row],[Erorr 1]])</f>
        <v>0.19739999999999824</v>
      </c>
      <c r="H800" s="11">
        <f>MA1SONY[[#This Row],[Abs Erorr 1]]/MA1SONY[[#This Row],[Adj Close]]</f>
        <v>1.1643064001462653E-2</v>
      </c>
      <c r="I800" s="9">
        <f t="shared" si="63"/>
        <v>16.682633333333332</v>
      </c>
      <c r="J800" s="12">
        <f>(MA1SONY[[#This Row],[Adj Close]]-MA1SONY[[#This Row],[3-MA]])</f>
        <v>0.27166666666666828</v>
      </c>
      <c r="K800" s="13">
        <f t="shared" si="62"/>
        <v>7.3802777777778647E-2</v>
      </c>
      <c r="L800" s="13">
        <f>ABS(MA1SONY[[#This Row],[Erorr 2]])</f>
        <v>0.27166666666666828</v>
      </c>
      <c r="M800" s="11">
        <f>MA1SONY[[#This Row],[Abs Erorr 2]]/MA1SONY[[#This Row],[Adj Close]]</f>
        <v>1.6023467006403582E-2</v>
      </c>
      <c r="N800" s="9">
        <f t="shared" si="64"/>
        <v>16.356300000000001</v>
      </c>
      <c r="O800" s="14">
        <f>MA1SONY[[#This Row],[Adj Close]]-MA1SONY[[#This Row],[6-MA]]</f>
        <v>0.59799999999999898</v>
      </c>
      <c r="P800" s="13">
        <f>(MA1SONY[[#This Row],[Adj Close]]-N800)^2</f>
        <v>0.35760399999999876</v>
      </c>
      <c r="Q800" s="13">
        <f>ABS(MA1SONY[[#This Row],[Erorr 3]])</f>
        <v>0.59799999999999898</v>
      </c>
      <c r="R800" s="15">
        <f>MA1SONY[[#This Row],[Abs Erorr 3]]/MA1SONY[[#This Row],[Adj Close]]</f>
        <v>3.5271288109800993E-2</v>
      </c>
    </row>
    <row r="801" spans="2:18">
      <c r="B801" s="7">
        <v>44944.291666666664</v>
      </c>
      <c r="C801" s="8">
        <v>16.938700000000001</v>
      </c>
      <c r="D801" s="9">
        <f t="shared" si="61"/>
        <v>16.9543</v>
      </c>
      <c r="E801" s="10">
        <f>MA1SONY[[#This Row],[Adj Close]]-MA1SONY[[#This Row],[Naive Trend ]]</f>
        <v>-1.559999999999917E-2</v>
      </c>
      <c r="F801" s="6">
        <f t="shared" si="60"/>
        <v>2.4335999999997412E-4</v>
      </c>
      <c r="G801" s="6">
        <f>ABS(MA1SONY[[#This Row],[Erorr 1]])</f>
        <v>1.559999999999917E-2</v>
      </c>
      <c r="H801" s="11">
        <f>MA1SONY[[#This Row],[Abs Erorr 1]]/MA1SONY[[#This Row],[Adj Close]]</f>
        <v>9.2096796094146363E-4</v>
      </c>
      <c r="I801" s="9">
        <f t="shared" si="63"/>
        <v>16.843533333333337</v>
      </c>
      <c r="J801" s="12">
        <f>(MA1SONY[[#This Row],[Adj Close]]-MA1SONY[[#This Row],[3-MA]])</f>
        <v>9.5166666666663957E-2</v>
      </c>
      <c r="K801" s="13">
        <f t="shared" si="62"/>
        <v>9.0566944444439284E-3</v>
      </c>
      <c r="L801" s="13">
        <f>ABS(MA1SONY[[#This Row],[Erorr 2]])</f>
        <v>9.5166666666663957E-2</v>
      </c>
      <c r="M801" s="11">
        <f>MA1SONY[[#This Row],[Abs Erorr 2]]/MA1SONY[[#This Row],[Adj Close]]</f>
        <v>5.6182981377947512E-3</v>
      </c>
      <c r="N801" s="9">
        <f t="shared" si="64"/>
        <v>16.531200000000002</v>
      </c>
      <c r="O801" s="14">
        <f>MA1SONY[[#This Row],[Adj Close]]-MA1SONY[[#This Row],[6-MA]]</f>
        <v>0.40749999999999886</v>
      </c>
      <c r="P801" s="13">
        <f>(MA1SONY[[#This Row],[Adj Close]]-N801)^2</f>
        <v>0.16605624999999907</v>
      </c>
      <c r="Q801" s="13">
        <f>ABS(MA1SONY[[#This Row],[Erorr 3]])</f>
        <v>0.40749999999999886</v>
      </c>
      <c r="R801" s="15">
        <f>MA1SONY[[#This Row],[Abs Erorr 3]]/MA1SONY[[#This Row],[Adj Close]]</f>
        <v>2.4057336159209318E-2</v>
      </c>
    </row>
    <row r="802" spans="2:18">
      <c r="B802" s="7">
        <v>44945.291666666664</v>
      </c>
      <c r="C802" s="8">
        <v>17.1907</v>
      </c>
      <c r="D802" s="9">
        <f t="shared" si="61"/>
        <v>16.938700000000001</v>
      </c>
      <c r="E802" s="10">
        <f>MA1SONY[[#This Row],[Adj Close]]-MA1SONY[[#This Row],[Naive Trend ]]</f>
        <v>0.25199999999999889</v>
      </c>
      <c r="F802" s="6">
        <f t="shared" si="60"/>
        <v>6.3503999999999436E-2</v>
      </c>
      <c r="G802" s="6">
        <f>ABS(MA1SONY[[#This Row],[Erorr 1]])</f>
        <v>0.25199999999999889</v>
      </c>
      <c r="H802" s="11">
        <f>MA1SONY[[#This Row],[Abs Erorr 1]]/MA1SONY[[#This Row],[Adj Close]]</f>
        <v>1.4659088925988988E-2</v>
      </c>
      <c r="I802" s="9">
        <f t="shared" si="63"/>
        <v>16.883300000000002</v>
      </c>
      <c r="J802" s="12">
        <f>(MA1SONY[[#This Row],[Adj Close]]-MA1SONY[[#This Row],[3-MA]])</f>
        <v>0.30739999999999768</v>
      </c>
      <c r="K802" s="13">
        <f t="shared" si="62"/>
        <v>9.4494759999998568E-2</v>
      </c>
      <c r="L802" s="13">
        <f>ABS(MA1SONY[[#This Row],[Erorr 2]])</f>
        <v>0.30739999999999768</v>
      </c>
      <c r="M802" s="11">
        <f>MA1SONY[[#This Row],[Abs Erorr 2]]/MA1SONY[[#This Row],[Adj Close]]</f>
        <v>1.7881761650194446E-2</v>
      </c>
      <c r="N802" s="9">
        <f t="shared" si="64"/>
        <v>16.663433333333334</v>
      </c>
      <c r="O802" s="14">
        <f>MA1SONY[[#This Row],[Adj Close]]-MA1SONY[[#This Row],[6-MA]]</f>
        <v>0.52726666666666588</v>
      </c>
      <c r="P802" s="13">
        <f>(MA1SONY[[#This Row],[Adj Close]]-N802)^2</f>
        <v>0.27801013777777694</v>
      </c>
      <c r="Q802" s="13">
        <f>ABS(MA1SONY[[#This Row],[Erorr 3]])</f>
        <v>0.52726666666666588</v>
      </c>
      <c r="R802" s="15">
        <f>MA1SONY[[#This Row],[Abs Erorr 3]]/MA1SONY[[#This Row],[Adj Close]]</f>
        <v>3.0671622834827314E-2</v>
      </c>
    </row>
    <row r="803" spans="2:18">
      <c r="B803" s="7">
        <v>44946.291666666664</v>
      </c>
      <c r="C803" s="8">
        <v>17.448699999999999</v>
      </c>
      <c r="D803" s="9">
        <f t="shared" si="61"/>
        <v>17.1907</v>
      </c>
      <c r="E803" s="10">
        <f>MA1SONY[[#This Row],[Adj Close]]-MA1SONY[[#This Row],[Naive Trend ]]</f>
        <v>0.25799999999999912</v>
      </c>
      <c r="F803" s="6">
        <f t="shared" si="60"/>
        <v>6.656399999999954E-2</v>
      </c>
      <c r="G803" s="6">
        <f>ABS(MA1SONY[[#This Row],[Erorr 1]])</f>
        <v>0.25799999999999912</v>
      </c>
      <c r="H803" s="11">
        <f>MA1SONY[[#This Row],[Abs Erorr 1]]/MA1SONY[[#This Row],[Adj Close]]</f>
        <v>1.4786201837386118E-2</v>
      </c>
      <c r="I803" s="9">
        <f t="shared" si="63"/>
        <v>17.027899999999999</v>
      </c>
      <c r="J803" s="12">
        <f>(MA1SONY[[#This Row],[Adj Close]]-MA1SONY[[#This Row],[3-MA]])</f>
        <v>0.42079999999999984</v>
      </c>
      <c r="K803" s="13">
        <f t="shared" si="62"/>
        <v>0.17707263999999986</v>
      </c>
      <c r="L803" s="13">
        <f>ABS(MA1SONY[[#This Row],[Erorr 2]])</f>
        <v>0.42079999999999984</v>
      </c>
      <c r="M803" s="11">
        <f>MA1SONY[[#This Row],[Abs Erorr 2]]/MA1SONY[[#This Row],[Adj Close]]</f>
        <v>2.4116409818496498E-2</v>
      </c>
      <c r="N803" s="9">
        <f t="shared" si="64"/>
        <v>16.855266666666665</v>
      </c>
      <c r="O803" s="14">
        <f>MA1SONY[[#This Row],[Adj Close]]-MA1SONY[[#This Row],[6-MA]]</f>
        <v>0.59343333333333348</v>
      </c>
      <c r="P803" s="13">
        <f>(MA1SONY[[#This Row],[Adj Close]]-N803)^2</f>
        <v>0.35216312111111131</v>
      </c>
      <c r="Q803" s="13">
        <f>ABS(MA1SONY[[#This Row],[Erorr 3]])</f>
        <v>0.59343333333333348</v>
      </c>
      <c r="R803" s="15">
        <f>MA1SONY[[#This Row],[Abs Erorr 3]]/MA1SONY[[#This Row],[Adj Close]]</f>
        <v>3.4010174587982687E-2</v>
      </c>
    </row>
    <row r="804" spans="2:18">
      <c r="B804" s="7">
        <v>44949.291666666664</v>
      </c>
      <c r="C804" s="8">
        <v>17.374400000000001</v>
      </c>
      <c r="D804" s="9">
        <f t="shared" si="61"/>
        <v>17.448699999999999</v>
      </c>
      <c r="E804" s="10">
        <f>MA1SONY[[#This Row],[Adj Close]]-MA1SONY[[#This Row],[Naive Trend ]]</f>
        <v>-7.4299999999997368E-2</v>
      </c>
      <c r="F804" s="6">
        <f t="shared" si="60"/>
        <v>5.5204899999996091E-3</v>
      </c>
      <c r="G804" s="6">
        <f>ABS(MA1SONY[[#This Row],[Erorr 1]])</f>
        <v>7.4299999999997368E-2</v>
      </c>
      <c r="H804" s="11">
        <f>MA1SONY[[#This Row],[Abs Erorr 1]]/MA1SONY[[#This Row],[Adj Close]]</f>
        <v>4.2764066672804453E-3</v>
      </c>
      <c r="I804" s="9">
        <f t="shared" si="63"/>
        <v>17.192700000000002</v>
      </c>
      <c r="J804" s="12">
        <f>(MA1SONY[[#This Row],[Adj Close]]-MA1SONY[[#This Row],[3-MA]])</f>
        <v>0.18169999999999931</v>
      </c>
      <c r="K804" s="13">
        <f t="shared" si="62"/>
        <v>3.3014889999999748E-2</v>
      </c>
      <c r="L804" s="13">
        <f>ABS(MA1SONY[[#This Row],[Erorr 2]])</f>
        <v>0.18169999999999931</v>
      </c>
      <c r="M804" s="11">
        <f>MA1SONY[[#This Row],[Abs Erorr 2]]/MA1SONY[[#This Row],[Adj Close]]</f>
        <v>1.0457915093470813E-2</v>
      </c>
      <c r="N804" s="9">
        <f t="shared" si="64"/>
        <v>17.018116666666668</v>
      </c>
      <c r="O804" s="14">
        <f>MA1SONY[[#This Row],[Adj Close]]-MA1SONY[[#This Row],[6-MA]]</f>
        <v>0.35628333333333373</v>
      </c>
      <c r="P804" s="13">
        <f>(MA1SONY[[#This Row],[Adj Close]]-N804)^2</f>
        <v>0.12693781361111139</v>
      </c>
      <c r="Q804" s="13">
        <f>ABS(MA1SONY[[#This Row],[Erorr 3]])</f>
        <v>0.35628333333333373</v>
      </c>
      <c r="R804" s="15">
        <f>MA1SONY[[#This Row],[Abs Erorr 3]]/MA1SONY[[#This Row],[Adj Close]]</f>
        <v>2.0506223716118755E-2</v>
      </c>
    </row>
    <row r="805" spans="2:18">
      <c r="B805" s="7">
        <v>44950.291666666664</v>
      </c>
      <c r="C805" s="8">
        <v>17.4526</v>
      </c>
      <c r="D805" s="9">
        <f t="shared" si="61"/>
        <v>17.374400000000001</v>
      </c>
      <c r="E805" s="10">
        <f>MA1SONY[[#This Row],[Adj Close]]-MA1SONY[[#This Row],[Naive Trend ]]</f>
        <v>7.8199999999998937E-2</v>
      </c>
      <c r="F805" s="6">
        <f t="shared" si="60"/>
        <v>6.1152399999998336E-3</v>
      </c>
      <c r="G805" s="6">
        <f>ABS(MA1SONY[[#This Row],[Erorr 1]])</f>
        <v>7.8199999999998937E-2</v>
      </c>
      <c r="H805" s="11">
        <f>MA1SONY[[#This Row],[Abs Erorr 1]]/MA1SONY[[#This Row],[Adj Close]]</f>
        <v>4.4807077455507448E-3</v>
      </c>
      <c r="I805" s="9">
        <f t="shared" si="63"/>
        <v>17.337933333333332</v>
      </c>
      <c r="J805" s="12">
        <f>(MA1SONY[[#This Row],[Adj Close]]-MA1SONY[[#This Row],[3-MA]])</f>
        <v>0.11466666666666825</v>
      </c>
      <c r="K805" s="13">
        <f t="shared" si="62"/>
        <v>1.3148444444444808E-2</v>
      </c>
      <c r="L805" s="13">
        <f>ABS(MA1SONY[[#This Row],[Erorr 2]])</f>
        <v>0.11466666666666825</v>
      </c>
      <c r="M805" s="11">
        <f>MA1SONY[[#This Row],[Abs Erorr 2]]/MA1SONY[[#This Row],[Adj Close]]</f>
        <v>6.5701767453942824E-3</v>
      </c>
      <c r="N805" s="9">
        <f t="shared" si="64"/>
        <v>17.110616666666669</v>
      </c>
      <c r="O805" s="14">
        <f>MA1SONY[[#This Row],[Adj Close]]-MA1SONY[[#This Row],[6-MA]]</f>
        <v>0.34198333333333153</v>
      </c>
      <c r="P805" s="13">
        <f>(MA1SONY[[#This Row],[Adj Close]]-N805)^2</f>
        <v>0.11695260027777654</v>
      </c>
      <c r="Q805" s="13">
        <f>ABS(MA1SONY[[#This Row],[Erorr 3]])</f>
        <v>0.34198333333333153</v>
      </c>
      <c r="R805" s="15">
        <f>MA1SONY[[#This Row],[Abs Erorr 3]]/MA1SONY[[#This Row],[Adj Close]]</f>
        <v>1.959497916260795E-2</v>
      </c>
    </row>
    <row r="806" spans="2:18">
      <c r="B806" s="7">
        <v>44951.291666666664</v>
      </c>
      <c r="C806" s="8">
        <v>17.499500000000001</v>
      </c>
      <c r="D806" s="9">
        <f t="shared" si="61"/>
        <v>17.4526</v>
      </c>
      <c r="E806" s="10">
        <f>MA1SONY[[#This Row],[Adj Close]]-MA1SONY[[#This Row],[Naive Trend ]]</f>
        <v>4.690000000000083E-2</v>
      </c>
      <c r="F806" s="6">
        <f t="shared" si="60"/>
        <v>2.1996100000000779E-3</v>
      </c>
      <c r="G806" s="6">
        <f>ABS(MA1SONY[[#This Row],[Erorr 1]])</f>
        <v>4.690000000000083E-2</v>
      </c>
      <c r="H806" s="11">
        <f>MA1SONY[[#This Row],[Abs Erorr 1]]/MA1SONY[[#This Row],[Adj Close]]</f>
        <v>2.6800765736164365E-3</v>
      </c>
      <c r="I806" s="9">
        <f t="shared" si="63"/>
        <v>17.425233333333335</v>
      </c>
      <c r="J806" s="12">
        <f>(MA1SONY[[#This Row],[Adj Close]]-MA1SONY[[#This Row],[3-MA]])</f>
        <v>7.4266666666666481E-2</v>
      </c>
      <c r="K806" s="13">
        <f t="shared" si="62"/>
        <v>5.5155377777777502E-3</v>
      </c>
      <c r="L806" s="13">
        <f>ABS(MA1SONY[[#This Row],[Erorr 2]])</f>
        <v>7.4266666666666481E-2</v>
      </c>
      <c r="M806" s="11">
        <f>MA1SONY[[#This Row],[Abs Erorr 2]]/MA1SONY[[#This Row],[Adj Close]]</f>
        <v>4.243930778974626E-3</v>
      </c>
      <c r="N806" s="9">
        <f t="shared" si="64"/>
        <v>17.226566666666667</v>
      </c>
      <c r="O806" s="14">
        <f>MA1SONY[[#This Row],[Adj Close]]-MA1SONY[[#This Row],[6-MA]]</f>
        <v>0.27293333333333436</v>
      </c>
      <c r="P806" s="13">
        <f>(MA1SONY[[#This Row],[Adj Close]]-N806)^2</f>
        <v>7.4492604444444999E-2</v>
      </c>
      <c r="Q806" s="13">
        <f>ABS(MA1SONY[[#This Row],[Erorr 3]])</f>
        <v>0.27293333333333436</v>
      </c>
      <c r="R806" s="15">
        <f>MA1SONY[[#This Row],[Abs Erorr 3]]/MA1SONY[[#This Row],[Adj Close]]</f>
        <v>1.5596636094364659E-2</v>
      </c>
    </row>
    <row r="807" spans="2:18">
      <c r="B807" s="7">
        <v>44952.291666666664</v>
      </c>
      <c r="C807" s="8">
        <v>17.417400000000001</v>
      </c>
      <c r="D807" s="9">
        <f t="shared" si="61"/>
        <v>17.499500000000001</v>
      </c>
      <c r="E807" s="10">
        <f>MA1SONY[[#This Row],[Adj Close]]-MA1SONY[[#This Row],[Naive Trend ]]</f>
        <v>-8.2100000000000506E-2</v>
      </c>
      <c r="F807" s="6">
        <f t="shared" si="60"/>
        <v>6.7404100000000829E-3</v>
      </c>
      <c r="G807" s="6">
        <f>ABS(MA1SONY[[#This Row],[Erorr 1]])</f>
        <v>8.2100000000000506E-2</v>
      </c>
      <c r="H807" s="11">
        <f>MA1SONY[[#This Row],[Abs Erorr 1]]/MA1SONY[[#This Row],[Adj Close]]</f>
        <v>4.7136771274702595E-3</v>
      </c>
      <c r="I807" s="9">
        <f t="shared" si="63"/>
        <v>17.442166666666665</v>
      </c>
      <c r="J807" s="12">
        <f>(MA1SONY[[#This Row],[Adj Close]]-MA1SONY[[#This Row],[3-MA]])</f>
        <v>-2.4766666666664605E-2</v>
      </c>
      <c r="K807" s="13">
        <f t="shared" si="62"/>
        <v>6.1338777777767567E-4</v>
      </c>
      <c r="L807" s="13">
        <f>ABS(MA1SONY[[#This Row],[Erorr 2]])</f>
        <v>2.4766666666664605E-2</v>
      </c>
      <c r="M807" s="11">
        <f>MA1SONY[[#This Row],[Abs Erorr 2]]/MA1SONY[[#This Row],[Adj Close]]</f>
        <v>1.4219496978116484E-3</v>
      </c>
      <c r="N807" s="9">
        <f t="shared" si="64"/>
        <v>17.317433333333337</v>
      </c>
      <c r="O807" s="14">
        <f>MA1SONY[[#This Row],[Adj Close]]-MA1SONY[[#This Row],[6-MA]]</f>
        <v>9.9966666666663428E-2</v>
      </c>
      <c r="P807" s="13">
        <f>(MA1SONY[[#This Row],[Adj Close]]-N807)^2</f>
        <v>9.9933344444437973E-3</v>
      </c>
      <c r="Q807" s="13">
        <f>ABS(MA1SONY[[#This Row],[Erorr 3]])</f>
        <v>9.9966666666663428E-2</v>
      </c>
      <c r="R807" s="15">
        <f>MA1SONY[[#This Row],[Abs Erorr 3]]/MA1SONY[[#This Row],[Adj Close]]</f>
        <v>5.7394712567124502E-3</v>
      </c>
    </row>
    <row r="808" spans="2:18">
      <c r="B808" s="7">
        <v>44953.291666666664</v>
      </c>
      <c r="C808" s="8">
        <v>17.706600000000002</v>
      </c>
      <c r="D808" s="9">
        <f t="shared" si="61"/>
        <v>17.417400000000001</v>
      </c>
      <c r="E808" s="10">
        <f>MA1SONY[[#This Row],[Adj Close]]-MA1SONY[[#This Row],[Naive Trend ]]</f>
        <v>0.28920000000000101</v>
      </c>
      <c r="F808" s="6">
        <f t="shared" si="60"/>
        <v>8.3636640000000581E-2</v>
      </c>
      <c r="G808" s="6">
        <f>ABS(MA1SONY[[#This Row],[Erorr 1]])</f>
        <v>0.28920000000000101</v>
      </c>
      <c r="H808" s="11">
        <f>MA1SONY[[#This Row],[Abs Erorr 1]]/MA1SONY[[#This Row],[Adj Close]]</f>
        <v>1.6332892819626636E-2</v>
      </c>
      <c r="I808" s="9">
        <f t="shared" si="63"/>
        <v>17.456500000000002</v>
      </c>
      <c r="J808" s="12">
        <f>(MA1SONY[[#This Row],[Adj Close]]-MA1SONY[[#This Row],[3-MA]])</f>
        <v>0.25009999999999977</v>
      </c>
      <c r="K808" s="13">
        <f t="shared" si="62"/>
        <v>6.2550009999999878E-2</v>
      </c>
      <c r="L808" s="13">
        <f>ABS(MA1SONY[[#This Row],[Erorr 2]])</f>
        <v>0.25009999999999977</v>
      </c>
      <c r="M808" s="11">
        <f>MA1SONY[[#This Row],[Abs Erorr 2]]/MA1SONY[[#This Row],[Adj Close]]</f>
        <v>1.4124676674234452E-2</v>
      </c>
      <c r="N808" s="9">
        <f t="shared" si="64"/>
        <v>17.397216666666665</v>
      </c>
      <c r="O808" s="14">
        <f>MA1SONY[[#This Row],[Adj Close]]-MA1SONY[[#This Row],[6-MA]]</f>
        <v>0.30938333333333645</v>
      </c>
      <c r="P808" s="13">
        <f>(MA1SONY[[#This Row],[Adj Close]]-N808)^2</f>
        <v>9.5718046944446369E-2</v>
      </c>
      <c r="Q808" s="13">
        <f>ABS(MA1SONY[[#This Row],[Erorr 3]])</f>
        <v>0.30938333333333645</v>
      </c>
      <c r="R808" s="15">
        <f>MA1SONY[[#This Row],[Abs Erorr 3]]/MA1SONY[[#This Row],[Adj Close]]</f>
        <v>1.7472769099281422E-2</v>
      </c>
    </row>
    <row r="809" spans="2:18">
      <c r="B809" s="7">
        <v>44956.291666666664</v>
      </c>
      <c r="C809" s="8">
        <v>17.456499999999998</v>
      </c>
      <c r="D809" s="9">
        <f t="shared" si="61"/>
        <v>17.706600000000002</v>
      </c>
      <c r="E809" s="10">
        <f>MA1SONY[[#This Row],[Adj Close]]-MA1SONY[[#This Row],[Naive Trend ]]</f>
        <v>-0.25010000000000332</v>
      </c>
      <c r="F809" s="6">
        <f t="shared" si="60"/>
        <v>6.2550010000001655E-2</v>
      </c>
      <c r="G809" s="6">
        <f>ABS(MA1SONY[[#This Row],[Erorr 1]])</f>
        <v>0.25010000000000332</v>
      </c>
      <c r="H809" s="11">
        <f>MA1SONY[[#This Row],[Abs Erorr 1]]/MA1SONY[[#This Row],[Adj Close]]</f>
        <v>1.4327041503165201E-2</v>
      </c>
      <c r="I809" s="9">
        <f t="shared" si="63"/>
        <v>17.541166666666665</v>
      </c>
      <c r="J809" s="12">
        <f>(MA1SONY[[#This Row],[Adj Close]]-MA1SONY[[#This Row],[3-MA]])</f>
        <v>-8.4666666666667112E-2</v>
      </c>
      <c r="K809" s="13">
        <f t="shared" si="62"/>
        <v>7.1684444444445198E-3</v>
      </c>
      <c r="L809" s="13">
        <f>ABS(MA1SONY[[#This Row],[Erorr 2]])</f>
        <v>8.4666666666667112E-2</v>
      </c>
      <c r="M809" s="11">
        <f>MA1SONY[[#This Row],[Abs Erorr 2]]/MA1SONY[[#This Row],[Adj Close]]</f>
        <v>4.850151328540493E-3</v>
      </c>
      <c r="N809" s="9">
        <f t="shared" si="64"/>
        <v>17.4832</v>
      </c>
      <c r="O809" s="14">
        <f>MA1SONY[[#This Row],[Adj Close]]-MA1SONY[[#This Row],[6-MA]]</f>
        <v>-2.6700000000001722E-2</v>
      </c>
      <c r="P809" s="13">
        <f>(MA1SONY[[#This Row],[Adj Close]]-N809)^2</f>
        <v>7.1289000000009193E-4</v>
      </c>
      <c r="Q809" s="13">
        <f>ABS(MA1SONY[[#This Row],[Erorr 3]])</f>
        <v>2.6700000000001722E-2</v>
      </c>
      <c r="R809" s="15">
        <f>MA1SONY[[#This Row],[Abs Erorr 3]]/MA1SONY[[#This Row],[Adj Close]]</f>
        <v>1.5295162260477028E-3</v>
      </c>
    </row>
    <row r="810" spans="2:18">
      <c r="B810" s="7">
        <v>44957.291666666664</v>
      </c>
      <c r="C810" s="8">
        <v>17.4819</v>
      </c>
      <c r="D810" s="9">
        <f t="shared" si="61"/>
        <v>17.456499999999998</v>
      </c>
      <c r="E810" s="10">
        <f>MA1SONY[[#This Row],[Adj Close]]-MA1SONY[[#This Row],[Naive Trend ]]</f>
        <v>2.5400000000001199E-2</v>
      </c>
      <c r="F810" s="6">
        <f t="shared" si="60"/>
        <v>6.4516000000006091E-4</v>
      </c>
      <c r="G810" s="6">
        <f>ABS(MA1SONY[[#This Row],[Erorr 1]])</f>
        <v>2.5400000000001199E-2</v>
      </c>
      <c r="H810" s="11">
        <f>MA1SONY[[#This Row],[Abs Erorr 1]]/MA1SONY[[#This Row],[Adj Close]]</f>
        <v>1.452931317534204E-3</v>
      </c>
      <c r="I810" s="9">
        <f t="shared" si="63"/>
        <v>17.526833333333332</v>
      </c>
      <c r="J810" s="12">
        <f>(MA1SONY[[#This Row],[Adj Close]]-MA1SONY[[#This Row],[3-MA]])</f>
        <v>-4.4933333333332826E-2</v>
      </c>
      <c r="K810" s="13">
        <f t="shared" si="62"/>
        <v>2.0190044444443988E-3</v>
      </c>
      <c r="L810" s="13">
        <f>ABS(MA1SONY[[#This Row],[Erorr 2]])</f>
        <v>4.4933333333332826E-2</v>
      </c>
      <c r="M810" s="11">
        <f>MA1SONY[[#This Row],[Abs Erorr 2]]/MA1SONY[[#This Row],[Adj Close]]</f>
        <v>2.5702774488661315E-3</v>
      </c>
      <c r="N810" s="9">
        <f t="shared" si="64"/>
        <v>17.484500000000001</v>
      </c>
      <c r="O810" s="14">
        <f>MA1SONY[[#This Row],[Adj Close]]-MA1SONY[[#This Row],[6-MA]]</f>
        <v>-2.6000000000010459E-3</v>
      </c>
      <c r="P810" s="13">
        <f>(MA1SONY[[#This Row],[Adj Close]]-N810)^2</f>
        <v>6.7600000000054385E-6</v>
      </c>
      <c r="Q810" s="13">
        <f>ABS(MA1SONY[[#This Row],[Erorr 3]])</f>
        <v>2.6000000000010459E-3</v>
      </c>
      <c r="R810" s="15">
        <f>MA1SONY[[#This Row],[Abs Erorr 3]]/MA1SONY[[#This Row],[Adj Close]]</f>
        <v>1.4872525297599494E-4</v>
      </c>
    </row>
    <row r="811" spans="2:18">
      <c r="B811" s="7">
        <v>44958.291666666664</v>
      </c>
      <c r="C811" s="8">
        <v>17.499500000000001</v>
      </c>
      <c r="D811" s="9">
        <f t="shared" si="61"/>
        <v>17.4819</v>
      </c>
      <c r="E811" s="10">
        <f>MA1SONY[[#This Row],[Adj Close]]-MA1SONY[[#This Row],[Naive Trend ]]</f>
        <v>1.7600000000001614E-2</v>
      </c>
      <c r="F811" s="6">
        <f t="shared" si="60"/>
        <v>3.0976000000005683E-4</v>
      </c>
      <c r="G811" s="6">
        <f>ABS(MA1SONY[[#This Row],[Erorr 1]])</f>
        <v>1.7600000000001614E-2</v>
      </c>
      <c r="H811" s="11">
        <f>MA1SONY[[#This Row],[Abs Erorr 1]]/MA1SONY[[#This Row],[Adj Close]]</f>
        <v>1.0057430212292702E-3</v>
      </c>
      <c r="I811" s="9">
        <f t="shared" si="63"/>
        <v>17.548333333333332</v>
      </c>
      <c r="J811" s="12">
        <f>(MA1SONY[[#This Row],[Adj Close]]-MA1SONY[[#This Row],[3-MA]])</f>
        <v>-4.8833333333330842E-2</v>
      </c>
      <c r="K811" s="13">
        <f t="shared" si="62"/>
        <v>2.3846944444442012E-3</v>
      </c>
      <c r="L811" s="13">
        <f>ABS(MA1SONY[[#This Row],[Erorr 2]])</f>
        <v>4.8833333333330842E-2</v>
      </c>
      <c r="M811" s="11">
        <f>MA1SONY[[#This Row],[Abs Erorr 2]]/MA1SONY[[#This Row],[Adj Close]]</f>
        <v>2.7905559206452091E-3</v>
      </c>
      <c r="N811" s="9">
        <f t="shared" si="64"/>
        <v>17.502416666666665</v>
      </c>
      <c r="O811" s="14">
        <f>MA1SONY[[#This Row],[Adj Close]]-MA1SONY[[#This Row],[6-MA]]</f>
        <v>-2.916666666664014E-3</v>
      </c>
      <c r="P811" s="13">
        <f>(MA1SONY[[#This Row],[Adj Close]]-N811)^2</f>
        <v>8.5069444444289702E-6</v>
      </c>
      <c r="Q811" s="13">
        <f>ABS(MA1SONY[[#This Row],[Erorr 3]])</f>
        <v>2.916666666664014E-3</v>
      </c>
      <c r="R811" s="15">
        <f>MA1SONY[[#This Row],[Abs Erorr 3]]/MA1SONY[[#This Row],[Adj Close]]</f>
        <v>1.6667142870733527E-4</v>
      </c>
    </row>
    <row r="812" spans="2:18">
      <c r="B812" s="7">
        <v>44959.291666666664</v>
      </c>
      <c r="C812" s="8">
        <v>18.329999999999998</v>
      </c>
      <c r="D812" s="9">
        <f t="shared" si="61"/>
        <v>17.499500000000001</v>
      </c>
      <c r="E812" s="10">
        <f>MA1SONY[[#This Row],[Adj Close]]-MA1SONY[[#This Row],[Naive Trend ]]</f>
        <v>0.83049999999999713</v>
      </c>
      <c r="F812" s="6">
        <f t="shared" si="60"/>
        <v>0.68973024999999522</v>
      </c>
      <c r="G812" s="6">
        <f>ABS(MA1SONY[[#This Row],[Erorr 1]])</f>
        <v>0.83049999999999713</v>
      </c>
      <c r="H812" s="11">
        <f>MA1SONY[[#This Row],[Abs Erorr 1]]/MA1SONY[[#This Row],[Adj Close]]</f>
        <v>4.53082378614292E-2</v>
      </c>
      <c r="I812" s="9">
        <f t="shared" si="63"/>
        <v>17.479299999999999</v>
      </c>
      <c r="J812" s="12">
        <f>(MA1SONY[[#This Row],[Adj Close]]-MA1SONY[[#This Row],[3-MA]])</f>
        <v>0.85069999999999979</v>
      </c>
      <c r="K812" s="13">
        <f t="shared" si="62"/>
        <v>0.72369048999999963</v>
      </c>
      <c r="L812" s="13">
        <f>ABS(MA1SONY[[#This Row],[Erorr 2]])</f>
        <v>0.85069999999999979</v>
      </c>
      <c r="M812" s="11">
        <f>MA1SONY[[#This Row],[Abs Erorr 2]]/MA1SONY[[#This Row],[Adj Close]]</f>
        <v>4.6410256410256402E-2</v>
      </c>
      <c r="N812" s="9">
        <f t="shared" si="64"/>
        <v>17.510233333333332</v>
      </c>
      <c r="O812" s="14">
        <f>MA1SONY[[#This Row],[Adj Close]]-MA1SONY[[#This Row],[6-MA]]</f>
        <v>0.81976666666666631</v>
      </c>
      <c r="P812" s="13">
        <f>(MA1SONY[[#This Row],[Adj Close]]-N812)^2</f>
        <v>0.6720173877777772</v>
      </c>
      <c r="Q812" s="13">
        <f>ABS(MA1SONY[[#This Row],[Erorr 3]])</f>
        <v>0.81976666666666631</v>
      </c>
      <c r="R812" s="15">
        <f>MA1SONY[[#This Row],[Abs Erorr 3]]/MA1SONY[[#This Row],[Adj Close]]</f>
        <v>4.4722676850336408E-2</v>
      </c>
    </row>
    <row r="813" spans="2:18">
      <c r="B813" s="7">
        <v>44960.291666666664</v>
      </c>
      <c r="C813" s="8">
        <v>18.199100000000001</v>
      </c>
      <c r="D813" s="9">
        <f t="shared" si="61"/>
        <v>18.329999999999998</v>
      </c>
      <c r="E813" s="10">
        <f>MA1SONY[[#This Row],[Adj Close]]-MA1SONY[[#This Row],[Naive Trend ]]</f>
        <v>-0.13089999999999691</v>
      </c>
      <c r="F813" s="6">
        <f t="shared" si="60"/>
        <v>1.7134809999999192E-2</v>
      </c>
      <c r="G813" s="6">
        <f>ABS(MA1SONY[[#This Row],[Erorr 1]])</f>
        <v>0.13089999999999691</v>
      </c>
      <c r="H813" s="11">
        <f>MA1SONY[[#This Row],[Abs Erorr 1]]/MA1SONY[[#This Row],[Adj Close]]</f>
        <v>7.1926633734633524E-3</v>
      </c>
      <c r="I813" s="9">
        <f t="shared" si="63"/>
        <v>17.770466666666668</v>
      </c>
      <c r="J813" s="12">
        <f>(MA1SONY[[#This Row],[Adj Close]]-MA1SONY[[#This Row],[3-MA]])</f>
        <v>0.42863333333333387</v>
      </c>
      <c r="K813" s="13">
        <f t="shared" si="62"/>
        <v>0.18372653444444489</v>
      </c>
      <c r="L813" s="13">
        <f>ABS(MA1SONY[[#This Row],[Erorr 2]])</f>
        <v>0.42863333333333387</v>
      </c>
      <c r="M813" s="11">
        <f>MA1SONY[[#This Row],[Abs Erorr 2]]/MA1SONY[[#This Row],[Adj Close]]</f>
        <v>2.3552446732713915E-2</v>
      </c>
      <c r="N813" s="9">
        <f t="shared" si="64"/>
        <v>17.64865</v>
      </c>
      <c r="O813" s="14">
        <f>MA1SONY[[#This Row],[Adj Close]]-MA1SONY[[#This Row],[6-MA]]</f>
        <v>0.55045000000000144</v>
      </c>
      <c r="P813" s="13">
        <f>(MA1SONY[[#This Row],[Adj Close]]-N813)^2</f>
        <v>0.30299520250000156</v>
      </c>
      <c r="Q813" s="13">
        <f>ABS(MA1SONY[[#This Row],[Erorr 3]])</f>
        <v>0.55045000000000144</v>
      </c>
      <c r="R813" s="15">
        <f>MA1SONY[[#This Row],[Abs Erorr 3]]/MA1SONY[[#This Row],[Adj Close]]</f>
        <v>3.02460011758824E-2</v>
      </c>
    </row>
    <row r="814" spans="2:18">
      <c r="B814" s="7">
        <v>44963.291666666664</v>
      </c>
      <c r="C814" s="8">
        <v>17.610900000000001</v>
      </c>
      <c r="D814" s="9">
        <f t="shared" si="61"/>
        <v>18.199100000000001</v>
      </c>
      <c r="E814" s="10">
        <f>MA1SONY[[#This Row],[Adj Close]]-MA1SONY[[#This Row],[Naive Trend ]]</f>
        <v>-0.5882000000000005</v>
      </c>
      <c r="F814" s="6">
        <f t="shared" si="60"/>
        <v>0.34597924000000058</v>
      </c>
      <c r="G814" s="6">
        <f>ABS(MA1SONY[[#This Row],[Erorr 1]])</f>
        <v>0.5882000000000005</v>
      </c>
      <c r="H814" s="11">
        <f>MA1SONY[[#This Row],[Abs Erorr 1]]/MA1SONY[[#This Row],[Adj Close]]</f>
        <v>3.3399769460958864E-2</v>
      </c>
      <c r="I814" s="9">
        <f t="shared" si="63"/>
        <v>18.009533333333334</v>
      </c>
      <c r="J814" s="12">
        <f>(MA1SONY[[#This Row],[Adj Close]]-MA1SONY[[#This Row],[3-MA]])</f>
        <v>-0.39863333333333273</v>
      </c>
      <c r="K814" s="13">
        <f t="shared" si="62"/>
        <v>0.15890853444444397</v>
      </c>
      <c r="L814" s="13">
        <f>ABS(MA1SONY[[#This Row],[Erorr 2]])</f>
        <v>0.39863333333333273</v>
      </c>
      <c r="M814" s="11">
        <f>MA1SONY[[#This Row],[Abs Erorr 2]]/MA1SONY[[#This Row],[Adj Close]]</f>
        <v>2.2635602571891993E-2</v>
      </c>
      <c r="N814" s="9">
        <f t="shared" si="64"/>
        <v>17.778933333333331</v>
      </c>
      <c r="O814" s="14">
        <f>MA1SONY[[#This Row],[Adj Close]]-MA1SONY[[#This Row],[6-MA]]</f>
        <v>-0.16803333333333015</v>
      </c>
      <c r="P814" s="13">
        <f>(MA1SONY[[#This Row],[Adj Close]]-N814)^2</f>
        <v>2.8235201111110039E-2</v>
      </c>
      <c r="Q814" s="13">
        <f>ABS(MA1SONY[[#This Row],[Erorr 3]])</f>
        <v>0.16803333333333015</v>
      </c>
      <c r="R814" s="15">
        <f>MA1SONY[[#This Row],[Abs Erorr 3]]/MA1SONY[[#This Row],[Adj Close]]</f>
        <v>9.5414392980103305E-3</v>
      </c>
    </row>
    <row r="815" spans="2:18">
      <c r="B815" s="7">
        <v>44964.291666666664</v>
      </c>
      <c r="C815" s="8">
        <v>17.8552</v>
      </c>
      <c r="D815" s="9">
        <f t="shared" si="61"/>
        <v>17.610900000000001</v>
      </c>
      <c r="E815" s="10">
        <f>MA1SONY[[#This Row],[Adj Close]]-MA1SONY[[#This Row],[Naive Trend ]]</f>
        <v>0.24429999999999907</v>
      </c>
      <c r="F815" s="6">
        <f t="shared" si="60"/>
        <v>5.9682489999999547E-2</v>
      </c>
      <c r="G815" s="6">
        <f>ABS(MA1SONY[[#This Row],[Erorr 1]])</f>
        <v>0.24429999999999907</v>
      </c>
      <c r="H815" s="11">
        <f>MA1SONY[[#This Row],[Abs Erorr 1]]/MA1SONY[[#This Row],[Adj Close]]</f>
        <v>1.3682288633003218E-2</v>
      </c>
      <c r="I815" s="9">
        <f t="shared" si="63"/>
        <v>18.046666666666667</v>
      </c>
      <c r="J815" s="12">
        <f>(MA1SONY[[#This Row],[Adj Close]]-MA1SONY[[#This Row],[3-MA]])</f>
        <v>-0.1914666666666669</v>
      </c>
      <c r="K815" s="13">
        <f t="shared" si="62"/>
        <v>3.6659484444444529E-2</v>
      </c>
      <c r="L815" s="13">
        <f>ABS(MA1SONY[[#This Row],[Erorr 2]])</f>
        <v>0.1914666666666669</v>
      </c>
      <c r="M815" s="11">
        <f>MA1SONY[[#This Row],[Abs Erorr 2]]/MA1SONY[[#This Row],[Adj Close]]</f>
        <v>1.0723300028376433E-2</v>
      </c>
      <c r="N815" s="9">
        <f t="shared" si="64"/>
        <v>17.762983333333334</v>
      </c>
      <c r="O815" s="14">
        <f>MA1SONY[[#This Row],[Adj Close]]-MA1SONY[[#This Row],[6-MA]]</f>
        <v>9.2216666666665503E-2</v>
      </c>
      <c r="P815" s="13">
        <f>(MA1SONY[[#This Row],[Adj Close]]-N815)^2</f>
        <v>8.5039136111108964E-3</v>
      </c>
      <c r="Q815" s="13">
        <f>ABS(MA1SONY[[#This Row],[Erorr 3]])</f>
        <v>9.2216666666665503E-2</v>
      </c>
      <c r="R815" s="15">
        <f>MA1SONY[[#This Row],[Abs Erorr 3]]/MA1SONY[[#This Row],[Adj Close]]</f>
        <v>5.1646952521767053E-3</v>
      </c>
    </row>
    <row r="816" spans="2:18">
      <c r="B816" s="7">
        <v>44965.291666666664</v>
      </c>
      <c r="C816" s="8">
        <v>17.669499999999999</v>
      </c>
      <c r="D816" s="9">
        <f t="shared" si="61"/>
        <v>17.8552</v>
      </c>
      <c r="E816" s="10">
        <f>MA1SONY[[#This Row],[Adj Close]]-MA1SONY[[#This Row],[Naive Trend ]]</f>
        <v>-0.18570000000000064</v>
      </c>
      <c r="F816" s="6">
        <f t="shared" si="60"/>
        <v>3.4484490000000236E-2</v>
      </c>
      <c r="G816" s="6">
        <f>ABS(MA1SONY[[#This Row],[Erorr 1]])</f>
        <v>0.18570000000000064</v>
      </c>
      <c r="H816" s="11">
        <f>MA1SONY[[#This Row],[Abs Erorr 1]]/MA1SONY[[#This Row],[Adj Close]]</f>
        <v>1.0509635247177376E-2</v>
      </c>
      <c r="I816" s="9">
        <f t="shared" si="63"/>
        <v>17.888400000000001</v>
      </c>
      <c r="J816" s="12">
        <f>(MA1SONY[[#This Row],[Adj Close]]-MA1SONY[[#This Row],[3-MA]])</f>
        <v>-0.21890000000000143</v>
      </c>
      <c r="K816" s="13">
        <f t="shared" si="62"/>
        <v>4.7917210000000626E-2</v>
      </c>
      <c r="L816" s="13">
        <f>ABS(MA1SONY[[#This Row],[Erorr 2]])</f>
        <v>0.21890000000000143</v>
      </c>
      <c r="M816" s="11">
        <f>MA1SONY[[#This Row],[Abs Erorr 2]]/MA1SONY[[#This Row],[Adj Close]]</f>
        <v>1.2388579190129966E-2</v>
      </c>
      <c r="N816" s="9">
        <f t="shared" si="64"/>
        <v>17.829433333333334</v>
      </c>
      <c r="O816" s="14">
        <f>MA1SONY[[#This Row],[Adj Close]]-MA1SONY[[#This Row],[6-MA]]</f>
        <v>-0.15993333333333482</v>
      </c>
      <c r="P816" s="13">
        <f>(MA1SONY[[#This Row],[Adj Close]]-N816)^2</f>
        <v>2.5578671111111586E-2</v>
      </c>
      <c r="Q816" s="13">
        <f>ABS(MA1SONY[[#This Row],[Erorr 3]])</f>
        <v>0.15993333333333482</v>
      </c>
      <c r="R816" s="15">
        <f>MA1SONY[[#This Row],[Abs Erorr 3]]/MA1SONY[[#This Row],[Adj Close]]</f>
        <v>9.0513785524963825E-3</v>
      </c>
    </row>
    <row r="817" spans="2:18">
      <c r="B817" s="7">
        <v>44966.291666666664</v>
      </c>
      <c r="C817" s="8">
        <v>17.610900000000001</v>
      </c>
      <c r="D817" s="9">
        <f t="shared" si="61"/>
        <v>17.669499999999999</v>
      </c>
      <c r="E817" s="10">
        <f>MA1SONY[[#This Row],[Adj Close]]-MA1SONY[[#This Row],[Naive Trend ]]</f>
        <v>-5.8599999999998431E-2</v>
      </c>
      <c r="F817" s="6">
        <f t="shared" si="60"/>
        <v>3.4339599999998163E-3</v>
      </c>
      <c r="G817" s="6">
        <f>ABS(MA1SONY[[#This Row],[Erorr 1]])</f>
        <v>5.8599999999998431E-2</v>
      </c>
      <c r="H817" s="11">
        <f>MA1SONY[[#This Row],[Abs Erorr 1]]/MA1SONY[[#This Row],[Adj Close]]</f>
        <v>3.3274846827815972E-3</v>
      </c>
      <c r="I817" s="9">
        <f t="shared" si="63"/>
        <v>17.711866666666666</v>
      </c>
      <c r="J817" s="12">
        <f>(MA1SONY[[#This Row],[Adj Close]]-MA1SONY[[#This Row],[3-MA]])</f>
        <v>-0.10096666666666465</v>
      </c>
      <c r="K817" s="13">
        <f t="shared" si="62"/>
        <v>1.019426777777737E-2</v>
      </c>
      <c r="L817" s="13">
        <f>ABS(MA1SONY[[#This Row],[Erorr 2]])</f>
        <v>0.10096666666666465</v>
      </c>
      <c r="M817" s="11">
        <f>MA1SONY[[#This Row],[Abs Erorr 2]]/MA1SONY[[#This Row],[Adj Close]]</f>
        <v>5.7331917543489907E-3</v>
      </c>
      <c r="N817" s="9">
        <f t="shared" si="64"/>
        <v>17.860699999999998</v>
      </c>
      <c r="O817" s="14">
        <f>MA1SONY[[#This Row],[Adj Close]]-MA1SONY[[#This Row],[6-MA]]</f>
        <v>-0.24979999999999691</v>
      </c>
      <c r="P817" s="13">
        <f>(MA1SONY[[#This Row],[Adj Close]]-N817)^2</f>
        <v>6.2400039999998456E-2</v>
      </c>
      <c r="Q817" s="13">
        <f>ABS(MA1SONY[[#This Row],[Erorr 3]])</f>
        <v>0.24979999999999691</v>
      </c>
      <c r="R817" s="15">
        <f>MA1SONY[[#This Row],[Abs Erorr 3]]/MA1SONY[[#This Row],[Adj Close]]</f>
        <v>1.4184397163120392E-2</v>
      </c>
    </row>
    <row r="818" spans="2:18">
      <c r="B818" s="7">
        <v>44967.291666666664</v>
      </c>
      <c r="C818" s="8">
        <v>17.610900000000001</v>
      </c>
      <c r="D818" s="9">
        <f t="shared" si="61"/>
        <v>17.610900000000001</v>
      </c>
      <c r="E818" s="10">
        <f>MA1SONY[[#This Row],[Adj Close]]-MA1SONY[[#This Row],[Naive Trend ]]</f>
        <v>0</v>
      </c>
      <c r="F818" s="6">
        <f t="shared" si="60"/>
        <v>0</v>
      </c>
      <c r="G818" s="6">
        <f>ABS(MA1SONY[[#This Row],[Erorr 1]])</f>
        <v>0</v>
      </c>
      <c r="H818" s="11">
        <f>MA1SONY[[#This Row],[Abs Erorr 1]]/MA1SONY[[#This Row],[Adj Close]]</f>
        <v>0</v>
      </c>
      <c r="I818" s="9">
        <f t="shared" si="63"/>
        <v>17.711866666666666</v>
      </c>
      <c r="J818" s="12">
        <f>(MA1SONY[[#This Row],[Adj Close]]-MA1SONY[[#This Row],[3-MA]])</f>
        <v>-0.10096666666666465</v>
      </c>
      <c r="K818" s="13">
        <f t="shared" si="62"/>
        <v>1.019426777777737E-2</v>
      </c>
      <c r="L818" s="13">
        <f>ABS(MA1SONY[[#This Row],[Erorr 2]])</f>
        <v>0.10096666666666465</v>
      </c>
      <c r="M818" s="11">
        <f>MA1SONY[[#This Row],[Abs Erorr 2]]/MA1SONY[[#This Row],[Adj Close]]</f>
        <v>5.7331917543489907E-3</v>
      </c>
      <c r="N818" s="9">
        <f t="shared" si="64"/>
        <v>17.879266666666666</v>
      </c>
      <c r="O818" s="14">
        <f>MA1SONY[[#This Row],[Adj Close]]-MA1SONY[[#This Row],[6-MA]]</f>
        <v>-0.26836666666666531</v>
      </c>
      <c r="P818" s="13">
        <f>(MA1SONY[[#This Row],[Adj Close]]-N818)^2</f>
        <v>7.2020667777777048E-2</v>
      </c>
      <c r="Q818" s="13">
        <f>ABS(MA1SONY[[#This Row],[Erorr 3]])</f>
        <v>0.26836666666666531</v>
      </c>
      <c r="R818" s="15">
        <f>MA1SONY[[#This Row],[Abs Erorr 3]]/MA1SONY[[#This Row],[Adj Close]]</f>
        <v>1.5238668476152002E-2</v>
      </c>
    </row>
    <row r="819" spans="2:18">
      <c r="B819" s="7">
        <v>44970.291666666664</v>
      </c>
      <c r="C819" s="8">
        <v>17.517099999999999</v>
      </c>
      <c r="D819" s="9">
        <f t="shared" si="61"/>
        <v>17.610900000000001</v>
      </c>
      <c r="E819" s="10">
        <f>MA1SONY[[#This Row],[Adj Close]]-MA1SONY[[#This Row],[Naive Trend ]]</f>
        <v>-9.380000000000166E-2</v>
      </c>
      <c r="F819" s="6">
        <f t="shared" si="60"/>
        <v>8.7984400000003116E-3</v>
      </c>
      <c r="G819" s="6">
        <f>ABS(MA1SONY[[#This Row],[Erorr 1]])</f>
        <v>9.380000000000166E-2</v>
      </c>
      <c r="H819" s="11">
        <f>MA1SONY[[#This Row],[Abs Erorr 1]]/MA1SONY[[#This Row],[Adj Close]]</f>
        <v>5.3547676270616516E-3</v>
      </c>
      <c r="I819" s="9">
        <f t="shared" si="63"/>
        <v>17.630433333333333</v>
      </c>
      <c r="J819" s="12">
        <f>(MA1SONY[[#This Row],[Adj Close]]-MA1SONY[[#This Row],[3-MA]])</f>
        <v>-0.11333333333333329</v>
      </c>
      <c r="K819" s="13">
        <f t="shared" si="62"/>
        <v>1.2844444444444434E-2</v>
      </c>
      <c r="L819" s="13">
        <f>ABS(MA1SONY[[#This Row],[Erorr 2]])</f>
        <v>0.11333333333333329</v>
      </c>
      <c r="M819" s="11">
        <f>MA1SONY[[#This Row],[Abs Erorr 2]]/MA1SONY[[#This Row],[Adj Close]]</f>
        <v>6.4698684904084171E-3</v>
      </c>
      <c r="N819" s="9">
        <f t="shared" si="64"/>
        <v>17.759416666666667</v>
      </c>
      <c r="O819" s="14">
        <f>MA1SONY[[#This Row],[Adj Close]]-MA1SONY[[#This Row],[6-MA]]</f>
        <v>-0.2423166666666674</v>
      </c>
      <c r="P819" s="13">
        <f>(MA1SONY[[#This Row],[Adj Close]]-N819)^2</f>
        <v>5.87173669444448E-2</v>
      </c>
      <c r="Q819" s="13">
        <f>ABS(MA1SONY[[#This Row],[Erorr 3]])</f>
        <v>0.2423166666666674</v>
      </c>
      <c r="R819" s="15">
        <f>MA1SONY[[#This Row],[Abs Erorr 3]]/MA1SONY[[#This Row],[Adj Close]]</f>
        <v>1.3833149703242398E-2</v>
      </c>
    </row>
    <row r="820" spans="2:18">
      <c r="B820" s="7">
        <v>44971.291666666664</v>
      </c>
      <c r="C820" s="8">
        <v>17.458500000000001</v>
      </c>
      <c r="D820" s="9">
        <f t="shared" si="61"/>
        <v>17.517099999999999</v>
      </c>
      <c r="E820" s="10">
        <f>MA1SONY[[#This Row],[Adj Close]]-MA1SONY[[#This Row],[Naive Trend ]]</f>
        <v>-5.8599999999998431E-2</v>
      </c>
      <c r="F820" s="6">
        <f t="shared" si="60"/>
        <v>3.4339599999998163E-3</v>
      </c>
      <c r="G820" s="6">
        <f>ABS(MA1SONY[[#This Row],[Erorr 1]])</f>
        <v>5.8599999999998431E-2</v>
      </c>
      <c r="H820" s="11">
        <f>MA1SONY[[#This Row],[Abs Erorr 1]]/MA1SONY[[#This Row],[Adj Close]]</f>
        <v>3.3565312025659951E-3</v>
      </c>
      <c r="I820" s="9">
        <f t="shared" si="63"/>
        <v>17.579633333333334</v>
      </c>
      <c r="J820" s="12">
        <f>(MA1SONY[[#This Row],[Adj Close]]-MA1SONY[[#This Row],[3-MA]])</f>
        <v>-0.12113333333333287</v>
      </c>
      <c r="K820" s="13">
        <f t="shared" si="62"/>
        <v>1.4673284444444332E-2</v>
      </c>
      <c r="L820" s="13">
        <f>ABS(MA1SONY[[#This Row],[Erorr 2]])</f>
        <v>0.12113333333333287</v>
      </c>
      <c r="M820" s="11">
        <f>MA1SONY[[#This Row],[Abs Erorr 2]]/MA1SONY[[#This Row],[Adj Close]]</f>
        <v>6.9383585836889118E-3</v>
      </c>
      <c r="N820" s="9">
        <f t="shared" si="64"/>
        <v>17.64575</v>
      </c>
      <c r="O820" s="14">
        <f>MA1SONY[[#This Row],[Adj Close]]-MA1SONY[[#This Row],[6-MA]]</f>
        <v>-0.18724999999999881</v>
      </c>
      <c r="P820" s="13">
        <f>(MA1SONY[[#This Row],[Adj Close]]-N820)^2</f>
        <v>3.5062562499999554E-2</v>
      </c>
      <c r="Q820" s="13">
        <f>ABS(MA1SONY[[#This Row],[Erorr 3]])</f>
        <v>0.18724999999999881</v>
      </c>
      <c r="R820" s="15">
        <f>MA1SONY[[#This Row],[Abs Erorr 3]]/MA1SONY[[#This Row],[Adj Close]]</f>
        <v>1.0725434602056235E-2</v>
      </c>
    </row>
    <row r="821" spans="2:18">
      <c r="B821" s="7">
        <v>44972.291666666664</v>
      </c>
      <c r="C821" s="8">
        <v>17.278700000000001</v>
      </c>
      <c r="D821" s="9">
        <f t="shared" si="61"/>
        <v>17.458500000000001</v>
      </c>
      <c r="E821" s="10">
        <f>MA1SONY[[#This Row],[Adj Close]]-MA1SONY[[#This Row],[Naive Trend ]]</f>
        <v>-0.17980000000000018</v>
      </c>
      <c r="F821" s="6">
        <f t="shared" si="60"/>
        <v>3.2328040000000065E-2</v>
      </c>
      <c r="G821" s="6">
        <f>ABS(MA1SONY[[#This Row],[Erorr 1]])</f>
        <v>0.17980000000000018</v>
      </c>
      <c r="H821" s="11">
        <f>MA1SONY[[#This Row],[Abs Erorr 1]]/MA1SONY[[#This Row],[Adj Close]]</f>
        <v>1.0405875442018217E-2</v>
      </c>
      <c r="I821" s="9">
        <f t="shared" si="63"/>
        <v>17.528833333333335</v>
      </c>
      <c r="J821" s="12">
        <f>(MA1SONY[[#This Row],[Adj Close]]-MA1SONY[[#This Row],[3-MA]])</f>
        <v>-0.25013333333333421</v>
      </c>
      <c r="K821" s="13">
        <f t="shared" si="62"/>
        <v>6.2566684444444881E-2</v>
      </c>
      <c r="L821" s="13">
        <f>ABS(MA1SONY[[#This Row],[Erorr 2]])</f>
        <v>0.25013333333333421</v>
      </c>
      <c r="M821" s="11">
        <f>MA1SONY[[#This Row],[Abs Erorr 2]]/MA1SONY[[#This Row],[Adj Close]]</f>
        <v>1.4476397722822562E-2</v>
      </c>
      <c r="N821" s="9">
        <f t="shared" si="64"/>
        <v>17.620349999999998</v>
      </c>
      <c r="O821" s="14">
        <f>MA1SONY[[#This Row],[Adj Close]]-MA1SONY[[#This Row],[6-MA]]</f>
        <v>-0.34164999999999779</v>
      </c>
      <c r="P821" s="13">
        <f>(MA1SONY[[#This Row],[Adj Close]]-N821)^2</f>
        <v>0.11672472249999849</v>
      </c>
      <c r="Q821" s="13">
        <f>ABS(MA1SONY[[#This Row],[Erorr 3]])</f>
        <v>0.34164999999999779</v>
      </c>
      <c r="R821" s="15">
        <f>MA1SONY[[#This Row],[Abs Erorr 3]]/MA1SONY[[#This Row],[Adj Close]]</f>
        <v>1.9772899581565615E-2</v>
      </c>
    </row>
    <row r="822" spans="2:18">
      <c r="B822" s="7">
        <v>44973.291666666664</v>
      </c>
      <c r="C822" s="8">
        <v>17.1067</v>
      </c>
      <c r="D822" s="9">
        <f t="shared" si="61"/>
        <v>17.278700000000001</v>
      </c>
      <c r="E822" s="10">
        <f>MA1SONY[[#This Row],[Adj Close]]-MA1SONY[[#This Row],[Naive Trend ]]</f>
        <v>-0.1720000000000006</v>
      </c>
      <c r="F822" s="6">
        <f t="shared" si="60"/>
        <v>2.9584000000000204E-2</v>
      </c>
      <c r="G822" s="6">
        <f>ABS(MA1SONY[[#This Row],[Erorr 1]])</f>
        <v>0.1720000000000006</v>
      </c>
      <c r="H822" s="11">
        <f>MA1SONY[[#This Row],[Abs Erorr 1]]/MA1SONY[[#This Row],[Adj Close]]</f>
        <v>1.0054540034021793E-2</v>
      </c>
      <c r="I822" s="9">
        <f t="shared" si="63"/>
        <v>17.418099999999999</v>
      </c>
      <c r="J822" s="12">
        <f>(MA1SONY[[#This Row],[Adj Close]]-MA1SONY[[#This Row],[3-MA]])</f>
        <v>-0.31139999999999901</v>
      </c>
      <c r="K822" s="13">
        <f t="shared" si="62"/>
        <v>9.6969959999999383E-2</v>
      </c>
      <c r="L822" s="13">
        <f>ABS(MA1SONY[[#This Row],[Erorr 2]])</f>
        <v>0.31139999999999901</v>
      </c>
      <c r="M822" s="11">
        <f>MA1SONY[[#This Row],[Abs Erorr 2]]/MA1SONY[[#This Row],[Adj Close]]</f>
        <v>1.8203393991827705E-2</v>
      </c>
      <c r="N822" s="9">
        <f t="shared" si="64"/>
        <v>17.524266666666666</v>
      </c>
      <c r="O822" s="14">
        <f>MA1SONY[[#This Row],[Adj Close]]-MA1SONY[[#This Row],[6-MA]]</f>
        <v>-0.41756666666666575</v>
      </c>
      <c r="P822" s="13">
        <f>(MA1SONY[[#This Row],[Adj Close]]-N822)^2</f>
        <v>0.17436192111111035</v>
      </c>
      <c r="Q822" s="13">
        <f>ABS(MA1SONY[[#This Row],[Erorr 3]])</f>
        <v>0.41756666666666575</v>
      </c>
      <c r="R822" s="15">
        <f>MA1SONY[[#This Row],[Abs Erorr 3]]/MA1SONY[[#This Row],[Adj Close]]</f>
        <v>2.4409539342284937E-2</v>
      </c>
    </row>
    <row r="823" spans="2:18">
      <c r="B823" s="7">
        <v>44974.291666666664</v>
      </c>
      <c r="C823" s="8">
        <v>16.6221</v>
      </c>
      <c r="D823" s="9">
        <f t="shared" si="61"/>
        <v>17.1067</v>
      </c>
      <c r="E823" s="10">
        <f>MA1SONY[[#This Row],[Adj Close]]-MA1SONY[[#This Row],[Naive Trend ]]</f>
        <v>-0.48460000000000036</v>
      </c>
      <c r="F823" s="6">
        <f t="shared" si="60"/>
        <v>0.23483716000000035</v>
      </c>
      <c r="G823" s="6">
        <f>ABS(MA1SONY[[#This Row],[Erorr 1]])</f>
        <v>0.48460000000000036</v>
      </c>
      <c r="H823" s="11">
        <f>MA1SONY[[#This Row],[Abs Erorr 1]]/MA1SONY[[#This Row],[Adj Close]]</f>
        <v>2.9153957682843946E-2</v>
      </c>
      <c r="I823" s="9">
        <f t="shared" si="63"/>
        <v>17.281300000000002</v>
      </c>
      <c r="J823" s="12">
        <f>(MA1SONY[[#This Row],[Adj Close]]-MA1SONY[[#This Row],[3-MA]])</f>
        <v>-0.65920000000000201</v>
      </c>
      <c r="K823" s="13">
        <f t="shared" si="62"/>
        <v>0.43454464000000265</v>
      </c>
      <c r="L823" s="13">
        <f>ABS(MA1SONY[[#This Row],[Erorr 2]])</f>
        <v>0.65920000000000201</v>
      </c>
      <c r="M823" s="11">
        <f>MA1SONY[[#This Row],[Abs Erorr 2]]/MA1SONY[[#This Row],[Adj Close]]</f>
        <v>3.9658045613971883E-2</v>
      </c>
      <c r="N823" s="9">
        <f t="shared" si="64"/>
        <v>17.430466666666668</v>
      </c>
      <c r="O823" s="14">
        <f>MA1SONY[[#This Row],[Adj Close]]-MA1SONY[[#This Row],[6-MA]]</f>
        <v>-0.80836666666666801</v>
      </c>
      <c r="P823" s="13">
        <f>(MA1SONY[[#This Row],[Adj Close]]-N823)^2</f>
        <v>0.65345666777778</v>
      </c>
      <c r="Q823" s="13">
        <f>ABS(MA1SONY[[#This Row],[Erorr 3]])</f>
        <v>0.80836666666666801</v>
      </c>
      <c r="R823" s="15">
        <f>MA1SONY[[#This Row],[Abs Erorr 3]]/MA1SONY[[#This Row],[Adj Close]]</f>
        <v>4.8632042080523401E-2</v>
      </c>
    </row>
    <row r="824" spans="2:18">
      <c r="B824" s="7">
        <v>44978.291666666664</v>
      </c>
      <c r="C824" s="8">
        <v>16.266400000000001</v>
      </c>
      <c r="D824" s="9">
        <f t="shared" si="61"/>
        <v>16.6221</v>
      </c>
      <c r="E824" s="10">
        <f>MA1SONY[[#This Row],[Adj Close]]-MA1SONY[[#This Row],[Naive Trend ]]</f>
        <v>-0.35569999999999879</v>
      </c>
      <c r="F824" s="6">
        <f t="shared" si="60"/>
        <v>0.12652248999999915</v>
      </c>
      <c r="G824" s="6">
        <f>ABS(MA1SONY[[#This Row],[Erorr 1]])</f>
        <v>0.35569999999999879</v>
      </c>
      <c r="H824" s="11">
        <f>MA1SONY[[#This Row],[Abs Erorr 1]]/MA1SONY[[#This Row],[Adj Close]]</f>
        <v>2.1867161756750034E-2</v>
      </c>
      <c r="I824" s="9">
        <f t="shared" si="63"/>
        <v>17.002500000000001</v>
      </c>
      <c r="J824" s="12">
        <f>(MA1SONY[[#This Row],[Adj Close]]-MA1SONY[[#This Row],[3-MA]])</f>
        <v>-0.73610000000000042</v>
      </c>
      <c r="K824" s="13">
        <f t="shared" si="62"/>
        <v>0.54184321000000057</v>
      </c>
      <c r="L824" s="13">
        <f>ABS(MA1SONY[[#This Row],[Erorr 2]])</f>
        <v>0.73610000000000042</v>
      </c>
      <c r="M824" s="11">
        <f>MA1SONY[[#This Row],[Abs Erorr 2]]/MA1SONY[[#This Row],[Adj Close]]</f>
        <v>4.525279102936116E-2</v>
      </c>
      <c r="N824" s="9">
        <f t="shared" si="64"/>
        <v>17.265666666666668</v>
      </c>
      <c r="O824" s="14">
        <f>MA1SONY[[#This Row],[Adj Close]]-MA1SONY[[#This Row],[6-MA]]</f>
        <v>-0.99926666666666719</v>
      </c>
      <c r="P824" s="13">
        <f>(MA1SONY[[#This Row],[Adj Close]]-N824)^2</f>
        <v>0.99853387111111214</v>
      </c>
      <c r="Q824" s="13">
        <f>ABS(MA1SONY[[#This Row],[Erorr 3]])</f>
        <v>0.99926666666666719</v>
      </c>
      <c r="R824" s="15">
        <f>MA1SONY[[#This Row],[Abs Erorr 3]]/MA1SONY[[#This Row],[Adj Close]]</f>
        <v>6.1431334939917079E-2</v>
      </c>
    </row>
    <row r="825" spans="2:18">
      <c r="B825" s="7">
        <v>44979.291666666664</v>
      </c>
      <c r="C825" s="8">
        <v>16.117899999999999</v>
      </c>
      <c r="D825" s="9">
        <f t="shared" si="61"/>
        <v>16.266400000000001</v>
      </c>
      <c r="E825" s="10">
        <f>MA1SONY[[#This Row],[Adj Close]]-MA1SONY[[#This Row],[Naive Trend ]]</f>
        <v>-0.14850000000000207</v>
      </c>
      <c r="F825" s="6">
        <f t="shared" si="60"/>
        <v>2.2052250000000616E-2</v>
      </c>
      <c r="G825" s="6">
        <f>ABS(MA1SONY[[#This Row],[Erorr 1]])</f>
        <v>0.14850000000000207</v>
      </c>
      <c r="H825" s="11">
        <f>MA1SONY[[#This Row],[Abs Erorr 1]]/MA1SONY[[#This Row],[Adj Close]]</f>
        <v>9.2133590604236339E-3</v>
      </c>
      <c r="I825" s="9">
        <f t="shared" si="63"/>
        <v>16.665066666666664</v>
      </c>
      <c r="J825" s="12">
        <f>(MA1SONY[[#This Row],[Adj Close]]-MA1SONY[[#This Row],[3-MA]])</f>
        <v>-0.54716666666666569</v>
      </c>
      <c r="K825" s="13">
        <f t="shared" si="62"/>
        <v>0.29939136111111003</v>
      </c>
      <c r="L825" s="13">
        <f>ABS(MA1SONY[[#This Row],[Erorr 2]])</f>
        <v>0.54716666666666569</v>
      </c>
      <c r="M825" s="11">
        <f>MA1SONY[[#This Row],[Abs Erorr 2]]/MA1SONY[[#This Row],[Adj Close]]</f>
        <v>3.3947764080101361E-2</v>
      </c>
      <c r="N825" s="9">
        <f t="shared" si="64"/>
        <v>17.041583333333335</v>
      </c>
      <c r="O825" s="14">
        <f>MA1SONY[[#This Row],[Adj Close]]-MA1SONY[[#This Row],[6-MA]]</f>
        <v>-0.92368333333333652</v>
      </c>
      <c r="P825" s="13">
        <f>(MA1SONY[[#This Row],[Adj Close]]-N825)^2</f>
        <v>0.85319090027778366</v>
      </c>
      <c r="Q825" s="13">
        <f>ABS(MA1SONY[[#This Row],[Erorr 3]])</f>
        <v>0.92368333333333652</v>
      </c>
      <c r="R825" s="15">
        <f>MA1SONY[[#This Row],[Abs Erorr 3]]/MA1SONY[[#This Row],[Adj Close]]</f>
        <v>5.7307920593460474E-2</v>
      </c>
    </row>
    <row r="826" spans="2:18">
      <c r="B826" s="7">
        <v>44980.291666666664</v>
      </c>
      <c r="C826" s="8">
        <v>16.157</v>
      </c>
      <c r="D826" s="9">
        <f t="shared" si="61"/>
        <v>16.117899999999999</v>
      </c>
      <c r="E826" s="10">
        <f>MA1SONY[[#This Row],[Adj Close]]-MA1SONY[[#This Row],[Naive Trend ]]</f>
        <v>3.9100000000001245E-2</v>
      </c>
      <c r="F826" s="6">
        <f t="shared" si="60"/>
        <v>1.5288100000000974E-3</v>
      </c>
      <c r="G826" s="6">
        <f>ABS(MA1SONY[[#This Row],[Erorr 1]])</f>
        <v>3.9100000000001245E-2</v>
      </c>
      <c r="H826" s="11">
        <f>MA1SONY[[#This Row],[Abs Erorr 1]]/MA1SONY[[#This Row],[Adj Close]]</f>
        <v>2.420003713560763E-3</v>
      </c>
      <c r="I826" s="9">
        <f t="shared" si="63"/>
        <v>16.335466666666665</v>
      </c>
      <c r="J826" s="12">
        <f>(MA1SONY[[#This Row],[Adj Close]]-MA1SONY[[#This Row],[3-MA]])</f>
        <v>-0.17846666666666522</v>
      </c>
      <c r="K826" s="13">
        <f t="shared" si="62"/>
        <v>3.1850351111110592E-2</v>
      </c>
      <c r="L826" s="13">
        <f>ABS(MA1SONY[[#This Row],[Erorr 2]])</f>
        <v>0.17846666666666522</v>
      </c>
      <c r="M826" s="11">
        <f>MA1SONY[[#This Row],[Abs Erorr 2]]/MA1SONY[[#This Row],[Adj Close]]</f>
        <v>1.1045779950898386E-2</v>
      </c>
      <c r="N826" s="9">
        <f t="shared" si="64"/>
        <v>16.808383333333335</v>
      </c>
      <c r="O826" s="14">
        <f>MA1SONY[[#This Row],[Adj Close]]-MA1SONY[[#This Row],[6-MA]]</f>
        <v>-0.6513833333333352</v>
      </c>
      <c r="P826" s="13">
        <f>(MA1SONY[[#This Row],[Adj Close]]-N826)^2</f>
        <v>0.4243002469444469</v>
      </c>
      <c r="Q826" s="13">
        <f>ABS(MA1SONY[[#This Row],[Erorr 3]])</f>
        <v>0.6513833333333352</v>
      </c>
      <c r="R826" s="15">
        <f>MA1SONY[[#This Row],[Abs Erorr 3]]/MA1SONY[[#This Row],[Adj Close]]</f>
        <v>4.0315858967217628E-2</v>
      </c>
    </row>
    <row r="827" spans="2:18">
      <c r="B827" s="7">
        <v>44981.291666666664</v>
      </c>
      <c r="C827" s="8">
        <v>16.1629</v>
      </c>
      <c r="D827" s="9">
        <f t="shared" si="61"/>
        <v>16.157</v>
      </c>
      <c r="E827" s="10">
        <f>MA1SONY[[#This Row],[Adj Close]]-MA1SONY[[#This Row],[Naive Trend ]]</f>
        <v>5.9000000000004604E-3</v>
      </c>
      <c r="F827" s="6">
        <f t="shared" si="60"/>
        <v>3.4810000000005435E-5</v>
      </c>
      <c r="G827" s="6">
        <f>ABS(MA1SONY[[#This Row],[Erorr 1]])</f>
        <v>5.9000000000004604E-3</v>
      </c>
      <c r="H827" s="11">
        <f>MA1SONY[[#This Row],[Abs Erorr 1]]/MA1SONY[[#This Row],[Adj Close]]</f>
        <v>3.6503350265116165E-4</v>
      </c>
      <c r="I827" s="9">
        <f t="shared" si="63"/>
        <v>16.18043333333333</v>
      </c>
      <c r="J827" s="12">
        <f>(MA1SONY[[#This Row],[Adj Close]]-MA1SONY[[#This Row],[3-MA]])</f>
        <v>-1.7533333333329182E-2</v>
      </c>
      <c r="K827" s="13">
        <f t="shared" si="62"/>
        <v>3.0741777777763222E-4</v>
      </c>
      <c r="L827" s="13">
        <f>ABS(MA1SONY[[#This Row],[Erorr 2]])</f>
        <v>1.7533333333329182E-2</v>
      </c>
      <c r="M827" s="11">
        <f>MA1SONY[[#This Row],[Abs Erorr 2]]/MA1SONY[[#This Row],[Adj Close]]</f>
        <v>1.0847888270872914E-3</v>
      </c>
      <c r="N827" s="9">
        <f t="shared" si="64"/>
        <v>16.591466666666669</v>
      </c>
      <c r="O827" s="14">
        <f>MA1SONY[[#This Row],[Adj Close]]-MA1SONY[[#This Row],[6-MA]]</f>
        <v>-0.42856666666666854</v>
      </c>
      <c r="P827" s="13">
        <f>(MA1SONY[[#This Row],[Adj Close]]-N827)^2</f>
        <v>0.18366938777777939</v>
      </c>
      <c r="Q827" s="13">
        <f>ABS(MA1SONY[[#This Row],[Erorr 3]])</f>
        <v>0.42856666666666854</v>
      </c>
      <c r="R827" s="15">
        <f>MA1SONY[[#This Row],[Abs Erorr 3]]/MA1SONY[[#This Row],[Adj Close]]</f>
        <v>2.6515456178449939E-2</v>
      </c>
    </row>
    <row r="828" spans="2:18">
      <c r="B828" s="7">
        <v>44984.291666666664</v>
      </c>
      <c r="C828" s="8">
        <v>16.2879</v>
      </c>
      <c r="D828" s="9">
        <f t="shared" si="61"/>
        <v>16.1629</v>
      </c>
      <c r="E828" s="10">
        <f>MA1SONY[[#This Row],[Adj Close]]-MA1SONY[[#This Row],[Naive Trend ]]</f>
        <v>0.125</v>
      </c>
      <c r="F828" s="6">
        <f t="shared" si="60"/>
        <v>1.5625E-2</v>
      </c>
      <c r="G828" s="6">
        <f>ABS(MA1SONY[[#This Row],[Erorr 1]])</f>
        <v>0.125</v>
      </c>
      <c r="H828" s="11">
        <f>MA1SONY[[#This Row],[Abs Erorr 1]]/MA1SONY[[#This Row],[Adj Close]]</f>
        <v>7.6744086100725079E-3</v>
      </c>
      <c r="I828" s="9">
        <f t="shared" si="63"/>
        <v>16.145933333333335</v>
      </c>
      <c r="J828" s="12">
        <f>(MA1SONY[[#This Row],[Adj Close]]-MA1SONY[[#This Row],[3-MA]])</f>
        <v>0.14196666666666502</v>
      </c>
      <c r="K828" s="13">
        <f t="shared" si="62"/>
        <v>2.0154534444443976E-2</v>
      </c>
      <c r="L828" s="13">
        <f>ABS(MA1SONY[[#This Row],[Erorr 2]])</f>
        <v>0.14196666666666502</v>
      </c>
      <c r="M828" s="11">
        <f>MA1SONY[[#This Row],[Abs Erorr 2]]/MA1SONY[[#This Row],[Adj Close]]</f>
        <v>8.7160816720795817E-3</v>
      </c>
      <c r="N828" s="9">
        <f t="shared" si="64"/>
        <v>16.4055</v>
      </c>
      <c r="O828" s="14">
        <f>MA1SONY[[#This Row],[Adj Close]]-MA1SONY[[#This Row],[6-MA]]</f>
        <v>-0.11759999999999948</v>
      </c>
      <c r="P828" s="13">
        <f>(MA1SONY[[#This Row],[Adj Close]]-N828)^2</f>
        <v>1.3829759999999879E-2</v>
      </c>
      <c r="Q828" s="13">
        <f>ABS(MA1SONY[[#This Row],[Erorr 3]])</f>
        <v>0.11759999999999948</v>
      </c>
      <c r="R828" s="15">
        <f>MA1SONY[[#This Row],[Abs Erorr 3]]/MA1SONY[[#This Row],[Adj Close]]</f>
        <v>7.2200836203561835E-3</v>
      </c>
    </row>
    <row r="829" spans="2:18">
      <c r="B829" s="7">
        <v>44985.291666666664</v>
      </c>
      <c r="C829" s="8">
        <v>16.332899999999999</v>
      </c>
      <c r="D829" s="9">
        <f t="shared" si="61"/>
        <v>16.2879</v>
      </c>
      <c r="E829" s="10">
        <f>MA1SONY[[#This Row],[Adj Close]]-MA1SONY[[#This Row],[Naive Trend ]]</f>
        <v>4.4999999999998153E-2</v>
      </c>
      <c r="F829" s="6">
        <f t="shared" si="60"/>
        <v>2.0249999999998338E-3</v>
      </c>
      <c r="G829" s="6">
        <f>ABS(MA1SONY[[#This Row],[Erorr 1]])</f>
        <v>4.4999999999998153E-2</v>
      </c>
      <c r="H829" s="11">
        <f>MA1SONY[[#This Row],[Abs Erorr 1]]/MA1SONY[[#This Row],[Adj Close]]</f>
        <v>2.7551751372994482E-3</v>
      </c>
      <c r="I829" s="9">
        <f t="shared" si="63"/>
        <v>16.2026</v>
      </c>
      <c r="J829" s="12">
        <f>(MA1SONY[[#This Row],[Adj Close]]-MA1SONY[[#This Row],[3-MA]])</f>
        <v>0.13029999999999831</v>
      </c>
      <c r="K829" s="13">
        <f t="shared" si="62"/>
        <v>1.6978089999999557E-2</v>
      </c>
      <c r="L829" s="13">
        <f>ABS(MA1SONY[[#This Row],[Erorr 2]])</f>
        <v>0.13029999999999831</v>
      </c>
      <c r="M829" s="11">
        <f>MA1SONY[[#This Row],[Abs Erorr 2]]/MA1SONY[[#This Row],[Adj Close]]</f>
        <v>7.9777626753361822E-3</v>
      </c>
      <c r="N829" s="9">
        <f t="shared" si="64"/>
        <v>16.269033333333336</v>
      </c>
      <c r="O829" s="14">
        <f>MA1SONY[[#This Row],[Adj Close]]-MA1SONY[[#This Row],[6-MA]]</f>
        <v>6.3866666666662297E-2</v>
      </c>
      <c r="P829" s="13">
        <f>(MA1SONY[[#This Row],[Adj Close]]-N829)^2</f>
        <v>4.078951111110553E-3</v>
      </c>
      <c r="Q829" s="13">
        <f>ABS(MA1SONY[[#This Row],[Erorr 3]])</f>
        <v>6.3866666666662297E-2</v>
      </c>
      <c r="R829" s="15">
        <f>MA1SONY[[#This Row],[Abs Erorr 3]]/MA1SONY[[#This Row],[Adj Close]]</f>
        <v>3.9103078244930355E-3</v>
      </c>
    </row>
    <row r="830" spans="2:18">
      <c r="B830" s="7">
        <v>44986.291666666664</v>
      </c>
      <c r="C830" s="8">
        <v>16.342600000000001</v>
      </c>
      <c r="D830" s="9">
        <f t="shared" si="61"/>
        <v>16.332899999999999</v>
      </c>
      <c r="E830" s="10">
        <f>MA1SONY[[#This Row],[Adj Close]]-MA1SONY[[#This Row],[Naive Trend ]]</f>
        <v>9.7000000000022624E-3</v>
      </c>
      <c r="F830" s="6">
        <f t="shared" si="60"/>
        <v>9.4090000000043885E-5</v>
      </c>
      <c r="G830" s="6">
        <f>ABS(MA1SONY[[#This Row],[Erorr 1]])</f>
        <v>9.7000000000022624E-3</v>
      </c>
      <c r="H830" s="11">
        <f>MA1SONY[[#This Row],[Abs Erorr 1]]/MA1SONY[[#This Row],[Adj Close]]</f>
        <v>5.9354080746039568E-4</v>
      </c>
      <c r="I830" s="9">
        <f t="shared" si="63"/>
        <v>16.261233333333333</v>
      </c>
      <c r="J830" s="12">
        <f>(MA1SONY[[#This Row],[Adj Close]]-MA1SONY[[#This Row],[3-MA]])</f>
        <v>8.1366666666667697E-2</v>
      </c>
      <c r="K830" s="13">
        <f t="shared" si="62"/>
        <v>6.6205344444446122E-3</v>
      </c>
      <c r="L830" s="13">
        <f>ABS(MA1SONY[[#This Row],[Erorr 2]])</f>
        <v>8.1366666666667697E-2</v>
      </c>
      <c r="M830" s="11">
        <f>MA1SONY[[#This Row],[Abs Erorr 2]]/MA1SONY[[#This Row],[Adj Close]]</f>
        <v>4.97880794161686E-3</v>
      </c>
      <c r="N830" s="9">
        <f t="shared" si="64"/>
        <v>16.220833333333331</v>
      </c>
      <c r="O830" s="14">
        <f>MA1SONY[[#This Row],[Adj Close]]-MA1SONY[[#This Row],[6-MA]]</f>
        <v>0.12176666666666947</v>
      </c>
      <c r="P830" s="13">
        <f>(MA1SONY[[#This Row],[Adj Close]]-N830)^2</f>
        <v>1.4827121111111792E-2</v>
      </c>
      <c r="Q830" s="13">
        <f>ABS(MA1SONY[[#This Row],[Erorr 3]])</f>
        <v>0.12176666666666947</v>
      </c>
      <c r="R830" s="15">
        <f>MA1SONY[[#This Row],[Abs Erorr 3]]/MA1SONY[[#This Row],[Adj Close]]</f>
        <v>7.450874809801957E-3</v>
      </c>
    </row>
    <row r="831" spans="2:18">
      <c r="B831" s="7">
        <v>44987.291666666664</v>
      </c>
      <c r="C831" s="8">
        <v>16.286000000000001</v>
      </c>
      <c r="D831" s="9">
        <f t="shared" si="61"/>
        <v>16.342600000000001</v>
      </c>
      <c r="E831" s="10">
        <f>MA1SONY[[#This Row],[Adj Close]]-MA1SONY[[#This Row],[Naive Trend ]]</f>
        <v>-5.659999999999954E-2</v>
      </c>
      <c r="F831" s="6">
        <f t="shared" si="60"/>
        <v>3.2035599999999478E-3</v>
      </c>
      <c r="G831" s="6">
        <f>ABS(MA1SONY[[#This Row],[Erorr 1]])</f>
        <v>5.659999999999954E-2</v>
      </c>
      <c r="H831" s="11">
        <f>MA1SONY[[#This Row],[Abs Erorr 1]]/MA1SONY[[#This Row],[Adj Close]]</f>
        <v>3.4753776249539198E-3</v>
      </c>
      <c r="I831" s="9">
        <f t="shared" si="63"/>
        <v>16.321133333333336</v>
      </c>
      <c r="J831" s="12">
        <f>(MA1SONY[[#This Row],[Adj Close]]-MA1SONY[[#This Row],[3-MA]])</f>
        <v>-3.5133333333334349E-2</v>
      </c>
      <c r="K831" s="13">
        <f t="shared" si="62"/>
        <v>1.2343511111111824E-3</v>
      </c>
      <c r="L831" s="13">
        <f>ABS(MA1SONY[[#This Row],[Erorr 2]])</f>
        <v>3.5133333333334349E-2</v>
      </c>
      <c r="M831" s="11">
        <f>MA1SONY[[#This Row],[Abs Erorr 2]]/MA1SONY[[#This Row],[Adj Close]]</f>
        <v>2.1572720946416764E-3</v>
      </c>
      <c r="N831" s="9">
        <f t="shared" si="64"/>
        <v>16.233533333333334</v>
      </c>
      <c r="O831" s="14">
        <f>MA1SONY[[#This Row],[Adj Close]]-MA1SONY[[#This Row],[6-MA]]</f>
        <v>5.246666666666755E-2</v>
      </c>
      <c r="P831" s="13">
        <f>(MA1SONY[[#This Row],[Adj Close]]-N831)^2</f>
        <v>2.7527511111112039E-3</v>
      </c>
      <c r="Q831" s="13">
        <f>ABS(MA1SONY[[#This Row],[Erorr 3]])</f>
        <v>5.246666666666755E-2</v>
      </c>
      <c r="R831" s="15">
        <f>MA1SONY[[#This Row],[Abs Erorr 3]]/MA1SONY[[#This Row],[Adj Close]]</f>
        <v>3.2215809079373416E-3</v>
      </c>
    </row>
    <row r="832" spans="2:18">
      <c r="B832" s="7">
        <v>44988.291666666664</v>
      </c>
      <c r="C832" s="8">
        <v>16.754999999999999</v>
      </c>
      <c r="D832" s="9">
        <f t="shared" si="61"/>
        <v>16.286000000000001</v>
      </c>
      <c r="E832" s="10">
        <f>MA1SONY[[#This Row],[Adj Close]]-MA1SONY[[#This Row],[Naive Trend ]]</f>
        <v>0.46899999999999764</v>
      </c>
      <c r="F832" s="6">
        <f t="shared" si="60"/>
        <v>0.2199609999999978</v>
      </c>
      <c r="G832" s="6">
        <f>ABS(MA1SONY[[#This Row],[Erorr 1]])</f>
        <v>0.46899999999999764</v>
      </c>
      <c r="H832" s="11">
        <f>MA1SONY[[#This Row],[Abs Erorr 1]]/MA1SONY[[#This Row],[Adj Close]]</f>
        <v>2.7991644285287835E-2</v>
      </c>
      <c r="I832" s="9">
        <f t="shared" si="63"/>
        <v>16.320499999999999</v>
      </c>
      <c r="J832" s="12">
        <f>(MA1SONY[[#This Row],[Adj Close]]-MA1SONY[[#This Row],[3-MA]])</f>
        <v>0.43449999999999989</v>
      </c>
      <c r="K832" s="13">
        <f t="shared" si="62"/>
        <v>0.18879024999999991</v>
      </c>
      <c r="L832" s="13">
        <f>ABS(MA1SONY[[#This Row],[Erorr 2]])</f>
        <v>0.43449999999999989</v>
      </c>
      <c r="M832" s="11">
        <f>MA1SONY[[#This Row],[Abs Erorr 2]]/MA1SONY[[#This Row],[Adj Close]]</f>
        <v>2.5932557445538639E-2</v>
      </c>
      <c r="N832" s="9">
        <f t="shared" si="64"/>
        <v>16.261550000000003</v>
      </c>
      <c r="O832" s="14">
        <f>MA1SONY[[#This Row],[Adj Close]]-MA1SONY[[#This Row],[6-MA]]</f>
        <v>0.49344999999999573</v>
      </c>
      <c r="P832" s="13">
        <f>(MA1SONY[[#This Row],[Adj Close]]-N832)^2</f>
        <v>0.24349290249999578</v>
      </c>
      <c r="Q832" s="13">
        <f>ABS(MA1SONY[[#This Row],[Erorr 3]])</f>
        <v>0.49344999999999573</v>
      </c>
      <c r="R832" s="15">
        <f>MA1SONY[[#This Row],[Abs Erorr 3]]/MA1SONY[[#This Row],[Adj Close]]</f>
        <v>2.9450910176066592E-2</v>
      </c>
    </row>
    <row r="833" spans="2:18">
      <c r="B833" s="7">
        <v>44991.291666666664</v>
      </c>
      <c r="C833" s="8">
        <v>16.909300000000002</v>
      </c>
      <c r="D833" s="9">
        <f t="shared" si="61"/>
        <v>16.754999999999999</v>
      </c>
      <c r="E833" s="10">
        <f>MA1SONY[[#This Row],[Adj Close]]-MA1SONY[[#This Row],[Naive Trend ]]</f>
        <v>0.15430000000000277</v>
      </c>
      <c r="F833" s="6">
        <f t="shared" si="60"/>
        <v>2.3808490000000855E-2</v>
      </c>
      <c r="G833" s="6">
        <f>ABS(MA1SONY[[#This Row],[Erorr 1]])</f>
        <v>0.15430000000000277</v>
      </c>
      <c r="H833" s="11">
        <f>MA1SONY[[#This Row],[Abs Erorr 1]]/MA1SONY[[#This Row],[Adj Close]]</f>
        <v>9.1251559792541823E-3</v>
      </c>
      <c r="I833" s="9">
        <f t="shared" si="63"/>
        <v>16.461200000000002</v>
      </c>
      <c r="J833" s="12">
        <f>(MA1SONY[[#This Row],[Adj Close]]-MA1SONY[[#This Row],[3-MA]])</f>
        <v>0.44810000000000016</v>
      </c>
      <c r="K833" s="13">
        <f t="shared" si="62"/>
        <v>0.20079361000000015</v>
      </c>
      <c r="L833" s="13">
        <f>ABS(MA1SONY[[#This Row],[Erorr 2]])</f>
        <v>0.44810000000000016</v>
      </c>
      <c r="M833" s="11">
        <f>MA1SONY[[#This Row],[Abs Erorr 2]]/MA1SONY[[#This Row],[Adj Close]]</f>
        <v>2.6500209943640489E-2</v>
      </c>
      <c r="N833" s="9">
        <f t="shared" si="64"/>
        <v>16.361216666666667</v>
      </c>
      <c r="O833" s="14">
        <f>MA1SONY[[#This Row],[Adj Close]]-MA1SONY[[#This Row],[6-MA]]</f>
        <v>0.54808333333333437</v>
      </c>
      <c r="P833" s="13">
        <f>(MA1SONY[[#This Row],[Adj Close]]-N833)^2</f>
        <v>0.30039534027777892</v>
      </c>
      <c r="Q833" s="13">
        <f>ABS(MA1SONY[[#This Row],[Erorr 3]])</f>
        <v>0.54808333333333437</v>
      </c>
      <c r="R833" s="15">
        <f>MA1SONY[[#This Row],[Abs Erorr 3]]/MA1SONY[[#This Row],[Adj Close]]</f>
        <v>3.2413129658432599E-2</v>
      </c>
    </row>
    <row r="834" spans="2:18">
      <c r="B834" s="7">
        <v>44992.291666666664</v>
      </c>
      <c r="C834" s="8">
        <v>17.052</v>
      </c>
      <c r="D834" s="9">
        <f t="shared" si="61"/>
        <v>16.909300000000002</v>
      </c>
      <c r="E834" s="10">
        <f>MA1SONY[[#This Row],[Adj Close]]-MA1SONY[[#This Row],[Naive Trend ]]</f>
        <v>0.14269999999999783</v>
      </c>
      <c r="F834" s="6">
        <f t="shared" si="60"/>
        <v>2.0363289999999382E-2</v>
      </c>
      <c r="G834" s="6">
        <f>ABS(MA1SONY[[#This Row],[Erorr 1]])</f>
        <v>0.14269999999999783</v>
      </c>
      <c r="H834" s="11">
        <f>MA1SONY[[#This Row],[Abs Erorr 1]]/MA1SONY[[#This Row],[Adj Close]]</f>
        <v>8.3685198217216643E-3</v>
      </c>
      <c r="I834" s="9">
        <f t="shared" si="63"/>
        <v>16.650099999999998</v>
      </c>
      <c r="J834" s="12">
        <f>(MA1SONY[[#This Row],[Adj Close]]-MA1SONY[[#This Row],[3-MA]])</f>
        <v>0.40190000000000126</v>
      </c>
      <c r="K834" s="13">
        <f t="shared" si="62"/>
        <v>0.16152361000000101</v>
      </c>
      <c r="L834" s="13">
        <f>ABS(MA1SONY[[#This Row],[Erorr 2]])</f>
        <v>0.40190000000000126</v>
      </c>
      <c r="M834" s="11">
        <f>MA1SONY[[#This Row],[Abs Erorr 2]]/MA1SONY[[#This Row],[Adj Close]]</f>
        <v>2.356908280553608E-2</v>
      </c>
      <c r="N834" s="9">
        <f t="shared" si="64"/>
        <v>16.485616666666669</v>
      </c>
      <c r="O834" s="14">
        <f>MA1SONY[[#This Row],[Adj Close]]-MA1SONY[[#This Row],[6-MA]]</f>
        <v>0.5663833333333308</v>
      </c>
      <c r="P834" s="13">
        <f>(MA1SONY[[#This Row],[Adj Close]]-N834)^2</f>
        <v>0.32079008027777489</v>
      </c>
      <c r="Q834" s="13">
        <f>ABS(MA1SONY[[#This Row],[Erorr 3]])</f>
        <v>0.5663833333333308</v>
      </c>
      <c r="R834" s="15">
        <f>MA1SONY[[#This Row],[Abs Erorr 3]]/MA1SONY[[#This Row],[Adj Close]]</f>
        <v>3.3215067636249755E-2</v>
      </c>
    </row>
    <row r="835" spans="2:18">
      <c r="B835" s="7">
        <v>44993.291666666664</v>
      </c>
      <c r="C835" s="8">
        <v>17.208300000000001</v>
      </c>
      <c r="D835" s="9">
        <f t="shared" si="61"/>
        <v>17.052</v>
      </c>
      <c r="E835" s="10">
        <f>MA1SONY[[#This Row],[Adj Close]]-MA1SONY[[#This Row],[Naive Trend ]]</f>
        <v>0.15630000000000166</v>
      </c>
      <c r="F835" s="6">
        <f t="shared" si="60"/>
        <v>2.4429690000000517E-2</v>
      </c>
      <c r="G835" s="6">
        <f>ABS(MA1SONY[[#This Row],[Erorr 1]])</f>
        <v>0.15630000000000166</v>
      </c>
      <c r="H835" s="11">
        <f>MA1SONY[[#This Row],[Abs Erorr 1]]/MA1SONY[[#This Row],[Adj Close]]</f>
        <v>9.0828263105595351E-3</v>
      </c>
      <c r="I835" s="9">
        <f t="shared" si="63"/>
        <v>16.905433333333331</v>
      </c>
      <c r="J835" s="12">
        <f>(MA1SONY[[#This Row],[Adj Close]]-MA1SONY[[#This Row],[3-MA]])</f>
        <v>0.30286666666667017</v>
      </c>
      <c r="K835" s="13">
        <f t="shared" si="62"/>
        <v>9.1728217777779897E-2</v>
      </c>
      <c r="L835" s="13">
        <f>ABS(MA1SONY[[#This Row],[Erorr 2]])</f>
        <v>0.30286666666667017</v>
      </c>
      <c r="M835" s="11">
        <f>MA1SONY[[#This Row],[Abs Erorr 2]]/MA1SONY[[#This Row],[Adj Close]]</f>
        <v>1.7600034092075924E-2</v>
      </c>
      <c r="N835" s="9">
        <f t="shared" si="64"/>
        <v>16.612966666666665</v>
      </c>
      <c r="O835" s="14">
        <f>MA1SONY[[#This Row],[Adj Close]]-MA1SONY[[#This Row],[6-MA]]</f>
        <v>0.59533333333333616</v>
      </c>
      <c r="P835" s="13">
        <f>(MA1SONY[[#This Row],[Adj Close]]-N835)^2</f>
        <v>0.35442177777778117</v>
      </c>
      <c r="Q835" s="13">
        <f>ABS(MA1SONY[[#This Row],[Erorr 3]])</f>
        <v>0.59533333333333616</v>
      </c>
      <c r="R835" s="15">
        <f>MA1SONY[[#This Row],[Abs Erorr 3]]/MA1SONY[[#This Row],[Adj Close]]</f>
        <v>3.4595708659968513E-2</v>
      </c>
    </row>
    <row r="836" spans="2:18">
      <c r="B836" s="7">
        <v>44994.291666666664</v>
      </c>
      <c r="C836" s="8">
        <v>16.915199999999999</v>
      </c>
      <c r="D836" s="9">
        <f t="shared" si="61"/>
        <v>17.208300000000001</v>
      </c>
      <c r="E836" s="10">
        <f>MA1SONY[[#This Row],[Adj Close]]-MA1SONY[[#This Row],[Naive Trend ]]</f>
        <v>-0.29310000000000258</v>
      </c>
      <c r="F836" s="6">
        <f t="shared" ref="F836:F899" si="65">(C836-D836)^2</f>
        <v>8.5907610000001508E-2</v>
      </c>
      <c r="G836" s="6">
        <f>ABS(MA1SONY[[#This Row],[Erorr 1]])</f>
        <v>0.29310000000000258</v>
      </c>
      <c r="H836" s="11">
        <f>MA1SONY[[#This Row],[Abs Erorr 1]]/MA1SONY[[#This Row],[Adj Close]]</f>
        <v>1.7327610669693683E-2</v>
      </c>
      <c r="I836" s="9">
        <f t="shared" si="63"/>
        <v>17.056533333333334</v>
      </c>
      <c r="J836" s="12">
        <f>(MA1SONY[[#This Row],[Adj Close]]-MA1SONY[[#This Row],[3-MA]])</f>
        <v>-0.14133333333333553</v>
      </c>
      <c r="K836" s="13">
        <f t="shared" si="62"/>
        <v>1.9975111111111731E-2</v>
      </c>
      <c r="L836" s="13">
        <f>ABS(MA1SONY[[#This Row],[Erorr 2]])</f>
        <v>0.14133333333333553</v>
      </c>
      <c r="M836" s="11">
        <f>MA1SONY[[#This Row],[Abs Erorr 2]]/MA1SONY[[#This Row],[Adj Close]]</f>
        <v>8.3554042123850474E-3</v>
      </c>
      <c r="N836" s="9">
        <f t="shared" si="64"/>
        <v>16.758866666666666</v>
      </c>
      <c r="O836" s="14">
        <f>MA1SONY[[#This Row],[Adj Close]]-MA1SONY[[#This Row],[6-MA]]</f>
        <v>0.15633333333333255</v>
      </c>
      <c r="P836" s="13">
        <f>(MA1SONY[[#This Row],[Adj Close]]-N836)^2</f>
        <v>2.4440111111110864E-2</v>
      </c>
      <c r="Q836" s="13">
        <f>ABS(MA1SONY[[#This Row],[Erorr 3]])</f>
        <v>0.15633333333333255</v>
      </c>
      <c r="R836" s="15">
        <f>MA1SONY[[#This Row],[Abs Erorr 3]]/MA1SONY[[#This Row],[Adj Close]]</f>
        <v>9.2421806028502498E-3</v>
      </c>
    </row>
    <row r="837" spans="2:18">
      <c r="B837" s="7">
        <v>44995.291666666664</v>
      </c>
      <c r="C837" s="8">
        <v>16.563500000000001</v>
      </c>
      <c r="D837" s="9">
        <f t="shared" ref="D837:D900" si="66">C836</f>
        <v>16.915199999999999</v>
      </c>
      <c r="E837" s="10">
        <f>MA1SONY[[#This Row],[Adj Close]]-MA1SONY[[#This Row],[Naive Trend ]]</f>
        <v>-0.35169999999999746</v>
      </c>
      <c r="F837" s="6">
        <f t="shared" si="65"/>
        <v>0.12369288999999821</v>
      </c>
      <c r="G837" s="6">
        <f>ABS(MA1SONY[[#This Row],[Erorr 1]])</f>
        <v>0.35169999999999746</v>
      </c>
      <c r="H837" s="11">
        <f>MA1SONY[[#This Row],[Abs Erorr 1]]/MA1SONY[[#This Row],[Adj Close]]</f>
        <v>2.1233434962417207E-2</v>
      </c>
      <c r="I837" s="9">
        <f t="shared" si="63"/>
        <v>17.058499999999999</v>
      </c>
      <c r="J837" s="12">
        <f>(MA1SONY[[#This Row],[Adj Close]]-MA1SONY[[#This Row],[3-MA]])</f>
        <v>-0.49499999999999744</v>
      </c>
      <c r="K837" s="13">
        <f t="shared" si="62"/>
        <v>0.24502499999999747</v>
      </c>
      <c r="L837" s="13">
        <f>ABS(MA1SONY[[#This Row],[Erorr 2]])</f>
        <v>0.49499999999999744</v>
      </c>
      <c r="M837" s="11">
        <f>MA1SONY[[#This Row],[Abs Erorr 2]]/MA1SONY[[#This Row],[Adj Close]]</f>
        <v>2.9884988076191471E-2</v>
      </c>
      <c r="N837" s="9">
        <f t="shared" si="64"/>
        <v>16.854299999999999</v>
      </c>
      <c r="O837" s="14">
        <f>MA1SONY[[#This Row],[Adj Close]]-MA1SONY[[#This Row],[6-MA]]</f>
        <v>-0.29079999999999728</v>
      </c>
      <c r="P837" s="13">
        <f>(MA1SONY[[#This Row],[Adj Close]]-N837)^2</f>
        <v>8.4564639999998414E-2</v>
      </c>
      <c r="Q837" s="13">
        <f>ABS(MA1SONY[[#This Row],[Erorr 3]])</f>
        <v>0.29079999999999728</v>
      </c>
      <c r="R837" s="15">
        <f>MA1SONY[[#This Row],[Abs Erorr 3]]/MA1SONY[[#This Row],[Adj Close]]</f>
        <v>1.755667582334635E-2</v>
      </c>
    </row>
    <row r="838" spans="2:18">
      <c r="B838" s="7">
        <v>44998.291666666664</v>
      </c>
      <c r="C838" s="8">
        <v>16.719799999999999</v>
      </c>
      <c r="D838" s="9">
        <f t="shared" si="66"/>
        <v>16.563500000000001</v>
      </c>
      <c r="E838" s="10">
        <f>MA1SONY[[#This Row],[Adj Close]]-MA1SONY[[#This Row],[Naive Trend ]]</f>
        <v>0.15629999999999811</v>
      </c>
      <c r="F838" s="6">
        <f t="shared" si="65"/>
        <v>2.4429689999999407E-2</v>
      </c>
      <c r="G838" s="6">
        <f>ABS(MA1SONY[[#This Row],[Erorr 1]])</f>
        <v>0.15629999999999811</v>
      </c>
      <c r="H838" s="11">
        <f>MA1SONY[[#This Row],[Abs Erorr 1]]/MA1SONY[[#This Row],[Adj Close]]</f>
        <v>9.3481979449513818E-3</v>
      </c>
      <c r="I838" s="9">
        <f t="shared" si="63"/>
        <v>16.895666666666667</v>
      </c>
      <c r="J838" s="12">
        <f>(MA1SONY[[#This Row],[Adj Close]]-MA1SONY[[#This Row],[3-MA]])</f>
        <v>-0.17586666666666773</v>
      </c>
      <c r="K838" s="13">
        <f t="shared" ref="K838:K901" si="67">(C838-I838)^2</f>
        <v>3.0929084444444817E-2</v>
      </c>
      <c r="L838" s="13">
        <f>ABS(MA1SONY[[#This Row],[Erorr 2]])</f>
        <v>0.17586666666666773</v>
      </c>
      <c r="M838" s="11">
        <f>MA1SONY[[#This Row],[Abs Erorr 2]]/MA1SONY[[#This Row],[Adj Close]]</f>
        <v>1.0518467126799826E-2</v>
      </c>
      <c r="N838" s="9">
        <f t="shared" si="64"/>
        <v>16.900549999999999</v>
      </c>
      <c r="O838" s="14">
        <f>MA1SONY[[#This Row],[Adj Close]]-MA1SONY[[#This Row],[6-MA]]</f>
        <v>-0.18074999999999974</v>
      </c>
      <c r="P838" s="13">
        <f>(MA1SONY[[#This Row],[Adj Close]]-N838)^2</f>
        <v>3.267056249999991E-2</v>
      </c>
      <c r="Q838" s="13">
        <f>ABS(MA1SONY[[#This Row],[Erorr 3]])</f>
        <v>0.18074999999999974</v>
      </c>
      <c r="R838" s="15">
        <f>MA1SONY[[#This Row],[Abs Erorr 3]]/MA1SONY[[#This Row],[Adj Close]]</f>
        <v>1.0810536011196291E-2</v>
      </c>
    </row>
    <row r="839" spans="2:18">
      <c r="B839" s="7">
        <v>44999.291666666664</v>
      </c>
      <c r="C839" s="8">
        <v>16.696300000000001</v>
      </c>
      <c r="D839" s="9">
        <f t="shared" si="66"/>
        <v>16.719799999999999</v>
      </c>
      <c r="E839" s="10">
        <f>MA1SONY[[#This Row],[Adj Close]]-MA1SONY[[#This Row],[Naive Trend ]]</f>
        <v>-2.3499999999998522E-2</v>
      </c>
      <c r="F839" s="6">
        <f t="shared" si="65"/>
        <v>5.5224999999993051E-4</v>
      </c>
      <c r="G839" s="6">
        <f>ABS(MA1SONY[[#This Row],[Erorr 1]])</f>
        <v>2.3499999999998522E-2</v>
      </c>
      <c r="H839" s="11">
        <f>MA1SONY[[#This Row],[Abs Erorr 1]]/MA1SONY[[#This Row],[Adj Close]]</f>
        <v>1.4074974694991418E-3</v>
      </c>
      <c r="I839" s="9">
        <f t="shared" ref="I839:I902" si="68">AVERAGE(C836:C838)</f>
        <v>16.732833333333335</v>
      </c>
      <c r="J839" s="12">
        <f>(MA1SONY[[#This Row],[Adj Close]]-MA1SONY[[#This Row],[3-MA]])</f>
        <v>-3.6533333333334639E-2</v>
      </c>
      <c r="K839" s="13">
        <f t="shared" si="67"/>
        <v>1.3346844444445398E-3</v>
      </c>
      <c r="L839" s="13">
        <f>ABS(MA1SONY[[#This Row],[Erorr 2]])</f>
        <v>3.6533333333334639E-2</v>
      </c>
      <c r="M839" s="11">
        <f>MA1SONY[[#This Row],[Abs Erorr 2]]/MA1SONY[[#This Row],[Adj Close]]</f>
        <v>2.1881095412357612E-3</v>
      </c>
      <c r="N839" s="9">
        <f t="shared" si="64"/>
        <v>16.894683333333333</v>
      </c>
      <c r="O839" s="14">
        <f>MA1SONY[[#This Row],[Adj Close]]-MA1SONY[[#This Row],[6-MA]]</f>
        <v>-0.19838333333333225</v>
      </c>
      <c r="P839" s="13">
        <f>(MA1SONY[[#This Row],[Adj Close]]-N839)^2</f>
        <v>3.9355946944444012E-2</v>
      </c>
      <c r="Q839" s="13">
        <f>ABS(MA1SONY[[#This Row],[Erorr 3]])</f>
        <v>0.19838333333333225</v>
      </c>
      <c r="R839" s="15">
        <f>MA1SONY[[#This Row],[Abs Erorr 3]]/MA1SONY[[#This Row],[Adj Close]]</f>
        <v>1.188187402797819E-2</v>
      </c>
    </row>
    <row r="840" spans="2:18">
      <c r="B840" s="7">
        <v>45000.291666666664</v>
      </c>
      <c r="C840" s="8">
        <v>16.364100000000001</v>
      </c>
      <c r="D840" s="9">
        <f t="shared" si="66"/>
        <v>16.696300000000001</v>
      </c>
      <c r="E840" s="10">
        <f>MA1SONY[[#This Row],[Adj Close]]-MA1SONY[[#This Row],[Naive Trend ]]</f>
        <v>-0.33220000000000027</v>
      </c>
      <c r="F840" s="6">
        <f t="shared" si="65"/>
        <v>0.11035684000000018</v>
      </c>
      <c r="G840" s="6">
        <f>ABS(MA1SONY[[#This Row],[Erorr 1]])</f>
        <v>0.33220000000000027</v>
      </c>
      <c r="H840" s="11">
        <f>MA1SONY[[#This Row],[Abs Erorr 1]]/MA1SONY[[#This Row],[Adj Close]]</f>
        <v>2.0300535929259799E-2</v>
      </c>
      <c r="I840" s="9">
        <f t="shared" si="68"/>
        <v>16.659866666666666</v>
      </c>
      <c r="J840" s="12">
        <f>(MA1SONY[[#This Row],[Adj Close]]-MA1SONY[[#This Row],[3-MA]])</f>
        <v>-0.2957666666666654</v>
      </c>
      <c r="K840" s="13">
        <f t="shared" si="67"/>
        <v>8.7477921111110357E-2</v>
      </c>
      <c r="L840" s="13">
        <f>ABS(MA1SONY[[#This Row],[Erorr 2]])</f>
        <v>0.2957666666666654</v>
      </c>
      <c r="M840" s="11">
        <f>MA1SONY[[#This Row],[Abs Erorr 2]]/MA1SONY[[#This Row],[Adj Close]]</f>
        <v>1.807411752963288E-2</v>
      </c>
      <c r="N840" s="9">
        <f t="shared" si="64"/>
        <v>16.859183333333334</v>
      </c>
      <c r="O840" s="14">
        <f>MA1SONY[[#This Row],[Adj Close]]-MA1SONY[[#This Row],[6-MA]]</f>
        <v>-0.49508333333333354</v>
      </c>
      <c r="P840" s="13">
        <f>(MA1SONY[[#This Row],[Adj Close]]-N840)^2</f>
        <v>0.24510750694444466</v>
      </c>
      <c r="Q840" s="13">
        <f>ABS(MA1SONY[[#This Row],[Erorr 3]])</f>
        <v>0.49508333333333354</v>
      </c>
      <c r="R840" s="15">
        <f>MA1SONY[[#This Row],[Abs Erorr 3]]/MA1SONY[[#This Row],[Adj Close]]</f>
        <v>3.0254235389256576E-2</v>
      </c>
    </row>
    <row r="841" spans="2:18">
      <c r="B841" s="7">
        <v>45001.291666666664</v>
      </c>
      <c r="C841" s="8">
        <v>16.882000000000001</v>
      </c>
      <c r="D841" s="9">
        <f t="shared" si="66"/>
        <v>16.364100000000001</v>
      </c>
      <c r="E841" s="10">
        <f>MA1SONY[[#This Row],[Adj Close]]-MA1SONY[[#This Row],[Naive Trend ]]</f>
        <v>0.51790000000000092</v>
      </c>
      <c r="F841" s="6">
        <f t="shared" si="65"/>
        <v>0.26822041000000096</v>
      </c>
      <c r="G841" s="6">
        <f>ABS(MA1SONY[[#This Row],[Erorr 1]])</f>
        <v>0.51790000000000092</v>
      </c>
      <c r="H841" s="11">
        <f>MA1SONY[[#This Row],[Abs Erorr 1]]/MA1SONY[[#This Row],[Adj Close]]</f>
        <v>3.0677644828811804E-2</v>
      </c>
      <c r="I841" s="9">
        <f t="shared" si="68"/>
        <v>16.593399999999999</v>
      </c>
      <c r="J841" s="12">
        <f>(MA1SONY[[#This Row],[Adj Close]]-MA1SONY[[#This Row],[3-MA]])</f>
        <v>0.28860000000000241</v>
      </c>
      <c r="K841" s="13">
        <f t="shared" si="67"/>
        <v>8.3289960000001398E-2</v>
      </c>
      <c r="L841" s="13">
        <f>ABS(MA1SONY[[#This Row],[Erorr 2]])</f>
        <v>0.28860000000000241</v>
      </c>
      <c r="M841" s="11">
        <f>MA1SONY[[#This Row],[Abs Erorr 2]]/MA1SONY[[#This Row],[Adj Close]]</f>
        <v>1.7095130908660251E-2</v>
      </c>
      <c r="N841" s="9">
        <f t="shared" si="64"/>
        <v>16.744533333333337</v>
      </c>
      <c r="O841" s="14">
        <f>MA1SONY[[#This Row],[Adj Close]]-MA1SONY[[#This Row],[6-MA]]</f>
        <v>0.13746666666666485</v>
      </c>
      <c r="P841" s="13">
        <f>(MA1SONY[[#This Row],[Adj Close]]-N841)^2</f>
        <v>1.8897084444443945E-2</v>
      </c>
      <c r="Q841" s="13">
        <f>ABS(MA1SONY[[#This Row],[Erorr 3]])</f>
        <v>0.13746666666666485</v>
      </c>
      <c r="R841" s="15">
        <f>MA1SONY[[#This Row],[Abs Erorr 3]]/MA1SONY[[#This Row],[Adj Close]]</f>
        <v>8.142795087469781E-3</v>
      </c>
    </row>
    <row r="842" spans="2:18">
      <c r="B842" s="7">
        <v>45002.291666666664</v>
      </c>
      <c r="C842" s="8">
        <v>16.907399999999999</v>
      </c>
      <c r="D842" s="9">
        <f t="shared" si="66"/>
        <v>16.882000000000001</v>
      </c>
      <c r="E842" s="10">
        <f>MA1SONY[[#This Row],[Adj Close]]-MA1SONY[[#This Row],[Naive Trend ]]</f>
        <v>2.5399999999997647E-2</v>
      </c>
      <c r="F842" s="6">
        <f t="shared" si="65"/>
        <v>6.451599999998805E-4</v>
      </c>
      <c r="G842" s="6">
        <f>ABS(MA1SONY[[#This Row],[Erorr 1]])</f>
        <v>2.5399999999997647E-2</v>
      </c>
      <c r="H842" s="11">
        <f>MA1SONY[[#This Row],[Abs Erorr 1]]/MA1SONY[[#This Row],[Adj Close]]</f>
        <v>1.5023007677110406E-3</v>
      </c>
      <c r="I842" s="9">
        <f t="shared" si="68"/>
        <v>16.64746666666667</v>
      </c>
      <c r="J842" s="12">
        <f>(MA1SONY[[#This Row],[Adj Close]]-MA1SONY[[#This Row],[3-MA]])</f>
        <v>0.25993333333332913</v>
      </c>
      <c r="K842" s="13">
        <f t="shared" si="67"/>
        <v>6.7565337777775597E-2</v>
      </c>
      <c r="L842" s="13">
        <f>ABS(MA1SONY[[#This Row],[Erorr 2]])</f>
        <v>0.25993333333332913</v>
      </c>
      <c r="M842" s="11">
        <f>MA1SONY[[#This Row],[Abs Erorr 2]]/MA1SONY[[#This Row],[Adj Close]]</f>
        <v>1.5373938827574266E-2</v>
      </c>
      <c r="N842" s="9">
        <f t="shared" ref="N842:N905" si="69">AVERAGE(C836:C841)</f>
        <v>16.690150000000003</v>
      </c>
      <c r="O842" s="14">
        <f>MA1SONY[[#This Row],[Adj Close]]-MA1SONY[[#This Row],[6-MA]]</f>
        <v>0.21724999999999639</v>
      </c>
      <c r="P842" s="13">
        <f>(MA1SONY[[#This Row],[Adj Close]]-N842)^2</f>
        <v>4.719756249999843E-2</v>
      </c>
      <c r="Q842" s="13">
        <f>ABS(MA1SONY[[#This Row],[Erorr 3]])</f>
        <v>0.21724999999999639</v>
      </c>
      <c r="R842" s="15">
        <f>MA1SONY[[#This Row],[Abs Erorr 3]]/MA1SONY[[#This Row],[Adj Close]]</f>
        <v>1.284940321989167E-2</v>
      </c>
    </row>
    <row r="843" spans="2:18">
      <c r="B843" s="7">
        <v>45005.291666666664</v>
      </c>
      <c r="C843" s="8">
        <v>17.278700000000001</v>
      </c>
      <c r="D843" s="9">
        <f t="shared" si="66"/>
        <v>16.907399999999999</v>
      </c>
      <c r="E843" s="10">
        <f>MA1SONY[[#This Row],[Adj Close]]-MA1SONY[[#This Row],[Naive Trend ]]</f>
        <v>0.37130000000000152</v>
      </c>
      <c r="F843" s="6">
        <f t="shared" si="65"/>
        <v>0.13786369000000112</v>
      </c>
      <c r="G843" s="6">
        <f>ABS(MA1SONY[[#This Row],[Erorr 1]])</f>
        <v>0.37130000000000152</v>
      </c>
      <c r="H843" s="11">
        <f>MA1SONY[[#This Row],[Abs Erorr 1]]/MA1SONY[[#This Row],[Adj Close]]</f>
        <v>2.1488885159184515E-2</v>
      </c>
      <c r="I843" s="9">
        <f t="shared" si="68"/>
        <v>16.717833333333331</v>
      </c>
      <c r="J843" s="12">
        <f>(MA1SONY[[#This Row],[Adj Close]]-MA1SONY[[#This Row],[3-MA]])</f>
        <v>0.56086666666666929</v>
      </c>
      <c r="K843" s="13">
        <f t="shared" si="67"/>
        <v>0.31457141777778069</v>
      </c>
      <c r="L843" s="13">
        <f>ABS(MA1SONY[[#This Row],[Erorr 2]])</f>
        <v>0.56086666666666929</v>
      </c>
      <c r="M843" s="11">
        <f>MA1SONY[[#This Row],[Abs Erorr 2]]/MA1SONY[[#This Row],[Adj Close]]</f>
        <v>3.2460003742565663E-2</v>
      </c>
      <c r="N843" s="9">
        <f t="shared" si="69"/>
        <v>16.688849999999999</v>
      </c>
      <c r="O843" s="14">
        <f>MA1SONY[[#This Row],[Adj Close]]-MA1SONY[[#This Row],[6-MA]]</f>
        <v>0.58985000000000198</v>
      </c>
      <c r="P843" s="13">
        <f>(MA1SONY[[#This Row],[Adj Close]]-N843)^2</f>
        <v>0.34792302250000234</v>
      </c>
      <c r="Q843" s="13">
        <f>ABS(MA1SONY[[#This Row],[Erorr 3]])</f>
        <v>0.58985000000000198</v>
      </c>
      <c r="R843" s="15">
        <f>MA1SONY[[#This Row],[Abs Erorr 3]]/MA1SONY[[#This Row],[Adj Close]]</f>
        <v>3.4137406170603228E-2</v>
      </c>
    </row>
    <row r="844" spans="2:18">
      <c r="B844" s="7">
        <v>45006.291666666664</v>
      </c>
      <c r="C844" s="8">
        <v>17.464300000000001</v>
      </c>
      <c r="D844" s="9">
        <f t="shared" si="66"/>
        <v>17.278700000000001</v>
      </c>
      <c r="E844" s="10">
        <f>MA1SONY[[#This Row],[Adj Close]]-MA1SONY[[#This Row],[Naive Trend ]]</f>
        <v>0.18560000000000088</v>
      </c>
      <c r="F844" s="6">
        <f t="shared" si="65"/>
        <v>3.4447360000000322E-2</v>
      </c>
      <c r="G844" s="6">
        <f>ABS(MA1SONY[[#This Row],[Erorr 1]])</f>
        <v>0.18560000000000088</v>
      </c>
      <c r="H844" s="11">
        <f>MA1SONY[[#This Row],[Abs Erorr 1]]/MA1SONY[[#This Row],[Adj Close]]</f>
        <v>1.0627394169820769E-2</v>
      </c>
      <c r="I844" s="9">
        <f t="shared" si="68"/>
        <v>17.0227</v>
      </c>
      <c r="J844" s="12">
        <f>(MA1SONY[[#This Row],[Adj Close]]-MA1SONY[[#This Row],[3-MA]])</f>
        <v>0.4416000000000011</v>
      </c>
      <c r="K844" s="13">
        <f t="shared" si="67"/>
        <v>0.19501056000000097</v>
      </c>
      <c r="L844" s="13">
        <f>ABS(MA1SONY[[#This Row],[Erorr 2]])</f>
        <v>0.4416000000000011</v>
      </c>
      <c r="M844" s="11">
        <f>MA1SONY[[#This Row],[Abs Erorr 2]]/MA1SONY[[#This Row],[Adj Close]]</f>
        <v>2.5285868886814878E-2</v>
      </c>
      <c r="N844" s="9">
        <f t="shared" si="69"/>
        <v>16.808049999999998</v>
      </c>
      <c r="O844" s="14">
        <f>MA1SONY[[#This Row],[Adj Close]]-MA1SONY[[#This Row],[6-MA]]</f>
        <v>0.65625000000000355</v>
      </c>
      <c r="P844" s="13">
        <f>(MA1SONY[[#This Row],[Adj Close]]-N844)^2</f>
        <v>0.43066406250000466</v>
      </c>
      <c r="Q844" s="13">
        <f>ABS(MA1SONY[[#This Row],[Erorr 3]])</f>
        <v>0.65625000000000355</v>
      </c>
      <c r="R844" s="15">
        <f>MA1SONY[[#This Row],[Abs Erorr 3]]/MA1SONY[[#This Row],[Adj Close]]</f>
        <v>3.757665637901339E-2</v>
      </c>
    </row>
    <row r="845" spans="2:18">
      <c r="B845" s="7">
        <v>45007.291666666664</v>
      </c>
      <c r="C845" s="8">
        <v>17.087199999999999</v>
      </c>
      <c r="D845" s="9">
        <f t="shared" si="66"/>
        <v>17.464300000000001</v>
      </c>
      <c r="E845" s="10">
        <f>MA1SONY[[#This Row],[Adj Close]]-MA1SONY[[#This Row],[Naive Trend ]]</f>
        <v>-0.37710000000000221</v>
      </c>
      <c r="F845" s="6">
        <f t="shared" si="65"/>
        <v>0.14220441000000167</v>
      </c>
      <c r="G845" s="6">
        <f>ABS(MA1SONY[[#This Row],[Erorr 1]])</f>
        <v>0.37710000000000221</v>
      </c>
      <c r="H845" s="11">
        <f>MA1SONY[[#This Row],[Abs Erorr 1]]/MA1SONY[[#This Row],[Adj Close]]</f>
        <v>2.2069151177489713E-2</v>
      </c>
      <c r="I845" s="9">
        <f t="shared" si="68"/>
        <v>17.216799999999999</v>
      </c>
      <c r="J845" s="12">
        <f>(MA1SONY[[#This Row],[Adj Close]]-MA1SONY[[#This Row],[3-MA]])</f>
        <v>-0.12959999999999994</v>
      </c>
      <c r="K845" s="13">
        <f t="shared" si="67"/>
        <v>1.6796159999999984E-2</v>
      </c>
      <c r="L845" s="13">
        <f>ABS(MA1SONY[[#This Row],[Erorr 2]])</f>
        <v>0.12959999999999994</v>
      </c>
      <c r="M845" s="11">
        <f>MA1SONY[[#This Row],[Abs Erorr 2]]/MA1SONY[[#This Row],[Adj Close]]</f>
        <v>7.5846247483496382E-3</v>
      </c>
      <c r="N845" s="9">
        <f t="shared" si="69"/>
        <v>16.932133333333336</v>
      </c>
      <c r="O845" s="14">
        <f>MA1SONY[[#This Row],[Adj Close]]-MA1SONY[[#This Row],[6-MA]]</f>
        <v>0.15506666666666291</v>
      </c>
      <c r="P845" s="13">
        <f>(MA1SONY[[#This Row],[Adj Close]]-N845)^2</f>
        <v>2.4045671111109945E-2</v>
      </c>
      <c r="Q845" s="13">
        <f>ABS(MA1SONY[[#This Row],[Erorr 3]])</f>
        <v>0.15506666666666291</v>
      </c>
      <c r="R845" s="15">
        <f>MA1SONY[[#This Row],[Abs Erorr 3]]/MA1SONY[[#This Row],[Adj Close]]</f>
        <v>9.0750191176238899E-3</v>
      </c>
    </row>
    <row r="846" spans="2:18">
      <c r="B846" s="7">
        <v>45008.291666666664</v>
      </c>
      <c r="C846" s="8">
        <v>17.249400000000001</v>
      </c>
      <c r="D846" s="9">
        <f t="shared" si="66"/>
        <v>17.087199999999999</v>
      </c>
      <c r="E846" s="10">
        <f>MA1SONY[[#This Row],[Adj Close]]-MA1SONY[[#This Row],[Naive Trend ]]</f>
        <v>0.16220000000000212</v>
      </c>
      <c r="F846" s="6">
        <f t="shared" si="65"/>
        <v>2.6308840000000687E-2</v>
      </c>
      <c r="G846" s="6">
        <f>ABS(MA1SONY[[#This Row],[Erorr 1]])</f>
        <v>0.16220000000000212</v>
      </c>
      <c r="H846" s="11">
        <f>MA1SONY[[#This Row],[Abs Erorr 1]]/MA1SONY[[#This Row],[Adj Close]]</f>
        <v>9.4032256194419572E-3</v>
      </c>
      <c r="I846" s="9">
        <f t="shared" si="68"/>
        <v>17.276733333333336</v>
      </c>
      <c r="J846" s="12">
        <f>(MA1SONY[[#This Row],[Adj Close]]-MA1SONY[[#This Row],[3-MA]])</f>
        <v>-2.7333333333334764E-2</v>
      </c>
      <c r="K846" s="13">
        <f t="shared" si="67"/>
        <v>7.4711111111118932E-4</v>
      </c>
      <c r="L846" s="13">
        <f>ABS(MA1SONY[[#This Row],[Erorr 2]])</f>
        <v>2.7333333333334764E-2</v>
      </c>
      <c r="M846" s="11">
        <f>MA1SONY[[#This Row],[Abs Erorr 2]]/MA1SONY[[#This Row],[Adj Close]]</f>
        <v>1.5845961791908566E-3</v>
      </c>
      <c r="N846" s="9">
        <f t="shared" si="69"/>
        <v>16.997283333333332</v>
      </c>
      <c r="O846" s="14">
        <f>MA1SONY[[#This Row],[Adj Close]]-MA1SONY[[#This Row],[6-MA]]</f>
        <v>0.25211666666666943</v>
      </c>
      <c r="P846" s="13">
        <f>(MA1SONY[[#This Row],[Adj Close]]-N846)^2</f>
        <v>6.3562813611112504E-2</v>
      </c>
      <c r="Q846" s="13">
        <f>ABS(MA1SONY[[#This Row],[Erorr 3]])</f>
        <v>0.25211666666666943</v>
      </c>
      <c r="R846" s="15">
        <f>MA1SONY[[#This Row],[Abs Erorr 3]]/MA1SONY[[#This Row],[Adj Close]]</f>
        <v>1.4615967318670181E-2</v>
      </c>
    </row>
    <row r="847" spans="2:18">
      <c r="B847" s="7">
        <v>45009.291666666664</v>
      </c>
      <c r="C847" s="8">
        <v>17.104800000000001</v>
      </c>
      <c r="D847" s="9">
        <f t="shared" si="66"/>
        <v>17.249400000000001</v>
      </c>
      <c r="E847" s="10">
        <f>MA1SONY[[#This Row],[Adj Close]]-MA1SONY[[#This Row],[Naive Trend ]]</f>
        <v>-0.14460000000000051</v>
      </c>
      <c r="F847" s="6">
        <f t="shared" si="65"/>
        <v>2.0909160000000145E-2</v>
      </c>
      <c r="G847" s="6">
        <f>ABS(MA1SONY[[#This Row],[Erorr 1]])</f>
        <v>0.14460000000000051</v>
      </c>
      <c r="H847" s="11">
        <f>MA1SONY[[#This Row],[Abs Erorr 1]]/MA1SONY[[#This Row],[Adj Close]]</f>
        <v>8.4537673635471031E-3</v>
      </c>
      <c r="I847" s="9">
        <f t="shared" si="68"/>
        <v>17.266966666666669</v>
      </c>
      <c r="J847" s="12">
        <f>(MA1SONY[[#This Row],[Adj Close]]-MA1SONY[[#This Row],[3-MA]])</f>
        <v>-0.16216666666666768</v>
      </c>
      <c r="K847" s="13">
        <f t="shared" si="67"/>
        <v>2.6298027777778107E-2</v>
      </c>
      <c r="L847" s="13">
        <f>ABS(MA1SONY[[#This Row],[Erorr 2]])</f>
        <v>0.16216666666666768</v>
      </c>
      <c r="M847" s="11">
        <f>MA1SONY[[#This Row],[Abs Erorr 2]]/MA1SONY[[#This Row],[Adj Close]]</f>
        <v>9.4807695305801683E-3</v>
      </c>
      <c r="N847" s="9">
        <f t="shared" si="69"/>
        <v>17.144833333333334</v>
      </c>
      <c r="O847" s="14">
        <f>MA1SONY[[#This Row],[Adj Close]]-MA1SONY[[#This Row],[6-MA]]</f>
        <v>-4.0033333333333587E-2</v>
      </c>
      <c r="P847" s="13">
        <f>(MA1SONY[[#This Row],[Adj Close]]-N847)^2</f>
        <v>1.602667777777798E-3</v>
      </c>
      <c r="Q847" s="13">
        <f>ABS(MA1SONY[[#This Row],[Erorr 3]])</f>
        <v>4.0033333333333587E-2</v>
      </c>
      <c r="R847" s="15">
        <f>MA1SONY[[#This Row],[Abs Erorr 3]]/MA1SONY[[#This Row],[Adj Close]]</f>
        <v>2.3404736292346935E-3</v>
      </c>
    </row>
    <row r="848" spans="2:18">
      <c r="B848" s="7">
        <v>45012.291666666664</v>
      </c>
      <c r="C848" s="8">
        <v>16.930800000000001</v>
      </c>
      <c r="D848" s="9">
        <f t="shared" si="66"/>
        <v>17.104800000000001</v>
      </c>
      <c r="E848" s="10">
        <f>MA1SONY[[#This Row],[Adj Close]]-MA1SONY[[#This Row],[Naive Trend ]]</f>
        <v>-0.17399999999999949</v>
      </c>
      <c r="F848" s="6">
        <f t="shared" si="65"/>
        <v>3.027599999999982E-2</v>
      </c>
      <c r="G848" s="6">
        <f>ABS(MA1SONY[[#This Row],[Erorr 1]])</f>
        <v>0.17399999999999949</v>
      </c>
      <c r="H848" s="11">
        <f>MA1SONY[[#This Row],[Abs Erorr 1]]/MA1SONY[[#This Row],[Adj Close]]</f>
        <v>1.0277128074278798E-2</v>
      </c>
      <c r="I848" s="9">
        <f t="shared" si="68"/>
        <v>17.147133333333333</v>
      </c>
      <c r="J848" s="12">
        <f>(MA1SONY[[#This Row],[Adj Close]]-MA1SONY[[#This Row],[3-MA]])</f>
        <v>-0.21633333333333127</v>
      </c>
      <c r="K848" s="13">
        <f t="shared" si="67"/>
        <v>4.6800111111110217E-2</v>
      </c>
      <c r="L848" s="13">
        <f>ABS(MA1SONY[[#This Row],[Erorr 2]])</f>
        <v>0.21633333333333127</v>
      </c>
      <c r="M848" s="11">
        <f>MA1SONY[[#This Row],[Abs Erorr 2]]/MA1SONY[[#This Row],[Adj Close]]</f>
        <v>1.2777502145990221E-2</v>
      </c>
      <c r="N848" s="9">
        <f t="shared" si="69"/>
        <v>17.181966666666664</v>
      </c>
      <c r="O848" s="14">
        <f>MA1SONY[[#This Row],[Adj Close]]-MA1SONY[[#This Row],[6-MA]]</f>
        <v>-0.25116666666666276</v>
      </c>
      <c r="P848" s="13">
        <f>(MA1SONY[[#This Row],[Adj Close]]-N848)^2</f>
        <v>6.308469444444248E-2</v>
      </c>
      <c r="Q848" s="13">
        <f>ABS(MA1SONY[[#This Row],[Erorr 3]])</f>
        <v>0.25116666666666276</v>
      </c>
      <c r="R848" s="15">
        <f>MA1SONY[[#This Row],[Abs Erorr 3]]/MA1SONY[[#This Row],[Adj Close]]</f>
        <v>1.4834896559327541E-2</v>
      </c>
    </row>
    <row r="849" spans="2:18">
      <c r="B849" s="7">
        <v>45013.291666666664</v>
      </c>
      <c r="C849" s="8">
        <v>16.770600000000002</v>
      </c>
      <c r="D849" s="9">
        <f t="shared" si="66"/>
        <v>16.930800000000001</v>
      </c>
      <c r="E849" s="10">
        <f>MA1SONY[[#This Row],[Adj Close]]-MA1SONY[[#This Row],[Naive Trend ]]</f>
        <v>-0.16019999999999968</v>
      </c>
      <c r="F849" s="6">
        <f t="shared" si="65"/>
        <v>2.5664039999999895E-2</v>
      </c>
      <c r="G849" s="6">
        <f>ABS(MA1SONY[[#This Row],[Erorr 1]])</f>
        <v>0.16019999999999968</v>
      </c>
      <c r="H849" s="11">
        <f>MA1SONY[[#This Row],[Abs Erorr 1]]/MA1SONY[[#This Row],[Adj Close]]</f>
        <v>9.5524310400343249E-3</v>
      </c>
      <c r="I849" s="9">
        <f t="shared" si="68"/>
        <v>17.095000000000002</v>
      </c>
      <c r="J849" s="12">
        <f>(MA1SONY[[#This Row],[Adj Close]]-MA1SONY[[#This Row],[3-MA]])</f>
        <v>-0.32440000000000069</v>
      </c>
      <c r="K849" s="13">
        <f t="shared" si="67"/>
        <v>0.10523536000000044</v>
      </c>
      <c r="L849" s="13">
        <f>ABS(MA1SONY[[#This Row],[Erorr 2]])</f>
        <v>0.32440000000000069</v>
      </c>
      <c r="M849" s="11">
        <f>MA1SONY[[#This Row],[Abs Erorr 2]]/MA1SONY[[#This Row],[Adj Close]]</f>
        <v>1.9343374715275582E-2</v>
      </c>
      <c r="N849" s="9">
        <f t="shared" si="69"/>
        <v>17.185866666666666</v>
      </c>
      <c r="O849" s="14">
        <f>MA1SONY[[#This Row],[Adj Close]]-MA1SONY[[#This Row],[6-MA]]</f>
        <v>-0.41526666666666401</v>
      </c>
      <c r="P849" s="13">
        <f>(MA1SONY[[#This Row],[Adj Close]]-N849)^2</f>
        <v>0.17244640444444223</v>
      </c>
      <c r="Q849" s="13">
        <f>ABS(MA1SONY[[#This Row],[Erorr 3]])</f>
        <v>0.41526666666666401</v>
      </c>
      <c r="R849" s="15">
        <f>MA1SONY[[#This Row],[Abs Erorr 3]]/MA1SONY[[#This Row],[Adj Close]]</f>
        <v>2.476158674505766E-2</v>
      </c>
    </row>
    <row r="850" spans="2:18">
      <c r="B850" s="7">
        <v>45014.291666666664</v>
      </c>
      <c r="C850" s="8">
        <v>17.171199999999999</v>
      </c>
      <c r="D850" s="9">
        <f t="shared" si="66"/>
        <v>16.770600000000002</v>
      </c>
      <c r="E850" s="10">
        <f>MA1SONY[[#This Row],[Adj Close]]-MA1SONY[[#This Row],[Naive Trend ]]</f>
        <v>0.40059999999999718</v>
      </c>
      <c r="F850" s="6">
        <f t="shared" si="65"/>
        <v>0.16048035999999774</v>
      </c>
      <c r="G850" s="6">
        <f>ABS(MA1SONY[[#This Row],[Erorr 1]])</f>
        <v>0.40059999999999718</v>
      </c>
      <c r="H850" s="11">
        <f>MA1SONY[[#This Row],[Abs Erorr 1]]/MA1SONY[[#This Row],[Adj Close]]</f>
        <v>2.33297614610509E-2</v>
      </c>
      <c r="I850" s="9">
        <f t="shared" si="68"/>
        <v>16.935400000000001</v>
      </c>
      <c r="J850" s="12">
        <f>(MA1SONY[[#This Row],[Adj Close]]-MA1SONY[[#This Row],[3-MA]])</f>
        <v>0.23579999999999757</v>
      </c>
      <c r="K850" s="13">
        <f t="shared" si="67"/>
        <v>5.5601639999998856E-2</v>
      </c>
      <c r="L850" s="13">
        <f>ABS(MA1SONY[[#This Row],[Erorr 2]])</f>
        <v>0.23579999999999757</v>
      </c>
      <c r="M850" s="11">
        <f>MA1SONY[[#This Row],[Abs Erorr 2]]/MA1SONY[[#This Row],[Adj Close]]</f>
        <v>1.3732295937383385E-2</v>
      </c>
      <c r="N850" s="9">
        <f t="shared" si="69"/>
        <v>17.101183333333335</v>
      </c>
      <c r="O850" s="14">
        <f>MA1SONY[[#This Row],[Adj Close]]-MA1SONY[[#This Row],[6-MA]]</f>
        <v>7.0016666666663951E-2</v>
      </c>
      <c r="P850" s="13">
        <f>(MA1SONY[[#This Row],[Adj Close]]-N850)^2</f>
        <v>4.9023336111107306E-3</v>
      </c>
      <c r="Q850" s="13">
        <f>ABS(MA1SONY[[#This Row],[Erorr 3]])</f>
        <v>7.0016666666663951E-2</v>
      </c>
      <c r="R850" s="15">
        <f>MA1SONY[[#This Row],[Abs Erorr 3]]/MA1SONY[[#This Row],[Adj Close]]</f>
        <v>4.0775639831033333E-3</v>
      </c>
    </row>
    <row r="851" spans="2:18">
      <c r="B851" s="7">
        <v>45015.291666666664</v>
      </c>
      <c r="C851" s="8">
        <v>17.509599999999999</v>
      </c>
      <c r="D851" s="9">
        <f t="shared" si="66"/>
        <v>17.171199999999999</v>
      </c>
      <c r="E851" s="10">
        <f>MA1SONY[[#This Row],[Adj Close]]-MA1SONY[[#This Row],[Naive Trend ]]</f>
        <v>0.33840000000000003</v>
      </c>
      <c r="F851" s="6">
        <f t="shared" si="65"/>
        <v>0.11451456000000003</v>
      </c>
      <c r="G851" s="6">
        <f>ABS(MA1SONY[[#This Row],[Erorr 1]])</f>
        <v>0.33840000000000003</v>
      </c>
      <c r="H851" s="11">
        <f>MA1SONY[[#This Row],[Abs Erorr 1]]/MA1SONY[[#This Row],[Adj Close]]</f>
        <v>1.9326540869009003E-2</v>
      </c>
      <c r="I851" s="9">
        <f t="shared" si="68"/>
        <v>16.957533333333334</v>
      </c>
      <c r="J851" s="12">
        <f>(MA1SONY[[#This Row],[Adj Close]]-MA1SONY[[#This Row],[3-MA]])</f>
        <v>0.55206666666666493</v>
      </c>
      <c r="K851" s="13">
        <f t="shared" si="67"/>
        <v>0.30477760444444252</v>
      </c>
      <c r="L851" s="13">
        <f>ABS(MA1SONY[[#This Row],[Erorr 2]])</f>
        <v>0.55206666666666493</v>
      </c>
      <c r="M851" s="11">
        <f>MA1SONY[[#This Row],[Abs Erorr 2]]/MA1SONY[[#This Row],[Adj Close]]</f>
        <v>3.1529370554819351E-2</v>
      </c>
      <c r="N851" s="9">
        <f t="shared" si="69"/>
        <v>17.052333333333333</v>
      </c>
      <c r="O851" s="14">
        <f>MA1SONY[[#This Row],[Adj Close]]-MA1SONY[[#This Row],[6-MA]]</f>
        <v>0.4572666666666656</v>
      </c>
      <c r="P851" s="13">
        <f>(MA1SONY[[#This Row],[Adj Close]]-N851)^2</f>
        <v>0.20909280444444348</v>
      </c>
      <c r="Q851" s="13">
        <f>ABS(MA1SONY[[#This Row],[Erorr 3]])</f>
        <v>0.4572666666666656</v>
      </c>
      <c r="R851" s="15">
        <f>MA1SONY[[#This Row],[Abs Erorr 3]]/MA1SONY[[#This Row],[Adj Close]]</f>
        <v>2.6115197758182117E-2</v>
      </c>
    </row>
    <row r="852" spans="2:18">
      <c r="B852" s="7">
        <v>45016.291666666664</v>
      </c>
      <c r="C852" s="8">
        <v>17.772300000000001</v>
      </c>
      <c r="D852" s="9">
        <f t="shared" si="66"/>
        <v>17.509599999999999</v>
      </c>
      <c r="E852" s="10">
        <f>MA1SONY[[#This Row],[Adj Close]]-MA1SONY[[#This Row],[Naive Trend ]]</f>
        <v>0.26270000000000238</v>
      </c>
      <c r="F852" s="6">
        <f t="shared" si="65"/>
        <v>6.9011290000001252E-2</v>
      </c>
      <c r="G852" s="6">
        <f>ABS(MA1SONY[[#This Row],[Erorr 1]])</f>
        <v>0.26270000000000238</v>
      </c>
      <c r="H852" s="11">
        <f>MA1SONY[[#This Row],[Abs Erorr 1]]/MA1SONY[[#This Row],[Adj Close]]</f>
        <v>1.478142952797344E-2</v>
      </c>
      <c r="I852" s="9">
        <f t="shared" si="68"/>
        <v>17.150466666666667</v>
      </c>
      <c r="J852" s="12">
        <f>(MA1SONY[[#This Row],[Adj Close]]-MA1SONY[[#This Row],[3-MA]])</f>
        <v>0.62183333333333479</v>
      </c>
      <c r="K852" s="13">
        <f t="shared" si="67"/>
        <v>0.38667669444444625</v>
      </c>
      <c r="L852" s="13">
        <f>ABS(MA1SONY[[#This Row],[Erorr 2]])</f>
        <v>0.62183333333333479</v>
      </c>
      <c r="M852" s="11">
        <f>MA1SONY[[#This Row],[Abs Erorr 2]]/MA1SONY[[#This Row],[Adj Close]]</f>
        <v>3.498890595664797E-2</v>
      </c>
      <c r="N852" s="9">
        <f t="shared" si="69"/>
        <v>17.122733333333333</v>
      </c>
      <c r="O852" s="14">
        <f>MA1SONY[[#This Row],[Adj Close]]-MA1SONY[[#This Row],[6-MA]]</f>
        <v>0.64956666666666862</v>
      </c>
      <c r="P852" s="13">
        <f>(MA1SONY[[#This Row],[Adj Close]]-N852)^2</f>
        <v>0.42193685444444701</v>
      </c>
      <c r="Q852" s="13">
        <f>ABS(MA1SONY[[#This Row],[Erorr 3]])</f>
        <v>0.64956666666666862</v>
      </c>
      <c r="R852" s="15">
        <f>MA1SONY[[#This Row],[Abs Erorr 3]]/MA1SONY[[#This Row],[Adj Close]]</f>
        <v>3.6549386779801636E-2</v>
      </c>
    </row>
    <row r="853" spans="2:18">
      <c r="B853" s="7">
        <v>45019.291666666664</v>
      </c>
      <c r="C853" s="8">
        <v>17.9056</v>
      </c>
      <c r="D853" s="9">
        <f t="shared" si="66"/>
        <v>17.772300000000001</v>
      </c>
      <c r="E853" s="10">
        <f>MA1SONY[[#This Row],[Adj Close]]-MA1SONY[[#This Row],[Naive Trend ]]</f>
        <v>0.13329999999999842</v>
      </c>
      <c r="F853" s="6">
        <f t="shared" si="65"/>
        <v>1.7768889999999579E-2</v>
      </c>
      <c r="G853" s="6">
        <f>ABS(MA1SONY[[#This Row],[Erorr 1]])</f>
        <v>0.13329999999999842</v>
      </c>
      <c r="H853" s="11">
        <f>MA1SONY[[#This Row],[Abs Erorr 1]]/MA1SONY[[#This Row],[Adj Close]]</f>
        <v>7.4445983379500501E-3</v>
      </c>
      <c r="I853" s="9">
        <f t="shared" si="68"/>
        <v>17.484366666666666</v>
      </c>
      <c r="J853" s="12">
        <f>(MA1SONY[[#This Row],[Adj Close]]-MA1SONY[[#This Row],[3-MA]])</f>
        <v>0.42123333333333335</v>
      </c>
      <c r="K853" s="13">
        <f t="shared" si="67"/>
        <v>0.17743752111111114</v>
      </c>
      <c r="L853" s="13">
        <f>ABS(MA1SONY[[#This Row],[Erorr 2]])</f>
        <v>0.42123333333333335</v>
      </c>
      <c r="M853" s="11">
        <f>MA1SONY[[#This Row],[Abs Erorr 2]]/MA1SONY[[#This Row],[Adj Close]]</f>
        <v>2.3525228606320555E-2</v>
      </c>
      <c r="N853" s="9">
        <f t="shared" si="69"/>
        <v>17.209883333333334</v>
      </c>
      <c r="O853" s="14">
        <f>MA1SONY[[#This Row],[Adj Close]]-MA1SONY[[#This Row],[6-MA]]</f>
        <v>0.69571666666666587</v>
      </c>
      <c r="P853" s="13">
        <f>(MA1SONY[[#This Row],[Adj Close]]-N853)^2</f>
        <v>0.4840216802777767</v>
      </c>
      <c r="Q853" s="13">
        <f>ABS(MA1SONY[[#This Row],[Erorr 3]])</f>
        <v>0.69571666666666587</v>
      </c>
      <c r="R853" s="15">
        <f>MA1SONY[[#This Row],[Abs Erorr 3]]/MA1SONY[[#This Row],[Adj Close]]</f>
        <v>3.8854697226938267E-2</v>
      </c>
    </row>
    <row r="854" spans="2:18">
      <c r="B854" s="7">
        <v>45020.291666666664</v>
      </c>
      <c r="C854" s="8">
        <v>17.8429</v>
      </c>
      <c r="D854" s="9">
        <f t="shared" si="66"/>
        <v>17.9056</v>
      </c>
      <c r="E854" s="10">
        <f>MA1SONY[[#This Row],[Adj Close]]-MA1SONY[[#This Row],[Naive Trend ]]</f>
        <v>-6.2699999999999534E-2</v>
      </c>
      <c r="F854" s="6">
        <f t="shared" si="65"/>
        <v>3.9312899999999415E-3</v>
      </c>
      <c r="G854" s="6">
        <f>ABS(MA1SONY[[#This Row],[Erorr 1]])</f>
        <v>6.2699999999999534E-2</v>
      </c>
      <c r="H854" s="11">
        <f>MA1SONY[[#This Row],[Abs Erorr 1]]/MA1SONY[[#This Row],[Adj Close]]</f>
        <v>3.5140027686082157E-3</v>
      </c>
      <c r="I854" s="9">
        <f t="shared" si="68"/>
        <v>17.729166666666668</v>
      </c>
      <c r="J854" s="12">
        <f>(MA1SONY[[#This Row],[Adj Close]]-MA1SONY[[#This Row],[3-MA]])</f>
        <v>0.11373333333333235</v>
      </c>
      <c r="K854" s="13">
        <f t="shared" si="67"/>
        <v>1.2935271111110888E-2</v>
      </c>
      <c r="L854" s="13">
        <f>ABS(MA1SONY[[#This Row],[Erorr 2]])</f>
        <v>0.11373333333333235</v>
      </c>
      <c r="M854" s="11">
        <f>MA1SONY[[#This Row],[Abs Erorr 2]]/MA1SONY[[#This Row],[Adj Close]]</f>
        <v>6.3741506892563624E-3</v>
      </c>
      <c r="N854" s="9">
        <f t="shared" si="69"/>
        <v>17.343350000000001</v>
      </c>
      <c r="O854" s="14">
        <f>MA1SONY[[#This Row],[Adj Close]]-MA1SONY[[#This Row],[6-MA]]</f>
        <v>0.49954999999999927</v>
      </c>
      <c r="P854" s="13">
        <f>(MA1SONY[[#This Row],[Adj Close]]-N854)^2</f>
        <v>0.24955020249999926</v>
      </c>
      <c r="Q854" s="13">
        <f>ABS(MA1SONY[[#This Row],[Erorr 3]])</f>
        <v>0.49954999999999927</v>
      </c>
      <c r="R854" s="15">
        <f>MA1SONY[[#This Row],[Abs Erorr 3]]/MA1SONY[[#This Row],[Adj Close]]</f>
        <v>2.7997130511295768E-2</v>
      </c>
    </row>
    <row r="855" spans="2:18">
      <c r="B855" s="7">
        <v>45021.291666666664</v>
      </c>
      <c r="C855" s="8">
        <v>17.5762</v>
      </c>
      <c r="D855" s="9">
        <f t="shared" si="66"/>
        <v>17.8429</v>
      </c>
      <c r="E855" s="10">
        <f>MA1SONY[[#This Row],[Adj Close]]-MA1SONY[[#This Row],[Naive Trend ]]</f>
        <v>-0.26670000000000016</v>
      </c>
      <c r="F855" s="6">
        <f t="shared" si="65"/>
        <v>7.1128890000000083E-2</v>
      </c>
      <c r="G855" s="6">
        <f>ABS(MA1SONY[[#This Row],[Erorr 1]])</f>
        <v>0.26670000000000016</v>
      </c>
      <c r="H855" s="11">
        <f>MA1SONY[[#This Row],[Abs Erorr 1]]/MA1SONY[[#This Row],[Adj Close]]</f>
        <v>1.5173928380423536E-2</v>
      </c>
      <c r="I855" s="9">
        <f t="shared" si="68"/>
        <v>17.840266666666668</v>
      </c>
      <c r="J855" s="12">
        <f>(MA1SONY[[#This Row],[Adj Close]]-MA1SONY[[#This Row],[3-MA]])</f>
        <v>-0.26406666666666823</v>
      </c>
      <c r="K855" s="13">
        <f t="shared" si="67"/>
        <v>6.9731204444445263E-2</v>
      </c>
      <c r="L855" s="13">
        <f>ABS(MA1SONY[[#This Row],[Erorr 2]])</f>
        <v>0.26406666666666823</v>
      </c>
      <c r="M855" s="11">
        <f>MA1SONY[[#This Row],[Abs Erorr 2]]/MA1SONY[[#This Row],[Adj Close]]</f>
        <v>1.5024104565643782E-2</v>
      </c>
      <c r="N855" s="9">
        <f t="shared" si="69"/>
        <v>17.495366666666666</v>
      </c>
      <c r="O855" s="14">
        <f>MA1SONY[[#This Row],[Adj Close]]-MA1SONY[[#This Row],[6-MA]]</f>
        <v>8.0833333333334423E-2</v>
      </c>
      <c r="P855" s="13">
        <f>(MA1SONY[[#This Row],[Adj Close]]-N855)^2</f>
        <v>6.5340277777779536E-3</v>
      </c>
      <c r="Q855" s="13">
        <f>ABS(MA1SONY[[#This Row],[Erorr 3]])</f>
        <v>8.0833333333334423E-2</v>
      </c>
      <c r="R855" s="15">
        <f>MA1SONY[[#This Row],[Abs Erorr 3]]/MA1SONY[[#This Row],[Adj Close]]</f>
        <v>4.5990221625456257E-3</v>
      </c>
    </row>
    <row r="856" spans="2:18">
      <c r="B856" s="7">
        <v>45022.291666666664</v>
      </c>
      <c r="C856" s="8">
        <v>17.286100000000001</v>
      </c>
      <c r="D856" s="9">
        <f t="shared" si="66"/>
        <v>17.5762</v>
      </c>
      <c r="E856" s="10">
        <f>MA1SONY[[#This Row],[Adj Close]]-MA1SONY[[#This Row],[Naive Trend ]]</f>
        <v>-0.29009999999999891</v>
      </c>
      <c r="F856" s="6">
        <f t="shared" si="65"/>
        <v>8.4158009999999367E-2</v>
      </c>
      <c r="G856" s="6">
        <f>ABS(MA1SONY[[#This Row],[Erorr 1]])</f>
        <v>0.29009999999999891</v>
      </c>
      <c r="H856" s="11">
        <f>MA1SONY[[#This Row],[Abs Erorr 1]]/MA1SONY[[#This Row],[Adj Close]]</f>
        <v>1.6782270147690855E-2</v>
      </c>
      <c r="I856" s="9">
        <f t="shared" si="68"/>
        <v>17.774899999999999</v>
      </c>
      <c r="J856" s="12">
        <f>(MA1SONY[[#This Row],[Adj Close]]-MA1SONY[[#This Row],[3-MA]])</f>
        <v>-0.48879999999999768</v>
      </c>
      <c r="K856" s="13">
        <f t="shared" si="67"/>
        <v>0.23892543999999774</v>
      </c>
      <c r="L856" s="13">
        <f>ABS(MA1SONY[[#This Row],[Erorr 2]])</f>
        <v>0.48879999999999768</v>
      </c>
      <c r="M856" s="11">
        <f>MA1SONY[[#This Row],[Abs Erorr 2]]/MA1SONY[[#This Row],[Adj Close]]</f>
        <v>2.8277054974806211E-2</v>
      </c>
      <c r="N856" s="9">
        <f t="shared" si="69"/>
        <v>17.629633333333334</v>
      </c>
      <c r="O856" s="14">
        <f>MA1SONY[[#This Row],[Adj Close]]-MA1SONY[[#This Row],[6-MA]]</f>
        <v>-0.34353333333333325</v>
      </c>
      <c r="P856" s="13">
        <f>(MA1SONY[[#This Row],[Adj Close]]-N856)^2</f>
        <v>0.11801515111111105</v>
      </c>
      <c r="Q856" s="13">
        <f>ABS(MA1SONY[[#This Row],[Erorr 3]])</f>
        <v>0.34353333333333325</v>
      </c>
      <c r="R856" s="15">
        <f>MA1SONY[[#This Row],[Abs Erorr 3]]/MA1SONY[[#This Row],[Adj Close]]</f>
        <v>1.9873385745386943E-2</v>
      </c>
    </row>
    <row r="857" spans="2:18">
      <c r="B857" s="7">
        <v>45026.291666666664</v>
      </c>
      <c r="C857" s="8">
        <v>17.352699999999999</v>
      </c>
      <c r="D857" s="9">
        <f t="shared" si="66"/>
        <v>17.286100000000001</v>
      </c>
      <c r="E857" s="10">
        <f>MA1SONY[[#This Row],[Adj Close]]-MA1SONY[[#This Row],[Naive Trend ]]</f>
        <v>6.659999999999755E-2</v>
      </c>
      <c r="F857" s="6">
        <f t="shared" si="65"/>
        <v>4.4355599999996737E-3</v>
      </c>
      <c r="G857" s="6">
        <f>ABS(MA1SONY[[#This Row],[Erorr 1]])</f>
        <v>6.659999999999755E-2</v>
      </c>
      <c r="H857" s="11">
        <f>MA1SONY[[#This Row],[Abs Erorr 1]]/MA1SONY[[#This Row],[Adj Close]]</f>
        <v>3.8380194436599237E-3</v>
      </c>
      <c r="I857" s="9">
        <f t="shared" si="68"/>
        <v>17.5684</v>
      </c>
      <c r="J857" s="12">
        <f>(MA1SONY[[#This Row],[Adj Close]]-MA1SONY[[#This Row],[3-MA]])</f>
        <v>-0.21570000000000178</v>
      </c>
      <c r="K857" s="13">
        <f t="shared" si="67"/>
        <v>4.6526490000000767E-2</v>
      </c>
      <c r="L857" s="13">
        <f>ABS(MA1SONY[[#This Row],[Erorr 2]])</f>
        <v>0.21570000000000178</v>
      </c>
      <c r="M857" s="11">
        <f>MA1SONY[[#This Row],[Abs Erorr 2]]/MA1SONY[[#This Row],[Adj Close]]</f>
        <v>1.2430342252214456E-2</v>
      </c>
      <c r="N857" s="9">
        <f t="shared" si="69"/>
        <v>17.648783333333334</v>
      </c>
      <c r="O857" s="14">
        <f>MA1SONY[[#This Row],[Adj Close]]-MA1SONY[[#This Row],[6-MA]]</f>
        <v>-0.29608333333333547</v>
      </c>
      <c r="P857" s="13">
        <f>(MA1SONY[[#This Row],[Adj Close]]-N857)^2</f>
        <v>8.7665340277779044E-2</v>
      </c>
      <c r="Q857" s="13">
        <f>ABS(MA1SONY[[#This Row],[Erorr 3]])</f>
        <v>0.29608333333333547</v>
      </c>
      <c r="R857" s="15">
        <f>MA1SONY[[#This Row],[Abs Erorr 3]]/MA1SONY[[#This Row],[Adj Close]]</f>
        <v>1.7062666520676062E-2</v>
      </c>
    </row>
    <row r="858" spans="2:18">
      <c r="B858" s="7">
        <v>45027.291666666664</v>
      </c>
      <c r="C858" s="8">
        <v>17.4312</v>
      </c>
      <c r="D858" s="9">
        <f t="shared" si="66"/>
        <v>17.352699999999999</v>
      </c>
      <c r="E858" s="10">
        <f>MA1SONY[[#This Row],[Adj Close]]-MA1SONY[[#This Row],[Naive Trend ]]</f>
        <v>7.8500000000001791E-2</v>
      </c>
      <c r="F858" s="6">
        <f t="shared" si="65"/>
        <v>6.1622500000002812E-3</v>
      </c>
      <c r="G858" s="6">
        <f>ABS(MA1SONY[[#This Row],[Erorr 1]])</f>
        <v>7.8500000000001791E-2</v>
      </c>
      <c r="H858" s="11">
        <f>MA1SONY[[#This Row],[Abs Erorr 1]]/MA1SONY[[#This Row],[Adj Close]]</f>
        <v>4.503419156455195E-3</v>
      </c>
      <c r="I858" s="9">
        <f t="shared" si="68"/>
        <v>17.405000000000001</v>
      </c>
      <c r="J858" s="12">
        <f>(MA1SONY[[#This Row],[Adj Close]]-MA1SONY[[#This Row],[3-MA]])</f>
        <v>2.6199999999999335E-2</v>
      </c>
      <c r="K858" s="13">
        <f t="shared" si="67"/>
        <v>6.8643999999996516E-4</v>
      </c>
      <c r="L858" s="13">
        <f>ABS(MA1SONY[[#This Row],[Erorr 2]])</f>
        <v>2.6199999999999335E-2</v>
      </c>
      <c r="M858" s="11">
        <f>MA1SONY[[#This Row],[Abs Erorr 2]]/MA1SONY[[#This Row],[Adj Close]]</f>
        <v>1.5030519987149096E-3</v>
      </c>
      <c r="N858" s="9">
        <f t="shared" si="69"/>
        <v>17.622633333333336</v>
      </c>
      <c r="O858" s="14">
        <f>MA1SONY[[#This Row],[Adj Close]]-MA1SONY[[#This Row],[6-MA]]</f>
        <v>-0.19143333333333601</v>
      </c>
      <c r="P858" s="13">
        <f>(MA1SONY[[#This Row],[Adj Close]]-N858)^2</f>
        <v>3.6646721111112134E-2</v>
      </c>
      <c r="Q858" s="13">
        <f>ABS(MA1SONY[[#This Row],[Erorr 3]])</f>
        <v>0.19143333333333601</v>
      </c>
      <c r="R858" s="15">
        <f>MA1SONY[[#This Row],[Abs Erorr 3]]/MA1SONY[[#This Row],[Adj Close]]</f>
        <v>1.098222344608151E-2</v>
      </c>
    </row>
    <row r="859" spans="2:18">
      <c r="B859" s="7">
        <v>45028.291666666664</v>
      </c>
      <c r="C859" s="8">
        <v>17.5351</v>
      </c>
      <c r="D859" s="9">
        <f t="shared" si="66"/>
        <v>17.4312</v>
      </c>
      <c r="E859" s="10">
        <f>MA1SONY[[#This Row],[Adj Close]]-MA1SONY[[#This Row],[Naive Trend ]]</f>
        <v>0.10389999999999944</v>
      </c>
      <c r="F859" s="6">
        <f t="shared" si="65"/>
        <v>1.0795209999999883E-2</v>
      </c>
      <c r="G859" s="6">
        <f>ABS(MA1SONY[[#This Row],[Erorr 1]])</f>
        <v>0.10389999999999944</v>
      </c>
      <c r="H859" s="11">
        <f>MA1SONY[[#This Row],[Abs Erorr 1]]/MA1SONY[[#This Row],[Adj Close]]</f>
        <v>5.9252584815598103E-3</v>
      </c>
      <c r="I859" s="9">
        <f t="shared" si="68"/>
        <v>17.356666666666669</v>
      </c>
      <c r="J859" s="12">
        <f>(MA1SONY[[#This Row],[Adj Close]]-MA1SONY[[#This Row],[3-MA]])</f>
        <v>0.17843333333333078</v>
      </c>
      <c r="K859" s="13">
        <f t="shared" si="67"/>
        <v>3.1838454444443533E-2</v>
      </c>
      <c r="L859" s="13">
        <f>ABS(MA1SONY[[#This Row],[Erorr 2]])</f>
        <v>0.17843333333333078</v>
      </c>
      <c r="M859" s="11">
        <f>MA1SONY[[#This Row],[Abs Erorr 2]]/MA1SONY[[#This Row],[Adj Close]]</f>
        <v>1.0175780767336986E-2</v>
      </c>
      <c r="N859" s="9">
        <f t="shared" si="69"/>
        <v>17.565783333333332</v>
      </c>
      <c r="O859" s="14">
        <f>MA1SONY[[#This Row],[Adj Close]]-MA1SONY[[#This Row],[6-MA]]</f>
        <v>-3.0683333333332286E-2</v>
      </c>
      <c r="P859" s="13">
        <f>(MA1SONY[[#This Row],[Adj Close]]-N859)^2</f>
        <v>9.4146694444438019E-4</v>
      </c>
      <c r="Q859" s="13">
        <f>ABS(MA1SONY[[#This Row],[Erorr 3]])</f>
        <v>3.0683333333332286E-2</v>
      </c>
      <c r="R859" s="15">
        <f>MA1SONY[[#This Row],[Abs Erorr 3]]/MA1SONY[[#This Row],[Adj Close]]</f>
        <v>1.7498236869668427E-3</v>
      </c>
    </row>
    <row r="860" spans="2:18">
      <c r="B860" s="7">
        <v>45029.291666666664</v>
      </c>
      <c r="C860" s="8">
        <v>17.7409</v>
      </c>
      <c r="D860" s="9">
        <f t="shared" si="66"/>
        <v>17.5351</v>
      </c>
      <c r="E860" s="10">
        <f>MA1SONY[[#This Row],[Adj Close]]-MA1SONY[[#This Row],[Naive Trend ]]</f>
        <v>0.20579999999999998</v>
      </c>
      <c r="F860" s="6">
        <f t="shared" si="65"/>
        <v>4.2353639999999991E-2</v>
      </c>
      <c r="G860" s="6">
        <f>ABS(MA1SONY[[#This Row],[Erorr 1]])</f>
        <v>0.20579999999999998</v>
      </c>
      <c r="H860" s="11">
        <f>MA1SONY[[#This Row],[Abs Erorr 1]]/MA1SONY[[#This Row],[Adj Close]]</f>
        <v>1.1600313400109351E-2</v>
      </c>
      <c r="I860" s="9">
        <f t="shared" si="68"/>
        <v>17.439666666666668</v>
      </c>
      <c r="J860" s="12">
        <f>(MA1SONY[[#This Row],[Adj Close]]-MA1SONY[[#This Row],[3-MA]])</f>
        <v>0.30123333333333235</v>
      </c>
      <c r="K860" s="13">
        <f t="shared" si="67"/>
        <v>9.0741521111110515E-2</v>
      </c>
      <c r="L860" s="13">
        <f>ABS(MA1SONY[[#This Row],[Erorr 2]])</f>
        <v>0.30123333333333235</v>
      </c>
      <c r="M860" s="11">
        <f>MA1SONY[[#This Row],[Abs Erorr 2]]/MA1SONY[[#This Row],[Adj Close]]</f>
        <v>1.6979597051633929E-2</v>
      </c>
      <c r="N860" s="9">
        <f t="shared" si="69"/>
        <v>17.504033333333336</v>
      </c>
      <c r="O860" s="14">
        <f>MA1SONY[[#This Row],[Adj Close]]-MA1SONY[[#This Row],[6-MA]]</f>
        <v>0.23686666666666412</v>
      </c>
      <c r="P860" s="13">
        <f>(MA1SONY[[#This Row],[Adj Close]]-N860)^2</f>
        <v>5.6105817777776568E-2</v>
      </c>
      <c r="Q860" s="13">
        <f>ABS(MA1SONY[[#This Row],[Erorr 3]])</f>
        <v>0.23686666666666412</v>
      </c>
      <c r="R860" s="15">
        <f>MA1SONY[[#This Row],[Abs Erorr 3]]/MA1SONY[[#This Row],[Adj Close]]</f>
        <v>1.3351445905600286E-2</v>
      </c>
    </row>
    <row r="861" spans="2:18">
      <c r="B861" s="7">
        <v>45030.291666666664</v>
      </c>
      <c r="C861" s="8">
        <v>17.813500000000001</v>
      </c>
      <c r="D861" s="9">
        <f t="shared" si="66"/>
        <v>17.7409</v>
      </c>
      <c r="E861" s="10">
        <f>MA1SONY[[#This Row],[Adj Close]]-MA1SONY[[#This Row],[Naive Trend ]]</f>
        <v>7.260000000000133E-2</v>
      </c>
      <c r="F861" s="6">
        <f t="shared" si="65"/>
        <v>5.2707600000001928E-3</v>
      </c>
      <c r="G861" s="6">
        <f>ABS(MA1SONY[[#This Row],[Erorr 1]])</f>
        <v>7.260000000000133E-2</v>
      </c>
      <c r="H861" s="11">
        <f>MA1SONY[[#This Row],[Abs Erorr 1]]/MA1SONY[[#This Row],[Adj Close]]</f>
        <v>4.0755606702782346E-3</v>
      </c>
      <c r="I861" s="9">
        <f t="shared" si="68"/>
        <v>17.569066666666668</v>
      </c>
      <c r="J861" s="12">
        <f>(MA1SONY[[#This Row],[Adj Close]]-MA1SONY[[#This Row],[3-MA]])</f>
        <v>0.24443333333333328</v>
      </c>
      <c r="K861" s="13">
        <f t="shared" si="67"/>
        <v>5.9747654444444416E-2</v>
      </c>
      <c r="L861" s="13">
        <f>ABS(MA1SONY[[#This Row],[Erorr 2]])</f>
        <v>0.24443333333333328</v>
      </c>
      <c r="M861" s="11">
        <f>MA1SONY[[#This Row],[Abs Erorr 2]]/MA1SONY[[#This Row],[Adj Close]]</f>
        <v>1.3721802752594003E-2</v>
      </c>
      <c r="N861" s="9">
        <f t="shared" si="69"/>
        <v>17.487033333333333</v>
      </c>
      <c r="O861" s="14">
        <f>MA1SONY[[#This Row],[Adj Close]]-MA1SONY[[#This Row],[6-MA]]</f>
        <v>0.32646666666666846</v>
      </c>
      <c r="P861" s="13">
        <f>(MA1SONY[[#This Row],[Adj Close]]-N861)^2</f>
        <v>0.10658048444444561</v>
      </c>
      <c r="Q861" s="13">
        <f>ABS(MA1SONY[[#This Row],[Erorr 3]])</f>
        <v>0.32646666666666846</v>
      </c>
      <c r="R861" s="15">
        <f>MA1SONY[[#This Row],[Abs Erorr 3]]/MA1SONY[[#This Row],[Adj Close]]</f>
        <v>1.8326924336411622E-2</v>
      </c>
    </row>
    <row r="862" spans="2:18">
      <c r="B862" s="7">
        <v>45033.291666666664</v>
      </c>
      <c r="C862" s="8">
        <v>17.8703</v>
      </c>
      <c r="D862" s="9">
        <f t="shared" si="66"/>
        <v>17.813500000000001</v>
      </c>
      <c r="E862" s="10">
        <f>MA1SONY[[#This Row],[Adj Close]]-MA1SONY[[#This Row],[Naive Trend ]]</f>
        <v>5.6799999999999073E-2</v>
      </c>
      <c r="F862" s="6">
        <f t="shared" si="65"/>
        <v>3.2262399999998946E-3</v>
      </c>
      <c r="G862" s="6">
        <f>ABS(MA1SONY[[#This Row],[Erorr 1]])</f>
        <v>5.6799999999999073E-2</v>
      </c>
      <c r="H862" s="11">
        <f>MA1SONY[[#This Row],[Abs Erorr 1]]/MA1SONY[[#This Row],[Adj Close]]</f>
        <v>3.1784581120629799E-3</v>
      </c>
      <c r="I862" s="9">
        <f t="shared" si="68"/>
        <v>17.6965</v>
      </c>
      <c r="J862" s="12">
        <f>(MA1SONY[[#This Row],[Adj Close]]-MA1SONY[[#This Row],[3-MA]])</f>
        <v>0.17379999999999995</v>
      </c>
      <c r="K862" s="13">
        <f t="shared" si="67"/>
        <v>3.0206439999999984E-2</v>
      </c>
      <c r="L862" s="13">
        <f>ABS(MA1SONY[[#This Row],[Erorr 2]])</f>
        <v>0.17379999999999995</v>
      </c>
      <c r="M862" s="11">
        <f>MA1SONY[[#This Row],[Abs Erorr 2]]/MA1SONY[[#This Row],[Adj Close]]</f>
        <v>9.7256341527562472E-3</v>
      </c>
      <c r="N862" s="9">
        <f t="shared" si="69"/>
        <v>17.526583333333335</v>
      </c>
      <c r="O862" s="14">
        <f>MA1SONY[[#This Row],[Adj Close]]-MA1SONY[[#This Row],[6-MA]]</f>
        <v>0.34371666666666556</v>
      </c>
      <c r="P862" s="13">
        <f>(MA1SONY[[#This Row],[Adj Close]]-N862)^2</f>
        <v>0.11814114694444368</v>
      </c>
      <c r="Q862" s="13">
        <f>ABS(MA1SONY[[#This Row],[Erorr 3]])</f>
        <v>0.34371666666666556</v>
      </c>
      <c r="R862" s="15">
        <f>MA1SONY[[#This Row],[Abs Erorr 3]]/MA1SONY[[#This Row],[Adj Close]]</f>
        <v>1.9233961750315637E-2</v>
      </c>
    </row>
    <row r="863" spans="2:18">
      <c r="B863" s="7">
        <v>45034.291666666664</v>
      </c>
      <c r="C863" s="8">
        <v>17.901700000000002</v>
      </c>
      <c r="D863" s="9">
        <f t="shared" si="66"/>
        <v>17.8703</v>
      </c>
      <c r="E863" s="10">
        <f>MA1SONY[[#This Row],[Adj Close]]-MA1SONY[[#This Row],[Naive Trend ]]</f>
        <v>3.1400000000001427E-2</v>
      </c>
      <c r="F863" s="6">
        <f t="shared" si="65"/>
        <v>9.8596000000008969E-4</v>
      </c>
      <c r="G863" s="6">
        <f>ABS(MA1SONY[[#This Row],[Erorr 1]])</f>
        <v>3.1400000000001427E-2</v>
      </c>
      <c r="H863" s="11">
        <f>MA1SONY[[#This Row],[Abs Erorr 1]]/MA1SONY[[#This Row],[Adj Close]]</f>
        <v>1.7540233609099373E-3</v>
      </c>
      <c r="I863" s="9">
        <f t="shared" si="68"/>
        <v>17.808233333333334</v>
      </c>
      <c r="J863" s="12">
        <f>(MA1SONY[[#This Row],[Adj Close]]-MA1SONY[[#This Row],[3-MA]])</f>
        <v>9.3466666666667919E-2</v>
      </c>
      <c r="K863" s="13">
        <f t="shared" si="67"/>
        <v>8.7360177777780126E-3</v>
      </c>
      <c r="L863" s="13">
        <f>ABS(MA1SONY[[#This Row],[Erorr 2]])</f>
        <v>9.3466666666667919E-2</v>
      </c>
      <c r="M863" s="11">
        <f>MA1SONY[[#This Row],[Abs Erorr 2]]/MA1SONY[[#This Row],[Adj Close]]</f>
        <v>5.2211056305640196E-3</v>
      </c>
      <c r="N863" s="9">
        <f t="shared" si="69"/>
        <v>17.623950000000001</v>
      </c>
      <c r="O863" s="14">
        <f>MA1SONY[[#This Row],[Adj Close]]-MA1SONY[[#This Row],[6-MA]]</f>
        <v>0.27775000000000105</v>
      </c>
      <c r="P863" s="13">
        <f>(MA1SONY[[#This Row],[Adj Close]]-N863)^2</f>
        <v>7.7145062500000583E-2</v>
      </c>
      <c r="Q863" s="13">
        <f>ABS(MA1SONY[[#This Row],[Erorr 3]])</f>
        <v>0.27775000000000105</v>
      </c>
      <c r="R863" s="15">
        <f>MA1SONY[[#This Row],[Abs Erorr 3]]/MA1SONY[[#This Row],[Adj Close]]</f>
        <v>1.5515286257729769E-2</v>
      </c>
    </row>
    <row r="864" spans="2:18">
      <c r="B864" s="7">
        <v>45035.291666666664</v>
      </c>
      <c r="C864" s="8">
        <v>17.835000000000001</v>
      </c>
      <c r="D864" s="9">
        <f t="shared" si="66"/>
        <v>17.901700000000002</v>
      </c>
      <c r="E864" s="10">
        <f>MA1SONY[[#This Row],[Adj Close]]-MA1SONY[[#This Row],[Naive Trend ]]</f>
        <v>-6.670000000000087E-2</v>
      </c>
      <c r="F864" s="6">
        <f t="shared" si="65"/>
        <v>4.4488900000001158E-3</v>
      </c>
      <c r="G864" s="6">
        <f>ABS(MA1SONY[[#This Row],[Erorr 1]])</f>
        <v>6.670000000000087E-2</v>
      </c>
      <c r="H864" s="11">
        <f>MA1SONY[[#This Row],[Abs Erorr 1]]/MA1SONY[[#This Row],[Adj Close]]</f>
        <v>3.7398373983740323E-3</v>
      </c>
      <c r="I864" s="9">
        <f t="shared" si="68"/>
        <v>17.861833333333337</v>
      </c>
      <c r="J864" s="12">
        <f>(MA1SONY[[#This Row],[Adj Close]]-MA1SONY[[#This Row],[3-MA]])</f>
        <v>-2.6833333333335929E-2</v>
      </c>
      <c r="K864" s="13">
        <f t="shared" si="67"/>
        <v>7.2002777777791709E-4</v>
      </c>
      <c r="L864" s="13">
        <f>ABS(MA1SONY[[#This Row],[Erorr 2]])</f>
        <v>2.6833333333335929E-2</v>
      </c>
      <c r="M864" s="11">
        <f>MA1SONY[[#This Row],[Abs Erorr 2]]/MA1SONY[[#This Row],[Adj Close]]</f>
        <v>1.5045322867023227E-3</v>
      </c>
      <c r="N864" s="9">
        <f t="shared" si="69"/>
        <v>17.715450000000001</v>
      </c>
      <c r="O864" s="14">
        <f>MA1SONY[[#This Row],[Adj Close]]-MA1SONY[[#This Row],[6-MA]]</f>
        <v>0.11955000000000027</v>
      </c>
      <c r="P864" s="13">
        <f>(MA1SONY[[#This Row],[Adj Close]]-N864)^2</f>
        <v>1.4292202500000064E-2</v>
      </c>
      <c r="Q864" s="13">
        <f>ABS(MA1SONY[[#This Row],[Erorr 3]])</f>
        <v>0.11955000000000027</v>
      </c>
      <c r="R864" s="15">
        <f>MA1SONY[[#This Row],[Abs Erorr 3]]/MA1SONY[[#This Row],[Adj Close]]</f>
        <v>6.703111858704809E-3</v>
      </c>
    </row>
    <row r="865" spans="2:18">
      <c r="B865" s="7">
        <v>45036.291666666664</v>
      </c>
      <c r="C865" s="8">
        <v>17.915400000000002</v>
      </c>
      <c r="D865" s="9">
        <f t="shared" si="66"/>
        <v>17.835000000000001</v>
      </c>
      <c r="E865" s="10">
        <f>MA1SONY[[#This Row],[Adj Close]]-MA1SONY[[#This Row],[Naive Trend ]]</f>
        <v>8.0400000000000915E-2</v>
      </c>
      <c r="F865" s="6">
        <f t="shared" si="65"/>
        <v>6.4641600000001475E-3</v>
      </c>
      <c r="G865" s="6">
        <f>ABS(MA1SONY[[#This Row],[Erorr 1]])</f>
        <v>8.0400000000000915E-2</v>
      </c>
      <c r="H865" s="11">
        <f>MA1SONY[[#This Row],[Abs Erorr 1]]/MA1SONY[[#This Row],[Adj Close]]</f>
        <v>4.4877591345993343E-3</v>
      </c>
      <c r="I865" s="9">
        <f t="shared" si="68"/>
        <v>17.869000000000003</v>
      </c>
      <c r="J865" s="12">
        <f>(MA1SONY[[#This Row],[Adj Close]]-MA1SONY[[#This Row],[3-MA]])</f>
        <v>4.6399999999998442E-2</v>
      </c>
      <c r="K865" s="13">
        <f t="shared" si="67"/>
        <v>2.1529599999998554E-3</v>
      </c>
      <c r="L865" s="13">
        <f>ABS(MA1SONY[[#This Row],[Erorr 2]])</f>
        <v>4.6399999999998442E-2</v>
      </c>
      <c r="M865" s="11">
        <f>MA1SONY[[#This Row],[Abs Erorr 2]]/MA1SONY[[#This Row],[Adj Close]]</f>
        <v>2.5899505453407926E-3</v>
      </c>
      <c r="N865" s="9">
        <f t="shared" si="69"/>
        <v>17.782750000000004</v>
      </c>
      <c r="O865" s="14">
        <f>MA1SONY[[#This Row],[Adj Close]]-MA1SONY[[#This Row],[6-MA]]</f>
        <v>0.13264999999999816</v>
      </c>
      <c r="P865" s="13">
        <f>(MA1SONY[[#This Row],[Adj Close]]-N865)^2</f>
        <v>1.759602249999951E-2</v>
      </c>
      <c r="Q865" s="13">
        <f>ABS(MA1SONY[[#This Row],[Erorr 3]])</f>
        <v>0.13264999999999816</v>
      </c>
      <c r="R865" s="15">
        <f>MA1SONY[[#This Row],[Abs Erorr 3]]/MA1SONY[[#This Row],[Adj Close]]</f>
        <v>7.4042443930918732E-3</v>
      </c>
    </row>
    <row r="866" spans="2:18">
      <c r="B866" s="7">
        <v>45037.291666666664</v>
      </c>
      <c r="C866" s="8">
        <v>18.046800000000001</v>
      </c>
      <c r="D866" s="9">
        <f t="shared" si="66"/>
        <v>17.915400000000002</v>
      </c>
      <c r="E866" s="10">
        <f>MA1SONY[[#This Row],[Adj Close]]-MA1SONY[[#This Row],[Naive Trend ]]</f>
        <v>0.1313999999999993</v>
      </c>
      <c r="F866" s="6">
        <f t="shared" si="65"/>
        <v>1.7265959999999816E-2</v>
      </c>
      <c r="G866" s="6">
        <f>ABS(MA1SONY[[#This Row],[Erorr 1]])</f>
        <v>0.1313999999999993</v>
      </c>
      <c r="H866" s="11">
        <f>MA1SONY[[#This Row],[Abs Erorr 1]]/MA1SONY[[#This Row],[Adj Close]]</f>
        <v>7.2810692200278877E-3</v>
      </c>
      <c r="I866" s="9">
        <f t="shared" si="68"/>
        <v>17.884033333333335</v>
      </c>
      <c r="J866" s="12">
        <f>(MA1SONY[[#This Row],[Adj Close]]-MA1SONY[[#This Row],[3-MA]])</f>
        <v>0.16276666666666628</v>
      </c>
      <c r="K866" s="13">
        <f t="shared" si="67"/>
        <v>2.6492987777777654E-2</v>
      </c>
      <c r="L866" s="13">
        <f>ABS(MA1SONY[[#This Row],[Erorr 2]])</f>
        <v>0.16276666666666628</v>
      </c>
      <c r="M866" s="11">
        <f>MA1SONY[[#This Row],[Abs Erorr 2]]/MA1SONY[[#This Row],[Adj Close]]</f>
        <v>9.0191428212573026E-3</v>
      </c>
      <c r="N866" s="9">
        <f t="shared" si="69"/>
        <v>17.846133333333338</v>
      </c>
      <c r="O866" s="14">
        <f>MA1SONY[[#This Row],[Adj Close]]-MA1SONY[[#This Row],[6-MA]]</f>
        <v>0.20066666666666322</v>
      </c>
      <c r="P866" s="13">
        <f>(MA1SONY[[#This Row],[Adj Close]]-N866)^2</f>
        <v>4.0267111111109727E-2</v>
      </c>
      <c r="Q866" s="13">
        <f>ABS(MA1SONY[[#This Row],[Erorr 3]])</f>
        <v>0.20066666666666322</v>
      </c>
      <c r="R866" s="15">
        <f>MA1SONY[[#This Row],[Abs Erorr 3]]/MA1SONY[[#This Row],[Adj Close]]</f>
        <v>1.1119238129012523E-2</v>
      </c>
    </row>
    <row r="867" spans="2:18">
      <c r="B867" s="7">
        <v>45040.291666666664</v>
      </c>
      <c r="C867" s="8">
        <v>17.950700000000001</v>
      </c>
      <c r="D867" s="9">
        <f t="shared" si="66"/>
        <v>18.046800000000001</v>
      </c>
      <c r="E867" s="10">
        <f>MA1SONY[[#This Row],[Adj Close]]-MA1SONY[[#This Row],[Naive Trend ]]</f>
        <v>-9.6099999999999852E-2</v>
      </c>
      <c r="F867" s="6">
        <f t="shared" si="65"/>
        <v>9.2352099999999712E-3</v>
      </c>
      <c r="G867" s="6">
        <f>ABS(MA1SONY[[#This Row],[Erorr 1]])</f>
        <v>9.6099999999999852E-2</v>
      </c>
      <c r="H867" s="11">
        <f>MA1SONY[[#This Row],[Abs Erorr 1]]/MA1SONY[[#This Row],[Adj Close]]</f>
        <v>5.3535516720796313E-3</v>
      </c>
      <c r="I867" s="9">
        <f t="shared" si="68"/>
        <v>17.932400000000001</v>
      </c>
      <c r="J867" s="12">
        <f>(MA1SONY[[#This Row],[Adj Close]]-MA1SONY[[#This Row],[3-MA]])</f>
        <v>1.8299999999999983E-2</v>
      </c>
      <c r="K867" s="13">
        <f t="shared" si="67"/>
        <v>3.3488999999999936E-4</v>
      </c>
      <c r="L867" s="13">
        <f>ABS(MA1SONY[[#This Row],[Erorr 2]])</f>
        <v>1.8299999999999983E-2</v>
      </c>
      <c r="M867" s="11">
        <f>MA1SONY[[#This Row],[Abs Erorr 2]]/MA1SONY[[#This Row],[Adj Close]]</f>
        <v>1.0194588511868608E-3</v>
      </c>
      <c r="N867" s="9">
        <f t="shared" si="69"/>
        <v>17.897116666666669</v>
      </c>
      <c r="O867" s="14">
        <f>MA1SONY[[#This Row],[Adj Close]]-MA1SONY[[#This Row],[6-MA]]</f>
        <v>5.3583333333332206E-2</v>
      </c>
      <c r="P867" s="13">
        <f>(MA1SONY[[#This Row],[Adj Close]]-N867)^2</f>
        <v>2.8711736111109902E-3</v>
      </c>
      <c r="Q867" s="13">
        <f>ABS(MA1SONY[[#This Row],[Erorr 3]])</f>
        <v>5.3583333333332206E-2</v>
      </c>
      <c r="R867" s="15">
        <f>MA1SONY[[#This Row],[Abs Erorr 3]]/MA1SONY[[#This Row],[Adj Close]]</f>
        <v>2.9850275105334167E-3</v>
      </c>
    </row>
    <row r="868" spans="2:18">
      <c r="B868" s="7">
        <v>45041.291666666664</v>
      </c>
      <c r="C868" s="8">
        <v>17.793900000000001</v>
      </c>
      <c r="D868" s="9">
        <f t="shared" si="66"/>
        <v>17.950700000000001</v>
      </c>
      <c r="E868" s="10">
        <f>MA1SONY[[#This Row],[Adj Close]]-MA1SONY[[#This Row],[Naive Trend ]]</f>
        <v>-0.15680000000000049</v>
      </c>
      <c r="F868" s="6">
        <f t="shared" si="65"/>
        <v>2.4586240000000155E-2</v>
      </c>
      <c r="G868" s="6">
        <f>ABS(MA1SONY[[#This Row],[Erorr 1]])</f>
        <v>0.15680000000000049</v>
      </c>
      <c r="H868" s="11">
        <f>MA1SONY[[#This Row],[Abs Erorr 1]]/MA1SONY[[#This Row],[Adj Close]]</f>
        <v>8.8120086096921124E-3</v>
      </c>
      <c r="I868" s="9">
        <f t="shared" si="68"/>
        <v>17.970966666666669</v>
      </c>
      <c r="J868" s="12">
        <f>(MA1SONY[[#This Row],[Adj Close]]-MA1SONY[[#This Row],[3-MA]])</f>
        <v>-0.17706666666666848</v>
      </c>
      <c r="K868" s="13">
        <f t="shared" si="67"/>
        <v>3.1352604444445084E-2</v>
      </c>
      <c r="L868" s="13">
        <f>ABS(MA1SONY[[#This Row],[Erorr 2]])</f>
        <v>0.17706666666666848</v>
      </c>
      <c r="M868" s="11">
        <f>MA1SONY[[#This Row],[Abs Erorr 2]]/MA1SONY[[#This Row],[Adj Close]]</f>
        <v>9.950975708904089E-3</v>
      </c>
      <c r="N868" s="9">
        <f t="shared" si="69"/>
        <v>17.919983333333334</v>
      </c>
      <c r="O868" s="14">
        <f>MA1SONY[[#This Row],[Adj Close]]-MA1SONY[[#This Row],[6-MA]]</f>
        <v>-0.12608333333333377</v>
      </c>
      <c r="P868" s="13">
        <f>(MA1SONY[[#This Row],[Adj Close]]-N868)^2</f>
        <v>1.5897006944444556E-2</v>
      </c>
      <c r="Q868" s="13">
        <f>ABS(MA1SONY[[#This Row],[Erorr 3]])</f>
        <v>0.12608333333333377</v>
      </c>
      <c r="R868" s="15">
        <f>MA1SONY[[#This Row],[Abs Erorr 3]]/MA1SONY[[#This Row],[Adj Close]]</f>
        <v>7.0857615999490708E-3</v>
      </c>
    </row>
    <row r="869" spans="2:18">
      <c r="B869" s="7">
        <v>45042.291666666664</v>
      </c>
      <c r="C869" s="8">
        <v>18.3918</v>
      </c>
      <c r="D869" s="9">
        <f t="shared" si="66"/>
        <v>17.793900000000001</v>
      </c>
      <c r="E869" s="10">
        <f>MA1SONY[[#This Row],[Adj Close]]-MA1SONY[[#This Row],[Naive Trend ]]</f>
        <v>0.59789999999999921</v>
      </c>
      <c r="F869" s="6">
        <f t="shared" si="65"/>
        <v>0.35748440999999903</v>
      </c>
      <c r="G869" s="6">
        <f>ABS(MA1SONY[[#This Row],[Erorr 1]])</f>
        <v>0.59789999999999921</v>
      </c>
      <c r="H869" s="11">
        <f>MA1SONY[[#This Row],[Abs Erorr 1]]/MA1SONY[[#This Row],[Adj Close]]</f>
        <v>3.2509052947509172E-2</v>
      </c>
      <c r="I869" s="9">
        <f t="shared" si="68"/>
        <v>17.930466666666668</v>
      </c>
      <c r="J869" s="12">
        <f>(MA1SONY[[#This Row],[Adj Close]]-MA1SONY[[#This Row],[3-MA]])</f>
        <v>0.46133333333333226</v>
      </c>
      <c r="K869" s="13">
        <f t="shared" si="67"/>
        <v>0.21282844444444346</v>
      </c>
      <c r="L869" s="13">
        <f>ABS(MA1SONY[[#This Row],[Erorr 2]])</f>
        <v>0.46133333333333226</v>
      </c>
      <c r="M869" s="11">
        <f>MA1SONY[[#This Row],[Abs Erorr 2]]/MA1SONY[[#This Row],[Adj Close]]</f>
        <v>2.5083642347857864E-2</v>
      </c>
      <c r="N869" s="9">
        <f t="shared" si="69"/>
        <v>17.907250000000001</v>
      </c>
      <c r="O869" s="14">
        <f>MA1SONY[[#This Row],[Adj Close]]-MA1SONY[[#This Row],[6-MA]]</f>
        <v>0.4845499999999987</v>
      </c>
      <c r="P869" s="13">
        <f>(MA1SONY[[#This Row],[Adj Close]]-N869)^2</f>
        <v>0.23478870249999875</v>
      </c>
      <c r="Q869" s="13">
        <f>ABS(MA1SONY[[#This Row],[Erorr 3]])</f>
        <v>0.4845499999999987</v>
      </c>
      <c r="R869" s="15">
        <f>MA1SONY[[#This Row],[Abs Erorr 3]]/MA1SONY[[#This Row],[Adj Close]]</f>
        <v>2.6345980273817609E-2</v>
      </c>
    </row>
    <row r="870" spans="2:18">
      <c r="B870" s="7">
        <v>45043.291666666664</v>
      </c>
      <c r="C870" s="8">
        <v>18.642800000000001</v>
      </c>
      <c r="D870" s="9">
        <f t="shared" si="66"/>
        <v>18.3918</v>
      </c>
      <c r="E870" s="10">
        <f>MA1SONY[[#This Row],[Adj Close]]-MA1SONY[[#This Row],[Naive Trend ]]</f>
        <v>0.25100000000000122</v>
      </c>
      <c r="F870" s="6">
        <f t="shared" si="65"/>
        <v>6.3001000000000612E-2</v>
      </c>
      <c r="G870" s="6">
        <f>ABS(MA1SONY[[#This Row],[Erorr 1]])</f>
        <v>0.25100000000000122</v>
      </c>
      <c r="H870" s="11">
        <f>MA1SONY[[#This Row],[Abs Erorr 1]]/MA1SONY[[#This Row],[Adj Close]]</f>
        <v>1.3463642800437768E-2</v>
      </c>
      <c r="I870" s="9">
        <f t="shared" si="68"/>
        <v>18.04546666666667</v>
      </c>
      <c r="J870" s="12">
        <f>(MA1SONY[[#This Row],[Adj Close]]-MA1SONY[[#This Row],[3-MA]])</f>
        <v>0.5973333333333315</v>
      </c>
      <c r="K870" s="13">
        <f t="shared" si="67"/>
        <v>0.35680711111110891</v>
      </c>
      <c r="L870" s="13">
        <f>ABS(MA1SONY[[#This Row],[Erorr 2]])</f>
        <v>0.5973333333333315</v>
      </c>
      <c r="M870" s="11">
        <f>MA1SONY[[#This Row],[Abs Erorr 2]]/MA1SONY[[#This Row],[Adj Close]]</f>
        <v>3.2040966664520963E-2</v>
      </c>
      <c r="N870" s="9">
        <f t="shared" si="69"/>
        <v>17.988933333333332</v>
      </c>
      <c r="O870" s="14">
        <f>MA1SONY[[#This Row],[Adj Close]]-MA1SONY[[#This Row],[6-MA]]</f>
        <v>0.65386666666666926</v>
      </c>
      <c r="P870" s="13">
        <f>(MA1SONY[[#This Row],[Adj Close]]-N870)^2</f>
        <v>0.42754161777778116</v>
      </c>
      <c r="Q870" s="13">
        <f>ABS(MA1SONY[[#This Row],[Erorr 3]])</f>
        <v>0.65386666666666926</v>
      </c>
      <c r="R870" s="15">
        <f>MA1SONY[[#This Row],[Abs Erorr 3]]/MA1SONY[[#This Row],[Adj Close]]</f>
        <v>3.507341529527052E-2</v>
      </c>
    </row>
    <row r="871" spans="2:18">
      <c r="B871" s="7">
        <v>45044.291666666664</v>
      </c>
      <c r="C871" s="8">
        <v>17.580200000000001</v>
      </c>
      <c r="D871" s="9">
        <f t="shared" si="66"/>
        <v>18.642800000000001</v>
      </c>
      <c r="E871" s="10">
        <f>MA1SONY[[#This Row],[Adj Close]]-MA1SONY[[#This Row],[Naive Trend ]]</f>
        <v>-1.0625999999999998</v>
      </c>
      <c r="F871" s="6">
        <f t="shared" si="65"/>
        <v>1.1291187599999994</v>
      </c>
      <c r="G871" s="6">
        <f>ABS(MA1SONY[[#This Row],[Erorr 1]])</f>
        <v>1.0625999999999998</v>
      </c>
      <c r="H871" s="11">
        <f>MA1SONY[[#This Row],[Abs Erorr 1]]/MA1SONY[[#This Row],[Adj Close]]</f>
        <v>6.0442998373169798E-2</v>
      </c>
      <c r="I871" s="9">
        <f t="shared" si="68"/>
        <v>18.276166666666665</v>
      </c>
      <c r="J871" s="12">
        <f>(MA1SONY[[#This Row],[Adj Close]]-MA1SONY[[#This Row],[3-MA]])</f>
        <v>-0.69596666666666351</v>
      </c>
      <c r="K871" s="13">
        <f t="shared" si="67"/>
        <v>0.48436960111110672</v>
      </c>
      <c r="L871" s="13">
        <f>ABS(MA1SONY[[#This Row],[Erorr 2]])</f>
        <v>0.69596666666666351</v>
      </c>
      <c r="M871" s="11">
        <f>MA1SONY[[#This Row],[Abs Erorr 2]]/MA1SONY[[#This Row],[Adj Close]]</f>
        <v>3.9588097215427782E-2</v>
      </c>
      <c r="N871" s="9">
        <f t="shared" si="69"/>
        <v>18.123566666666672</v>
      </c>
      <c r="O871" s="14">
        <f>MA1SONY[[#This Row],[Adj Close]]-MA1SONY[[#This Row],[6-MA]]</f>
        <v>-0.54336666666667099</v>
      </c>
      <c r="P871" s="13">
        <f>(MA1SONY[[#This Row],[Adj Close]]-N871)^2</f>
        <v>0.29524733444444917</v>
      </c>
      <c r="Q871" s="13">
        <f>ABS(MA1SONY[[#This Row],[Erorr 3]])</f>
        <v>0.54336666666667099</v>
      </c>
      <c r="R871" s="15">
        <f>MA1SONY[[#This Row],[Abs Erorr 3]]/MA1SONY[[#This Row],[Adj Close]]</f>
        <v>3.0907877422706849E-2</v>
      </c>
    </row>
    <row r="872" spans="2:18">
      <c r="B872" s="7">
        <v>45047.291666666664</v>
      </c>
      <c r="C872" s="8">
        <v>18.074200000000001</v>
      </c>
      <c r="D872" s="9">
        <f t="shared" si="66"/>
        <v>17.580200000000001</v>
      </c>
      <c r="E872" s="10">
        <f>MA1SONY[[#This Row],[Adj Close]]-MA1SONY[[#This Row],[Naive Trend ]]</f>
        <v>0.49399999999999977</v>
      </c>
      <c r="F872" s="6">
        <f t="shared" si="65"/>
        <v>0.24403599999999978</v>
      </c>
      <c r="G872" s="6">
        <f>ABS(MA1SONY[[#This Row],[Erorr 1]])</f>
        <v>0.49399999999999977</v>
      </c>
      <c r="H872" s="11">
        <f>MA1SONY[[#This Row],[Abs Erorr 1]]/MA1SONY[[#This Row],[Adj Close]]</f>
        <v>2.733177678680106E-2</v>
      </c>
      <c r="I872" s="9">
        <f t="shared" si="68"/>
        <v>18.204933333333333</v>
      </c>
      <c r="J872" s="12">
        <f>(MA1SONY[[#This Row],[Adj Close]]-MA1SONY[[#This Row],[3-MA]])</f>
        <v>-0.13073333333333181</v>
      </c>
      <c r="K872" s="13">
        <f t="shared" si="67"/>
        <v>1.7091204444444046E-2</v>
      </c>
      <c r="L872" s="13">
        <f>ABS(MA1SONY[[#This Row],[Erorr 2]])</f>
        <v>0.13073333333333181</v>
      </c>
      <c r="M872" s="11">
        <f>MA1SONY[[#This Row],[Abs Erorr 2]]/MA1SONY[[#This Row],[Adj Close]]</f>
        <v>7.2331463264394442E-3</v>
      </c>
      <c r="N872" s="9">
        <f t="shared" si="69"/>
        <v>18.067699999999999</v>
      </c>
      <c r="O872" s="14">
        <f>MA1SONY[[#This Row],[Adj Close]]-MA1SONY[[#This Row],[6-MA]]</f>
        <v>6.5000000000026148E-3</v>
      </c>
      <c r="P872" s="13">
        <f>(MA1SONY[[#This Row],[Adj Close]]-N872)^2</f>
        <v>4.2250000000033993E-5</v>
      </c>
      <c r="Q872" s="13">
        <f>ABS(MA1SONY[[#This Row],[Erorr 3]])</f>
        <v>6.5000000000026148E-3</v>
      </c>
      <c r="R872" s="15">
        <f>MA1SONY[[#This Row],[Abs Erorr 3]]/MA1SONY[[#This Row],[Adj Close]]</f>
        <v>3.5962864193173777E-4</v>
      </c>
    </row>
    <row r="873" spans="2:18">
      <c r="B873" s="7">
        <v>45048.291666666664</v>
      </c>
      <c r="C873" s="8">
        <v>17.9115</v>
      </c>
      <c r="D873" s="9">
        <f t="shared" si="66"/>
        <v>18.074200000000001</v>
      </c>
      <c r="E873" s="10">
        <f>MA1SONY[[#This Row],[Adj Close]]-MA1SONY[[#This Row],[Naive Trend ]]</f>
        <v>-0.16270000000000095</v>
      </c>
      <c r="F873" s="6">
        <f t="shared" si="65"/>
        <v>2.647129000000031E-2</v>
      </c>
      <c r="G873" s="6">
        <f>ABS(MA1SONY[[#This Row],[Erorr 1]])</f>
        <v>0.16270000000000095</v>
      </c>
      <c r="H873" s="11">
        <f>MA1SONY[[#This Row],[Abs Erorr 1]]/MA1SONY[[#This Row],[Adj Close]]</f>
        <v>9.0835496747899928E-3</v>
      </c>
      <c r="I873" s="9">
        <f t="shared" si="68"/>
        <v>18.099066666666669</v>
      </c>
      <c r="J873" s="12">
        <f>(MA1SONY[[#This Row],[Adj Close]]-MA1SONY[[#This Row],[3-MA]])</f>
        <v>-0.18756666666666888</v>
      </c>
      <c r="K873" s="13">
        <f t="shared" si="67"/>
        <v>3.5181254444445274E-2</v>
      </c>
      <c r="L873" s="13">
        <f>ABS(MA1SONY[[#This Row],[Erorr 2]])</f>
        <v>0.18756666666666888</v>
      </c>
      <c r="M873" s="11">
        <f>MA1SONY[[#This Row],[Abs Erorr 2]]/MA1SONY[[#This Row],[Adj Close]]</f>
        <v>1.047185700062356E-2</v>
      </c>
      <c r="N873" s="9">
        <f t="shared" si="69"/>
        <v>18.072266666666668</v>
      </c>
      <c r="O873" s="14">
        <f>MA1SONY[[#This Row],[Adj Close]]-MA1SONY[[#This Row],[6-MA]]</f>
        <v>-0.16076666666666739</v>
      </c>
      <c r="P873" s="13">
        <f>(MA1SONY[[#This Row],[Adj Close]]-N873)^2</f>
        <v>2.5845921111111343E-2</v>
      </c>
      <c r="Q873" s="13">
        <f>ABS(MA1SONY[[#This Row],[Erorr 3]])</f>
        <v>0.16076666666666739</v>
      </c>
      <c r="R873" s="15">
        <f>MA1SONY[[#This Row],[Abs Erorr 3]]/MA1SONY[[#This Row],[Adj Close]]</f>
        <v>8.9756115717090912E-3</v>
      </c>
    </row>
    <row r="874" spans="2:18">
      <c r="B874" s="7">
        <v>45049.291666666664</v>
      </c>
      <c r="C874" s="8">
        <v>18.195799999999998</v>
      </c>
      <c r="D874" s="9">
        <f t="shared" si="66"/>
        <v>17.9115</v>
      </c>
      <c r="E874" s="10">
        <f>MA1SONY[[#This Row],[Adj Close]]-MA1SONY[[#This Row],[Naive Trend ]]</f>
        <v>0.28429999999999822</v>
      </c>
      <c r="F874" s="6">
        <f t="shared" si="65"/>
        <v>8.0826489999998988E-2</v>
      </c>
      <c r="G874" s="6">
        <f>ABS(MA1SONY[[#This Row],[Erorr 1]])</f>
        <v>0.28429999999999822</v>
      </c>
      <c r="H874" s="11">
        <f>MA1SONY[[#This Row],[Abs Erorr 1]]/MA1SONY[[#This Row],[Adj Close]]</f>
        <v>1.5624484771210843E-2</v>
      </c>
      <c r="I874" s="9">
        <f t="shared" si="68"/>
        <v>17.8553</v>
      </c>
      <c r="J874" s="12">
        <f>(MA1SONY[[#This Row],[Adj Close]]-MA1SONY[[#This Row],[3-MA]])</f>
        <v>0.34049999999999869</v>
      </c>
      <c r="K874" s="13">
        <f t="shared" si="67"/>
        <v>0.11594024999999911</v>
      </c>
      <c r="L874" s="13">
        <f>ABS(MA1SONY[[#This Row],[Erorr 2]])</f>
        <v>0.34049999999999869</v>
      </c>
      <c r="M874" s="11">
        <f>MA1SONY[[#This Row],[Abs Erorr 2]]/MA1SONY[[#This Row],[Adj Close]]</f>
        <v>1.8713109618703146E-2</v>
      </c>
      <c r="N874" s="9">
        <f t="shared" si="69"/>
        <v>18.065733333333334</v>
      </c>
      <c r="O874" s="14">
        <f>MA1SONY[[#This Row],[Adj Close]]-MA1SONY[[#This Row],[6-MA]]</f>
        <v>0.13006666666666433</v>
      </c>
      <c r="P874" s="13">
        <f>(MA1SONY[[#This Row],[Adj Close]]-N874)^2</f>
        <v>1.691733777777717E-2</v>
      </c>
      <c r="Q874" s="13">
        <f>ABS(MA1SONY[[#This Row],[Erorr 3]])</f>
        <v>0.13006666666666433</v>
      </c>
      <c r="R874" s="15">
        <f>MA1SONY[[#This Row],[Abs Erorr 3]]/MA1SONY[[#This Row],[Adj Close]]</f>
        <v>7.1481697241486683E-3</v>
      </c>
    </row>
    <row r="875" spans="2:18">
      <c r="B875" s="7">
        <v>45050.291666666664</v>
      </c>
      <c r="C875" s="8">
        <v>18.168299999999999</v>
      </c>
      <c r="D875" s="9">
        <f t="shared" si="66"/>
        <v>18.195799999999998</v>
      </c>
      <c r="E875" s="10">
        <f>MA1SONY[[#This Row],[Adj Close]]-MA1SONY[[#This Row],[Naive Trend ]]</f>
        <v>-2.7499999999999858E-2</v>
      </c>
      <c r="F875" s="6">
        <f t="shared" si="65"/>
        <v>7.5624999999999217E-4</v>
      </c>
      <c r="G875" s="6">
        <f>ABS(MA1SONY[[#This Row],[Erorr 1]])</f>
        <v>2.7499999999999858E-2</v>
      </c>
      <c r="H875" s="11">
        <f>MA1SONY[[#This Row],[Abs Erorr 1]]/MA1SONY[[#This Row],[Adj Close]]</f>
        <v>1.513625380470372E-3</v>
      </c>
      <c r="I875" s="9">
        <f t="shared" si="68"/>
        <v>18.060500000000001</v>
      </c>
      <c r="J875" s="12">
        <f>(MA1SONY[[#This Row],[Adj Close]]-MA1SONY[[#This Row],[3-MA]])</f>
        <v>0.10779999999999745</v>
      </c>
      <c r="K875" s="13">
        <f t="shared" si="67"/>
        <v>1.162083999999945E-2</v>
      </c>
      <c r="L875" s="13">
        <f>ABS(MA1SONY[[#This Row],[Erorr 2]])</f>
        <v>0.10779999999999745</v>
      </c>
      <c r="M875" s="11">
        <f>MA1SONY[[#This Row],[Abs Erorr 2]]/MA1SONY[[#This Row],[Adj Close]]</f>
        <v>5.933411491443749E-3</v>
      </c>
      <c r="N875" s="9">
        <f t="shared" si="69"/>
        <v>18.132716666666667</v>
      </c>
      <c r="O875" s="14">
        <f>MA1SONY[[#This Row],[Adj Close]]-MA1SONY[[#This Row],[6-MA]]</f>
        <v>3.5583333333331524E-2</v>
      </c>
      <c r="P875" s="13">
        <f>(MA1SONY[[#This Row],[Adj Close]]-N875)^2</f>
        <v>1.2661736111109823E-3</v>
      </c>
      <c r="Q875" s="13">
        <f>ABS(MA1SONY[[#This Row],[Erorr 3]])</f>
        <v>3.5583333333331524E-2</v>
      </c>
      <c r="R875" s="15">
        <f>MA1SONY[[#This Row],[Abs Erorr 3]]/MA1SONY[[#This Row],[Adj Close]]</f>
        <v>1.9585395074570282E-3</v>
      </c>
    </row>
    <row r="876" spans="2:18">
      <c r="B876" s="7">
        <v>45051.291666666664</v>
      </c>
      <c r="C876" s="8">
        <v>18.401599999999998</v>
      </c>
      <c r="D876" s="9">
        <f t="shared" si="66"/>
        <v>18.168299999999999</v>
      </c>
      <c r="E876" s="10">
        <f>MA1SONY[[#This Row],[Adj Close]]-MA1SONY[[#This Row],[Naive Trend ]]</f>
        <v>0.23329999999999984</v>
      </c>
      <c r="F876" s="6">
        <f t="shared" si="65"/>
        <v>5.4428889999999924E-2</v>
      </c>
      <c r="G876" s="6">
        <f>ABS(MA1SONY[[#This Row],[Erorr 1]])</f>
        <v>0.23329999999999984</v>
      </c>
      <c r="H876" s="11">
        <f>MA1SONY[[#This Row],[Abs Erorr 1]]/MA1SONY[[#This Row],[Adj Close]]</f>
        <v>1.2678245369967821E-2</v>
      </c>
      <c r="I876" s="9">
        <f t="shared" si="68"/>
        <v>18.091866666666665</v>
      </c>
      <c r="J876" s="12">
        <f>(MA1SONY[[#This Row],[Adj Close]]-MA1SONY[[#This Row],[3-MA]])</f>
        <v>0.30973333333333386</v>
      </c>
      <c r="K876" s="13">
        <f t="shared" si="67"/>
        <v>9.5934737777778098E-2</v>
      </c>
      <c r="L876" s="13">
        <f>ABS(MA1SONY[[#This Row],[Erorr 2]])</f>
        <v>0.30973333333333386</v>
      </c>
      <c r="M876" s="11">
        <f>MA1SONY[[#This Row],[Abs Erorr 2]]/MA1SONY[[#This Row],[Adj Close]]</f>
        <v>1.6831869692490536E-2</v>
      </c>
      <c r="N876" s="9">
        <f t="shared" si="69"/>
        <v>18.09546666666667</v>
      </c>
      <c r="O876" s="14">
        <f>MA1SONY[[#This Row],[Adj Close]]-MA1SONY[[#This Row],[6-MA]]</f>
        <v>0.30613333333332804</v>
      </c>
      <c r="P876" s="13">
        <f>(MA1SONY[[#This Row],[Adj Close]]-N876)^2</f>
        <v>9.3717617777774542E-2</v>
      </c>
      <c r="Q876" s="13">
        <f>ABS(MA1SONY[[#This Row],[Erorr 3]])</f>
        <v>0.30613333333332804</v>
      </c>
      <c r="R876" s="15">
        <f>MA1SONY[[#This Row],[Abs Erorr 3]]/MA1SONY[[#This Row],[Adj Close]]</f>
        <v>1.6636234530330411E-2</v>
      </c>
    </row>
    <row r="877" spans="2:18">
      <c r="B877" s="7">
        <v>45054.291666666664</v>
      </c>
      <c r="C877" s="8">
        <v>18.123200000000001</v>
      </c>
      <c r="D877" s="9">
        <f t="shared" si="66"/>
        <v>18.401599999999998</v>
      </c>
      <c r="E877" s="10">
        <f>MA1SONY[[#This Row],[Adj Close]]-MA1SONY[[#This Row],[Naive Trend ]]</f>
        <v>-0.27839999999999776</v>
      </c>
      <c r="F877" s="6">
        <f t="shared" si="65"/>
        <v>7.7506559999998753E-2</v>
      </c>
      <c r="G877" s="6">
        <f>ABS(MA1SONY[[#This Row],[Erorr 1]])</f>
        <v>0.27839999999999776</v>
      </c>
      <c r="H877" s="11">
        <f>MA1SONY[[#This Row],[Abs Erorr 1]]/MA1SONY[[#This Row],[Adj Close]]</f>
        <v>1.5361525558400159E-2</v>
      </c>
      <c r="I877" s="9">
        <f t="shared" si="68"/>
        <v>18.255233333333333</v>
      </c>
      <c r="J877" s="12">
        <f>(MA1SONY[[#This Row],[Adj Close]]-MA1SONY[[#This Row],[3-MA]])</f>
        <v>-0.13203333333333234</v>
      </c>
      <c r="K877" s="13">
        <f t="shared" si="67"/>
        <v>1.7432801111110847E-2</v>
      </c>
      <c r="L877" s="13">
        <f>ABS(MA1SONY[[#This Row],[Erorr 2]])</f>
        <v>0.13203333333333234</v>
      </c>
      <c r="M877" s="11">
        <f>MA1SONY[[#This Row],[Abs Erorr 2]]/MA1SONY[[#This Row],[Adj Close]]</f>
        <v>7.285321208910807E-3</v>
      </c>
      <c r="N877" s="9">
        <f t="shared" si="69"/>
        <v>18.055266666666665</v>
      </c>
      <c r="O877" s="14">
        <f>MA1SONY[[#This Row],[Adj Close]]-MA1SONY[[#This Row],[6-MA]]</f>
        <v>6.7933333333336066E-2</v>
      </c>
      <c r="P877" s="13">
        <f>(MA1SONY[[#This Row],[Adj Close]]-N877)^2</f>
        <v>4.6149377777781487E-3</v>
      </c>
      <c r="Q877" s="13">
        <f>ABS(MA1SONY[[#This Row],[Erorr 3]])</f>
        <v>6.7933333333336066E-2</v>
      </c>
      <c r="R877" s="15">
        <f>MA1SONY[[#This Row],[Abs Erorr 3]]/MA1SONY[[#This Row],[Adj Close]]</f>
        <v>3.7484182337189937E-3</v>
      </c>
    </row>
    <row r="878" spans="2:18">
      <c r="B878" s="7">
        <v>45055.291666666664</v>
      </c>
      <c r="C878" s="8">
        <v>18.409500000000001</v>
      </c>
      <c r="D878" s="9">
        <f t="shared" si="66"/>
        <v>18.123200000000001</v>
      </c>
      <c r="E878" s="10">
        <f>MA1SONY[[#This Row],[Adj Close]]-MA1SONY[[#This Row],[Naive Trend ]]</f>
        <v>0.28630000000000067</v>
      </c>
      <c r="F878" s="6">
        <f t="shared" si="65"/>
        <v>8.1967690000000384E-2</v>
      </c>
      <c r="G878" s="6">
        <f>ABS(MA1SONY[[#This Row],[Erorr 1]])</f>
        <v>0.28630000000000067</v>
      </c>
      <c r="H878" s="11">
        <f>MA1SONY[[#This Row],[Abs Erorr 1]]/MA1SONY[[#This Row],[Adj Close]]</f>
        <v>1.5551753170917225E-2</v>
      </c>
      <c r="I878" s="9">
        <f t="shared" si="68"/>
        <v>18.231033333333333</v>
      </c>
      <c r="J878" s="12">
        <f>(MA1SONY[[#This Row],[Adj Close]]-MA1SONY[[#This Row],[3-MA]])</f>
        <v>0.17846666666666877</v>
      </c>
      <c r="K878" s="13">
        <f t="shared" si="67"/>
        <v>3.1850351111111862E-2</v>
      </c>
      <c r="L878" s="13">
        <f>ABS(MA1SONY[[#This Row],[Erorr 2]])</f>
        <v>0.17846666666666877</v>
      </c>
      <c r="M878" s="11">
        <f>MA1SONY[[#This Row],[Abs Erorr 2]]/MA1SONY[[#This Row],[Adj Close]]</f>
        <v>9.6942701684819658E-3</v>
      </c>
      <c r="N878" s="9">
        <f t="shared" si="69"/>
        <v>18.145766666666667</v>
      </c>
      <c r="O878" s="14">
        <f>MA1SONY[[#This Row],[Adj Close]]-MA1SONY[[#This Row],[6-MA]]</f>
        <v>0.26373333333333449</v>
      </c>
      <c r="P878" s="13">
        <f>(MA1SONY[[#This Row],[Adj Close]]-N878)^2</f>
        <v>6.9555271111111719E-2</v>
      </c>
      <c r="Q878" s="13">
        <f>ABS(MA1SONY[[#This Row],[Erorr 3]])</f>
        <v>0.26373333333333449</v>
      </c>
      <c r="R878" s="15">
        <f>MA1SONY[[#This Row],[Abs Erorr 3]]/MA1SONY[[#This Row],[Adj Close]]</f>
        <v>1.4325936789882096E-2</v>
      </c>
    </row>
    <row r="879" spans="2:18">
      <c r="B879" s="7">
        <v>45056.291666666664</v>
      </c>
      <c r="C879" s="8">
        <v>18.317299999999999</v>
      </c>
      <c r="D879" s="9">
        <f t="shared" si="66"/>
        <v>18.409500000000001</v>
      </c>
      <c r="E879" s="10">
        <f>MA1SONY[[#This Row],[Adj Close]]-MA1SONY[[#This Row],[Naive Trend ]]</f>
        <v>-9.2200000000001836E-2</v>
      </c>
      <c r="F879" s="6">
        <f t="shared" si="65"/>
        <v>8.5008400000003391E-3</v>
      </c>
      <c r="G879" s="6">
        <f>ABS(MA1SONY[[#This Row],[Erorr 1]])</f>
        <v>9.2200000000001836E-2</v>
      </c>
      <c r="H879" s="11">
        <f>MA1SONY[[#This Row],[Abs Erorr 1]]/MA1SONY[[#This Row],[Adj Close]]</f>
        <v>5.0334929274511988E-3</v>
      </c>
      <c r="I879" s="9">
        <f t="shared" si="68"/>
        <v>18.311433333333333</v>
      </c>
      <c r="J879" s="12">
        <f>(MA1SONY[[#This Row],[Adj Close]]-MA1SONY[[#This Row],[3-MA]])</f>
        <v>5.8666666666660205E-3</v>
      </c>
      <c r="K879" s="13">
        <f t="shared" si="67"/>
        <v>3.4417777777770194E-5</v>
      </c>
      <c r="L879" s="13">
        <f>ABS(MA1SONY[[#This Row],[Erorr 2]])</f>
        <v>5.8666666666660205E-3</v>
      </c>
      <c r="M879" s="11">
        <f>MA1SONY[[#This Row],[Abs Erorr 2]]/MA1SONY[[#This Row],[Adj Close]]</f>
        <v>3.2028009950516836E-4</v>
      </c>
      <c r="N879" s="9">
        <f t="shared" si="69"/>
        <v>18.201650000000001</v>
      </c>
      <c r="O879" s="14">
        <f>MA1SONY[[#This Row],[Adj Close]]-MA1SONY[[#This Row],[6-MA]]</f>
        <v>0.1156499999999987</v>
      </c>
      <c r="P879" s="13">
        <f>(MA1SONY[[#This Row],[Adj Close]]-N879)^2</f>
        <v>1.3374922499999699E-2</v>
      </c>
      <c r="Q879" s="13">
        <f>ABS(MA1SONY[[#This Row],[Erorr 3]])</f>
        <v>0.1156499999999987</v>
      </c>
      <c r="R879" s="15">
        <f>MA1SONY[[#This Row],[Abs Erorr 3]]/MA1SONY[[#This Row],[Adj Close]]</f>
        <v>6.3137034388255206E-3</v>
      </c>
    </row>
    <row r="880" spans="2:18">
      <c r="B880" s="7">
        <v>45057.291666666664</v>
      </c>
      <c r="C880" s="8">
        <v>18.2742</v>
      </c>
      <c r="D880" s="9">
        <f t="shared" si="66"/>
        <v>18.317299999999999</v>
      </c>
      <c r="E880" s="10">
        <f>MA1SONY[[#This Row],[Adj Close]]-MA1SONY[[#This Row],[Naive Trend ]]</f>
        <v>-4.3099999999999028E-2</v>
      </c>
      <c r="F880" s="6">
        <f t="shared" si="65"/>
        <v>1.8576099999999163E-3</v>
      </c>
      <c r="G880" s="6">
        <f>ABS(MA1SONY[[#This Row],[Erorr 1]])</f>
        <v>4.3099999999999028E-2</v>
      </c>
      <c r="H880" s="11">
        <f>MA1SONY[[#This Row],[Abs Erorr 1]]/MA1SONY[[#This Row],[Adj Close]]</f>
        <v>2.358516378281896E-3</v>
      </c>
      <c r="I880" s="9">
        <f t="shared" si="68"/>
        <v>18.283333333333335</v>
      </c>
      <c r="J880" s="12">
        <f>(MA1SONY[[#This Row],[Adj Close]]-MA1SONY[[#This Row],[3-MA]])</f>
        <v>-9.1333333333345479E-3</v>
      </c>
      <c r="K880" s="13">
        <f t="shared" si="67"/>
        <v>8.341777777779996E-5</v>
      </c>
      <c r="L880" s="13">
        <f>ABS(MA1SONY[[#This Row],[Erorr 2]])</f>
        <v>9.1333333333345479E-3</v>
      </c>
      <c r="M880" s="11">
        <f>MA1SONY[[#This Row],[Abs Erorr 2]]/MA1SONY[[#This Row],[Adj Close]]</f>
        <v>4.9979388062593969E-4</v>
      </c>
      <c r="N880" s="9">
        <f t="shared" si="69"/>
        <v>18.26928333333333</v>
      </c>
      <c r="O880" s="14">
        <f>MA1SONY[[#This Row],[Adj Close]]-MA1SONY[[#This Row],[6-MA]]</f>
        <v>4.916666666670011E-3</v>
      </c>
      <c r="P880" s="13">
        <f>(MA1SONY[[#This Row],[Adj Close]]-N880)^2</f>
        <v>2.4173611111143996E-5</v>
      </c>
      <c r="Q880" s="13">
        <f>ABS(MA1SONY[[#This Row],[Erorr 3]])</f>
        <v>4.916666666670011E-3</v>
      </c>
      <c r="R880" s="15">
        <f>MA1SONY[[#This Row],[Abs Erorr 3]]/MA1SONY[[#This Row],[Adj Close]]</f>
        <v>2.6904962551958556E-4</v>
      </c>
    </row>
    <row r="881" spans="2:18">
      <c r="B881" s="7">
        <v>45058.291666666664</v>
      </c>
      <c r="C881" s="8">
        <v>18.5624</v>
      </c>
      <c r="D881" s="9">
        <f t="shared" si="66"/>
        <v>18.2742</v>
      </c>
      <c r="E881" s="10">
        <f>MA1SONY[[#This Row],[Adj Close]]-MA1SONY[[#This Row],[Naive Trend ]]</f>
        <v>0.28819999999999979</v>
      </c>
      <c r="F881" s="6">
        <f t="shared" si="65"/>
        <v>8.3059239999999881E-2</v>
      </c>
      <c r="G881" s="6">
        <f>ABS(MA1SONY[[#This Row],[Erorr 1]])</f>
        <v>0.28819999999999979</v>
      </c>
      <c r="H881" s="11">
        <f>MA1SONY[[#This Row],[Abs Erorr 1]]/MA1SONY[[#This Row],[Adj Close]]</f>
        <v>1.5526009567728299E-2</v>
      </c>
      <c r="I881" s="9">
        <f t="shared" si="68"/>
        <v>18.333666666666666</v>
      </c>
      <c r="J881" s="12">
        <f>(MA1SONY[[#This Row],[Adj Close]]-MA1SONY[[#This Row],[3-MA]])</f>
        <v>0.22873333333333434</v>
      </c>
      <c r="K881" s="13">
        <f t="shared" si="67"/>
        <v>5.2318937777778241E-2</v>
      </c>
      <c r="L881" s="13">
        <f>ABS(MA1SONY[[#This Row],[Erorr 2]])</f>
        <v>0.22873333333333434</v>
      </c>
      <c r="M881" s="11">
        <f>MA1SONY[[#This Row],[Abs Erorr 2]]/MA1SONY[[#This Row],[Adj Close]]</f>
        <v>1.2322400838972026E-2</v>
      </c>
      <c r="N881" s="9">
        <f t="shared" si="69"/>
        <v>18.282349999999997</v>
      </c>
      <c r="O881" s="14">
        <f>MA1SONY[[#This Row],[Adj Close]]-MA1SONY[[#This Row],[6-MA]]</f>
        <v>0.2800500000000028</v>
      </c>
      <c r="P881" s="13">
        <f>(MA1SONY[[#This Row],[Adj Close]]-N881)^2</f>
        <v>7.8428002500001565E-2</v>
      </c>
      <c r="Q881" s="13">
        <f>ABS(MA1SONY[[#This Row],[Erorr 3]])</f>
        <v>0.2800500000000028</v>
      </c>
      <c r="R881" s="15">
        <f>MA1SONY[[#This Row],[Abs Erorr 3]]/MA1SONY[[#This Row],[Adj Close]]</f>
        <v>1.5086949963366956E-2</v>
      </c>
    </row>
    <row r="882" spans="2:18">
      <c r="B882" s="7">
        <v>45061.291666666664</v>
      </c>
      <c r="C882" s="8">
        <v>18.560400000000001</v>
      </c>
      <c r="D882" s="9">
        <f t="shared" si="66"/>
        <v>18.5624</v>
      </c>
      <c r="E882" s="10">
        <f>MA1SONY[[#This Row],[Adj Close]]-MA1SONY[[#This Row],[Naive Trend ]]</f>
        <v>-1.9999999999988916E-3</v>
      </c>
      <c r="F882" s="6">
        <f t="shared" si="65"/>
        <v>3.9999999999955664E-6</v>
      </c>
      <c r="G882" s="6">
        <f>ABS(MA1SONY[[#This Row],[Erorr 1]])</f>
        <v>1.9999999999988916E-3</v>
      </c>
      <c r="H882" s="11">
        <f>MA1SONY[[#This Row],[Abs Erorr 1]]/MA1SONY[[#This Row],[Adj Close]]</f>
        <v>1.0775629835557916E-4</v>
      </c>
      <c r="I882" s="9">
        <f t="shared" si="68"/>
        <v>18.38463333333333</v>
      </c>
      <c r="J882" s="12">
        <f>(MA1SONY[[#This Row],[Adj Close]]-MA1SONY[[#This Row],[3-MA]])</f>
        <v>0.17576666666667151</v>
      </c>
      <c r="K882" s="13">
        <f t="shared" si="67"/>
        <v>3.0893921111112815E-2</v>
      </c>
      <c r="L882" s="13">
        <f>ABS(MA1SONY[[#This Row],[Erorr 2]])</f>
        <v>0.17576666666667151</v>
      </c>
      <c r="M882" s="11">
        <f>MA1SONY[[#This Row],[Abs Erorr 2]]/MA1SONY[[#This Row],[Adj Close]]</f>
        <v>9.4699826871549909E-3</v>
      </c>
      <c r="N882" s="9">
        <f t="shared" si="69"/>
        <v>18.348033333333333</v>
      </c>
      <c r="O882" s="14">
        <f>MA1SONY[[#This Row],[Adj Close]]-MA1SONY[[#This Row],[6-MA]]</f>
        <v>0.21236666666666792</v>
      </c>
      <c r="P882" s="13">
        <f>(MA1SONY[[#This Row],[Adj Close]]-N882)^2</f>
        <v>4.5099601111111644E-2</v>
      </c>
      <c r="Q882" s="13">
        <f>ABS(MA1SONY[[#This Row],[Erorr 3]])</f>
        <v>0.21236666666666792</v>
      </c>
      <c r="R882" s="15">
        <f>MA1SONY[[#This Row],[Abs Erorr 3]]/MA1SONY[[#This Row],[Adj Close]]</f>
        <v>1.1441922947062989E-2</v>
      </c>
    </row>
    <row r="883" spans="2:18">
      <c r="B883" s="7">
        <v>45062.291666666664</v>
      </c>
      <c r="C883" s="8">
        <v>18.3918</v>
      </c>
      <c r="D883" s="9">
        <f t="shared" si="66"/>
        <v>18.560400000000001</v>
      </c>
      <c r="E883" s="10">
        <f>MA1SONY[[#This Row],[Adj Close]]-MA1SONY[[#This Row],[Naive Trend ]]</f>
        <v>-0.16860000000000142</v>
      </c>
      <c r="F883" s="6">
        <f t="shared" si="65"/>
        <v>2.8425960000000479E-2</v>
      </c>
      <c r="G883" s="6">
        <f>ABS(MA1SONY[[#This Row],[Erorr 1]])</f>
        <v>0.16860000000000142</v>
      </c>
      <c r="H883" s="11">
        <f>MA1SONY[[#This Row],[Abs Erorr 1]]/MA1SONY[[#This Row],[Adj Close]]</f>
        <v>9.1671288291521984E-3</v>
      </c>
      <c r="I883" s="9">
        <f t="shared" si="68"/>
        <v>18.465666666666667</v>
      </c>
      <c r="J883" s="12">
        <f>(MA1SONY[[#This Row],[Adj Close]]-MA1SONY[[#This Row],[3-MA]])</f>
        <v>-7.3866666666667413E-2</v>
      </c>
      <c r="K883" s="13">
        <f t="shared" si="67"/>
        <v>5.4562844444445546E-3</v>
      </c>
      <c r="L883" s="13">
        <f>ABS(MA1SONY[[#This Row],[Erorr 2]])</f>
        <v>7.3866666666667413E-2</v>
      </c>
      <c r="M883" s="11">
        <f>MA1SONY[[#This Row],[Abs Erorr 2]]/MA1SONY[[#This Row],[Adj Close]]</f>
        <v>4.0162826187033034E-3</v>
      </c>
      <c r="N883" s="9">
        <f t="shared" si="69"/>
        <v>18.374500000000001</v>
      </c>
      <c r="O883" s="14">
        <f>MA1SONY[[#This Row],[Adj Close]]-MA1SONY[[#This Row],[6-MA]]</f>
        <v>1.7299999999998761E-2</v>
      </c>
      <c r="P883" s="13">
        <f>(MA1SONY[[#This Row],[Adj Close]]-N883)^2</f>
        <v>2.9928999999995714E-4</v>
      </c>
      <c r="Q883" s="13">
        <f>ABS(MA1SONY[[#This Row],[Erorr 3]])</f>
        <v>1.7299999999998761E-2</v>
      </c>
      <c r="R883" s="15">
        <f>MA1SONY[[#This Row],[Abs Erorr 3]]/MA1SONY[[#This Row],[Adj Close]]</f>
        <v>9.4063658804460467E-4</v>
      </c>
    </row>
    <row r="884" spans="2:18">
      <c r="B884" s="7">
        <v>45063.291666666664</v>
      </c>
      <c r="C884" s="8">
        <v>18.687899999999999</v>
      </c>
      <c r="D884" s="9">
        <f t="shared" si="66"/>
        <v>18.3918</v>
      </c>
      <c r="E884" s="10">
        <f>MA1SONY[[#This Row],[Adj Close]]-MA1SONY[[#This Row],[Naive Trend ]]</f>
        <v>0.29609999999999914</v>
      </c>
      <c r="F884" s="6">
        <f t="shared" si="65"/>
        <v>8.767520999999949E-2</v>
      </c>
      <c r="G884" s="6">
        <f>ABS(MA1SONY[[#This Row],[Erorr 1]])</f>
        <v>0.29609999999999914</v>
      </c>
      <c r="H884" s="11">
        <f>MA1SONY[[#This Row],[Abs Erorr 1]]/MA1SONY[[#This Row],[Adj Close]]</f>
        <v>1.5844476907517654E-2</v>
      </c>
      <c r="I884" s="9">
        <f t="shared" si="68"/>
        <v>18.504866666666668</v>
      </c>
      <c r="J884" s="12">
        <f>(MA1SONY[[#This Row],[Adj Close]]-MA1SONY[[#This Row],[3-MA]])</f>
        <v>0.18303333333333072</v>
      </c>
      <c r="K884" s="13">
        <f t="shared" si="67"/>
        <v>3.350120111111015E-2</v>
      </c>
      <c r="L884" s="13">
        <f>ABS(MA1SONY[[#This Row],[Erorr 2]])</f>
        <v>0.18303333333333072</v>
      </c>
      <c r="M884" s="11">
        <f>MA1SONY[[#This Row],[Abs Erorr 2]]/MA1SONY[[#This Row],[Adj Close]]</f>
        <v>9.7942162219045864E-3</v>
      </c>
      <c r="N884" s="9">
        <f t="shared" si="69"/>
        <v>18.419266666666669</v>
      </c>
      <c r="O884" s="14">
        <f>MA1SONY[[#This Row],[Adj Close]]-MA1SONY[[#This Row],[6-MA]]</f>
        <v>0.26863333333333017</v>
      </c>
      <c r="P884" s="13">
        <f>(MA1SONY[[#This Row],[Adj Close]]-N884)^2</f>
        <v>7.2163867777776072E-2</v>
      </c>
      <c r="Q884" s="13">
        <f>ABS(MA1SONY[[#This Row],[Erorr 3]])</f>
        <v>0.26863333333333017</v>
      </c>
      <c r="R884" s="15">
        <f>MA1SONY[[#This Row],[Abs Erorr 3]]/MA1SONY[[#This Row],[Adj Close]]</f>
        <v>1.4374720184361549E-2</v>
      </c>
    </row>
    <row r="885" spans="2:18">
      <c r="B885" s="7">
        <v>45064.291666666664</v>
      </c>
      <c r="C885" s="8">
        <v>19.387799999999999</v>
      </c>
      <c r="D885" s="9">
        <f t="shared" si="66"/>
        <v>18.687899999999999</v>
      </c>
      <c r="E885" s="10">
        <f>MA1SONY[[#This Row],[Adj Close]]-MA1SONY[[#This Row],[Naive Trend ]]</f>
        <v>0.69989999999999952</v>
      </c>
      <c r="F885" s="6">
        <f t="shared" si="65"/>
        <v>0.48986000999999935</v>
      </c>
      <c r="G885" s="6">
        <f>ABS(MA1SONY[[#This Row],[Erorr 1]])</f>
        <v>0.69989999999999952</v>
      </c>
      <c r="H885" s="11">
        <f>MA1SONY[[#This Row],[Abs Erorr 1]]/MA1SONY[[#This Row],[Adj Close]]</f>
        <v>3.6100021663107704E-2</v>
      </c>
      <c r="I885" s="9">
        <f t="shared" si="68"/>
        <v>18.546700000000001</v>
      </c>
      <c r="J885" s="12">
        <f>(MA1SONY[[#This Row],[Adj Close]]-MA1SONY[[#This Row],[3-MA]])</f>
        <v>0.84109999999999729</v>
      </c>
      <c r="K885" s="13">
        <f t="shared" si="67"/>
        <v>0.7074492099999955</v>
      </c>
      <c r="L885" s="13">
        <f>ABS(MA1SONY[[#This Row],[Erorr 2]])</f>
        <v>0.84109999999999729</v>
      </c>
      <c r="M885" s="11">
        <f>MA1SONY[[#This Row],[Abs Erorr 2]]/MA1SONY[[#This Row],[Adj Close]]</f>
        <v>4.3382952165794846E-2</v>
      </c>
      <c r="N885" s="9">
        <f t="shared" si="69"/>
        <v>18.465666666666667</v>
      </c>
      <c r="O885" s="14">
        <f>MA1SONY[[#This Row],[Adj Close]]-MA1SONY[[#This Row],[6-MA]]</f>
        <v>0.92213333333333125</v>
      </c>
      <c r="P885" s="13">
        <f>(MA1SONY[[#This Row],[Adj Close]]-N885)^2</f>
        <v>0.85032988444444058</v>
      </c>
      <c r="Q885" s="13">
        <f>ABS(MA1SONY[[#This Row],[Erorr 3]])</f>
        <v>0.92213333333333125</v>
      </c>
      <c r="R885" s="15">
        <f>MA1SONY[[#This Row],[Abs Erorr 3]]/MA1SONY[[#This Row],[Adj Close]]</f>
        <v>4.7562556521798825E-2</v>
      </c>
    </row>
    <row r="886" spans="2:18">
      <c r="B886" s="7">
        <v>45065.291666666664</v>
      </c>
      <c r="C886" s="8">
        <v>19.215299999999999</v>
      </c>
      <c r="D886" s="9">
        <f t="shared" si="66"/>
        <v>19.387799999999999</v>
      </c>
      <c r="E886" s="10">
        <f>MA1SONY[[#This Row],[Adj Close]]-MA1SONY[[#This Row],[Naive Trend ]]</f>
        <v>-0.17249999999999943</v>
      </c>
      <c r="F886" s="6">
        <f t="shared" si="65"/>
        <v>2.9756249999999804E-2</v>
      </c>
      <c r="G886" s="6">
        <f>ABS(MA1SONY[[#This Row],[Erorr 1]])</f>
        <v>0.17249999999999943</v>
      </c>
      <c r="H886" s="11">
        <f>MA1SONY[[#This Row],[Abs Erorr 1]]/MA1SONY[[#This Row],[Adj Close]]</f>
        <v>8.9772212767950249E-3</v>
      </c>
      <c r="I886" s="9">
        <f t="shared" si="68"/>
        <v>18.822500000000002</v>
      </c>
      <c r="J886" s="12">
        <f>(MA1SONY[[#This Row],[Adj Close]]-MA1SONY[[#This Row],[3-MA]])</f>
        <v>0.3927999999999976</v>
      </c>
      <c r="K886" s="13">
        <f t="shared" si="67"/>
        <v>0.1542918399999981</v>
      </c>
      <c r="L886" s="13">
        <f>ABS(MA1SONY[[#This Row],[Erorr 2]])</f>
        <v>0.3927999999999976</v>
      </c>
      <c r="M886" s="11">
        <f>MA1SONY[[#This Row],[Abs Erorr 2]]/MA1SONY[[#This Row],[Adj Close]]</f>
        <v>2.0442043579855511E-2</v>
      </c>
      <c r="N886" s="9">
        <f t="shared" si="69"/>
        <v>18.644083333333334</v>
      </c>
      <c r="O886" s="14">
        <f>MA1SONY[[#This Row],[Adj Close]]-MA1SONY[[#This Row],[6-MA]]</f>
        <v>0.57121666666666471</v>
      </c>
      <c r="P886" s="13">
        <f>(MA1SONY[[#This Row],[Adj Close]]-N886)^2</f>
        <v>0.32628848027777552</v>
      </c>
      <c r="Q886" s="13">
        <f>ABS(MA1SONY[[#This Row],[Erorr 3]])</f>
        <v>0.57121666666666471</v>
      </c>
      <c r="R886" s="15">
        <f>MA1SONY[[#This Row],[Abs Erorr 3]]/MA1SONY[[#This Row],[Adj Close]]</f>
        <v>2.9727179209622787E-2</v>
      </c>
    </row>
    <row r="887" spans="2:18">
      <c r="B887" s="7">
        <v>45068.291666666664</v>
      </c>
      <c r="C887" s="8">
        <v>19.134899999999998</v>
      </c>
      <c r="D887" s="9">
        <f t="shared" si="66"/>
        <v>19.215299999999999</v>
      </c>
      <c r="E887" s="10">
        <f>MA1SONY[[#This Row],[Adj Close]]-MA1SONY[[#This Row],[Naive Trend ]]</f>
        <v>-8.0400000000000915E-2</v>
      </c>
      <c r="F887" s="6">
        <f t="shared" si="65"/>
        <v>6.4641600000001475E-3</v>
      </c>
      <c r="G887" s="6">
        <f>ABS(MA1SONY[[#This Row],[Erorr 1]])</f>
        <v>8.0400000000000915E-2</v>
      </c>
      <c r="H887" s="11">
        <f>MA1SONY[[#This Row],[Abs Erorr 1]]/MA1SONY[[#This Row],[Adj Close]]</f>
        <v>4.2017465468855821E-3</v>
      </c>
      <c r="I887" s="9">
        <f t="shared" si="68"/>
        <v>19.096999999999998</v>
      </c>
      <c r="J887" s="12">
        <f>(MA1SONY[[#This Row],[Adj Close]]-MA1SONY[[#This Row],[3-MA]])</f>
        <v>3.7900000000000489E-2</v>
      </c>
      <c r="K887" s="13">
        <f t="shared" si="67"/>
        <v>1.436410000000037E-3</v>
      </c>
      <c r="L887" s="13">
        <f>ABS(MA1SONY[[#This Row],[Erorr 2]])</f>
        <v>3.7900000000000489E-2</v>
      </c>
      <c r="M887" s="11">
        <f>MA1SONY[[#This Row],[Abs Erorr 2]]/MA1SONY[[#This Row],[Adj Close]]</f>
        <v>1.9806740563055197E-3</v>
      </c>
      <c r="N887" s="9">
        <f t="shared" si="69"/>
        <v>18.800933333333333</v>
      </c>
      <c r="O887" s="14">
        <f>MA1SONY[[#This Row],[Adj Close]]-MA1SONY[[#This Row],[6-MA]]</f>
        <v>0.33396666666666519</v>
      </c>
      <c r="P887" s="13">
        <f>(MA1SONY[[#This Row],[Adj Close]]-N887)^2</f>
        <v>0.11153373444444346</v>
      </c>
      <c r="Q887" s="13">
        <f>ABS(MA1SONY[[#This Row],[Erorr 3]])</f>
        <v>0.33396666666666519</v>
      </c>
      <c r="R887" s="15">
        <f>MA1SONY[[#This Row],[Abs Erorr 3]]/MA1SONY[[#This Row],[Adj Close]]</f>
        <v>1.7453274731859859E-2</v>
      </c>
    </row>
    <row r="888" spans="2:18">
      <c r="B888" s="7">
        <v>45069.291666666664</v>
      </c>
      <c r="C888" s="8">
        <v>18.619299999999999</v>
      </c>
      <c r="D888" s="9">
        <f t="shared" si="66"/>
        <v>19.134899999999998</v>
      </c>
      <c r="E888" s="10">
        <f>MA1SONY[[#This Row],[Adj Close]]-MA1SONY[[#This Row],[Naive Trend ]]</f>
        <v>-0.51559999999999917</v>
      </c>
      <c r="F888" s="6">
        <f t="shared" si="65"/>
        <v>0.26584335999999914</v>
      </c>
      <c r="G888" s="6">
        <f>ABS(MA1SONY[[#This Row],[Erorr 1]])</f>
        <v>0.51559999999999917</v>
      </c>
      <c r="H888" s="11">
        <f>MA1SONY[[#This Row],[Abs Erorr 1]]/MA1SONY[[#This Row],[Adj Close]]</f>
        <v>2.7691696250664588E-2</v>
      </c>
      <c r="I888" s="9">
        <f t="shared" si="68"/>
        <v>19.245999999999999</v>
      </c>
      <c r="J888" s="12">
        <f>(MA1SONY[[#This Row],[Adj Close]]-MA1SONY[[#This Row],[3-MA]])</f>
        <v>-0.62669999999999959</v>
      </c>
      <c r="K888" s="13">
        <f t="shared" si="67"/>
        <v>0.39275288999999947</v>
      </c>
      <c r="L888" s="13">
        <f>ABS(MA1SONY[[#This Row],[Erorr 2]])</f>
        <v>0.62669999999999959</v>
      </c>
      <c r="M888" s="11">
        <f>MA1SONY[[#This Row],[Abs Erorr 2]]/MA1SONY[[#This Row],[Adj Close]]</f>
        <v>3.3658623041682538E-2</v>
      </c>
      <c r="N888" s="9">
        <f t="shared" si="69"/>
        <v>18.896350000000002</v>
      </c>
      <c r="O888" s="14">
        <f>MA1SONY[[#This Row],[Adj Close]]-MA1SONY[[#This Row],[6-MA]]</f>
        <v>-0.27705000000000268</v>
      </c>
      <c r="P888" s="13">
        <f>(MA1SONY[[#This Row],[Adj Close]]-N888)^2</f>
        <v>7.6756702500001481E-2</v>
      </c>
      <c r="Q888" s="13">
        <f>ABS(MA1SONY[[#This Row],[Erorr 3]])</f>
        <v>0.27705000000000268</v>
      </c>
      <c r="R888" s="15">
        <f>MA1SONY[[#This Row],[Abs Erorr 3]]/MA1SONY[[#This Row],[Adj Close]]</f>
        <v>1.4879721579221706E-2</v>
      </c>
    </row>
    <row r="889" spans="2:18">
      <c r="B889" s="7">
        <v>45070.291666666664</v>
      </c>
      <c r="C889" s="8">
        <v>18.4742</v>
      </c>
      <c r="D889" s="9">
        <f t="shared" si="66"/>
        <v>18.619299999999999</v>
      </c>
      <c r="E889" s="10">
        <f>MA1SONY[[#This Row],[Adj Close]]-MA1SONY[[#This Row],[Naive Trend ]]</f>
        <v>-0.14509999999999934</v>
      </c>
      <c r="F889" s="6">
        <f t="shared" si="65"/>
        <v>2.1054009999999807E-2</v>
      </c>
      <c r="G889" s="6">
        <f>ABS(MA1SONY[[#This Row],[Erorr 1]])</f>
        <v>0.14509999999999934</v>
      </c>
      <c r="H889" s="11">
        <f>MA1SONY[[#This Row],[Abs Erorr 1]]/MA1SONY[[#This Row],[Adj Close]]</f>
        <v>7.8541966634549445E-3</v>
      </c>
      <c r="I889" s="9">
        <f t="shared" si="68"/>
        <v>18.989833333333333</v>
      </c>
      <c r="J889" s="12">
        <f>(MA1SONY[[#This Row],[Adj Close]]-MA1SONY[[#This Row],[3-MA]])</f>
        <v>-0.51563333333333361</v>
      </c>
      <c r="K889" s="13">
        <f t="shared" si="67"/>
        <v>0.26587773444444474</v>
      </c>
      <c r="L889" s="13">
        <f>ABS(MA1SONY[[#This Row],[Erorr 2]])</f>
        <v>0.51563333333333361</v>
      </c>
      <c r="M889" s="11">
        <f>MA1SONY[[#This Row],[Abs Erorr 2]]/MA1SONY[[#This Row],[Adj Close]]</f>
        <v>2.7910996597056089E-2</v>
      </c>
      <c r="N889" s="9">
        <f t="shared" si="69"/>
        <v>18.906166666666667</v>
      </c>
      <c r="O889" s="14">
        <f>MA1SONY[[#This Row],[Adj Close]]-MA1SONY[[#This Row],[6-MA]]</f>
        <v>-0.43196666666666772</v>
      </c>
      <c r="P889" s="13">
        <f>(MA1SONY[[#This Row],[Adj Close]]-N889)^2</f>
        <v>0.18659520111111202</v>
      </c>
      <c r="Q889" s="13">
        <f>ABS(MA1SONY[[#This Row],[Erorr 3]])</f>
        <v>0.43196666666666772</v>
      </c>
      <c r="R889" s="15">
        <f>MA1SONY[[#This Row],[Abs Erorr 3]]/MA1SONY[[#This Row],[Adj Close]]</f>
        <v>2.3382158180958727E-2</v>
      </c>
    </row>
    <row r="890" spans="2:18">
      <c r="B890" s="7">
        <v>45071.291666666664</v>
      </c>
      <c r="C890" s="8">
        <v>18.632999999999999</v>
      </c>
      <c r="D890" s="9">
        <f t="shared" si="66"/>
        <v>18.4742</v>
      </c>
      <c r="E890" s="10">
        <f>MA1SONY[[#This Row],[Adj Close]]-MA1SONY[[#This Row],[Naive Trend ]]</f>
        <v>0.15879999999999939</v>
      </c>
      <c r="F890" s="6">
        <f t="shared" si="65"/>
        <v>2.5217439999999806E-2</v>
      </c>
      <c r="G890" s="6">
        <f>ABS(MA1SONY[[#This Row],[Erorr 1]])</f>
        <v>0.15879999999999939</v>
      </c>
      <c r="H890" s="11">
        <f>MA1SONY[[#This Row],[Abs Erorr 1]]/MA1SONY[[#This Row],[Adj Close]]</f>
        <v>8.5225138195674007E-3</v>
      </c>
      <c r="I890" s="9">
        <f t="shared" si="68"/>
        <v>18.742799999999999</v>
      </c>
      <c r="J890" s="12">
        <f>(MA1SONY[[#This Row],[Adj Close]]-MA1SONY[[#This Row],[3-MA]])</f>
        <v>-0.1097999999999999</v>
      </c>
      <c r="K890" s="13">
        <f t="shared" si="67"/>
        <v>1.2056039999999978E-2</v>
      </c>
      <c r="L890" s="13">
        <f>ABS(MA1SONY[[#This Row],[Erorr 2]])</f>
        <v>0.1097999999999999</v>
      </c>
      <c r="M890" s="11">
        <f>MA1SONY[[#This Row],[Abs Erorr 2]]/MA1SONY[[#This Row],[Adj Close]]</f>
        <v>5.8927708903558154E-3</v>
      </c>
      <c r="N890" s="9">
        <f t="shared" si="69"/>
        <v>18.919899999999998</v>
      </c>
      <c r="O890" s="14">
        <f>MA1SONY[[#This Row],[Adj Close]]-MA1SONY[[#This Row],[6-MA]]</f>
        <v>-0.28689999999999927</v>
      </c>
      <c r="P890" s="13">
        <f>(MA1SONY[[#This Row],[Adj Close]]-N890)^2</f>
        <v>8.2311609999999577E-2</v>
      </c>
      <c r="Q890" s="13">
        <f>ABS(MA1SONY[[#This Row],[Erorr 3]])</f>
        <v>0.28689999999999927</v>
      </c>
      <c r="R890" s="15">
        <f>MA1SONY[[#This Row],[Abs Erorr 3]]/MA1SONY[[#This Row],[Adj Close]]</f>
        <v>1.5397413191649187E-2</v>
      </c>
    </row>
    <row r="891" spans="2:18">
      <c r="B891" s="7">
        <v>45072.291666666664</v>
      </c>
      <c r="C891" s="8">
        <v>18.817299999999999</v>
      </c>
      <c r="D891" s="9">
        <f t="shared" si="66"/>
        <v>18.632999999999999</v>
      </c>
      <c r="E891" s="10">
        <f>MA1SONY[[#This Row],[Adj Close]]-MA1SONY[[#This Row],[Naive Trend ]]</f>
        <v>0.18430000000000035</v>
      </c>
      <c r="F891" s="6">
        <f t="shared" si="65"/>
        <v>3.3966490000000127E-2</v>
      </c>
      <c r="G891" s="6">
        <f>ABS(MA1SONY[[#This Row],[Erorr 1]])</f>
        <v>0.18430000000000035</v>
      </c>
      <c r="H891" s="11">
        <f>MA1SONY[[#This Row],[Abs Erorr 1]]/MA1SONY[[#This Row],[Adj Close]]</f>
        <v>9.7941787610337488E-3</v>
      </c>
      <c r="I891" s="9">
        <f t="shared" si="68"/>
        <v>18.575500000000002</v>
      </c>
      <c r="J891" s="12">
        <f>(MA1SONY[[#This Row],[Adj Close]]-MA1SONY[[#This Row],[3-MA]])</f>
        <v>0.24179999999999779</v>
      </c>
      <c r="K891" s="13">
        <f t="shared" si="67"/>
        <v>5.8467239999998935E-2</v>
      </c>
      <c r="L891" s="13">
        <f>ABS(MA1SONY[[#This Row],[Erorr 2]])</f>
        <v>0.24179999999999779</v>
      </c>
      <c r="M891" s="11">
        <f>MA1SONY[[#This Row],[Abs Erorr 2]]/MA1SONY[[#This Row],[Adj Close]]</f>
        <v>1.2849877506337136E-2</v>
      </c>
      <c r="N891" s="9">
        <f t="shared" si="69"/>
        <v>18.910749999999997</v>
      </c>
      <c r="O891" s="14">
        <f>MA1SONY[[#This Row],[Adj Close]]-MA1SONY[[#This Row],[6-MA]]</f>
        <v>-9.3449999999997146E-2</v>
      </c>
      <c r="P891" s="13">
        <f>(MA1SONY[[#This Row],[Adj Close]]-N891)^2</f>
        <v>8.7329024999994662E-3</v>
      </c>
      <c r="Q891" s="13">
        <f>ABS(MA1SONY[[#This Row],[Erorr 3]])</f>
        <v>9.3449999999997146E-2</v>
      </c>
      <c r="R891" s="15">
        <f>MA1SONY[[#This Row],[Abs Erorr 3]]/MA1SONY[[#This Row],[Adj Close]]</f>
        <v>4.9661747434540104E-3</v>
      </c>
    </row>
    <row r="892" spans="2:18">
      <c r="B892" s="7">
        <v>45076.291666666664</v>
      </c>
      <c r="C892" s="8">
        <v>18.578099999999999</v>
      </c>
      <c r="D892" s="9">
        <f t="shared" si="66"/>
        <v>18.817299999999999</v>
      </c>
      <c r="E892" s="10">
        <f>MA1SONY[[#This Row],[Adj Close]]-MA1SONY[[#This Row],[Naive Trend ]]</f>
        <v>-0.2392000000000003</v>
      </c>
      <c r="F892" s="6">
        <f t="shared" si="65"/>
        <v>5.7216640000000145E-2</v>
      </c>
      <c r="G892" s="6">
        <f>ABS(MA1SONY[[#This Row],[Erorr 1]])</f>
        <v>0.2392000000000003</v>
      </c>
      <c r="H892" s="11">
        <f>MA1SONY[[#This Row],[Abs Erorr 1]]/MA1SONY[[#This Row],[Adj Close]]</f>
        <v>1.2875374769217537E-2</v>
      </c>
      <c r="I892" s="9">
        <f t="shared" si="68"/>
        <v>18.641499999999997</v>
      </c>
      <c r="J892" s="12">
        <f>(MA1SONY[[#This Row],[Adj Close]]-MA1SONY[[#This Row],[3-MA]])</f>
        <v>-6.3399999999997902E-2</v>
      </c>
      <c r="K892" s="13">
        <f t="shared" si="67"/>
        <v>4.0195599999997339E-3</v>
      </c>
      <c r="L892" s="13">
        <f>ABS(MA1SONY[[#This Row],[Erorr 2]])</f>
        <v>6.3399999999997902E-2</v>
      </c>
      <c r="M892" s="11">
        <f>MA1SONY[[#This Row],[Abs Erorr 2]]/MA1SONY[[#This Row],[Adj Close]]</f>
        <v>3.4126202356536948E-3</v>
      </c>
      <c r="N892" s="9">
        <f t="shared" si="69"/>
        <v>18.815666666666665</v>
      </c>
      <c r="O892" s="14">
        <f>MA1SONY[[#This Row],[Adj Close]]-MA1SONY[[#This Row],[6-MA]]</f>
        <v>-0.23756666666666604</v>
      </c>
      <c r="P892" s="13">
        <f>(MA1SONY[[#This Row],[Adj Close]]-N892)^2</f>
        <v>5.643792111111081E-2</v>
      </c>
      <c r="Q892" s="13">
        <f>ABS(MA1SONY[[#This Row],[Erorr 3]])</f>
        <v>0.23756666666666604</v>
      </c>
      <c r="R892" s="15">
        <f>MA1SONY[[#This Row],[Abs Erorr 3]]/MA1SONY[[#This Row],[Adj Close]]</f>
        <v>1.278745763380895E-2</v>
      </c>
    </row>
    <row r="893" spans="2:18">
      <c r="B893" s="7">
        <v>45077.291666666664</v>
      </c>
      <c r="C893" s="8">
        <v>18.3703</v>
      </c>
      <c r="D893" s="9">
        <f t="shared" si="66"/>
        <v>18.578099999999999</v>
      </c>
      <c r="E893" s="10">
        <f>MA1SONY[[#This Row],[Adj Close]]-MA1SONY[[#This Row],[Naive Trend ]]</f>
        <v>-0.20779999999999887</v>
      </c>
      <c r="F893" s="6">
        <f t="shared" si="65"/>
        <v>4.3180839999999533E-2</v>
      </c>
      <c r="G893" s="6">
        <f>ABS(MA1SONY[[#This Row],[Erorr 1]])</f>
        <v>0.20779999999999887</v>
      </c>
      <c r="H893" s="11">
        <f>MA1SONY[[#This Row],[Abs Erorr 1]]/MA1SONY[[#This Row],[Adj Close]]</f>
        <v>1.1311736879637178E-2</v>
      </c>
      <c r="I893" s="9">
        <f t="shared" si="68"/>
        <v>18.676133333333333</v>
      </c>
      <c r="J893" s="12">
        <f>(MA1SONY[[#This Row],[Adj Close]]-MA1SONY[[#This Row],[3-MA]])</f>
        <v>-0.30583333333333229</v>
      </c>
      <c r="K893" s="13">
        <f t="shared" si="67"/>
        <v>9.353402777777714E-2</v>
      </c>
      <c r="L893" s="13">
        <f>ABS(MA1SONY[[#This Row],[Erorr 2]])</f>
        <v>0.30583333333333229</v>
      </c>
      <c r="M893" s="11">
        <f>MA1SONY[[#This Row],[Abs Erorr 2]]/MA1SONY[[#This Row],[Adj Close]]</f>
        <v>1.6648249257406371E-2</v>
      </c>
      <c r="N893" s="9">
        <f t="shared" si="69"/>
        <v>18.709466666666668</v>
      </c>
      <c r="O893" s="14">
        <f>MA1SONY[[#This Row],[Adj Close]]-MA1SONY[[#This Row],[6-MA]]</f>
        <v>-0.33916666666666728</v>
      </c>
      <c r="P893" s="13">
        <f>(MA1SONY[[#This Row],[Adj Close]]-N893)^2</f>
        <v>0.1150340277777782</v>
      </c>
      <c r="Q893" s="13">
        <f>ABS(MA1SONY[[#This Row],[Erorr 3]])</f>
        <v>0.33916666666666728</v>
      </c>
      <c r="R893" s="15">
        <f>MA1SONY[[#This Row],[Abs Erorr 3]]/MA1SONY[[#This Row],[Adj Close]]</f>
        <v>1.8462772337232775E-2</v>
      </c>
    </row>
    <row r="894" spans="2:18">
      <c r="B894" s="7">
        <v>45078.291666666664</v>
      </c>
      <c r="C894" s="8">
        <v>18.950600000000001</v>
      </c>
      <c r="D894" s="9">
        <f t="shared" si="66"/>
        <v>18.3703</v>
      </c>
      <c r="E894" s="10">
        <f>MA1SONY[[#This Row],[Adj Close]]-MA1SONY[[#This Row],[Naive Trend ]]</f>
        <v>0.58030000000000115</v>
      </c>
      <c r="F894" s="6">
        <f t="shared" si="65"/>
        <v>0.33674809000000133</v>
      </c>
      <c r="G894" s="6">
        <f>ABS(MA1SONY[[#This Row],[Erorr 1]])</f>
        <v>0.58030000000000115</v>
      </c>
      <c r="H894" s="11">
        <f>MA1SONY[[#This Row],[Abs Erorr 1]]/MA1SONY[[#This Row],[Adj Close]]</f>
        <v>3.0621721739681123E-2</v>
      </c>
      <c r="I894" s="9">
        <f t="shared" si="68"/>
        <v>18.588566666666665</v>
      </c>
      <c r="J894" s="12">
        <f>(MA1SONY[[#This Row],[Adj Close]]-MA1SONY[[#This Row],[3-MA]])</f>
        <v>0.36203333333333632</v>
      </c>
      <c r="K894" s="13">
        <f t="shared" si="67"/>
        <v>0.13106813444444659</v>
      </c>
      <c r="L894" s="13">
        <f>ABS(MA1SONY[[#This Row],[Erorr 2]])</f>
        <v>0.36203333333333632</v>
      </c>
      <c r="M894" s="11">
        <f>MA1SONY[[#This Row],[Abs Erorr 2]]/MA1SONY[[#This Row],[Adj Close]]</f>
        <v>1.9104056511843229E-2</v>
      </c>
      <c r="N894" s="9">
        <f t="shared" si="69"/>
        <v>18.582033333333335</v>
      </c>
      <c r="O894" s="14">
        <f>MA1SONY[[#This Row],[Adj Close]]-MA1SONY[[#This Row],[6-MA]]</f>
        <v>0.36856666666666626</v>
      </c>
      <c r="P894" s="13">
        <f>(MA1SONY[[#This Row],[Adj Close]]-N894)^2</f>
        <v>0.13584138777777749</v>
      </c>
      <c r="Q894" s="13">
        <f>ABS(MA1SONY[[#This Row],[Erorr 3]])</f>
        <v>0.36856666666666626</v>
      </c>
      <c r="R894" s="15">
        <f>MA1SONY[[#This Row],[Abs Erorr 3]]/MA1SONY[[#This Row],[Adj Close]]</f>
        <v>1.9448812526604235E-2</v>
      </c>
    </row>
    <row r="895" spans="2:18">
      <c r="B895" s="7">
        <v>45079.291666666664</v>
      </c>
      <c r="C895" s="8">
        <v>19.215299999999999</v>
      </c>
      <c r="D895" s="9">
        <f t="shared" si="66"/>
        <v>18.950600000000001</v>
      </c>
      <c r="E895" s="10">
        <f>MA1SONY[[#This Row],[Adj Close]]-MA1SONY[[#This Row],[Naive Trend ]]</f>
        <v>0.26469999999999771</v>
      </c>
      <c r="F895" s="6">
        <f t="shared" si="65"/>
        <v>7.006608999999879E-2</v>
      </c>
      <c r="G895" s="6">
        <f>ABS(MA1SONY[[#This Row],[Erorr 1]])</f>
        <v>0.26469999999999771</v>
      </c>
      <c r="H895" s="11">
        <f>MA1SONY[[#This Row],[Abs Erorr 1]]/MA1SONY[[#This Row],[Adj Close]]</f>
        <v>1.3775480996913799E-2</v>
      </c>
      <c r="I895" s="9">
        <f t="shared" si="68"/>
        <v>18.632999999999999</v>
      </c>
      <c r="J895" s="12">
        <f>(MA1SONY[[#This Row],[Adj Close]]-MA1SONY[[#This Row],[3-MA]])</f>
        <v>0.58230000000000004</v>
      </c>
      <c r="K895" s="13">
        <f t="shared" si="67"/>
        <v>0.33907329000000003</v>
      </c>
      <c r="L895" s="13">
        <f>ABS(MA1SONY[[#This Row],[Erorr 2]])</f>
        <v>0.58230000000000004</v>
      </c>
      <c r="M895" s="11">
        <f>MA1SONY[[#This Row],[Abs Erorr 2]]/MA1SONY[[#This Row],[Adj Close]]</f>
        <v>3.0303976518711653E-2</v>
      </c>
      <c r="N895" s="9">
        <f t="shared" si="69"/>
        <v>18.637249999999998</v>
      </c>
      <c r="O895" s="14">
        <f>MA1SONY[[#This Row],[Adj Close]]-MA1SONY[[#This Row],[6-MA]]</f>
        <v>0.57805000000000106</v>
      </c>
      <c r="P895" s="13">
        <f>(MA1SONY[[#This Row],[Adj Close]]-N895)^2</f>
        <v>0.33414180250000125</v>
      </c>
      <c r="Q895" s="13">
        <f>ABS(MA1SONY[[#This Row],[Erorr 3]])</f>
        <v>0.57805000000000106</v>
      </c>
      <c r="R895" s="15">
        <f>MA1SONY[[#This Row],[Abs Erorr 3]]/MA1SONY[[#This Row],[Adj Close]]</f>
        <v>3.0082798603196469E-2</v>
      </c>
    </row>
    <row r="896" spans="2:18">
      <c r="B896" s="7">
        <v>45082.291666666664</v>
      </c>
      <c r="C896" s="8">
        <v>19.311299999999999</v>
      </c>
      <c r="D896" s="9">
        <f t="shared" si="66"/>
        <v>19.215299999999999</v>
      </c>
      <c r="E896" s="10">
        <f>MA1SONY[[#This Row],[Adj Close]]-MA1SONY[[#This Row],[Naive Trend ]]</f>
        <v>9.6000000000000085E-2</v>
      </c>
      <c r="F896" s="6">
        <f t="shared" si="65"/>
        <v>9.2160000000000158E-3</v>
      </c>
      <c r="G896" s="6">
        <f>ABS(MA1SONY[[#This Row],[Erorr 1]])</f>
        <v>9.6000000000000085E-2</v>
      </c>
      <c r="H896" s="11">
        <f>MA1SONY[[#This Row],[Abs Erorr 1]]/MA1SONY[[#This Row],[Adj Close]]</f>
        <v>4.971182675428381E-3</v>
      </c>
      <c r="I896" s="9">
        <f t="shared" si="68"/>
        <v>18.845400000000001</v>
      </c>
      <c r="J896" s="12">
        <f>(MA1SONY[[#This Row],[Adj Close]]-MA1SONY[[#This Row],[3-MA]])</f>
        <v>0.46589999999999776</v>
      </c>
      <c r="K896" s="13">
        <f t="shared" si="67"/>
        <v>0.21706280999999791</v>
      </c>
      <c r="L896" s="13">
        <f>ABS(MA1SONY[[#This Row],[Erorr 2]])</f>
        <v>0.46589999999999776</v>
      </c>
      <c r="M896" s="11">
        <f>MA1SONY[[#This Row],[Abs Erorr 2]]/MA1SONY[[#This Row],[Adj Close]]</f>
        <v>2.4125770921688224E-2</v>
      </c>
      <c r="N896" s="9">
        <f t="shared" si="69"/>
        <v>18.760766666666665</v>
      </c>
      <c r="O896" s="14">
        <f>MA1SONY[[#This Row],[Adj Close]]-MA1SONY[[#This Row],[6-MA]]</f>
        <v>0.55053333333333399</v>
      </c>
      <c r="P896" s="13">
        <f>(MA1SONY[[#This Row],[Adj Close]]-N896)^2</f>
        <v>0.30308695111111184</v>
      </c>
      <c r="Q896" s="13">
        <f>ABS(MA1SONY[[#This Row],[Erorr 3]])</f>
        <v>0.55053333333333399</v>
      </c>
      <c r="R896" s="15">
        <f>MA1SONY[[#This Row],[Abs Erorr 3]]/MA1SONY[[#This Row],[Adj Close]]</f>
        <v>2.8508351759505265E-2</v>
      </c>
    </row>
    <row r="897" spans="2:18">
      <c r="B897" s="7">
        <v>45083.291666666664</v>
      </c>
      <c r="C897" s="8">
        <v>19.615200000000002</v>
      </c>
      <c r="D897" s="9">
        <f t="shared" si="66"/>
        <v>19.311299999999999</v>
      </c>
      <c r="E897" s="10">
        <f>MA1SONY[[#This Row],[Adj Close]]-MA1SONY[[#This Row],[Naive Trend ]]</f>
        <v>0.30390000000000228</v>
      </c>
      <c r="F897" s="6">
        <f t="shared" si="65"/>
        <v>9.2355210000001381E-2</v>
      </c>
      <c r="G897" s="6">
        <f>ABS(MA1SONY[[#This Row],[Erorr 1]])</f>
        <v>0.30390000000000228</v>
      </c>
      <c r="H897" s="11">
        <f>MA1SONY[[#This Row],[Abs Erorr 1]]/MA1SONY[[#This Row],[Adj Close]]</f>
        <v>1.5493086993760057E-2</v>
      </c>
      <c r="I897" s="9">
        <f t="shared" si="68"/>
        <v>19.159066666666664</v>
      </c>
      <c r="J897" s="12">
        <f>(MA1SONY[[#This Row],[Adj Close]]-MA1SONY[[#This Row],[3-MA]])</f>
        <v>0.45613333333333728</v>
      </c>
      <c r="K897" s="13">
        <f t="shared" si="67"/>
        <v>0.20805761777778137</v>
      </c>
      <c r="L897" s="13">
        <f>ABS(MA1SONY[[#This Row],[Erorr 2]])</f>
        <v>0.45613333333333728</v>
      </c>
      <c r="M897" s="11">
        <f>MA1SONY[[#This Row],[Abs Erorr 2]]/MA1SONY[[#This Row],[Adj Close]]</f>
        <v>2.3254075071033546E-2</v>
      </c>
      <c r="N897" s="9">
        <f t="shared" si="69"/>
        <v>18.873816666666666</v>
      </c>
      <c r="O897" s="14">
        <f>MA1SONY[[#This Row],[Adj Close]]-MA1SONY[[#This Row],[6-MA]]</f>
        <v>0.74138333333333506</v>
      </c>
      <c r="P897" s="13">
        <f>(MA1SONY[[#This Row],[Adj Close]]-N897)^2</f>
        <v>0.54964924694444706</v>
      </c>
      <c r="Q897" s="13">
        <f>ABS(MA1SONY[[#This Row],[Erorr 3]])</f>
        <v>0.74138333333333506</v>
      </c>
      <c r="R897" s="15">
        <f>MA1SONY[[#This Row],[Abs Erorr 3]]/MA1SONY[[#This Row],[Adj Close]]</f>
        <v>3.7796368802425415E-2</v>
      </c>
    </row>
    <row r="898" spans="2:18">
      <c r="B898" s="7">
        <v>45084.291666666664</v>
      </c>
      <c r="C898" s="8">
        <v>19.150600000000001</v>
      </c>
      <c r="D898" s="9">
        <f t="shared" si="66"/>
        <v>19.615200000000002</v>
      </c>
      <c r="E898" s="10">
        <f>MA1SONY[[#This Row],[Adj Close]]-MA1SONY[[#This Row],[Naive Trend ]]</f>
        <v>-0.46460000000000079</v>
      </c>
      <c r="F898" s="6">
        <f t="shared" si="65"/>
        <v>0.21585316000000074</v>
      </c>
      <c r="G898" s="6">
        <f>ABS(MA1SONY[[#This Row],[Erorr 1]])</f>
        <v>0.46460000000000079</v>
      </c>
      <c r="H898" s="11">
        <f>MA1SONY[[#This Row],[Abs Erorr 1]]/MA1SONY[[#This Row],[Adj Close]]</f>
        <v>2.4260336490762733E-2</v>
      </c>
      <c r="I898" s="9">
        <f t="shared" si="68"/>
        <v>19.380600000000001</v>
      </c>
      <c r="J898" s="12">
        <f>(MA1SONY[[#This Row],[Adj Close]]-MA1SONY[[#This Row],[3-MA]])</f>
        <v>-0.23000000000000043</v>
      </c>
      <c r="K898" s="13">
        <f t="shared" si="67"/>
        <v>5.2900000000000197E-2</v>
      </c>
      <c r="L898" s="13">
        <f>ABS(MA1SONY[[#This Row],[Erorr 2]])</f>
        <v>0.23000000000000043</v>
      </c>
      <c r="M898" s="11">
        <f>MA1SONY[[#This Row],[Abs Erorr 2]]/MA1SONY[[#This Row],[Adj Close]]</f>
        <v>1.2010067569684523E-2</v>
      </c>
      <c r="N898" s="9">
        <f t="shared" si="69"/>
        <v>19.006800000000002</v>
      </c>
      <c r="O898" s="14">
        <f>MA1SONY[[#This Row],[Adj Close]]-MA1SONY[[#This Row],[6-MA]]</f>
        <v>0.14379999999999882</v>
      </c>
      <c r="P898" s="13">
        <f>(MA1SONY[[#This Row],[Adj Close]]-N898)^2</f>
        <v>2.0678439999999659E-2</v>
      </c>
      <c r="Q898" s="13">
        <f>ABS(MA1SONY[[#This Row],[Erorr 3]])</f>
        <v>0.14379999999999882</v>
      </c>
      <c r="R898" s="15">
        <f>MA1SONY[[#This Row],[Abs Erorr 3]]/MA1SONY[[#This Row],[Adj Close]]</f>
        <v>7.5089031153070303E-3</v>
      </c>
    </row>
    <row r="899" spans="2:18">
      <c r="B899" s="7">
        <v>45085.291666666664</v>
      </c>
      <c r="C899" s="8">
        <v>19.0976</v>
      </c>
      <c r="D899" s="9">
        <f t="shared" si="66"/>
        <v>19.150600000000001</v>
      </c>
      <c r="E899" s="10">
        <f>MA1SONY[[#This Row],[Adj Close]]-MA1SONY[[#This Row],[Naive Trend ]]</f>
        <v>-5.3000000000000824E-2</v>
      </c>
      <c r="F899" s="6">
        <f t="shared" si="65"/>
        <v>2.8090000000000875E-3</v>
      </c>
      <c r="G899" s="6">
        <f>ABS(MA1SONY[[#This Row],[Erorr 1]])</f>
        <v>5.3000000000000824E-2</v>
      </c>
      <c r="H899" s="11">
        <f>MA1SONY[[#This Row],[Abs Erorr 1]]/MA1SONY[[#This Row],[Adj Close]]</f>
        <v>2.7752178284182736E-3</v>
      </c>
      <c r="I899" s="9">
        <f t="shared" si="68"/>
        <v>19.359033333333333</v>
      </c>
      <c r="J899" s="12">
        <f>(MA1SONY[[#This Row],[Adj Close]]-MA1SONY[[#This Row],[3-MA]])</f>
        <v>-0.26143333333333274</v>
      </c>
      <c r="K899" s="13">
        <f t="shared" si="67"/>
        <v>6.8347387777777463E-2</v>
      </c>
      <c r="L899" s="13">
        <f>ABS(MA1SONY[[#This Row],[Erorr 2]])</f>
        <v>0.26143333333333274</v>
      </c>
      <c r="M899" s="11">
        <f>MA1SONY[[#This Row],[Abs Erorr 2]]/MA1SONY[[#This Row],[Adj Close]]</f>
        <v>1.36893292001787E-2</v>
      </c>
      <c r="N899" s="9">
        <f t="shared" si="69"/>
        <v>19.102216666666667</v>
      </c>
      <c r="O899" s="14">
        <f>MA1SONY[[#This Row],[Adj Close]]-MA1SONY[[#This Row],[6-MA]]</f>
        <v>-4.6166666666671574E-3</v>
      </c>
      <c r="P899" s="13">
        <f>(MA1SONY[[#This Row],[Adj Close]]-N899)^2</f>
        <v>2.1313611111115641E-5</v>
      </c>
      <c r="Q899" s="13">
        <f>ABS(MA1SONY[[#This Row],[Erorr 3]])</f>
        <v>4.6166666666671574E-3</v>
      </c>
      <c r="R899" s="15">
        <f>MA1SONY[[#This Row],[Abs Erorr 3]]/MA1SONY[[#This Row],[Adj Close]]</f>
        <v>2.4174067247545019E-4</v>
      </c>
    </row>
    <row r="900" spans="2:18">
      <c r="B900" s="7">
        <v>45086.291666666664</v>
      </c>
      <c r="C900" s="8">
        <v>19.299600000000002</v>
      </c>
      <c r="D900" s="9">
        <f t="shared" si="66"/>
        <v>19.0976</v>
      </c>
      <c r="E900" s="10">
        <f>MA1SONY[[#This Row],[Adj Close]]-MA1SONY[[#This Row],[Naive Trend ]]</f>
        <v>0.20200000000000173</v>
      </c>
      <c r="F900" s="6">
        <f t="shared" ref="F900:F963" si="70">(C900-D900)^2</f>
        <v>4.0804000000000701E-2</v>
      </c>
      <c r="G900" s="6">
        <f>ABS(MA1SONY[[#This Row],[Erorr 1]])</f>
        <v>0.20200000000000173</v>
      </c>
      <c r="H900" s="11">
        <f>MA1SONY[[#This Row],[Abs Erorr 1]]/MA1SONY[[#This Row],[Adj Close]]</f>
        <v>1.0466538166594215E-2</v>
      </c>
      <c r="I900" s="9">
        <f t="shared" si="68"/>
        <v>19.287800000000001</v>
      </c>
      <c r="J900" s="12">
        <f>(MA1SONY[[#This Row],[Adj Close]]-MA1SONY[[#This Row],[3-MA]])</f>
        <v>1.1800000000000921E-2</v>
      </c>
      <c r="K900" s="13">
        <f t="shared" si="67"/>
        <v>1.3924000000002174E-4</v>
      </c>
      <c r="L900" s="13">
        <f>ABS(MA1SONY[[#This Row],[Erorr 2]])</f>
        <v>1.1800000000000921E-2</v>
      </c>
      <c r="M900" s="11">
        <f>MA1SONY[[#This Row],[Abs Erorr 2]]/MA1SONY[[#This Row],[Adj Close]]</f>
        <v>6.1141163547435799E-4</v>
      </c>
      <c r="N900" s="9">
        <f t="shared" si="69"/>
        <v>19.223433333333332</v>
      </c>
      <c r="O900" s="14">
        <f>MA1SONY[[#This Row],[Adj Close]]-MA1SONY[[#This Row],[6-MA]]</f>
        <v>7.6166666666669158E-2</v>
      </c>
      <c r="P900" s="13">
        <f>(MA1SONY[[#This Row],[Adj Close]]-N900)^2</f>
        <v>5.8013611111114903E-3</v>
      </c>
      <c r="Q900" s="13">
        <f>ABS(MA1SONY[[#This Row],[Erorr 3]])</f>
        <v>7.6166666666669158E-2</v>
      </c>
      <c r="R900" s="15">
        <f>MA1SONY[[#This Row],[Abs Erorr 3]]/MA1SONY[[#This Row],[Adj Close]]</f>
        <v>3.9465412063809172E-3</v>
      </c>
    </row>
    <row r="901" spans="2:18">
      <c r="B901" s="7">
        <v>45089.291666666664</v>
      </c>
      <c r="C901" s="8">
        <v>19.458400000000001</v>
      </c>
      <c r="D901" s="9">
        <f t="shared" ref="D901:D964" si="71">C900</f>
        <v>19.299600000000002</v>
      </c>
      <c r="E901" s="10">
        <f>MA1SONY[[#This Row],[Adj Close]]-MA1SONY[[#This Row],[Naive Trend ]]</f>
        <v>0.15879999999999939</v>
      </c>
      <c r="F901" s="6">
        <f t="shared" si="70"/>
        <v>2.5217439999999806E-2</v>
      </c>
      <c r="G901" s="6">
        <f>ABS(MA1SONY[[#This Row],[Erorr 1]])</f>
        <v>0.15879999999999939</v>
      </c>
      <c r="H901" s="11">
        <f>MA1SONY[[#This Row],[Abs Erorr 1]]/MA1SONY[[#This Row],[Adj Close]]</f>
        <v>8.1609998766599186E-3</v>
      </c>
      <c r="I901" s="9">
        <f t="shared" si="68"/>
        <v>19.182599999999997</v>
      </c>
      <c r="J901" s="12">
        <f>(MA1SONY[[#This Row],[Adj Close]]-MA1SONY[[#This Row],[3-MA]])</f>
        <v>0.27580000000000382</v>
      </c>
      <c r="K901" s="13">
        <f t="shared" si="67"/>
        <v>7.6065640000002113E-2</v>
      </c>
      <c r="L901" s="13">
        <f>ABS(MA1SONY[[#This Row],[Erorr 2]])</f>
        <v>0.27580000000000382</v>
      </c>
      <c r="M901" s="11">
        <f>MA1SONY[[#This Row],[Abs Erorr 2]]/MA1SONY[[#This Row],[Adj Close]]</f>
        <v>1.4173827241705577E-2</v>
      </c>
      <c r="N901" s="9">
        <f t="shared" si="69"/>
        <v>19.281600000000001</v>
      </c>
      <c r="O901" s="14">
        <f>MA1SONY[[#This Row],[Adj Close]]-MA1SONY[[#This Row],[6-MA]]</f>
        <v>0.17680000000000007</v>
      </c>
      <c r="P901" s="13">
        <f>(MA1SONY[[#This Row],[Adj Close]]-N901)^2</f>
        <v>3.1258240000000027E-2</v>
      </c>
      <c r="Q901" s="13">
        <f>ABS(MA1SONY[[#This Row],[Erorr 3]])</f>
        <v>0.17680000000000007</v>
      </c>
      <c r="R901" s="15">
        <f>MA1SONY[[#This Row],[Abs Erorr 3]]/MA1SONY[[#This Row],[Adj Close]]</f>
        <v>9.0860502405130973E-3</v>
      </c>
    </row>
    <row r="902" spans="2:18">
      <c r="B902" s="7">
        <v>45090.291666666664</v>
      </c>
      <c r="C902" s="8">
        <v>19.642700000000001</v>
      </c>
      <c r="D902" s="9">
        <f t="shared" si="71"/>
        <v>19.458400000000001</v>
      </c>
      <c r="E902" s="10">
        <f>MA1SONY[[#This Row],[Adj Close]]-MA1SONY[[#This Row],[Naive Trend ]]</f>
        <v>0.18430000000000035</v>
      </c>
      <c r="F902" s="6">
        <f t="shared" si="70"/>
        <v>3.3966490000000127E-2</v>
      </c>
      <c r="G902" s="6">
        <f>ABS(MA1SONY[[#This Row],[Erorr 1]])</f>
        <v>0.18430000000000035</v>
      </c>
      <c r="H902" s="11">
        <f>MA1SONY[[#This Row],[Abs Erorr 1]]/MA1SONY[[#This Row],[Adj Close]]</f>
        <v>9.3826205155095963E-3</v>
      </c>
      <c r="I902" s="9">
        <f t="shared" si="68"/>
        <v>19.2852</v>
      </c>
      <c r="J902" s="12">
        <f>(MA1SONY[[#This Row],[Adj Close]]-MA1SONY[[#This Row],[3-MA]])</f>
        <v>0.35750000000000171</v>
      </c>
      <c r="K902" s="13">
        <f t="shared" ref="K902:K965" si="72">(C902-I902)^2</f>
        <v>0.12780625000000123</v>
      </c>
      <c r="L902" s="13">
        <f>ABS(MA1SONY[[#This Row],[Erorr 2]])</f>
        <v>0.35750000000000171</v>
      </c>
      <c r="M902" s="11">
        <f>MA1SONY[[#This Row],[Abs Erorr 2]]/MA1SONY[[#This Row],[Adj Close]]</f>
        <v>1.8200145601164897E-2</v>
      </c>
      <c r="N902" s="9">
        <f t="shared" si="69"/>
        <v>19.322116666666666</v>
      </c>
      <c r="O902" s="14">
        <f>MA1SONY[[#This Row],[Adj Close]]-MA1SONY[[#This Row],[6-MA]]</f>
        <v>0.32058333333333522</v>
      </c>
      <c r="P902" s="13">
        <f>(MA1SONY[[#This Row],[Adj Close]]-N902)^2</f>
        <v>0.10277367361111232</v>
      </c>
      <c r="Q902" s="13">
        <f>ABS(MA1SONY[[#This Row],[Erorr 3]])</f>
        <v>0.32058333333333522</v>
      </c>
      <c r="R902" s="15">
        <f>MA1SONY[[#This Row],[Abs Erorr 3]]/MA1SONY[[#This Row],[Adj Close]]</f>
        <v>1.6320736626499167E-2</v>
      </c>
    </row>
    <row r="903" spans="2:18">
      <c r="B903" s="7">
        <v>45091.291666666664</v>
      </c>
      <c r="C903" s="8">
        <v>19.579899999999999</v>
      </c>
      <c r="D903" s="9">
        <f t="shared" si="71"/>
        <v>19.642700000000001</v>
      </c>
      <c r="E903" s="10">
        <f>MA1SONY[[#This Row],[Adj Close]]-MA1SONY[[#This Row],[Naive Trend ]]</f>
        <v>-6.2800000000002854E-2</v>
      </c>
      <c r="F903" s="6">
        <f t="shared" si="70"/>
        <v>3.9438400000003588E-3</v>
      </c>
      <c r="G903" s="6">
        <f>ABS(MA1SONY[[#This Row],[Erorr 1]])</f>
        <v>6.2800000000002854E-2</v>
      </c>
      <c r="H903" s="11">
        <f>MA1SONY[[#This Row],[Abs Erorr 1]]/MA1SONY[[#This Row],[Adj Close]]</f>
        <v>3.2073708241616584E-3</v>
      </c>
      <c r="I903" s="9">
        <f t="shared" ref="I903:I966" si="73">AVERAGE(C900:C902)</f>
        <v>19.466899999999999</v>
      </c>
      <c r="J903" s="12">
        <f>(MA1SONY[[#This Row],[Adj Close]]-MA1SONY[[#This Row],[3-MA]])</f>
        <v>0.11299999999999955</v>
      </c>
      <c r="K903" s="13">
        <f t="shared" si="72"/>
        <v>1.2768999999999897E-2</v>
      </c>
      <c r="L903" s="13">
        <f>ABS(MA1SONY[[#This Row],[Erorr 2]])</f>
        <v>0.11299999999999955</v>
      </c>
      <c r="M903" s="11">
        <f>MA1SONY[[#This Row],[Abs Erorr 2]]/MA1SONY[[#This Row],[Adj Close]]</f>
        <v>5.7712245721377306E-3</v>
      </c>
      <c r="N903" s="9">
        <f t="shared" si="69"/>
        <v>19.37735</v>
      </c>
      <c r="O903" s="14">
        <f>MA1SONY[[#This Row],[Adj Close]]-MA1SONY[[#This Row],[6-MA]]</f>
        <v>0.20254999999999868</v>
      </c>
      <c r="P903" s="13">
        <f>(MA1SONY[[#This Row],[Adj Close]]-N903)^2</f>
        <v>4.1026502499999465E-2</v>
      </c>
      <c r="Q903" s="13">
        <f>ABS(MA1SONY[[#This Row],[Erorr 3]])</f>
        <v>0.20254999999999868</v>
      </c>
      <c r="R903" s="15">
        <f>MA1SONY[[#This Row],[Abs Erorr 3]]/MA1SONY[[#This Row],[Adj Close]]</f>
        <v>1.0344792363597297E-2</v>
      </c>
    </row>
    <row r="904" spans="2:18">
      <c r="B904" s="7">
        <v>45092.291666666664</v>
      </c>
      <c r="C904" s="8">
        <v>19.540700000000001</v>
      </c>
      <c r="D904" s="9">
        <f t="shared" si="71"/>
        <v>19.579899999999999</v>
      </c>
      <c r="E904" s="10">
        <f>MA1SONY[[#This Row],[Adj Close]]-MA1SONY[[#This Row],[Naive Trend ]]</f>
        <v>-3.9199999999997459E-2</v>
      </c>
      <c r="F904" s="6">
        <f t="shared" si="70"/>
        <v>1.5366399999998009E-3</v>
      </c>
      <c r="G904" s="6">
        <f>ABS(MA1SONY[[#This Row],[Erorr 1]])</f>
        <v>3.9199999999997459E-2</v>
      </c>
      <c r="H904" s="11">
        <f>MA1SONY[[#This Row],[Abs Erorr 1]]/MA1SONY[[#This Row],[Adj Close]]</f>
        <v>2.0060693833894106E-3</v>
      </c>
      <c r="I904" s="9">
        <f t="shared" si="73"/>
        <v>19.560333333333332</v>
      </c>
      <c r="J904" s="12">
        <f>(MA1SONY[[#This Row],[Adj Close]]-MA1SONY[[#This Row],[3-MA]])</f>
        <v>-1.9633333333331393E-2</v>
      </c>
      <c r="K904" s="13">
        <f t="shared" si="72"/>
        <v>3.8546777777770158E-4</v>
      </c>
      <c r="L904" s="13">
        <f>ABS(MA1SONY[[#This Row],[Erorr 2]])</f>
        <v>1.9633333333331393E-2</v>
      </c>
      <c r="M904" s="11">
        <f>MA1SONY[[#This Row],[Abs Erorr 2]]/MA1SONY[[#This Row],[Adj Close]]</f>
        <v>1.0047405330070771E-3</v>
      </c>
      <c r="N904" s="9">
        <f t="shared" si="69"/>
        <v>19.371466666666667</v>
      </c>
      <c r="O904" s="14">
        <f>MA1SONY[[#This Row],[Adj Close]]-MA1SONY[[#This Row],[6-MA]]</f>
        <v>0.16923333333333446</v>
      </c>
      <c r="P904" s="13">
        <f>(MA1SONY[[#This Row],[Adj Close]]-N904)^2</f>
        <v>2.863992111111149E-2</v>
      </c>
      <c r="Q904" s="13">
        <f>ABS(MA1SONY[[#This Row],[Erorr 3]])</f>
        <v>0.16923333333333446</v>
      </c>
      <c r="R904" s="15">
        <f>MA1SONY[[#This Row],[Abs Erorr 3]]/MA1SONY[[#This Row],[Adj Close]]</f>
        <v>8.6605563430856847E-3</v>
      </c>
    </row>
    <row r="905" spans="2:18">
      <c r="B905" s="7">
        <v>45093.291666666664</v>
      </c>
      <c r="C905" s="8">
        <v>19.129000000000001</v>
      </c>
      <c r="D905" s="9">
        <f t="shared" si="71"/>
        <v>19.540700000000001</v>
      </c>
      <c r="E905" s="10">
        <f>MA1SONY[[#This Row],[Adj Close]]-MA1SONY[[#This Row],[Naive Trend ]]</f>
        <v>-0.41169999999999973</v>
      </c>
      <c r="F905" s="6">
        <f t="shared" si="70"/>
        <v>0.16949688999999979</v>
      </c>
      <c r="G905" s="6">
        <f>ABS(MA1SONY[[#This Row],[Erorr 1]])</f>
        <v>0.41169999999999973</v>
      </c>
      <c r="H905" s="11">
        <f>MA1SONY[[#This Row],[Abs Erorr 1]]/MA1SONY[[#This Row],[Adj Close]]</f>
        <v>2.1522295990381083E-2</v>
      </c>
      <c r="I905" s="9">
        <f t="shared" si="73"/>
        <v>19.587766666666667</v>
      </c>
      <c r="J905" s="12">
        <f>(MA1SONY[[#This Row],[Adj Close]]-MA1SONY[[#This Row],[3-MA]])</f>
        <v>-0.45876666666666566</v>
      </c>
      <c r="K905" s="13">
        <f t="shared" si="72"/>
        <v>0.21046685444444352</v>
      </c>
      <c r="L905" s="13">
        <f>ABS(MA1SONY[[#This Row],[Erorr 2]])</f>
        <v>0.45876666666666566</v>
      </c>
      <c r="M905" s="11">
        <f>MA1SONY[[#This Row],[Abs Erorr 2]]/MA1SONY[[#This Row],[Adj Close]]</f>
        <v>2.3982783557251589E-2</v>
      </c>
      <c r="N905" s="9">
        <f t="shared" si="69"/>
        <v>19.436483333333332</v>
      </c>
      <c r="O905" s="14">
        <f>MA1SONY[[#This Row],[Adj Close]]-MA1SONY[[#This Row],[6-MA]]</f>
        <v>-0.30748333333333022</v>
      </c>
      <c r="P905" s="13">
        <f>(MA1SONY[[#This Row],[Adj Close]]-N905)^2</f>
        <v>9.4546000277775863E-2</v>
      </c>
      <c r="Q905" s="13">
        <f>ABS(MA1SONY[[#This Row],[Erorr 3]])</f>
        <v>0.30748333333333022</v>
      </c>
      <c r="R905" s="15">
        <f>MA1SONY[[#This Row],[Abs Erorr 3]]/MA1SONY[[#This Row],[Adj Close]]</f>
        <v>1.6074197989091443E-2</v>
      </c>
    </row>
    <row r="906" spans="2:18">
      <c r="B906" s="7">
        <v>45097.291666666664</v>
      </c>
      <c r="C906" s="8">
        <v>18.882000000000001</v>
      </c>
      <c r="D906" s="9">
        <f t="shared" si="71"/>
        <v>19.129000000000001</v>
      </c>
      <c r="E906" s="10">
        <f>MA1SONY[[#This Row],[Adj Close]]-MA1SONY[[#This Row],[Naive Trend ]]</f>
        <v>-0.24699999999999989</v>
      </c>
      <c r="F906" s="6">
        <f t="shared" si="70"/>
        <v>6.1008999999999945E-2</v>
      </c>
      <c r="G906" s="6">
        <f>ABS(MA1SONY[[#This Row],[Erorr 1]])</f>
        <v>0.24699999999999989</v>
      </c>
      <c r="H906" s="11">
        <f>MA1SONY[[#This Row],[Abs Erorr 1]]/MA1SONY[[#This Row],[Adj Close]]</f>
        <v>1.3081241393920128E-2</v>
      </c>
      <c r="I906" s="9">
        <f t="shared" si="73"/>
        <v>19.416533333333334</v>
      </c>
      <c r="J906" s="12">
        <f>(MA1SONY[[#This Row],[Adj Close]]-MA1SONY[[#This Row],[3-MA]])</f>
        <v>-0.53453333333333219</v>
      </c>
      <c r="K906" s="13">
        <f t="shared" si="72"/>
        <v>0.28572588444444325</v>
      </c>
      <c r="L906" s="13">
        <f>ABS(MA1SONY[[#This Row],[Erorr 2]])</f>
        <v>0.53453333333333219</v>
      </c>
      <c r="M906" s="11">
        <f>MA1SONY[[#This Row],[Abs Erorr 2]]/MA1SONY[[#This Row],[Adj Close]]</f>
        <v>2.8309148042227103E-2</v>
      </c>
      <c r="N906" s="9">
        <f t="shared" ref="N906:N969" si="74">AVERAGE(C900:C905)</f>
        <v>19.441716666666668</v>
      </c>
      <c r="O906" s="14">
        <f>MA1SONY[[#This Row],[Adj Close]]-MA1SONY[[#This Row],[6-MA]]</f>
        <v>-0.55971666666666664</v>
      </c>
      <c r="P906" s="13">
        <f>(MA1SONY[[#This Row],[Adj Close]]-N906)^2</f>
        <v>0.31328274694444441</v>
      </c>
      <c r="Q906" s="13">
        <f>ABS(MA1SONY[[#This Row],[Erorr 3]])</f>
        <v>0.55971666666666664</v>
      </c>
      <c r="R906" s="15">
        <f>MA1SONY[[#This Row],[Abs Erorr 3]]/MA1SONY[[#This Row],[Adj Close]]</f>
        <v>2.9642869752497965E-2</v>
      </c>
    </row>
    <row r="907" spans="2:18">
      <c r="B907" s="7">
        <v>45098.291666666664</v>
      </c>
      <c r="C907" s="8">
        <v>18.5624</v>
      </c>
      <c r="D907" s="9">
        <f t="shared" si="71"/>
        <v>18.882000000000001</v>
      </c>
      <c r="E907" s="10">
        <f>MA1SONY[[#This Row],[Adj Close]]-MA1SONY[[#This Row],[Naive Trend ]]</f>
        <v>-0.31960000000000122</v>
      </c>
      <c r="F907" s="6">
        <f t="shared" si="70"/>
        <v>0.10214416000000077</v>
      </c>
      <c r="G907" s="6">
        <f>ABS(MA1SONY[[#This Row],[Erorr 1]])</f>
        <v>0.31960000000000122</v>
      </c>
      <c r="H907" s="11">
        <f>MA1SONY[[#This Row],[Abs Erorr 1]]/MA1SONY[[#This Row],[Adj Close]]</f>
        <v>1.7217601172262273E-2</v>
      </c>
      <c r="I907" s="9">
        <f t="shared" si="73"/>
        <v>19.183900000000005</v>
      </c>
      <c r="J907" s="12">
        <f>(MA1SONY[[#This Row],[Adj Close]]-MA1SONY[[#This Row],[3-MA]])</f>
        <v>-0.6215000000000046</v>
      </c>
      <c r="K907" s="13">
        <f t="shared" si="72"/>
        <v>0.38626225000000575</v>
      </c>
      <c r="L907" s="13">
        <f>ABS(MA1SONY[[#This Row],[Erorr 2]])</f>
        <v>0.6215000000000046</v>
      </c>
      <c r="M907" s="11">
        <f>MA1SONY[[#This Row],[Abs Erorr 2]]/MA1SONY[[#This Row],[Adj Close]]</f>
        <v>3.3481661854070845E-2</v>
      </c>
      <c r="N907" s="9">
        <f t="shared" si="74"/>
        <v>19.372116666666667</v>
      </c>
      <c r="O907" s="14">
        <f>MA1SONY[[#This Row],[Adj Close]]-MA1SONY[[#This Row],[6-MA]]</f>
        <v>-0.80971666666666664</v>
      </c>
      <c r="P907" s="13">
        <f>(MA1SONY[[#This Row],[Adj Close]]-N907)^2</f>
        <v>0.65564108027777779</v>
      </c>
      <c r="Q907" s="13">
        <f>ABS(MA1SONY[[#This Row],[Erorr 3]])</f>
        <v>0.80971666666666664</v>
      </c>
      <c r="R907" s="15">
        <f>MA1SONY[[#This Row],[Abs Erorr 3]]/MA1SONY[[#This Row],[Adj Close]]</f>
        <v>4.3621334884856838E-2</v>
      </c>
    </row>
    <row r="908" spans="2:18">
      <c r="B908" s="7">
        <v>45099.291666666664</v>
      </c>
      <c r="C908" s="8">
        <v>18.393799999999999</v>
      </c>
      <c r="D908" s="9">
        <f t="shared" si="71"/>
        <v>18.5624</v>
      </c>
      <c r="E908" s="10">
        <f>MA1SONY[[#This Row],[Adj Close]]-MA1SONY[[#This Row],[Naive Trend ]]</f>
        <v>-0.16860000000000142</v>
      </c>
      <c r="F908" s="6">
        <f t="shared" si="70"/>
        <v>2.8425960000000479E-2</v>
      </c>
      <c r="G908" s="6">
        <f>ABS(MA1SONY[[#This Row],[Erorr 1]])</f>
        <v>0.16860000000000142</v>
      </c>
      <c r="H908" s="11">
        <f>MA1SONY[[#This Row],[Abs Erorr 1]]/MA1SONY[[#This Row],[Adj Close]]</f>
        <v>9.1661320662397884E-3</v>
      </c>
      <c r="I908" s="9">
        <f t="shared" si="73"/>
        <v>18.857800000000001</v>
      </c>
      <c r="J908" s="12">
        <f>(MA1SONY[[#This Row],[Adj Close]]-MA1SONY[[#This Row],[3-MA]])</f>
        <v>-0.46400000000000219</v>
      </c>
      <c r="K908" s="13">
        <f t="shared" si="72"/>
        <v>0.21529600000000204</v>
      </c>
      <c r="L908" s="13">
        <f>ABS(MA1SONY[[#This Row],[Erorr 2]])</f>
        <v>0.46400000000000219</v>
      </c>
      <c r="M908" s="11">
        <f>MA1SONY[[#This Row],[Abs Erorr 2]]/MA1SONY[[#This Row],[Adj Close]]</f>
        <v>2.5225891332949266E-2</v>
      </c>
      <c r="N908" s="9">
        <f t="shared" si="74"/>
        <v>19.222783333333336</v>
      </c>
      <c r="O908" s="14">
        <f>MA1SONY[[#This Row],[Adj Close]]-MA1SONY[[#This Row],[6-MA]]</f>
        <v>-0.82898333333333696</v>
      </c>
      <c r="P908" s="13">
        <f>(MA1SONY[[#This Row],[Adj Close]]-N908)^2</f>
        <v>0.68721336694445045</v>
      </c>
      <c r="Q908" s="13">
        <f>ABS(MA1SONY[[#This Row],[Erorr 3]])</f>
        <v>0.82898333333333696</v>
      </c>
      <c r="R908" s="15">
        <f>MA1SONY[[#This Row],[Abs Erorr 3]]/MA1SONY[[#This Row],[Adj Close]]</f>
        <v>4.5068628197182582E-2</v>
      </c>
    </row>
    <row r="909" spans="2:18">
      <c r="B909" s="7">
        <v>45100.291666666664</v>
      </c>
      <c r="C909" s="8">
        <v>17.868400000000001</v>
      </c>
      <c r="D909" s="9">
        <f t="shared" si="71"/>
        <v>18.393799999999999</v>
      </c>
      <c r="E909" s="10">
        <f>MA1SONY[[#This Row],[Adj Close]]-MA1SONY[[#This Row],[Naive Trend ]]</f>
        <v>-0.52539999999999765</v>
      </c>
      <c r="F909" s="6">
        <f t="shared" si="70"/>
        <v>0.27604515999999751</v>
      </c>
      <c r="G909" s="6">
        <f>ABS(MA1SONY[[#This Row],[Erorr 1]])</f>
        <v>0.52539999999999765</v>
      </c>
      <c r="H909" s="11">
        <f>MA1SONY[[#This Row],[Abs Erorr 1]]/MA1SONY[[#This Row],[Adj Close]]</f>
        <v>2.9403863804257663E-2</v>
      </c>
      <c r="I909" s="9">
        <f t="shared" si="73"/>
        <v>18.612733333333335</v>
      </c>
      <c r="J909" s="12">
        <f>(MA1SONY[[#This Row],[Adj Close]]-MA1SONY[[#This Row],[3-MA]])</f>
        <v>-0.74433333333333351</v>
      </c>
      <c r="K909" s="13">
        <f t="shared" si="72"/>
        <v>0.55403211111111139</v>
      </c>
      <c r="L909" s="13">
        <f>ABS(MA1SONY[[#This Row],[Erorr 2]])</f>
        <v>0.74433333333333351</v>
      </c>
      <c r="M909" s="11">
        <f>MA1SONY[[#This Row],[Abs Erorr 2]]/MA1SONY[[#This Row],[Adj Close]]</f>
        <v>4.1656406468029226E-2</v>
      </c>
      <c r="N909" s="9">
        <f t="shared" si="74"/>
        <v>19.014633333333332</v>
      </c>
      <c r="O909" s="14">
        <f>MA1SONY[[#This Row],[Adj Close]]-MA1SONY[[#This Row],[6-MA]]</f>
        <v>-1.1462333333333312</v>
      </c>
      <c r="P909" s="13">
        <f>(MA1SONY[[#This Row],[Adj Close]]-N909)^2</f>
        <v>1.3138508544444396</v>
      </c>
      <c r="Q909" s="13">
        <f>ABS(MA1SONY[[#This Row],[Erorr 3]])</f>
        <v>1.1462333333333312</v>
      </c>
      <c r="R909" s="15">
        <f>MA1SONY[[#This Row],[Abs Erorr 3]]/MA1SONY[[#This Row],[Adj Close]]</f>
        <v>6.4148627371971259E-2</v>
      </c>
    </row>
    <row r="910" spans="2:18">
      <c r="B910" s="7">
        <v>45103.291666666664</v>
      </c>
      <c r="C910" s="8">
        <v>17.717400000000001</v>
      </c>
      <c r="D910" s="9">
        <f t="shared" si="71"/>
        <v>17.868400000000001</v>
      </c>
      <c r="E910" s="10">
        <f>MA1SONY[[#This Row],[Adj Close]]-MA1SONY[[#This Row],[Naive Trend ]]</f>
        <v>-0.1509999999999998</v>
      </c>
      <c r="F910" s="6">
        <f t="shared" si="70"/>
        <v>2.2800999999999939E-2</v>
      </c>
      <c r="G910" s="6">
        <f>ABS(MA1SONY[[#This Row],[Erorr 1]])</f>
        <v>0.1509999999999998</v>
      </c>
      <c r="H910" s="11">
        <f>MA1SONY[[#This Row],[Abs Erorr 1]]/MA1SONY[[#This Row],[Adj Close]]</f>
        <v>8.5226952035851646E-3</v>
      </c>
      <c r="I910" s="9">
        <f t="shared" si="73"/>
        <v>18.274866666666664</v>
      </c>
      <c r="J910" s="12">
        <f>(MA1SONY[[#This Row],[Adj Close]]-MA1SONY[[#This Row],[3-MA]])</f>
        <v>-0.557466666666663</v>
      </c>
      <c r="K910" s="13">
        <f t="shared" si="72"/>
        <v>0.31076908444444035</v>
      </c>
      <c r="L910" s="13">
        <f>ABS(MA1SONY[[#This Row],[Erorr 2]])</f>
        <v>0.557466666666663</v>
      </c>
      <c r="M910" s="11">
        <f>MA1SONY[[#This Row],[Abs Erorr 2]]/MA1SONY[[#This Row],[Adj Close]]</f>
        <v>3.1464360835487315E-2</v>
      </c>
      <c r="N910" s="9">
        <f t="shared" si="74"/>
        <v>18.729383333333335</v>
      </c>
      <c r="O910" s="14">
        <f>MA1SONY[[#This Row],[Adj Close]]-MA1SONY[[#This Row],[6-MA]]</f>
        <v>-1.0119833333333332</v>
      </c>
      <c r="P910" s="13">
        <f>(MA1SONY[[#This Row],[Adj Close]]-N910)^2</f>
        <v>1.0241102669444442</v>
      </c>
      <c r="Q910" s="13">
        <f>ABS(MA1SONY[[#This Row],[Erorr 3]])</f>
        <v>1.0119833333333332</v>
      </c>
      <c r="R910" s="15">
        <f>MA1SONY[[#This Row],[Abs Erorr 3]]/MA1SONY[[#This Row],[Adj Close]]</f>
        <v>5.7118049676212826E-2</v>
      </c>
    </row>
    <row r="911" spans="2:18">
      <c r="B911" s="7">
        <v>45104.291666666664</v>
      </c>
      <c r="C911" s="8">
        <v>17.6586</v>
      </c>
      <c r="D911" s="9">
        <f t="shared" si="71"/>
        <v>17.717400000000001</v>
      </c>
      <c r="E911" s="10">
        <f>MA1SONY[[#This Row],[Adj Close]]-MA1SONY[[#This Row],[Naive Trend ]]</f>
        <v>-5.8800000000001518E-2</v>
      </c>
      <c r="F911" s="6">
        <f t="shared" si="70"/>
        <v>3.4574400000001787E-3</v>
      </c>
      <c r="G911" s="6">
        <f>ABS(MA1SONY[[#This Row],[Erorr 1]])</f>
        <v>5.8800000000001518E-2</v>
      </c>
      <c r="H911" s="11">
        <f>MA1SONY[[#This Row],[Abs Erorr 1]]/MA1SONY[[#This Row],[Adj Close]]</f>
        <v>3.3298222962183594E-3</v>
      </c>
      <c r="I911" s="9">
        <f t="shared" si="73"/>
        <v>17.993200000000002</v>
      </c>
      <c r="J911" s="12">
        <f>(MA1SONY[[#This Row],[Adj Close]]-MA1SONY[[#This Row],[3-MA]])</f>
        <v>-0.33460000000000178</v>
      </c>
      <c r="K911" s="13">
        <f t="shared" si="72"/>
        <v>0.11195716000000119</v>
      </c>
      <c r="L911" s="13">
        <f>ABS(MA1SONY[[#This Row],[Erorr 2]])</f>
        <v>0.33460000000000178</v>
      </c>
      <c r="M911" s="11">
        <f>MA1SONY[[#This Row],[Abs Erorr 2]]/MA1SONY[[#This Row],[Adj Close]]</f>
        <v>1.8948274495146942E-2</v>
      </c>
      <c r="N911" s="9">
        <f t="shared" si="74"/>
        <v>18.4255</v>
      </c>
      <c r="O911" s="14">
        <f>MA1SONY[[#This Row],[Adj Close]]-MA1SONY[[#This Row],[6-MA]]</f>
        <v>-0.76689999999999969</v>
      </c>
      <c r="P911" s="13">
        <f>(MA1SONY[[#This Row],[Adj Close]]-N911)^2</f>
        <v>0.58813560999999948</v>
      </c>
      <c r="Q911" s="13">
        <f>ABS(MA1SONY[[#This Row],[Erorr 3]])</f>
        <v>0.76689999999999969</v>
      </c>
      <c r="R911" s="15">
        <f>MA1SONY[[#This Row],[Abs Erorr 3]]/MA1SONY[[#This Row],[Adj Close]]</f>
        <v>4.3429263928057703E-2</v>
      </c>
    </row>
    <row r="912" spans="2:18">
      <c r="B912" s="7">
        <v>45105.291666666664</v>
      </c>
      <c r="C912" s="8">
        <v>17.8978</v>
      </c>
      <c r="D912" s="9">
        <f t="shared" si="71"/>
        <v>17.6586</v>
      </c>
      <c r="E912" s="10">
        <f>MA1SONY[[#This Row],[Adj Close]]-MA1SONY[[#This Row],[Naive Trend ]]</f>
        <v>0.2392000000000003</v>
      </c>
      <c r="F912" s="6">
        <f t="shared" si="70"/>
        <v>5.7216640000000145E-2</v>
      </c>
      <c r="G912" s="6">
        <f>ABS(MA1SONY[[#This Row],[Erorr 1]])</f>
        <v>0.2392000000000003</v>
      </c>
      <c r="H912" s="11">
        <f>MA1SONY[[#This Row],[Abs Erorr 1]]/MA1SONY[[#This Row],[Adj Close]]</f>
        <v>1.3364771089184163E-2</v>
      </c>
      <c r="I912" s="9">
        <f t="shared" si="73"/>
        <v>17.748133333333335</v>
      </c>
      <c r="J912" s="12">
        <f>(MA1SONY[[#This Row],[Adj Close]]-MA1SONY[[#This Row],[3-MA]])</f>
        <v>0.14966666666666484</v>
      </c>
      <c r="K912" s="13">
        <f t="shared" si="72"/>
        <v>2.2400111111110566E-2</v>
      </c>
      <c r="L912" s="13">
        <f>ABS(MA1SONY[[#This Row],[Erorr 2]])</f>
        <v>0.14966666666666484</v>
      </c>
      <c r="M912" s="11">
        <f>MA1SONY[[#This Row],[Abs Erorr 2]]/MA1SONY[[#This Row],[Adj Close]]</f>
        <v>8.3622940622123856E-3</v>
      </c>
      <c r="N912" s="9">
        <f t="shared" si="74"/>
        <v>18.180433333333337</v>
      </c>
      <c r="O912" s="14">
        <f>MA1SONY[[#This Row],[Adj Close]]-MA1SONY[[#This Row],[6-MA]]</f>
        <v>-0.28263333333333662</v>
      </c>
      <c r="P912" s="13">
        <f>(MA1SONY[[#This Row],[Adj Close]]-N912)^2</f>
        <v>7.9881601111112976E-2</v>
      </c>
      <c r="Q912" s="13">
        <f>ABS(MA1SONY[[#This Row],[Erorr 3]])</f>
        <v>0.28263333333333662</v>
      </c>
      <c r="R912" s="15">
        <f>MA1SONY[[#This Row],[Abs Erorr 3]]/MA1SONY[[#This Row],[Adj Close]]</f>
        <v>1.5791512550890983E-2</v>
      </c>
    </row>
    <row r="913" spans="2:18">
      <c r="B913" s="7">
        <v>45106.291666666664</v>
      </c>
      <c r="C913" s="8">
        <v>17.637</v>
      </c>
      <c r="D913" s="9">
        <f t="shared" si="71"/>
        <v>17.8978</v>
      </c>
      <c r="E913" s="10">
        <f>MA1SONY[[#This Row],[Adj Close]]-MA1SONY[[#This Row],[Naive Trend ]]</f>
        <v>-0.2607999999999997</v>
      </c>
      <c r="F913" s="6">
        <f t="shared" si="70"/>
        <v>6.8016639999999837E-2</v>
      </c>
      <c r="G913" s="6">
        <f>ABS(MA1SONY[[#This Row],[Erorr 1]])</f>
        <v>0.2607999999999997</v>
      </c>
      <c r="H913" s="11">
        <f>MA1SONY[[#This Row],[Abs Erorr 1]]/MA1SONY[[#This Row],[Adj Close]]</f>
        <v>1.4787095310993916E-2</v>
      </c>
      <c r="I913" s="9">
        <f t="shared" si="73"/>
        <v>17.757933333333337</v>
      </c>
      <c r="J913" s="12">
        <f>(MA1SONY[[#This Row],[Adj Close]]-MA1SONY[[#This Row],[3-MA]])</f>
        <v>-0.12093333333333689</v>
      </c>
      <c r="K913" s="13">
        <f t="shared" si="72"/>
        <v>1.4624871111111971E-2</v>
      </c>
      <c r="L913" s="13">
        <f>ABS(MA1SONY[[#This Row],[Erorr 2]])</f>
        <v>0.12093333333333689</v>
      </c>
      <c r="M913" s="11">
        <f>MA1SONY[[#This Row],[Abs Erorr 2]]/MA1SONY[[#This Row],[Adj Close]]</f>
        <v>6.8567972633291879E-3</v>
      </c>
      <c r="N913" s="9">
        <f t="shared" si="74"/>
        <v>18.016400000000001</v>
      </c>
      <c r="O913" s="14">
        <f>MA1SONY[[#This Row],[Adj Close]]-MA1SONY[[#This Row],[6-MA]]</f>
        <v>-0.3794000000000004</v>
      </c>
      <c r="P913" s="13">
        <f>(MA1SONY[[#This Row],[Adj Close]]-N913)^2</f>
        <v>0.1439443600000003</v>
      </c>
      <c r="Q913" s="13">
        <f>ABS(MA1SONY[[#This Row],[Erorr 3]])</f>
        <v>0.3794000000000004</v>
      </c>
      <c r="R913" s="15">
        <f>MA1SONY[[#This Row],[Abs Erorr 3]]/MA1SONY[[#This Row],[Adj Close]]</f>
        <v>2.1511594942450554E-2</v>
      </c>
    </row>
    <row r="914" spans="2:18">
      <c r="B914" s="7">
        <v>45107.291666666664</v>
      </c>
      <c r="C914" s="8">
        <v>17.652699999999999</v>
      </c>
      <c r="D914" s="9">
        <f t="shared" si="71"/>
        <v>17.637</v>
      </c>
      <c r="E914" s="10">
        <f>MA1SONY[[#This Row],[Adj Close]]-MA1SONY[[#This Row],[Naive Trend ]]</f>
        <v>1.5699999999998937E-2</v>
      </c>
      <c r="F914" s="6">
        <f t="shared" si="70"/>
        <v>2.4648999999996664E-4</v>
      </c>
      <c r="G914" s="6">
        <f>ABS(MA1SONY[[#This Row],[Erorr 1]])</f>
        <v>1.5699999999998937E-2</v>
      </c>
      <c r="H914" s="11">
        <f>MA1SONY[[#This Row],[Abs Erorr 1]]/MA1SONY[[#This Row],[Adj Close]]</f>
        <v>8.8938236077194636E-4</v>
      </c>
      <c r="I914" s="9">
        <f t="shared" si="73"/>
        <v>17.731133333333332</v>
      </c>
      <c r="J914" s="12">
        <f>(MA1SONY[[#This Row],[Adj Close]]-MA1SONY[[#This Row],[3-MA]])</f>
        <v>-7.8433333333332911E-2</v>
      </c>
      <c r="K914" s="13">
        <f t="shared" si="72"/>
        <v>6.1517877777777117E-3</v>
      </c>
      <c r="L914" s="13">
        <f>ABS(MA1SONY[[#This Row],[Erorr 2]])</f>
        <v>7.8433333333332911E-2</v>
      </c>
      <c r="M914" s="11">
        <f>MA1SONY[[#This Row],[Abs Erorr 2]]/MA1SONY[[#This Row],[Adj Close]]</f>
        <v>4.4431352333259453E-3</v>
      </c>
      <c r="N914" s="9">
        <f t="shared" si="74"/>
        <v>17.862166666666671</v>
      </c>
      <c r="O914" s="14">
        <f>MA1SONY[[#This Row],[Adj Close]]-MA1SONY[[#This Row],[6-MA]]</f>
        <v>-0.20946666666667113</v>
      </c>
      <c r="P914" s="13">
        <f>(MA1SONY[[#This Row],[Adj Close]]-N914)^2</f>
        <v>4.3876284444446315E-2</v>
      </c>
      <c r="Q914" s="13">
        <f>ABS(MA1SONY[[#This Row],[Erorr 3]])</f>
        <v>0.20946666666667113</v>
      </c>
      <c r="R914" s="15">
        <f>MA1SONY[[#This Row],[Abs Erorr 3]]/MA1SONY[[#This Row],[Adj Close]]</f>
        <v>1.1865984618028468E-2</v>
      </c>
    </row>
    <row r="915" spans="2:18">
      <c r="B915" s="7">
        <v>45110.291666666664</v>
      </c>
      <c r="C915" s="8">
        <v>17.948699999999999</v>
      </c>
      <c r="D915" s="9">
        <f t="shared" si="71"/>
        <v>17.652699999999999</v>
      </c>
      <c r="E915" s="10">
        <f>MA1SONY[[#This Row],[Adj Close]]-MA1SONY[[#This Row],[Naive Trend ]]</f>
        <v>0.29599999999999937</v>
      </c>
      <c r="F915" s="6">
        <f t="shared" si="70"/>
        <v>8.7615999999999625E-2</v>
      </c>
      <c r="G915" s="6">
        <f>ABS(MA1SONY[[#This Row],[Erorr 1]])</f>
        <v>0.29599999999999937</v>
      </c>
      <c r="H915" s="11">
        <f>MA1SONY[[#This Row],[Abs Erorr 1]]/MA1SONY[[#This Row],[Adj Close]]</f>
        <v>1.6491445062873599E-2</v>
      </c>
      <c r="I915" s="9">
        <f t="shared" si="73"/>
        <v>17.729166666666668</v>
      </c>
      <c r="J915" s="12">
        <f>(MA1SONY[[#This Row],[Adj Close]]-MA1SONY[[#This Row],[3-MA]])</f>
        <v>0.21953333333333092</v>
      </c>
      <c r="K915" s="13">
        <f t="shared" si="72"/>
        <v>4.8194884444443385E-2</v>
      </c>
      <c r="L915" s="13">
        <f>ABS(MA1SONY[[#This Row],[Erorr 2]])</f>
        <v>0.21953333333333092</v>
      </c>
      <c r="M915" s="11">
        <f>MA1SONY[[#This Row],[Abs Erorr 2]]/MA1SONY[[#This Row],[Adj Close]]</f>
        <v>1.2231155088297812E-2</v>
      </c>
      <c r="N915" s="9">
        <f t="shared" si="74"/>
        <v>17.73865</v>
      </c>
      <c r="O915" s="14">
        <f>MA1SONY[[#This Row],[Adj Close]]-MA1SONY[[#This Row],[6-MA]]</f>
        <v>0.21004999999999896</v>
      </c>
      <c r="P915" s="13">
        <f>(MA1SONY[[#This Row],[Adj Close]]-N915)^2</f>
        <v>4.4121002499999562E-2</v>
      </c>
      <c r="Q915" s="13">
        <f>ABS(MA1SONY[[#This Row],[Erorr 3]])</f>
        <v>0.21004999999999896</v>
      </c>
      <c r="R915" s="15">
        <f>MA1SONY[[#This Row],[Abs Erorr 3]]/MA1SONY[[#This Row],[Adj Close]]</f>
        <v>1.1702797417083074E-2</v>
      </c>
    </row>
    <row r="916" spans="2:18">
      <c r="B916" s="7">
        <v>45112.291666666664</v>
      </c>
      <c r="C916" s="8">
        <v>17.9252</v>
      </c>
      <c r="D916" s="9">
        <f t="shared" si="71"/>
        <v>17.948699999999999</v>
      </c>
      <c r="E916" s="10">
        <f>MA1SONY[[#This Row],[Adj Close]]-MA1SONY[[#This Row],[Naive Trend ]]</f>
        <v>-2.3499999999998522E-2</v>
      </c>
      <c r="F916" s="6">
        <f t="shared" si="70"/>
        <v>5.5224999999993051E-4</v>
      </c>
      <c r="G916" s="6">
        <f>ABS(MA1SONY[[#This Row],[Erorr 1]])</f>
        <v>2.3499999999998522E-2</v>
      </c>
      <c r="H916" s="11">
        <f>MA1SONY[[#This Row],[Abs Erorr 1]]/MA1SONY[[#This Row],[Adj Close]]</f>
        <v>1.3110035034475777E-3</v>
      </c>
      <c r="I916" s="9">
        <f t="shared" si="73"/>
        <v>17.746133333333333</v>
      </c>
      <c r="J916" s="12">
        <f>(MA1SONY[[#This Row],[Adj Close]]-MA1SONY[[#This Row],[3-MA]])</f>
        <v>0.17906666666666737</v>
      </c>
      <c r="K916" s="13">
        <f t="shared" si="72"/>
        <v>3.2064871111111365E-2</v>
      </c>
      <c r="L916" s="13">
        <f>ABS(MA1SONY[[#This Row],[Erorr 2]])</f>
        <v>0.17906666666666737</v>
      </c>
      <c r="M916" s="11">
        <f>MA1SONY[[#This Row],[Abs Erorr 2]]/MA1SONY[[#This Row],[Adj Close]]</f>
        <v>9.9896607383274591E-3</v>
      </c>
      <c r="N916" s="9">
        <f t="shared" si="74"/>
        <v>17.752033333333333</v>
      </c>
      <c r="O916" s="14">
        <f>MA1SONY[[#This Row],[Adj Close]]-MA1SONY[[#This Row],[6-MA]]</f>
        <v>0.17316666666666691</v>
      </c>
      <c r="P916" s="13">
        <f>(MA1SONY[[#This Row],[Adj Close]]-N916)^2</f>
        <v>2.9986694444444531E-2</v>
      </c>
      <c r="Q916" s="13">
        <f>ABS(MA1SONY[[#This Row],[Erorr 3]])</f>
        <v>0.17316666666666691</v>
      </c>
      <c r="R916" s="15">
        <f>MA1SONY[[#This Row],[Abs Erorr 3]]/MA1SONY[[#This Row],[Adj Close]]</f>
        <v>9.6605151778873834E-3</v>
      </c>
    </row>
    <row r="917" spans="2:18">
      <c r="B917" s="7">
        <v>45113.291666666664</v>
      </c>
      <c r="C917" s="8">
        <v>17.7409</v>
      </c>
      <c r="D917" s="9">
        <f t="shared" si="71"/>
        <v>17.9252</v>
      </c>
      <c r="E917" s="10">
        <f>MA1SONY[[#This Row],[Adj Close]]-MA1SONY[[#This Row],[Naive Trend ]]</f>
        <v>-0.18430000000000035</v>
      </c>
      <c r="F917" s="6">
        <f t="shared" si="70"/>
        <v>3.3966490000000127E-2</v>
      </c>
      <c r="G917" s="6">
        <f>ABS(MA1SONY[[#This Row],[Erorr 1]])</f>
        <v>0.18430000000000035</v>
      </c>
      <c r="H917" s="11">
        <f>MA1SONY[[#This Row],[Abs Erorr 1]]/MA1SONY[[#This Row],[Adj Close]]</f>
        <v>1.0388424488047414E-2</v>
      </c>
      <c r="I917" s="9">
        <f t="shared" si="73"/>
        <v>17.842200000000002</v>
      </c>
      <c r="J917" s="12">
        <f>(MA1SONY[[#This Row],[Adj Close]]-MA1SONY[[#This Row],[3-MA]])</f>
        <v>-0.10130000000000194</v>
      </c>
      <c r="K917" s="13">
        <f t="shared" si="72"/>
        <v>1.0261690000000394E-2</v>
      </c>
      <c r="L917" s="13">
        <f>ABS(MA1SONY[[#This Row],[Erorr 2]])</f>
        <v>0.10130000000000194</v>
      </c>
      <c r="M917" s="11">
        <f>MA1SONY[[#This Row],[Abs Erorr 2]]/MA1SONY[[#This Row],[Adj Close]]</f>
        <v>5.7099696182269189E-3</v>
      </c>
      <c r="N917" s="9">
        <f t="shared" si="74"/>
        <v>17.786666666666665</v>
      </c>
      <c r="O917" s="14">
        <f>MA1SONY[[#This Row],[Adj Close]]-MA1SONY[[#This Row],[6-MA]]</f>
        <v>-4.5766666666665401E-2</v>
      </c>
      <c r="P917" s="13">
        <f>(MA1SONY[[#This Row],[Adj Close]]-N917)^2</f>
        <v>2.0945877777776619E-3</v>
      </c>
      <c r="Q917" s="13">
        <f>ABS(MA1SONY[[#This Row],[Erorr 3]])</f>
        <v>4.5766666666665401E-2</v>
      </c>
      <c r="R917" s="15">
        <f>MA1SONY[[#This Row],[Abs Erorr 3]]/MA1SONY[[#This Row],[Adj Close]]</f>
        <v>2.5797263197845318E-3</v>
      </c>
    </row>
    <row r="918" spans="2:18">
      <c r="B918" s="7">
        <v>45114.291666666664</v>
      </c>
      <c r="C918" s="8">
        <v>17.848800000000001</v>
      </c>
      <c r="D918" s="9">
        <f t="shared" si="71"/>
        <v>17.7409</v>
      </c>
      <c r="E918" s="10">
        <f>MA1SONY[[#This Row],[Adj Close]]-MA1SONY[[#This Row],[Naive Trend ]]</f>
        <v>0.10790000000000077</v>
      </c>
      <c r="F918" s="6">
        <f t="shared" si="70"/>
        <v>1.1642410000000167E-2</v>
      </c>
      <c r="G918" s="6">
        <f>ABS(MA1SONY[[#This Row],[Erorr 1]])</f>
        <v>0.10790000000000077</v>
      </c>
      <c r="H918" s="11">
        <f>MA1SONY[[#This Row],[Abs Erorr 1]]/MA1SONY[[#This Row],[Adj Close]]</f>
        <v>6.0452243288064613E-3</v>
      </c>
      <c r="I918" s="9">
        <f t="shared" si="73"/>
        <v>17.871600000000001</v>
      </c>
      <c r="J918" s="12">
        <f>(MA1SONY[[#This Row],[Adj Close]]-MA1SONY[[#This Row],[3-MA]])</f>
        <v>-2.2800000000000153E-2</v>
      </c>
      <c r="K918" s="13">
        <f t="shared" si="72"/>
        <v>5.1984000000000698E-4</v>
      </c>
      <c r="L918" s="13">
        <f>ABS(MA1SONY[[#This Row],[Erorr 2]])</f>
        <v>2.2800000000000153E-2</v>
      </c>
      <c r="M918" s="11">
        <f>MA1SONY[[#This Row],[Abs Erorr 2]]/MA1SONY[[#This Row],[Adj Close]]</f>
        <v>1.277396799784868E-3</v>
      </c>
      <c r="N918" s="9">
        <f t="shared" si="74"/>
        <v>17.800383333333333</v>
      </c>
      <c r="O918" s="14">
        <f>MA1SONY[[#This Row],[Adj Close]]-MA1SONY[[#This Row],[6-MA]]</f>
        <v>4.8416666666668107E-2</v>
      </c>
      <c r="P918" s="13">
        <f>(MA1SONY[[#This Row],[Adj Close]]-N918)^2</f>
        <v>2.3441736111112508E-3</v>
      </c>
      <c r="Q918" s="13">
        <f>ABS(MA1SONY[[#This Row],[Erorr 3]])</f>
        <v>4.8416666666668107E-2</v>
      </c>
      <c r="R918" s="15">
        <f>MA1SONY[[#This Row],[Abs Erorr 3]]/MA1SONY[[#This Row],[Adj Close]]</f>
        <v>2.7126006603619352E-3</v>
      </c>
    </row>
    <row r="919" spans="2:18">
      <c r="B919" s="7">
        <v>45117.291666666664</v>
      </c>
      <c r="C919" s="8">
        <v>17.788</v>
      </c>
      <c r="D919" s="9">
        <f t="shared" si="71"/>
        <v>17.848800000000001</v>
      </c>
      <c r="E919" s="10">
        <f>MA1SONY[[#This Row],[Adj Close]]-MA1SONY[[#This Row],[Naive Trend ]]</f>
        <v>-6.0800000000000409E-2</v>
      </c>
      <c r="F919" s="6">
        <f t="shared" si="70"/>
        <v>3.6966400000000496E-3</v>
      </c>
      <c r="G919" s="6">
        <f>ABS(MA1SONY[[#This Row],[Erorr 1]])</f>
        <v>6.0800000000000409E-2</v>
      </c>
      <c r="H919" s="11">
        <f>MA1SONY[[#This Row],[Abs Erorr 1]]/MA1SONY[[#This Row],[Adj Close]]</f>
        <v>3.4180346300877224E-3</v>
      </c>
      <c r="I919" s="9">
        <f t="shared" si="73"/>
        <v>17.8383</v>
      </c>
      <c r="J919" s="12">
        <f>(MA1SONY[[#This Row],[Adj Close]]-MA1SONY[[#This Row],[3-MA]])</f>
        <v>-5.0300000000000011E-2</v>
      </c>
      <c r="K919" s="13">
        <f t="shared" si="72"/>
        <v>2.5300900000000013E-3</v>
      </c>
      <c r="L919" s="13">
        <f>ABS(MA1SONY[[#This Row],[Erorr 2]])</f>
        <v>5.0300000000000011E-2</v>
      </c>
      <c r="M919" s="11">
        <f>MA1SONY[[#This Row],[Abs Erorr 2]]/MA1SONY[[#This Row],[Adj Close]]</f>
        <v>2.8277490442995285E-3</v>
      </c>
      <c r="N919" s="9">
        <f t="shared" si="74"/>
        <v>17.792216666666665</v>
      </c>
      <c r="O919" s="14">
        <f>MA1SONY[[#This Row],[Adj Close]]-MA1SONY[[#This Row],[6-MA]]</f>
        <v>-4.2166666666645369E-3</v>
      </c>
      <c r="P919" s="13">
        <f>(MA1SONY[[#This Row],[Adj Close]]-N919)^2</f>
        <v>1.7780277777759818E-5</v>
      </c>
      <c r="Q919" s="13">
        <f>ABS(MA1SONY[[#This Row],[Erorr 3]])</f>
        <v>4.2166666666645369E-3</v>
      </c>
      <c r="R919" s="15">
        <f>MA1SONY[[#This Row],[Abs Erorr 3]]/MA1SONY[[#This Row],[Adj Close]]</f>
        <v>2.3705119556243181E-4</v>
      </c>
    </row>
    <row r="920" spans="2:18">
      <c r="B920" s="7">
        <v>45118.291666666664</v>
      </c>
      <c r="C920" s="8">
        <v>17.574300000000001</v>
      </c>
      <c r="D920" s="9">
        <f t="shared" si="71"/>
        <v>17.788</v>
      </c>
      <c r="E920" s="10">
        <f>MA1SONY[[#This Row],[Adj Close]]-MA1SONY[[#This Row],[Naive Trend ]]</f>
        <v>-0.21369999999999933</v>
      </c>
      <c r="F920" s="6">
        <f t="shared" si="70"/>
        <v>4.5667689999999712E-2</v>
      </c>
      <c r="G920" s="6">
        <f>ABS(MA1SONY[[#This Row],[Erorr 1]])</f>
        <v>0.21369999999999933</v>
      </c>
      <c r="H920" s="11">
        <f>MA1SONY[[#This Row],[Abs Erorr 1]]/MA1SONY[[#This Row],[Adj Close]]</f>
        <v>1.215980152836809E-2</v>
      </c>
      <c r="I920" s="9">
        <f t="shared" si="73"/>
        <v>17.792566666666669</v>
      </c>
      <c r="J920" s="12">
        <f>(MA1SONY[[#This Row],[Adj Close]]-MA1SONY[[#This Row],[3-MA]])</f>
        <v>-0.21826666666666839</v>
      </c>
      <c r="K920" s="13">
        <f t="shared" si="72"/>
        <v>4.7640337777778527E-2</v>
      </c>
      <c r="L920" s="13">
        <f>ABS(MA1SONY[[#This Row],[Erorr 2]])</f>
        <v>0.21826666666666839</v>
      </c>
      <c r="M920" s="11">
        <f>MA1SONY[[#This Row],[Abs Erorr 2]]/MA1SONY[[#This Row],[Adj Close]]</f>
        <v>1.241965066413276E-2</v>
      </c>
      <c r="N920" s="9">
        <f t="shared" si="74"/>
        <v>17.817383333333332</v>
      </c>
      <c r="O920" s="14">
        <f>MA1SONY[[#This Row],[Adj Close]]-MA1SONY[[#This Row],[6-MA]]</f>
        <v>-0.2430833333333311</v>
      </c>
      <c r="P920" s="13">
        <f>(MA1SONY[[#This Row],[Adj Close]]-N920)^2</f>
        <v>5.9089506944443357E-2</v>
      </c>
      <c r="Q920" s="13">
        <f>ABS(MA1SONY[[#This Row],[Erorr 3]])</f>
        <v>0.2430833333333311</v>
      </c>
      <c r="R920" s="15">
        <f>MA1SONY[[#This Row],[Abs Erorr 3]]/MA1SONY[[#This Row],[Adj Close]]</f>
        <v>1.3831750529655866E-2</v>
      </c>
    </row>
    <row r="921" spans="2:18">
      <c r="B921" s="7">
        <v>45119.291666666664</v>
      </c>
      <c r="C921" s="8">
        <v>17.888000000000002</v>
      </c>
      <c r="D921" s="9">
        <f t="shared" si="71"/>
        <v>17.574300000000001</v>
      </c>
      <c r="E921" s="10">
        <f>MA1SONY[[#This Row],[Adj Close]]-MA1SONY[[#This Row],[Naive Trend ]]</f>
        <v>0.31370000000000076</v>
      </c>
      <c r="F921" s="6">
        <f t="shared" si="70"/>
        <v>9.8407690000000478E-2</v>
      </c>
      <c r="G921" s="6">
        <f>ABS(MA1SONY[[#This Row],[Erorr 1]])</f>
        <v>0.31370000000000076</v>
      </c>
      <c r="H921" s="11">
        <f>MA1SONY[[#This Row],[Abs Erorr 1]]/MA1SONY[[#This Row],[Adj Close]]</f>
        <v>1.7536896243291633E-2</v>
      </c>
      <c r="I921" s="9">
        <f t="shared" si="73"/>
        <v>17.737033333333333</v>
      </c>
      <c r="J921" s="12">
        <f>(MA1SONY[[#This Row],[Adj Close]]-MA1SONY[[#This Row],[3-MA]])</f>
        <v>0.15096666666666891</v>
      </c>
      <c r="K921" s="13">
        <f t="shared" si="72"/>
        <v>2.2790934444445122E-2</v>
      </c>
      <c r="L921" s="13">
        <f>ABS(MA1SONY[[#This Row],[Erorr 2]])</f>
        <v>0.15096666666666891</v>
      </c>
      <c r="M921" s="11">
        <f>MA1SONY[[#This Row],[Abs Erorr 2]]/MA1SONY[[#This Row],[Adj Close]]</f>
        <v>8.4395497912941025E-3</v>
      </c>
      <c r="N921" s="9">
        <f t="shared" si="74"/>
        <v>17.804316666666665</v>
      </c>
      <c r="O921" s="14">
        <f>MA1SONY[[#This Row],[Adj Close]]-MA1SONY[[#This Row],[6-MA]]</f>
        <v>8.3683333333336662E-2</v>
      </c>
      <c r="P921" s="13">
        <f>(MA1SONY[[#This Row],[Adj Close]]-N921)^2</f>
        <v>7.0029002777783353E-3</v>
      </c>
      <c r="Q921" s="13">
        <f>ABS(MA1SONY[[#This Row],[Erorr 3]])</f>
        <v>8.3683333333336662E-2</v>
      </c>
      <c r="R921" s="15">
        <f>MA1SONY[[#This Row],[Abs Erorr 3]]/MA1SONY[[#This Row],[Adj Close]]</f>
        <v>4.6781827668457435E-3</v>
      </c>
    </row>
    <row r="922" spans="2:18">
      <c r="B922" s="7">
        <v>45120.291666666664</v>
      </c>
      <c r="C922" s="8">
        <v>18.3918</v>
      </c>
      <c r="D922" s="9">
        <f t="shared" si="71"/>
        <v>17.888000000000002</v>
      </c>
      <c r="E922" s="10">
        <f>MA1SONY[[#This Row],[Adj Close]]-MA1SONY[[#This Row],[Naive Trend ]]</f>
        <v>0.50379999999999825</v>
      </c>
      <c r="F922" s="6">
        <f t="shared" si="70"/>
        <v>0.25381443999999825</v>
      </c>
      <c r="G922" s="6">
        <f>ABS(MA1SONY[[#This Row],[Erorr 1]])</f>
        <v>0.50379999999999825</v>
      </c>
      <c r="H922" s="11">
        <f>MA1SONY[[#This Row],[Abs Erorr 1]]/MA1SONY[[#This Row],[Adj Close]]</f>
        <v>2.7392642373231454E-2</v>
      </c>
      <c r="I922" s="9">
        <f t="shared" si="73"/>
        <v>17.750100000000003</v>
      </c>
      <c r="J922" s="12">
        <f>(MA1SONY[[#This Row],[Adj Close]]-MA1SONY[[#This Row],[3-MA]])</f>
        <v>0.64169999999999661</v>
      </c>
      <c r="K922" s="13">
        <f t="shared" si="72"/>
        <v>0.41177888999999562</v>
      </c>
      <c r="L922" s="13">
        <f>ABS(MA1SONY[[#This Row],[Erorr 2]])</f>
        <v>0.64169999999999661</v>
      </c>
      <c r="M922" s="11">
        <f>MA1SONY[[#This Row],[Abs Erorr 2]]/MA1SONY[[#This Row],[Adj Close]]</f>
        <v>3.4890549049032535E-2</v>
      </c>
      <c r="N922" s="9">
        <f t="shared" si="74"/>
        <v>17.7942</v>
      </c>
      <c r="O922" s="14">
        <f>MA1SONY[[#This Row],[Adj Close]]-MA1SONY[[#This Row],[6-MA]]</f>
        <v>0.59759999999999991</v>
      </c>
      <c r="P922" s="13">
        <f>(MA1SONY[[#This Row],[Adj Close]]-N922)^2</f>
        <v>0.3571257599999999</v>
      </c>
      <c r="Q922" s="13">
        <f>ABS(MA1SONY[[#This Row],[Erorr 3]])</f>
        <v>0.59759999999999991</v>
      </c>
      <c r="R922" s="15">
        <f>MA1SONY[[#This Row],[Abs Erorr 3]]/MA1SONY[[#This Row],[Adj Close]]</f>
        <v>3.2492741330375489E-2</v>
      </c>
    </row>
    <row r="923" spans="2:18">
      <c r="B923" s="7">
        <v>45121.291666666664</v>
      </c>
      <c r="C923" s="8">
        <v>18.113399999999999</v>
      </c>
      <c r="D923" s="9">
        <f t="shared" si="71"/>
        <v>18.3918</v>
      </c>
      <c r="E923" s="10">
        <f>MA1SONY[[#This Row],[Adj Close]]-MA1SONY[[#This Row],[Naive Trend ]]</f>
        <v>-0.27840000000000131</v>
      </c>
      <c r="F923" s="6">
        <f t="shared" si="70"/>
        <v>7.7506560000000738E-2</v>
      </c>
      <c r="G923" s="6">
        <f>ABS(MA1SONY[[#This Row],[Erorr 1]])</f>
        <v>0.27840000000000131</v>
      </c>
      <c r="H923" s="11">
        <f>MA1SONY[[#This Row],[Abs Erorr 1]]/MA1SONY[[#This Row],[Adj Close]]</f>
        <v>1.5369836695485185E-2</v>
      </c>
      <c r="I923" s="9">
        <f t="shared" si="73"/>
        <v>17.951366666666669</v>
      </c>
      <c r="J923" s="12">
        <f>(MA1SONY[[#This Row],[Adj Close]]-MA1SONY[[#This Row],[3-MA]])</f>
        <v>0.16203333333332992</v>
      </c>
      <c r="K923" s="13">
        <f t="shared" si="72"/>
        <v>2.6254801111110004E-2</v>
      </c>
      <c r="L923" s="13">
        <f>ABS(MA1SONY[[#This Row],[Erorr 2]])</f>
        <v>0.16203333333332992</v>
      </c>
      <c r="M923" s="11">
        <f>MA1SONY[[#This Row],[Abs Erorr 2]]/MA1SONY[[#This Row],[Adj Close]]</f>
        <v>8.9454952318907509E-3</v>
      </c>
      <c r="N923" s="9">
        <f t="shared" si="74"/>
        <v>17.871966666666669</v>
      </c>
      <c r="O923" s="14">
        <f>MA1SONY[[#This Row],[Adj Close]]-MA1SONY[[#This Row],[6-MA]]</f>
        <v>0.24143333333332961</v>
      </c>
      <c r="P923" s="13">
        <f>(MA1SONY[[#This Row],[Adj Close]]-N923)^2</f>
        <v>5.829005444444265E-2</v>
      </c>
      <c r="Q923" s="13">
        <f>ABS(MA1SONY[[#This Row],[Erorr 3]])</f>
        <v>0.24143333333332961</v>
      </c>
      <c r="R923" s="15">
        <f>MA1SONY[[#This Row],[Abs Erorr 3]]/MA1SONY[[#This Row],[Adj Close]]</f>
        <v>1.3328990323922048E-2</v>
      </c>
    </row>
    <row r="924" spans="2:18">
      <c r="B924" s="7">
        <v>45124.291666666664</v>
      </c>
      <c r="C924" s="8">
        <v>18.344799999999999</v>
      </c>
      <c r="D924" s="9">
        <f t="shared" si="71"/>
        <v>18.113399999999999</v>
      </c>
      <c r="E924" s="10">
        <f>MA1SONY[[#This Row],[Adj Close]]-MA1SONY[[#This Row],[Naive Trend ]]</f>
        <v>0.23140000000000072</v>
      </c>
      <c r="F924" s="6">
        <f t="shared" si="70"/>
        <v>5.354596000000033E-2</v>
      </c>
      <c r="G924" s="6">
        <f>ABS(MA1SONY[[#This Row],[Erorr 1]])</f>
        <v>0.23140000000000072</v>
      </c>
      <c r="H924" s="11">
        <f>MA1SONY[[#This Row],[Abs Erorr 1]]/MA1SONY[[#This Row],[Adj Close]]</f>
        <v>1.2613928742750028E-2</v>
      </c>
      <c r="I924" s="9">
        <f t="shared" si="73"/>
        <v>18.131066666666666</v>
      </c>
      <c r="J924" s="12">
        <f>(MA1SONY[[#This Row],[Adj Close]]-MA1SONY[[#This Row],[3-MA]])</f>
        <v>0.21373333333333377</v>
      </c>
      <c r="K924" s="13">
        <f t="shared" si="72"/>
        <v>4.5681937777777966E-2</v>
      </c>
      <c r="L924" s="13">
        <f>ABS(MA1SONY[[#This Row],[Erorr 2]])</f>
        <v>0.21373333333333377</v>
      </c>
      <c r="M924" s="11">
        <f>MA1SONY[[#This Row],[Abs Erorr 2]]/MA1SONY[[#This Row],[Adj Close]]</f>
        <v>1.1650894713124907E-2</v>
      </c>
      <c r="N924" s="9">
        <f t="shared" si="74"/>
        <v>17.934050000000003</v>
      </c>
      <c r="O924" s="14">
        <f>MA1SONY[[#This Row],[Adj Close]]-MA1SONY[[#This Row],[6-MA]]</f>
        <v>0.41074999999999662</v>
      </c>
      <c r="P924" s="13">
        <f>(MA1SONY[[#This Row],[Adj Close]]-N924)^2</f>
        <v>0.16871556249999722</v>
      </c>
      <c r="Q924" s="13">
        <f>ABS(MA1SONY[[#This Row],[Erorr 3]])</f>
        <v>0.41074999999999662</v>
      </c>
      <c r="R924" s="15">
        <f>MA1SONY[[#This Row],[Abs Erorr 3]]/MA1SONY[[#This Row],[Adj Close]]</f>
        <v>2.2390541188783558E-2</v>
      </c>
    </row>
    <row r="925" spans="2:18">
      <c r="B925" s="7">
        <v>45125.291666666664</v>
      </c>
      <c r="C925" s="8">
        <v>18.6447</v>
      </c>
      <c r="D925" s="9">
        <f t="shared" si="71"/>
        <v>18.344799999999999</v>
      </c>
      <c r="E925" s="10">
        <f>MA1SONY[[#This Row],[Adj Close]]-MA1SONY[[#This Row],[Naive Trend ]]</f>
        <v>0.29990000000000094</v>
      </c>
      <c r="F925" s="6">
        <f t="shared" si="70"/>
        <v>8.994001000000057E-2</v>
      </c>
      <c r="G925" s="6">
        <f>ABS(MA1SONY[[#This Row],[Erorr 1]])</f>
        <v>0.29990000000000094</v>
      </c>
      <c r="H925" s="11">
        <f>MA1SONY[[#This Row],[Abs Erorr 1]]/MA1SONY[[#This Row],[Adj Close]]</f>
        <v>1.6085000026817321E-2</v>
      </c>
      <c r="I925" s="9">
        <f t="shared" si="73"/>
        <v>18.283333333333335</v>
      </c>
      <c r="J925" s="12">
        <f>(MA1SONY[[#This Row],[Adj Close]]-MA1SONY[[#This Row],[3-MA]])</f>
        <v>0.36136666666666528</v>
      </c>
      <c r="K925" s="13">
        <f t="shared" si="72"/>
        <v>0.13058586777777678</v>
      </c>
      <c r="L925" s="13">
        <f>ABS(MA1SONY[[#This Row],[Erorr 2]])</f>
        <v>0.36136666666666528</v>
      </c>
      <c r="M925" s="11">
        <f>MA1SONY[[#This Row],[Abs Erorr 2]]/MA1SONY[[#This Row],[Adj Close]]</f>
        <v>1.9381736722321373E-2</v>
      </c>
      <c r="N925" s="9">
        <f t="shared" si="74"/>
        <v>18.016716666666667</v>
      </c>
      <c r="O925" s="14">
        <f>MA1SONY[[#This Row],[Adj Close]]-MA1SONY[[#This Row],[6-MA]]</f>
        <v>0.62798333333333289</v>
      </c>
      <c r="P925" s="13">
        <f>(MA1SONY[[#This Row],[Adj Close]]-N925)^2</f>
        <v>0.3943630669444439</v>
      </c>
      <c r="Q925" s="13">
        <f>ABS(MA1SONY[[#This Row],[Erorr 3]])</f>
        <v>0.62798333333333289</v>
      </c>
      <c r="R925" s="15">
        <f>MA1SONY[[#This Row],[Abs Erorr 3]]/MA1SONY[[#This Row],[Adj Close]]</f>
        <v>3.3681600311795463E-2</v>
      </c>
    </row>
    <row r="926" spans="2:18">
      <c r="B926" s="7">
        <v>45126.291666666664</v>
      </c>
      <c r="C926" s="8">
        <v>18.540800000000001</v>
      </c>
      <c r="D926" s="9">
        <f t="shared" si="71"/>
        <v>18.6447</v>
      </c>
      <c r="E926" s="10">
        <f>MA1SONY[[#This Row],[Adj Close]]-MA1SONY[[#This Row],[Naive Trend ]]</f>
        <v>-0.10389999999999944</v>
      </c>
      <c r="F926" s="6">
        <f t="shared" si="70"/>
        <v>1.0795209999999883E-2</v>
      </c>
      <c r="G926" s="6">
        <f>ABS(MA1SONY[[#This Row],[Erorr 1]])</f>
        <v>0.10389999999999944</v>
      </c>
      <c r="H926" s="11">
        <f>MA1SONY[[#This Row],[Abs Erorr 1]]/MA1SONY[[#This Row],[Adj Close]]</f>
        <v>5.60385743872969E-3</v>
      </c>
      <c r="I926" s="9">
        <f t="shared" si="73"/>
        <v>18.367633333333334</v>
      </c>
      <c r="J926" s="12">
        <f>(MA1SONY[[#This Row],[Adj Close]]-MA1SONY[[#This Row],[3-MA]])</f>
        <v>0.17316666666666691</v>
      </c>
      <c r="K926" s="13">
        <f t="shared" si="72"/>
        <v>2.9986694444444531E-2</v>
      </c>
      <c r="L926" s="13">
        <f>ABS(MA1SONY[[#This Row],[Erorr 2]])</f>
        <v>0.17316666666666691</v>
      </c>
      <c r="M926" s="11">
        <f>MA1SONY[[#This Row],[Abs Erorr 2]]/MA1SONY[[#This Row],[Adj Close]]</f>
        <v>9.3397623978828809E-3</v>
      </c>
      <c r="N926" s="9">
        <f t="shared" si="74"/>
        <v>18.159499999999998</v>
      </c>
      <c r="O926" s="14">
        <f>MA1SONY[[#This Row],[Adj Close]]-MA1SONY[[#This Row],[6-MA]]</f>
        <v>0.38130000000000308</v>
      </c>
      <c r="P926" s="13">
        <f>(MA1SONY[[#This Row],[Adj Close]]-N926)^2</f>
        <v>0.14538969000000235</v>
      </c>
      <c r="Q926" s="13">
        <f>ABS(MA1SONY[[#This Row],[Erorr 3]])</f>
        <v>0.38130000000000308</v>
      </c>
      <c r="R926" s="15">
        <f>MA1SONY[[#This Row],[Abs Erorr 3]]/MA1SONY[[#This Row],[Adj Close]]</f>
        <v>2.0565455643769583E-2</v>
      </c>
    </row>
    <row r="927" spans="2:18">
      <c r="B927" s="7">
        <v>45127.291666666664</v>
      </c>
      <c r="C927" s="8">
        <v>18.282</v>
      </c>
      <c r="D927" s="9">
        <f t="shared" si="71"/>
        <v>18.540800000000001</v>
      </c>
      <c r="E927" s="10">
        <f>MA1SONY[[#This Row],[Adj Close]]-MA1SONY[[#This Row],[Naive Trend ]]</f>
        <v>-0.25880000000000081</v>
      </c>
      <c r="F927" s="6">
        <f t="shared" si="70"/>
        <v>6.6977440000000416E-2</v>
      </c>
      <c r="G927" s="6">
        <f>ABS(MA1SONY[[#This Row],[Erorr 1]])</f>
        <v>0.25880000000000081</v>
      </c>
      <c r="H927" s="11">
        <f>MA1SONY[[#This Row],[Abs Erorr 1]]/MA1SONY[[#This Row],[Adj Close]]</f>
        <v>1.4156000437588929E-2</v>
      </c>
      <c r="I927" s="9">
        <f t="shared" si="73"/>
        <v>18.510099999999998</v>
      </c>
      <c r="J927" s="12">
        <f>(MA1SONY[[#This Row],[Adj Close]]-MA1SONY[[#This Row],[3-MA]])</f>
        <v>-0.22809999999999775</v>
      </c>
      <c r="K927" s="13">
        <f t="shared" si="72"/>
        <v>5.202960999999897E-2</v>
      </c>
      <c r="L927" s="13">
        <f>ABS(MA1SONY[[#This Row],[Erorr 2]])</f>
        <v>0.22809999999999775</v>
      </c>
      <c r="M927" s="11">
        <f>MA1SONY[[#This Row],[Abs Erorr 2]]/MA1SONY[[#This Row],[Adj Close]]</f>
        <v>1.2476753090471379E-2</v>
      </c>
      <c r="N927" s="9">
        <f t="shared" si="74"/>
        <v>18.320583333333335</v>
      </c>
      <c r="O927" s="14">
        <f>MA1SONY[[#This Row],[Adj Close]]-MA1SONY[[#This Row],[6-MA]]</f>
        <v>-3.858333333333519E-2</v>
      </c>
      <c r="P927" s="13">
        <f>(MA1SONY[[#This Row],[Adj Close]]-N927)^2</f>
        <v>1.4886736111112543E-3</v>
      </c>
      <c r="Q927" s="13">
        <f>ABS(MA1SONY[[#This Row],[Erorr 3]])</f>
        <v>3.858333333333519E-2</v>
      </c>
      <c r="R927" s="15">
        <f>MA1SONY[[#This Row],[Abs Erorr 3]]/MA1SONY[[#This Row],[Adj Close]]</f>
        <v>2.1104547277833491E-3</v>
      </c>
    </row>
    <row r="928" spans="2:18">
      <c r="B928" s="7">
        <v>45128.291666666664</v>
      </c>
      <c r="C928" s="8">
        <v>18.3095</v>
      </c>
      <c r="D928" s="9">
        <f t="shared" si="71"/>
        <v>18.282</v>
      </c>
      <c r="E928" s="10">
        <f>MA1SONY[[#This Row],[Adj Close]]-MA1SONY[[#This Row],[Naive Trend ]]</f>
        <v>2.7499999999999858E-2</v>
      </c>
      <c r="F928" s="6">
        <f t="shared" si="70"/>
        <v>7.5624999999999217E-4</v>
      </c>
      <c r="G928" s="6">
        <f>ABS(MA1SONY[[#This Row],[Erorr 1]])</f>
        <v>2.7499999999999858E-2</v>
      </c>
      <c r="H928" s="11">
        <f>MA1SONY[[#This Row],[Abs Erorr 1]]/MA1SONY[[#This Row],[Adj Close]]</f>
        <v>1.5019525382997819E-3</v>
      </c>
      <c r="I928" s="9">
        <f t="shared" si="73"/>
        <v>18.489166666666666</v>
      </c>
      <c r="J928" s="12">
        <f>(MA1SONY[[#This Row],[Adj Close]]-MA1SONY[[#This Row],[3-MA]])</f>
        <v>-0.17966666666666598</v>
      </c>
      <c r="K928" s="13">
        <f t="shared" si="72"/>
        <v>3.2280111111110864E-2</v>
      </c>
      <c r="L928" s="13">
        <f>ABS(MA1SONY[[#This Row],[Erorr 2]])</f>
        <v>0.17966666666666598</v>
      </c>
      <c r="M928" s="11">
        <f>MA1SONY[[#This Row],[Abs Erorr 2]]/MA1SONY[[#This Row],[Adj Close]]</f>
        <v>9.8127565835585892E-3</v>
      </c>
      <c r="N928" s="9">
        <f t="shared" si="74"/>
        <v>18.38625</v>
      </c>
      <c r="O928" s="14">
        <f>MA1SONY[[#This Row],[Adj Close]]-MA1SONY[[#This Row],[6-MA]]</f>
        <v>-7.675000000000054E-2</v>
      </c>
      <c r="P928" s="13">
        <f>(MA1SONY[[#This Row],[Adj Close]]-N928)^2</f>
        <v>5.8905625000000832E-3</v>
      </c>
      <c r="Q928" s="13">
        <f>ABS(MA1SONY[[#This Row],[Erorr 3]])</f>
        <v>7.675000000000054E-2</v>
      </c>
      <c r="R928" s="15">
        <f>MA1SONY[[#This Row],[Abs Erorr 3]]/MA1SONY[[#This Row],[Adj Close]]</f>
        <v>4.1918129932548972E-3</v>
      </c>
    </row>
    <row r="929" spans="2:18">
      <c r="B929" s="7">
        <v>45131.291666666664</v>
      </c>
      <c r="C929" s="8">
        <v>18.362400000000001</v>
      </c>
      <c r="D929" s="9">
        <f t="shared" si="71"/>
        <v>18.3095</v>
      </c>
      <c r="E929" s="10">
        <f>MA1SONY[[#This Row],[Adj Close]]-MA1SONY[[#This Row],[Naive Trend ]]</f>
        <v>5.2900000000001057E-2</v>
      </c>
      <c r="F929" s="6">
        <f t="shared" si="70"/>
        <v>2.7984100000001118E-3</v>
      </c>
      <c r="G929" s="6">
        <f>ABS(MA1SONY[[#This Row],[Erorr 1]])</f>
        <v>5.2900000000001057E-2</v>
      </c>
      <c r="H929" s="11">
        <f>MA1SONY[[#This Row],[Abs Erorr 1]]/MA1SONY[[#This Row],[Adj Close]]</f>
        <v>2.88088703001792E-3</v>
      </c>
      <c r="I929" s="9">
        <f t="shared" si="73"/>
        <v>18.377433333333332</v>
      </c>
      <c r="J929" s="12">
        <f>(MA1SONY[[#This Row],[Adj Close]]-MA1SONY[[#This Row],[3-MA]])</f>
        <v>-1.5033333333331456E-2</v>
      </c>
      <c r="K929" s="13">
        <f t="shared" si="72"/>
        <v>2.2600111111105466E-4</v>
      </c>
      <c r="L929" s="13">
        <f>ABS(MA1SONY[[#This Row],[Erorr 2]])</f>
        <v>1.5033333333331456E-2</v>
      </c>
      <c r="M929" s="11">
        <f>MA1SONY[[#This Row],[Abs Erorr 2]]/MA1SONY[[#This Row],[Adj Close]]</f>
        <v>8.1870198521606403E-4</v>
      </c>
      <c r="N929" s="9">
        <f t="shared" si="74"/>
        <v>18.372533333333333</v>
      </c>
      <c r="O929" s="14">
        <f>MA1SONY[[#This Row],[Adj Close]]-MA1SONY[[#This Row],[6-MA]]</f>
        <v>-1.0133333333332217E-2</v>
      </c>
      <c r="P929" s="13">
        <f>(MA1SONY[[#This Row],[Adj Close]]-N929)^2</f>
        <v>1.0268444444442183E-4</v>
      </c>
      <c r="Q929" s="13">
        <f>ABS(MA1SONY[[#This Row],[Erorr 3]])</f>
        <v>1.0133333333332217E-2</v>
      </c>
      <c r="R929" s="15">
        <f>MA1SONY[[#This Row],[Abs Erorr 3]]/MA1SONY[[#This Row],[Adj Close]]</f>
        <v>5.5185233593278748E-4</v>
      </c>
    </row>
    <row r="930" spans="2:18">
      <c r="B930" s="7">
        <v>45132.291666666664</v>
      </c>
      <c r="C930" s="8">
        <v>18.368300000000001</v>
      </c>
      <c r="D930" s="9">
        <f t="shared" si="71"/>
        <v>18.362400000000001</v>
      </c>
      <c r="E930" s="10">
        <f>MA1SONY[[#This Row],[Adj Close]]-MA1SONY[[#This Row],[Naive Trend ]]</f>
        <v>5.9000000000004604E-3</v>
      </c>
      <c r="F930" s="6">
        <f t="shared" si="70"/>
        <v>3.4810000000005435E-5</v>
      </c>
      <c r="G930" s="6">
        <f>ABS(MA1SONY[[#This Row],[Erorr 1]])</f>
        <v>5.9000000000004604E-3</v>
      </c>
      <c r="H930" s="11">
        <f>MA1SONY[[#This Row],[Abs Erorr 1]]/MA1SONY[[#This Row],[Adj Close]]</f>
        <v>3.212055552228818E-4</v>
      </c>
      <c r="I930" s="9">
        <f t="shared" si="73"/>
        <v>18.317966666666667</v>
      </c>
      <c r="J930" s="12">
        <f>(MA1SONY[[#This Row],[Adj Close]]-MA1SONY[[#This Row],[3-MA]])</f>
        <v>5.0333333333334451E-2</v>
      </c>
      <c r="K930" s="13">
        <f t="shared" si="72"/>
        <v>2.5334444444445568E-3</v>
      </c>
      <c r="L930" s="13">
        <f>ABS(MA1SONY[[#This Row],[Erorr 2]])</f>
        <v>5.0333333333334451E-2</v>
      </c>
      <c r="M930" s="11">
        <f>MA1SONY[[#This Row],[Abs Erorr 2]]/MA1SONY[[#This Row],[Adj Close]]</f>
        <v>2.7402281829747143E-3</v>
      </c>
      <c r="N930" s="9">
        <f t="shared" si="74"/>
        <v>18.414033333333332</v>
      </c>
      <c r="O930" s="14">
        <f>MA1SONY[[#This Row],[Adj Close]]-MA1SONY[[#This Row],[6-MA]]</f>
        <v>-4.5733333333330961E-2</v>
      </c>
      <c r="P930" s="13">
        <f>(MA1SONY[[#This Row],[Adj Close]]-N930)^2</f>
        <v>2.0915377777775608E-3</v>
      </c>
      <c r="Q930" s="13">
        <f>ABS(MA1SONY[[#This Row],[Erorr 3]])</f>
        <v>4.5733333333330961E-2</v>
      </c>
      <c r="R930" s="15">
        <f>MA1SONY[[#This Row],[Abs Erorr 3]]/MA1SONY[[#This Row],[Adj Close]]</f>
        <v>2.4897967331397549E-3</v>
      </c>
    </row>
    <row r="931" spans="2:18">
      <c r="B931" s="7">
        <v>45133.291666666664</v>
      </c>
      <c r="C931" s="8">
        <v>18.3781</v>
      </c>
      <c r="D931" s="9">
        <f t="shared" si="71"/>
        <v>18.368300000000001</v>
      </c>
      <c r="E931" s="10">
        <f>MA1SONY[[#This Row],[Adj Close]]-MA1SONY[[#This Row],[Naive Trend ]]</f>
        <v>9.7999999999984766E-3</v>
      </c>
      <c r="F931" s="6">
        <f t="shared" si="70"/>
        <v>9.6039999999970139E-5</v>
      </c>
      <c r="G931" s="6">
        <f>ABS(MA1SONY[[#This Row],[Erorr 1]])</f>
        <v>9.7999999999984766E-3</v>
      </c>
      <c r="H931" s="11">
        <f>MA1SONY[[#This Row],[Abs Erorr 1]]/MA1SONY[[#This Row],[Adj Close]]</f>
        <v>5.3324337118627484E-4</v>
      </c>
      <c r="I931" s="9">
        <f t="shared" si="73"/>
        <v>18.346733333333333</v>
      </c>
      <c r="J931" s="12">
        <f>(MA1SONY[[#This Row],[Adj Close]]-MA1SONY[[#This Row],[3-MA]])</f>
        <v>3.1366666666666987E-2</v>
      </c>
      <c r="K931" s="13">
        <f t="shared" si="72"/>
        <v>9.8386777777779793E-4</v>
      </c>
      <c r="L931" s="13">
        <f>ABS(MA1SONY[[#This Row],[Erorr 2]])</f>
        <v>3.1366666666666987E-2</v>
      </c>
      <c r="M931" s="11">
        <f>MA1SONY[[#This Row],[Abs Erorr 2]]/MA1SONY[[#This Row],[Adj Close]]</f>
        <v>1.7067415383890058E-3</v>
      </c>
      <c r="N931" s="9">
        <f t="shared" si="74"/>
        <v>18.417950000000001</v>
      </c>
      <c r="O931" s="14">
        <f>MA1SONY[[#This Row],[Adj Close]]-MA1SONY[[#This Row],[6-MA]]</f>
        <v>-3.9850000000001273E-2</v>
      </c>
      <c r="P931" s="13">
        <f>(MA1SONY[[#This Row],[Adj Close]]-N931)^2</f>
        <v>1.5880225000001016E-3</v>
      </c>
      <c r="Q931" s="13">
        <f>ABS(MA1SONY[[#This Row],[Erorr 3]])</f>
        <v>3.9850000000001273E-2</v>
      </c>
      <c r="R931" s="15">
        <f>MA1SONY[[#This Row],[Abs Erorr 3]]/MA1SONY[[#This Row],[Adj Close]]</f>
        <v>2.1683416675282686E-3</v>
      </c>
    </row>
    <row r="932" spans="2:18">
      <c r="B932" s="7">
        <v>45134.291666666664</v>
      </c>
      <c r="C932" s="8">
        <v>18.382000000000001</v>
      </c>
      <c r="D932" s="9">
        <f t="shared" si="71"/>
        <v>18.3781</v>
      </c>
      <c r="E932" s="10">
        <f>MA1SONY[[#This Row],[Adj Close]]-MA1SONY[[#This Row],[Naive Trend ]]</f>
        <v>3.9000000000015689E-3</v>
      </c>
      <c r="F932" s="6">
        <f t="shared" si="70"/>
        <v>1.5210000000012238E-5</v>
      </c>
      <c r="G932" s="6">
        <f>ABS(MA1SONY[[#This Row],[Erorr 1]])</f>
        <v>3.9000000000015689E-3</v>
      </c>
      <c r="H932" s="11">
        <f>MA1SONY[[#This Row],[Abs Erorr 1]]/MA1SONY[[#This Row],[Adj Close]]</f>
        <v>2.1216407355029751E-4</v>
      </c>
      <c r="I932" s="9">
        <f t="shared" si="73"/>
        <v>18.369600000000002</v>
      </c>
      <c r="J932" s="12">
        <f>(MA1SONY[[#This Row],[Adj Close]]-MA1SONY[[#This Row],[3-MA]])</f>
        <v>1.2399999999999523E-2</v>
      </c>
      <c r="K932" s="13">
        <f t="shared" si="72"/>
        <v>1.5375999999998815E-4</v>
      </c>
      <c r="L932" s="13">
        <f>ABS(MA1SONY[[#This Row],[Erorr 2]])</f>
        <v>1.2399999999999523E-2</v>
      </c>
      <c r="M932" s="11">
        <f>MA1SONY[[#This Row],[Abs Erorr 2]]/MA1SONY[[#This Row],[Adj Close]]</f>
        <v>6.7457295180064852E-4</v>
      </c>
      <c r="N932" s="9">
        <f t="shared" si="74"/>
        <v>18.373516666666667</v>
      </c>
      <c r="O932" s="14">
        <f>MA1SONY[[#This Row],[Adj Close]]-MA1SONY[[#This Row],[6-MA]]</f>
        <v>8.4833333333342864E-3</v>
      </c>
      <c r="P932" s="13">
        <f>(MA1SONY[[#This Row],[Adj Close]]-N932)^2</f>
        <v>7.1966944444460621E-5</v>
      </c>
      <c r="Q932" s="13">
        <f>ABS(MA1SONY[[#This Row],[Erorr 3]])</f>
        <v>8.4833333333342864E-3</v>
      </c>
      <c r="R932" s="15">
        <f>MA1SONY[[#This Row],[Abs Erorr 3]]/MA1SONY[[#This Row],[Adj Close]]</f>
        <v>4.6150219417551332E-4</v>
      </c>
    </row>
    <row r="933" spans="2:18">
      <c r="B933" s="7">
        <v>45135.291666666664</v>
      </c>
      <c r="C933" s="8">
        <v>18.325199999999999</v>
      </c>
      <c r="D933" s="9">
        <f t="shared" si="71"/>
        <v>18.382000000000001</v>
      </c>
      <c r="E933" s="10">
        <f>MA1SONY[[#This Row],[Adj Close]]-MA1SONY[[#This Row],[Naive Trend ]]</f>
        <v>-5.6800000000002626E-2</v>
      </c>
      <c r="F933" s="6">
        <f t="shared" si="70"/>
        <v>3.2262400000002984E-3</v>
      </c>
      <c r="G933" s="6">
        <f>ABS(MA1SONY[[#This Row],[Erorr 1]])</f>
        <v>5.6800000000002626E-2</v>
      </c>
      <c r="H933" s="11">
        <f>MA1SONY[[#This Row],[Abs Erorr 1]]/MA1SONY[[#This Row],[Adj Close]]</f>
        <v>3.0995568943314468E-3</v>
      </c>
      <c r="I933" s="9">
        <f t="shared" si="73"/>
        <v>18.376133333333332</v>
      </c>
      <c r="J933" s="12">
        <f>(MA1SONY[[#This Row],[Adj Close]]-MA1SONY[[#This Row],[3-MA]])</f>
        <v>-5.0933333333333053E-2</v>
      </c>
      <c r="K933" s="13">
        <f t="shared" si="72"/>
        <v>2.5942044444444159E-3</v>
      </c>
      <c r="L933" s="13">
        <f>ABS(MA1SONY[[#This Row],[Erorr 2]])</f>
        <v>5.0933333333333053E-2</v>
      </c>
      <c r="M933" s="11">
        <f>MA1SONY[[#This Row],[Abs Erorr 2]]/MA1SONY[[#This Row],[Adj Close]]</f>
        <v>2.7794148676867406E-3</v>
      </c>
      <c r="N933" s="9">
        <f t="shared" si="74"/>
        <v>18.347049999999999</v>
      </c>
      <c r="O933" s="14">
        <f>MA1SONY[[#This Row],[Adj Close]]-MA1SONY[[#This Row],[6-MA]]</f>
        <v>-2.1850000000000591E-2</v>
      </c>
      <c r="P933" s="13">
        <f>(MA1SONY[[#This Row],[Adj Close]]-N933)^2</f>
        <v>4.7742250000002584E-4</v>
      </c>
      <c r="Q933" s="13">
        <f>ABS(MA1SONY[[#This Row],[Erorr 3]])</f>
        <v>2.1850000000000591E-2</v>
      </c>
      <c r="R933" s="15">
        <f>MA1SONY[[#This Row],[Abs Erorr 3]]/MA1SONY[[#This Row],[Adj Close]]</f>
        <v>1.1923471503721974E-3</v>
      </c>
    </row>
    <row r="934" spans="2:18">
      <c r="B934" s="7">
        <v>45138.291666666664</v>
      </c>
      <c r="C934" s="8">
        <v>18.3507</v>
      </c>
      <c r="D934" s="9">
        <f t="shared" si="71"/>
        <v>18.325199999999999</v>
      </c>
      <c r="E934" s="10">
        <f>MA1SONY[[#This Row],[Adj Close]]-MA1SONY[[#This Row],[Naive Trend ]]</f>
        <v>2.5500000000000966E-2</v>
      </c>
      <c r="F934" s="6">
        <f t="shared" si="70"/>
        <v>6.5025000000004933E-4</v>
      </c>
      <c r="G934" s="6">
        <f>ABS(MA1SONY[[#This Row],[Erorr 1]])</f>
        <v>2.5500000000000966E-2</v>
      </c>
      <c r="H934" s="11">
        <f>MA1SONY[[#This Row],[Abs Erorr 1]]/MA1SONY[[#This Row],[Adj Close]]</f>
        <v>1.3895927675784013E-3</v>
      </c>
      <c r="I934" s="9">
        <f t="shared" si="73"/>
        <v>18.361766666666668</v>
      </c>
      <c r="J934" s="12">
        <f>(MA1SONY[[#This Row],[Adj Close]]-MA1SONY[[#This Row],[3-MA]])</f>
        <v>-1.1066666666668112E-2</v>
      </c>
      <c r="K934" s="13">
        <f t="shared" si="72"/>
        <v>1.224711111111431E-4</v>
      </c>
      <c r="L934" s="13">
        <f>ABS(MA1SONY[[#This Row],[Erorr 2]])</f>
        <v>1.1066666666668112E-2</v>
      </c>
      <c r="M934" s="11">
        <f>MA1SONY[[#This Row],[Abs Erorr 2]]/MA1SONY[[#This Row],[Adj Close]]</f>
        <v>6.0306509651774113E-4</v>
      </c>
      <c r="N934" s="9">
        <f t="shared" si="74"/>
        <v>18.35425</v>
      </c>
      <c r="O934" s="14">
        <f>MA1SONY[[#This Row],[Adj Close]]-MA1SONY[[#This Row],[6-MA]]</f>
        <v>-3.5500000000006082E-3</v>
      </c>
      <c r="P934" s="13">
        <f>(MA1SONY[[#This Row],[Adj Close]]-N934)^2</f>
        <v>1.2602500000004318E-5</v>
      </c>
      <c r="Q934" s="13">
        <f>ABS(MA1SONY[[#This Row],[Erorr 3]])</f>
        <v>3.5500000000006082E-3</v>
      </c>
      <c r="R934" s="15">
        <f>MA1SONY[[#This Row],[Abs Erorr 3]]/MA1SONY[[#This Row],[Adj Close]]</f>
        <v>1.9345311078054834E-4</v>
      </c>
    </row>
    <row r="935" spans="2:18">
      <c r="B935" s="7">
        <v>45139.291666666664</v>
      </c>
      <c r="C935" s="8">
        <v>18.3291</v>
      </c>
      <c r="D935" s="9">
        <f t="shared" si="71"/>
        <v>18.3507</v>
      </c>
      <c r="E935" s="10">
        <f>MA1SONY[[#This Row],[Adj Close]]-MA1SONY[[#This Row],[Naive Trend ]]</f>
        <v>-2.1599999999999397E-2</v>
      </c>
      <c r="F935" s="6">
        <f t="shared" si="70"/>
        <v>4.6655999999997396E-4</v>
      </c>
      <c r="G935" s="6">
        <f>ABS(MA1SONY[[#This Row],[Erorr 1]])</f>
        <v>2.1599999999999397E-2</v>
      </c>
      <c r="H935" s="11">
        <f>MA1SONY[[#This Row],[Abs Erorr 1]]/MA1SONY[[#This Row],[Adj Close]]</f>
        <v>1.1784539339083422E-3</v>
      </c>
      <c r="I935" s="9">
        <f t="shared" si="73"/>
        <v>18.352633333333333</v>
      </c>
      <c r="J935" s="12">
        <f>(MA1SONY[[#This Row],[Adj Close]]-MA1SONY[[#This Row],[3-MA]])</f>
        <v>-2.3533333333332962E-2</v>
      </c>
      <c r="K935" s="13">
        <f t="shared" si="72"/>
        <v>5.5381777777776034E-4</v>
      </c>
      <c r="L935" s="13">
        <f>ABS(MA1SONY[[#This Row],[Erorr 2]])</f>
        <v>2.3533333333332962E-2</v>
      </c>
      <c r="M935" s="11">
        <f>MA1SONY[[#This Row],[Abs Erorr 2]]/MA1SONY[[#This Row],[Adj Close]]</f>
        <v>1.283932835400154E-3</v>
      </c>
      <c r="N935" s="9">
        <f t="shared" si="74"/>
        <v>18.361116666666668</v>
      </c>
      <c r="O935" s="14">
        <f>MA1SONY[[#This Row],[Adj Close]]-MA1SONY[[#This Row],[6-MA]]</f>
        <v>-3.2016666666667248E-2</v>
      </c>
      <c r="P935" s="13">
        <f>(MA1SONY[[#This Row],[Adj Close]]-N935)^2</f>
        <v>1.0250669444444816E-3</v>
      </c>
      <c r="Q935" s="13">
        <f>ABS(MA1SONY[[#This Row],[Erorr 3]])</f>
        <v>3.2016666666667248E-2</v>
      </c>
      <c r="R935" s="15">
        <f>MA1SONY[[#This Row],[Abs Erorr 3]]/MA1SONY[[#This Row],[Adj Close]]</f>
        <v>1.7467669807392206E-3</v>
      </c>
    </row>
    <row r="936" spans="2:18">
      <c r="B936" s="7">
        <v>45140.291666666664</v>
      </c>
      <c r="C936" s="8">
        <v>17.854600000000001</v>
      </c>
      <c r="D936" s="9">
        <f t="shared" si="71"/>
        <v>18.3291</v>
      </c>
      <c r="E936" s="10">
        <f>MA1SONY[[#This Row],[Adj Close]]-MA1SONY[[#This Row],[Naive Trend ]]</f>
        <v>-0.47449999999999903</v>
      </c>
      <c r="F936" s="6">
        <f t="shared" si="70"/>
        <v>0.22515024999999908</v>
      </c>
      <c r="G936" s="6">
        <f>ABS(MA1SONY[[#This Row],[Erorr 1]])</f>
        <v>0.47449999999999903</v>
      </c>
      <c r="H936" s="11">
        <f>MA1SONY[[#This Row],[Abs Erorr 1]]/MA1SONY[[#This Row],[Adj Close]]</f>
        <v>2.6575784391697322E-2</v>
      </c>
      <c r="I936" s="9">
        <f t="shared" si="73"/>
        <v>18.334999999999997</v>
      </c>
      <c r="J936" s="12">
        <f>(MA1SONY[[#This Row],[Adj Close]]-MA1SONY[[#This Row],[3-MA]])</f>
        <v>-0.48039999999999594</v>
      </c>
      <c r="K936" s="13">
        <f t="shared" si="72"/>
        <v>0.2307841599999961</v>
      </c>
      <c r="L936" s="13">
        <f>ABS(MA1SONY[[#This Row],[Erorr 2]])</f>
        <v>0.48039999999999594</v>
      </c>
      <c r="M936" s="11">
        <f>MA1SONY[[#This Row],[Abs Erorr 2]]/MA1SONY[[#This Row],[Adj Close]]</f>
        <v>2.6906231447357876E-2</v>
      </c>
      <c r="N936" s="9">
        <f t="shared" si="74"/>
        <v>18.355566666666665</v>
      </c>
      <c r="O936" s="14">
        <f>MA1SONY[[#This Row],[Adj Close]]-MA1SONY[[#This Row],[6-MA]]</f>
        <v>-0.50096666666666323</v>
      </c>
      <c r="P936" s="13">
        <f>(MA1SONY[[#This Row],[Adj Close]]-N936)^2</f>
        <v>0.25096760111110766</v>
      </c>
      <c r="Q936" s="13">
        <f>ABS(MA1SONY[[#This Row],[Erorr 3]])</f>
        <v>0.50096666666666323</v>
      </c>
      <c r="R936" s="15">
        <f>MA1SONY[[#This Row],[Abs Erorr 3]]/MA1SONY[[#This Row],[Adj Close]]</f>
        <v>2.8058128810875809E-2</v>
      </c>
    </row>
    <row r="937" spans="2:18">
      <c r="B937" s="7">
        <v>45141.291666666664</v>
      </c>
      <c r="C937" s="8">
        <v>17.650700000000001</v>
      </c>
      <c r="D937" s="9">
        <f t="shared" si="71"/>
        <v>17.854600000000001</v>
      </c>
      <c r="E937" s="10">
        <f>MA1SONY[[#This Row],[Adj Close]]-MA1SONY[[#This Row],[Naive Trend ]]</f>
        <v>-0.20390000000000086</v>
      </c>
      <c r="F937" s="6">
        <f t="shared" si="70"/>
        <v>4.1575210000000348E-2</v>
      </c>
      <c r="G937" s="6">
        <f>ABS(MA1SONY[[#This Row],[Erorr 1]])</f>
        <v>0.20390000000000086</v>
      </c>
      <c r="H937" s="11">
        <f>MA1SONY[[#This Row],[Abs Erorr 1]]/MA1SONY[[#This Row],[Adj Close]]</f>
        <v>1.1551949781028564E-2</v>
      </c>
      <c r="I937" s="9">
        <f t="shared" si="73"/>
        <v>18.178133333333335</v>
      </c>
      <c r="J937" s="12">
        <f>(MA1SONY[[#This Row],[Adj Close]]-MA1SONY[[#This Row],[3-MA]])</f>
        <v>-0.52743333333333453</v>
      </c>
      <c r="K937" s="13">
        <f t="shared" si="72"/>
        <v>0.2781859211111124</v>
      </c>
      <c r="L937" s="13">
        <f>ABS(MA1SONY[[#This Row],[Erorr 2]])</f>
        <v>0.52743333333333453</v>
      </c>
      <c r="M937" s="11">
        <f>MA1SONY[[#This Row],[Abs Erorr 2]]/MA1SONY[[#This Row],[Adj Close]]</f>
        <v>2.9881723293316103E-2</v>
      </c>
      <c r="N937" s="9">
        <f t="shared" si="74"/>
        <v>18.269950000000001</v>
      </c>
      <c r="O937" s="14">
        <f>MA1SONY[[#This Row],[Adj Close]]-MA1SONY[[#This Row],[6-MA]]</f>
        <v>-0.61925000000000097</v>
      </c>
      <c r="P937" s="13">
        <f>(MA1SONY[[#This Row],[Adj Close]]-N937)^2</f>
        <v>0.38347056250000122</v>
      </c>
      <c r="Q937" s="13">
        <f>ABS(MA1SONY[[#This Row],[Erorr 3]])</f>
        <v>0.61925000000000097</v>
      </c>
      <c r="R937" s="15">
        <f>MA1SONY[[#This Row],[Abs Erorr 3]]/MA1SONY[[#This Row],[Adj Close]]</f>
        <v>3.5083594418351731E-2</v>
      </c>
    </row>
    <row r="938" spans="2:18">
      <c r="B938" s="7">
        <v>45142.291666666664</v>
      </c>
      <c r="C938" s="8">
        <v>17.682099999999998</v>
      </c>
      <c r="D938" s="9">
        <f t="shared" si="71"/>
        <v>17.650700000000001</v>
      </c>
      <c r="E938" s="10">
        <f>MA1SONY[[#This Row],[Adj Close]]-MA1SONY[[#This Row],[Naive Trend ]]</f>
        <v>3.1399999999997874E-2</v>
      </c>
      <c r="F938" s="6">
        <f t="shared" si="70"/>
        <v>9.8595999999986656E-4</v>
      </c>
      <c r="G938" s="6">
        <f>ABS(MA1SONY[[#This Row],[Erorr 1]])</f>
        <v>3.1399999999997874E-2</v>
      </c>
      <c r="H938" s="11">
        <f>MA1SONY[[#This Row],[Abs Erorr 1]]/MA1SONY[[#This Row],[Adj Close]]</f>
        <v>1.7758071722248985E-3</v>
      </c>
      <c r="I938" s="9">
        <f t="shared" si="73"/>
        <v>17.944800000000001</v>
      </c>
      <c r="J938" s="12">
        <f>(MA1SONY[[#This Row],[Adj Close]]-MA1SONY[[#This Row],[3-MA]])</f>
        <v>-0.26270000000000238</v>
      </c>
      <c r="K938" s="13">
        <f t="shared" si="72"/>
        <v>6.9011290000001252E-2</v>
      </c>
      <c r="L938" s="13">
        <f>ABS(MA1SONY[[#This Row],[Erorr 2]])</f>
        <v>0.26270000000000238</v>
      </c>
      <c r="M938" s="11">
        <f>MA1SONY[[#This Row],[Abs Erorr 2]]/MA1SONY[[#This Row],[Adj Close]]</f>
        <v>1.4856832616035561E-2</v>
      </c>
      <c r="N938" s="9">
        <f t="shared" si="74"/>
        <v>18.148716666666669</v>
      </c>
      <c r="O938" s="14">
        <f>MA1SONY[[#This Row],[Adj Close]]-MA1SONY[[#This Row],[6-MA]]</f>
        <v>-0.46661666666667045</v>
      </c>
      <c r="P938" s="13">
        <f>(MA1SONY[[#This Row],[Adj Close]]-N938)^2</f>
        <v>0.21773111361111464</v>
      </c>
      <c r="Q938" s="13">
        <f>ABS(MA1SONY[[#This Row],[Erorr 3]])</f>
        <v>0.46661666666667045</v>
      </c>
      <c r="R938" s="15">
        <f>MA1SONY[[#This Row],[Abs Erorr 3]]/MA1SONY[[#This Row],[Adj Close]]</f>
        <v>2.638921093459886E-2</v>
      </c>
    </row>
    <row r="939" spans="2:18">
      <c r="B939" s="7">
        <v>45145.291666666664</v>
      </c>
      <c r="C939" s="8">
        <v>17.731100000000001</v>
      </c>
      <c r="D939" s="9">
        <f t="shared" si="71"/>
        <v>17.682099999999998</v>
      </c>
      <c r="E939" s="10">
        <f>MA1SONY[[#This Row],[Adj Close]]-MA1SONY[[#This Row],[Naive Trend ]]</f>
        <v>4.9000000000003041E-2</v>
      </c>
      <c r="F939" s="6">
        <f t="shared" si="70"/>
        <v>2.4010000000002979E-3</v>
      </c>
      <c r="G939" s="6">
        <f>ABS(MA1SONY[[#This Row],[Erorr 1]])</f>
        <v>4.9000000000003041E-2</v>
      </c>
      <c r="H939" s="11">
        <f>MA1SONY[[#This Row],[Abs Erorr 1]]/MA1SONY[[#This Row],[Adj Close]]</f>
        <v>2.7635059302583052E-3</v>
      </c>
      <c r="I939" s="9">
        <f t="shared" si="73"/>
        <v>17.729133333333333</v>
      </c>
      <c r="J939" s="12">
        <f>(MA1SONY[[#This Row],[Adj Close]]-MA1SONY[[#This Row],[3-MA]])</f>
        <v>1.9666666666680044E-3</v>
      </c>
      <c r="K939" s="13">
        <f t="shared" si="72"/>
        <v>3.8677777777830394E-6</v>
      </c>
      <c r="L939" s="13">
        <f>ABS(MA1SONY[[#This Row],[Erorr 2]])</f>
        <v>1.9666666666680044E-3</v>
      </c>
      <c r="M939" s="11">
        <f>MA1SONY[[#This Row],[Abs Erorr 2]]/MA1SONY[[#This Row],[Adj Close]]</f>
        <v>1.1091622441179646E-4</v>
      </c>
      <c r="N939" s="9">
        <f t="shared" si="74"/>
        <v>18.032066666666665</v>
      </c>
      <c r="O939" s="14">
        <f>MA1SONY[[#This Row],[Adj Close]]-MA1SONY[[#This Row],[6-MA]]</f>
        <v>-0.30096666666666394</v>
      </c>
      <c r="P939" s="13">
        <f>(MA1SONY[[#This Row],[Adj Close]]-N939)^2</f>
        <v>9.0580934444442804E-2</v>
      </c>
      <c r="Q939" s="13">
        <f>ABS(MA1SONY[[#This Row],[Erorr 3]])</f>
        <v>0.30096666666666394</v>
      </c>
      <c r="R939" s="15">
        <f>MA1SONY[[#This Row],[Abs Erorr 3]]/MA1SONY[[#This Row],[Adj Close]]</f>
        <v>1.6973942207007119E-2</v>
      </c>
    </row>
    <row r="940" spans="2:18">
      <c r="B940" s="7">
        <v>45146.291666666664</v>
      </c>
      <c r="C940" s="8">
        <v>17.6096</v>
      </c>
      <c r="D940" s="9">
        <f t="shared" si="71"/>
        <v>17.731100000000001</v>
      </c>
      <c r="E940" s="10">
        <f>MA1SONY[[#This Row],[Adj Close]]-MA1SONY[[#This Row],[Naive Trend ]]</f>
        <v>-0.12150000000000105</v>
      </c>
      <c r="F940" s="6">
        <f t="shared" si="70"/>
        <v>1.4762250000000256E-2</v>
      </c>
      <c r="G940" s="6">
        <f>ABS(MA1SONY[[#This Row],[Erorr 1]])</f>
        <v>0.12150000000000105</v>
      </c>
      <c r="H940" s="11">
        <f>MA1SONY[[#This Row],[Abs Erorr 1]]/MA1SONY[[#This Row],[Adj Close]]</f>
        <v>6.8996456478285168E-3</v>
      </c>
      <c r="I940" s="9">
        <f t="shared" si="73"/>
        <v>17.687966666666668</v>
      </c>
      <c r="J940" s="12">
        <f>(MA1SONY[[#This Row],[Adj Close]]-MA1SONY[[#This Row],[3-MA]])</f>
        <v>-7.8366666666667584E-2</v>
      </c>
      <c r="K940" s="13">
        <f t="shared" si="72"/>
        <v>6.1413344444445879E-3</v>
      </c>
      <c r="L940" s="13">
        <f>ABS(MA1SONY[[#This Row],[Erorr 2]])</f>
        <v>7.8366666666667584E-2</v>
      </c>
      <c r="M940" s="11">
        <f>MA1SONY[[#This Row],[Abs Erorr 2]]/MA1SONY[[#This Row],[Adj Close]]</f>
        <v>4.4502241201769249E-3</v>
      </c>
      <c r="N940" s="9">
        <f t="shared" si="74"/>
        <v>17.933049999999998</v>
      </c>
      <c r="O940" s="14">
        <f>MA1SONY[[#This Row],[Adj Close]]-MA1SONY[[#This Row],[6-MA]]</f>
        <v>-0.32344999999999757</v>
      </c>
      <c r="P940" s="13">
        <f>(MA1SONY[[#This Row],[Adj Close]]-N940)^2</f>
        <v>0.10461990249999843</v>
      </c>
      <c r="Q940" s="13">
        <f>ABS(MA1SONY[[#This Row],[Erorr 3]])</f>
        <v>0.32344999999999757</v>
      </c>
      <c r="R940" s="15">
        <f>MA1SONY[[#This Row],[Abs Erorr 3]]/MA1SONY[[#This Row],[Adj Close]]</f>
        <v>1.8367822097037842E-2</v>
      </c>
    </row>
    <row r="941" spans="2:18">
      <c r="B941" s="7">
        <v>45147.291666666664</v>
      </c>
      <c r="C941" s="8">
        <v>16.4391</v>
      </c>
      <c r="D941" s="9">
        <f t="shared" si="71"/>
        <v>17.6096</v>
      </c>
      <c r="E941" s="10">
        <f>MA1SONY[[#This Row],[Adj Close]]-MA1SONY[[#This Row],[Naive Trend ]]</f>
        <v>-1.1705000000000005</v>
      </c>
      <c r="F941" s="6">
        <f t="shared" si="70"/>
        <v>1.3700702500000013</v>
      </c>
      <c r="G941" s="6">
        <f>ABS(MA1SONY[[#This Row],[Erorr 1]])</f>
        <v>1.1705000000000005</v>
      </c>
      <c r="H941" s="11">
        <f>MA1SONY[[#This Row],[Abs Erorr 1]]/MA1SONY[[#This Row],[Adj Close]]</f>
        <v>7.1202194767353483E-2</v>
      </c>
      <c r="I941" s="9">
        <f t="shared" si="73"/>
        <v>17.674266666666668</v>
      </c>
      <c r="J941" s="12">
        <f>(MA1SONY[[#This Row],[Adj Close]]-MA1SONY[[#This Row],[3-MA]])</f>
        <v>-1.2351666666666681</v>
      </c>
      <c r="K941" s="13">
        <f t="shared" si="72"/>
        <v>1.5256366944444479</v>
      </c>
      <c r="L941" s="13">
        <f>ABS(MA1SONY[[#This Row],[Erorr 2]])</f>
        <v>1.2351666666666681</v>
      </c>
      <c r="M941" s="11">
        <f>MA1SONY[[#This Row],[Abs Erorr 2]]/MA1SONY[[#This Row],[Adj Close]]</f>
        <v>7.5135905655824717E-2</v>
      </c>
      <c r="N941" s="9">
        <f t="shared" si="74"/>
        <v>17.809533333333334</v>
      </c>
      <c r="O941" s="14">
        <f>MA1SONY[[#This Row],[Adj Close]]-MA1SONY[[#This Row],[6-MA]]</f>
        <v>-1.3704333333333345</v>
      </c>
      <c r="P941" s="13">
        <f>(MA1SONY[[#This Row],[Adj Close]]-N941)^2</f>
        <v>1.8780875211111143</v>
      </c>
      <c r="Q941" s="13">
        <f>ABS(MA1SONY[[#This Row],[Erorr 3]])</f>
        <v>1.3704333333333345</v>
      </c>
      <c r="R941" s="15">
        <f>MA1SONY[[#This Row],[Abs Erorr 3]]/MA1SONY[[#This Row],[Adj Close]]</f>
        <v>8.3364255545214427E-2</v>
      </c>
    </row>
    <row r="942" spans="2:18">
      <c r="B942" s="7">
        <v>45148.291666666664</v>
      </c>
      <c r="C942" s="8">
        <v>16.750900000000001</v>
      </c>
      <c r="D942" s="9">
        <f t="shared" si="71"/>
        <v>16.4391</v>
      </c>
      <c r="E942" s="10">
        <f>MA1SONY[[#This Row],[Adj Close]]-MA1SONY[[#This Row],[Naive Trend ]]</f>
        <v>0.31180000000000163</v>
      </c>
      <c r="F942" s="6">
        <f t="shared" si="70"/>
        <v>9.7219240000001012E-2</v>
      </c>
      <c r="G942" s="6">
        <f>ABS(MA1SONY[[#This Row],[Erorr 1]])</f>
        <v>0.31180000000000163</v>
      </c>
      <c r="H942" s="11">
        <f>MA1SONY[[#This Row],[Abs Erorr 1]]/MA1SONY[[#This Row],[Adj Close]]</f>
        <v>1.8613925221928469E-2</v>
      </c>
      <c r="I942" s="9">
        <f t="shared" si="73"/>
        <v>17.259933333333333</v>
      </c>
      <c r="J942" s="12">
        <f>(MA1SONY[[#This Row],[Adj Close]]-MA1SONY[[#This Row],[3-MA]])</f>
        <v>-0.50903333333333123</v>
      </c>
      <c r="K942" s="13">
        <f t="shared" si="72"/>
        <v>0.25911493444444228</v>
      </c>
      <c r="L942" s="13">
        <f>ABS(MA1SONY[[#This Row],[Erorr 2]])</f>
        <v>0.50903333333333123</v>
      </c>
      <c r="M942" s="11">
        <f>MA1SONY[[#This Row],[Abs Erorr 2]]/MA1SONY[[#This Row],[Adj Close]]</f>
        <v>3.0388416940781163E-2</v>
      </c>
      <c r="N942" s="9">
        <f t="shared" si="74"/>
        <v>17.494533333333333</v>
      </c>
      <c r="O942" s="14">
        <f>MA1SONY[[#This Row],[Adj Close]]-MA1SONY[[#This Row],[6-MA]]</f>
        <v>-0.74363333333333159</v>
      </c>
      <c r="P942" s="13">
        <f>(MA1SONY[[#This Row],[Adj Close]]-N942)^2</f>
        <v>0.55299053444444191</v>
      </c>
      <c r="Q942" s="13">
        <f>ABS(MA1SONY[[#This Row],[Erorr 3]])</f>
        <v>0.74363333333333159</v>
      </c>
      <c r="R942" s="15">
        <f>MA1SONY[[#This Row],[Abs Erorr 3]]/MA1SONY[[#This Row],[Adj Close]]</f>
        <v>4.4393634570878672E-2</v>
      </c>
    </row>
    <row r="943" spans="2:18">
      <c r="B943" s="7">
        <v>45149.291666666664</v>
      </c>
      <c r="C943" s="8">
        <v>16.778300000000002</v>
      </c>
      <c r="D943" s="9">
        <f t="shared" si="71"/>
        <v>16.750900000000001</v>
      </c>
      <c r="E943" s="10">
        <f>MA1SONY[[#This Row],[Adj Close]]-MA1SONY[[#This Row],[Naive Trend ]]</f>
        <v>2.7400000000000091E-2</v>
      </c>
      <c r="F943" s="6">
        <f t="shared" si="70"/>
        <v>7.5076000000000493E-4</v>
      </c>
      <c r="G943" s="6">
        <f>ABS(MA1SONY[[#This Row],[Erorr 1]])</f>
        <v>2.7400000000000091E-2</v>
      </c>
      <c r="H943" s="11">
        <f>MA1SONY[[#This Row],[Abs Erorr 1]]/MA1SONY[[#This Row],[Adj Close]]</f>
        <v>1.633061752382547E-3</v>
      </c>
      <c r="I943" s="9">
        <f t="shared" si="73"/>
        <v>16.933199999999999</v>
      </c>
      <c r="J943" s="12">
        <f>(MA1SONY[[#This Row],[Adj Close]]-MA1SONY[[#This Row],[3-MA]])</f>
        <v>-0.15489999999999782</v>
      </c>
      <c r="K943" s="13">
        <f t="shared" si="72"/>
        <v>2.3994009999999323E-2</v>
      </c>
      <c r="L943" s="13">
        <f>ABS(MA1SONY[[#This Row],[Erorr 2]])</f>
        <v>0.15489999999999782</v>
      </c>
      <c r="M943" s="11">
        <f>MA1SONY[[#This Row],[Abs Erorr 2]]/MA1SONY[[#This Row],[Adj Close]]</f>
        <v>9.232162972410661E-3</v>
      </c>
      <c r="N943" s="9">
        <f t="shared" si="74"/>
        <v>17.310583333333334</v>
      </c>
      <c r="O943" s="14">
        <f>MA1SONY[[#This Row],[Adj Close]]-MA1SONY[[#This Row],[6-MA]]</f>
        <v>-0.53228333333333211</v>
      </c>
      <c r="P943" s="13">
        <f>(MA1SONY[[#This Row],[Adj Close]]-N943)^2</f>
        <v>0.28332554694444312</v>
      </c>
      <c r="Q943" s="13">
        <f>ABS(MA1SONY[[#This Row],[Erorr 3]])</f>
        <v>0.53228333333333211</v>
      </c>
      <c r="R943" s="15">
        <f>MA1SONY[[#This Row],[Abs Erorr 3]]/MA1SONY[[#This Row],[Adj Close]]</f>
        <v>3.1724509237129626E-2</v>
      </c>
    </row>
    <row r="944" spans="2:18">
      <c r="B944" s="7">
        <v>45152.291666666664</v>
      </c>
      <c r="C944" s="8">
        <v>16.462700000000002</v>
      </c>
      <c r="D944" s="9">
        <f t="shared" si="71"/>
        <v>16.778300000000002</v>
      </c>
      <c r="E944" s="10">
        <f>MA1SONY[[#This Row],[Adj Close]]-MA1SONY[[#This Row],[Naive Trend ]]</f>
        <v>-0.31559999999999988</v>
      </c>
      <c r="F944" s="6">
        <f t="shared" si="70"/>
        <v>9.9603359999999919E-2</v>
      </c>
      <c r="G944" s="6">
        <f>ABS(MA1SONY[[#This Row],[Erorr 1]])</f>
        <v>0.31559999999999988</v>
      </c>
      <c r="H944" s="11">
        <f>MA1SONY[[#This Row],[Abs Erorr 1]]/MA1SONY[[#This Row],[Adj Close]]</f>
        <v>1.9170609924252999E-2</v>
      </c>
      <c r="I944" s="9">
        <f t="shared" si="73"/>
        <v>16.656099999999999</v>
      </c>
      <c r="J944" s="12">
        <f>(MA1SONY[[#This Row],[Adj Close]]-MA1SONY[[#This Row],[3-MA]])</f>
        <v>-0.19339999999999691</v>
      </c>
      <c r="K944" s="13">
        <f t="shared" si="72"/>
        <v>3.7403559999998802E-2</v>
      </c>
      <c r="L944" s="13">
        <f>ABS(MA1SONY[[#This Row],[Erorr 2]])</f>
        <v>0.19339999999999691</v>
      </c>
      <c r="M944" s="11">
        <f>MA1SONY[[#This Row],[Abs Erorr 2]]/MA1SONY[[#This Row],[Adj Close]]</f>
        <v>1.174776919946284E-2</v>
      </c>
      <c r="N944" s="9">
        <f t="shared" si="74"/>
        <v>17.165183333333335</v>
      </c>
      <c r="O944" s="14">
        <f>MA1SONY[[#This Row],[Adj Close]]-MA1SONY[[#This Row],[6-MA]]</f>
        <v>-0.70248333333333335</v>
      </c>
      <c r="P944" s="13">
        <f>(MA1SONY[[#This Row],[Adj Close]]-N944)^2</f>
        <v>0.49348283361111112</v>
      </c>
      <c r="Q944" s="13">
        <f>ABS(MA1SONY[[#This Row],[Erorr 3]])</f>
        <v>0.70248333333333335</v>
      </c>
      <c r="R944" s="15">
        <f>MA1SONY[[#This Row],[Abs Erorr 3]]/MA1SONY[[#This Row],[Adj Close]]</f>
        <v>4.2671210271300171E-2</v>
      </c>
    </row>
    <row r="945" spans="2:18">
      <c r="B945" s="7">
        <v>45153.291666666664</v>
      </c>
      <c r="C945" s="8">
        <v>16.3764</v>
      </c>
      <c r="D945" s="9">
        <f t="shared" si="71"/>
        <v>16.462700000000002</v>
      </c>
      <c r="E945" s="10">
        <f>MA1SONY[[#This Row],[Adj Close]]-MA1SONY[[#This Row],[Naive Trend ]]</f>
        <v>-8.6300000000001376E-2</v>
      </c>
      <c r="F945" s="6">
        <f t="shared" si="70"/>
        <v>7.4476900000002375E-3</v>
      </c>
      <c r="G945" s="6">
        <f>ABS(MA1SONY[[#This Row],[Erorr 1]])</f>
        <v>8.6300000000001376E-2</v>
      </c>
      <c r="H945" s="11">
        <f>MA1SONY[[#This Row],[Abs Erorr 1]]/MA1SONY[[#This Row],[Adj Close]]</f>
        <v>5.2697784616888557E-3</v>
      </c>
      <c r="I945" s="9">
        <f t="shared" si="73"/>
        <v>16.663966666666667</v>
      </c>
      <c r="J945" s="12">
        <f>(MA1SONY[[#This Row],[Adj Close]]-MA1SONY[[#This Row],[3-MA]])</f>
        <v>-0.28756666666666675</v>
      </c>
      <c r="K945" s="13">
        <f t="shared" si="72"/>
        <v>8.2694587777777828E-2</v>
      </c>
      <c r="L945" s="13">
        <f>ABS(MA1SONY[[#This Row],[Erorr 2]])</f>
        <v>0.28756666666666675</v>
      </c>
      <c r="M945" s="11">
        <f>MA1SONY[[#This Row],[Abs Erorr 2]]/MA1SONY[[#This Row],[Adj Close]]</f>
        <v>1.7559821857469696E-2</v>
      </c>
      <c r="N945" s="9">
        <f t="shared" si="74"/>
        <v>16.961949999999998</v>
      </c>
      <c r="O945" s="14">
        <f>MA1SONY[[#This Row],[Adj Close]]-MA1SONY[[#This Row],[6-MA]]</f>
        <v>-0.58554999999999779</v>
      </c>
      <c r="P945" s="13">
        <f>(MA1SONY[[#This Row],[Adj Close]]-N945)^2</f>
        <v>0.3428688024999974</v>
      </c>
      <c r="Q945" s="13">
        <f>ABS(MA1SONY[[#This Row],[Erorr 3]])</f>
        <v>0.58554999999999779</v>
      </c>
      <c r="R945" s="15">
        <f>MA1SONY[[#This Row],[Abs Erorr 3]]/MA1SONY[[#This Row],[Adj Close]]</f>
        <v>3.575572164822536E-2</v>
      </c>
    </row>
    <row r="946" spans="2:18">
      <c r="B946" s="7">
        <v>45154.291666666664</v>
      </c>
      <c r="C946" s="8">
        <v>16.1235</v>
      </c>
      <c r="D946" s="9">
        <f t="shared" si="71"/>
        <v>16.3764</v>
      </c>
      <c r="E946" s="10">
        <f>MA1SONY[[#This Row],[Adj Close]]-MA1SONY[[#This Row],[Naive Trend ]]</f>
        <v>-0.25290000000000035</v>
      </c>
      <c r="F946" s="6">
        <f t="shared" si="70"/>
        <v>6.3958410000000174E-2</v>
      </c>
      <c r="G946" s="6">
        <f>ABS(MA1SONY[[#This Row],[Erorr 1]])</f>
        <v>0.25290000000000035</v>
      </c>
      <c r="H946" s="11">
        <f>MA1SONY[[#This Row],[Abs Erorr 1]]/MA1SONY[[#This Row],[Adj Close]]</f>
        <v>1.5685180016745764E-2</v>
      </c>
      <c r="I946" s="9">
        <f t="shared" si="73"/>
        <v>16.539133333333336</v>
      </c>
      <c r="J946" s="12">
        <f>(MA1SONY[[#This Row],[Adj Close]]-MA1SONY[[#This Row],[3-MA]])</f>
        <v>-0.41563333333333574</v>
      </c>
      <c r="K946" s="13">
        <f t="shared" si="72"/>
        <v>0.17275106777777979</v>
      </c>
      <c r="L946" s="13">
        <f>ABS(MA1SONY[[#This Row],[Erorr 2]])</f>
        <v>0.41563333333333574</v>
      </c>
      <c r="M946" s="11">
        <f>MA1SONY[[#This Row],[Abs Erorr 2]]/MA1SONY[[#This Row],[Adj Close]]</f>
        <v>2.5778108557902177E-2</v>
      </c>
      <c r="N946" s="9">
        <f t="shared" si="74"/>
        <v>16.736166666666666</v>
      </c>
      <c r="O946" s="14">
        <f>MA1SONY[[#This Row],[Adj Close]]-MA1SONY[[#This Row],[6-MA]]</f>
        <v>-0.6126666666666658</v>
      </c>
      <c r="P946" s="13">
        <f>(MA1SONY[[#This Row],[Adj Close]]-N946)^2</f>
        <v>0.37536044444444339</v>
      </c>
      <c r="Q946" s="13">
        <f>ABS(MA1SONY[[#This Row],[Erorr 3]])</f>
        <v>0.6126666666666658</v>
      </c>
      <c r="R946" s="15">
        <f>MA1SONY[[#This Row],[Abs Erorr 3]]/MA1SONY[[#This Row],[Adj Close]]</f>
        <v>3.7998366773136463E-2</v>
      </c>
    </row>
    <row r="947" spans="2:18">
      <c r="B947" s="7">
        <v>45155.291666666664</v>
      </c>
      <c r="C947" s="8">
        <v>16.154900000000001</v>
      </c>
      <c r="D947" s="9">
        <f t="shared" si="71"/>
        <v>16.1235</v>
      </c>
      <c r="E947" s="10">
        <f>MA1SONY[[#This Row],[Adj Close]]-MA1SONY[[#This Row],[Naive Trend ]]</f>
        <v>3.1400000000001427E-2</v>
      </c>
      <c r="F947" s="6">
        <f t="shared" si="70"/>
        <v>9.8596000000008969E-4</v>
      </c>
      <c r="G947" s="6">
        <f>ABS(MA1SONY[[#This Row],[Erorr 1]])</f>
        <v>3.1400000000001427E-2</v>
      </c>
      <c r="H947" s="11">
        <f>MA1SONY[[#This Row],[Abs Erorr 1]]/MA1SONY[[#This Row],[Adj Close]]</f>
        <v>1.9436827216511043E-3</v>
      </c>
      <c r="I947" s="9">
        <f t="shared" si="73"/>
        <v>16.320866666666667</v>
      </c>
      <c r="J947" s="12">
        <f>(MA1SONY[[#This Row],[Adj Close]]-MA1SONY[[#This Row],[3-MA]])</f>
        <v>-0.16596666666666593</v>
      </c>
      <c r="K947" s="13">
        <f t="shared" si="72"/>
        <v>2.75449344444442E-2</v>
      </c>
      <c r="L947" s="13">
        <f>ABS(MA1SONY[[#This Row],[Erorr 2]])</f>
        <v>0.16596666666666593</v>
      </c>
      <c r="M947" s="11">
        <f>MA1SONY[[#This Row],[Abs Erorr 2]]/MA1SONY[[#This Row],[Adj Close]]</f>
        <v>1.0273456763376184E-2</v>
      </c>
      <c r="N947" s="9">
        <f t="shared" si="74"/>
        <v>16.488483333333335</v>
      </c>
      <c r="O947" s="14">
        <f>MA1SONY[[#This Row],[Adj Close]]-MA1SONY[[#This Row],[6-MA]]</f>
        <v>-0.33358333333333334</v>
      </c>
      <c r="P947" s="13">
        <f>(MA1SONY[[#This Row],[Adj Close]]-N947)^2</f>
        <v>0.11127784027777779</v>
      </c>
      <c r="Q947" s="13">
        <f>ABS(MA1SONY[[#This Row],[Erorr 3]])</f>
        <v>0.33358333333333334</v>
      </c>
      <c r="R947" s="15">
        <f>MA1SONY[[#This Row],[Abs Erorr 3]]/MA1SONY[[#This Row],[Adj Close]]</f>
        <v>2.0649049720724566E-2</v>
      </c>
    </row>
    <row r="948" spans="2:18">
      <c r="B948" s="7">
        <v>45156.291666666664</v>
      </c>
      <c r="C948" s="8">
        <v>16.2058</v>
      </c>
      <c r="D948" s="9">
        <f t="shared" si="71"/>
        <v>16.154900000000001</v>
      </c>
      <c r="E948" s="10">
        <f>MA1SONY[[#This Row],[Adj Close]]-MA1SONY[[#This Row],[Naive Trend ]]</f>
        <v>5.0899999999998613E-2</v>
      </c>
      <c r="F948" s="6">
        <f t="shared" si="70"/>
        <v>2.5908099999998589E-3</v>
      </c>
      <c r="G948" s="6">
        <f>ABS(MA1SONY[[#This Row],[Erorr 1]])</f>
        <v>5.0899999999998613E-2</v>
      </c>
      <c r="H948" s="11">
        <f>MA1SONY[[#This Row],[Abs Erorr 1]]/MA1SONY[[#This Row],[Adj Close]]</f>
        <v>3.1408508065012904E-3</v>
      </c>
      <c r="I948" s="9">
        <f t="shared" si="73"/>
        <v>16.218266666666665</v>
      </c>
      <c r="J948" s="12">
        <f>(MA1SONY[[#This Row],[Adj Close]]-MA1SONY[[#This Row],[3-MA]])</f>
        <v>-1.246666666666485E-2</v>
      </c>
      <c r="K948" s="13">
        <f t="shared" si="72"/>
        <v>1.5541777777773247E-4</v>
      </c>
      <c r="L948" s="13">
        <f>ABS(MA1SONY[[#This Row],[Erorr 2]])</f>
        <v>1.246666666666485E-2</v>
      </c>
      <c r="M948" s="11">
        <f>MA1SONY[[#This Row],[Abs Erorr 2]]/MA1SONY[[#This Row],[Adj Close]]</f>
        <v>7.6927190676577832E-4</v>
      </c>
      <c r="N948" s="9">
        <f t="shared" si="74"/>
        <v>16.441116666666669</v>
      </c>
      <c r="O948" s="14">
        <f>MA1SONY[[#This Row],[Adj Close]]-MA1SONY[[#This Row],[6-MA]]</f>
        <v>-0.23531666666666951</v>
      </c>
      <c r="P948" s="13">
        <f>(MA1SONY[[#This Row],[Adj Close]]-N948)^2</f>
        <v>5.5373933611112446E-2</v>
      </c>
      <c r="Q948" s="13">
        <f>ABS(MA1SONY[[#This Row],[Erorr 3]])</f>
        <v>0.23531666666666951</v>
      </c>
      <c r="R948" s="15">
        <f>MA1SONY[[#This Row],[Abs Erorr 3]]/MA1SONY[[#This Row],[Adj Close]]</f>
        <v>1.452052145939537E-2</v>
      </c>
    </row>
    <row r="949" spans="2:18">
      <c r="B949" s="7">
        <v>45159.291666666664</v>
      </c>
      <c r="C949" s="8">
        <v>16.190100000000001</v>
      </c>
      <c r="D949" s="9">
        <f t="shared" si="71"/>
        <v>16.2058</v>
      </c>
      <c r="E949" s="10">
        <f>MA1SONY[[#This Row],[Adj Close]]-MA1SONY[[#This Row],[Naive Trend ]]</f>
        <v>-1.5699999999998937E-2</v>
      </c>
      <c r="F949" s="6">
        <f t="shared" si="70"/>
        <v>2.4648999999996664E-4</v>
      </c>
      <c r="G949" s="6">
        <f>ABS(MA1SONY[[#This Row],[Erorr 1]])</f>
        <v>1.5699999999998937E-2</v>
      </c>
      <c r="H949" s="11">
        <f>MA1SONY[[#This Row],[Abs Erorr 1]]/MA1SONY[[#This Row],[Adj Close]]</f>
        <v>9.6972841427779544E-4</v>
      </c>
      <c r="I949" s="9">
        <f t="shared" si="73"/>
        <v>16.1614</v>
      </c>
      <c r="J949" s="12">
        <f>(MA1SONY[[#This Row],[Adj Close]]-MA1SONY[[#This Row],[3-MA]])</f>
        <v>2.8700000000000614E-2</v>
      </c>
      <c r="K949" s="13">
        <f t="shared" si="72"/>
        <v>8.2369000000003521E-4</v>
      </c>
      <c r="L949" s="13">
        <f>ABS(MA1SONY[[#This Row],[Erorr 2]])</f>
        <v>2.8700000000000614E-2</v>
      </c>
      <c r="M949" s="11">
        <f>MA1SONY[[#This Row],[Abs Erorr 2]]/MA1SONY[[#This Row],[Adj Close]]</f>
        <v>1.7726882477563828E-3</v>
      </c>
      <c r="N949" s="9">
        <f t="shared" si="74"/>
        <v>16.350266666666666</v>
      </c>
      <c r="O949" s="14">
        <f>MA1SONY[[#This Row],[Adj Close]]-MA1SONY[[#This Row],[6-MA]]</f>
        <v>-0.16016666666666524</v>
      </c>
      <c r="P949" s="13">
        <f>(MA1SONY[[#This Row],[Adj Close]]-N949)^2</f>
        <v>2.5653361111110651E-2</v>
      </c>
      <c r="Q949" s="13">
        <f>ABS(MA1SONY[[#This Row],[Erorr 3]])</f>
        <v>0.16016666666666524</v>
      </c>
      <c r="R949" s="15">
        <f>MA1SONY[[#This Row],[Abs Erorr 3]]/MA1SONY[[#This Row],[Adj Close]]</f>
        <v>9.8928769227284094E-3</v>
      </c>
    </row>
    <row r="950" spans="2:18">
      <c r="B950" s="7">
        <v>45160.291666666664</v>
      </c>
      <c r="C950" s="8">
        <v>16.056799999999999</v>
      </c>
      <c r="D950" s="9">
        <f t="shared" si="71"/>
        <v>16.190100000000001</v>
      </c>
      <c r="E950" s="10">
        <f>MA1SONY[[#This Row],[Adj Close]]-MA1SONY[[#This Row],[Naive Trend ]]</f>
        <v>-0.13330000000000197</v>
      </c>
      <c r="F950" s="6">
        <f t="shared" si="70"/>
        <v>1.7768890000000526E-2</v>
      </c>
      <c r="G950" s="6">
        <f>ABS(MA1SONY[[#This Row],[Erorr 1]])</f>
        <v>0.13330000000000197</v>
      </c>
      <c r="H950" s="11">
        <f>MA1SONY[[#This Row],[Abs Erorr 1]]/MA1SONY[[#This Row],[Adj Close]]</f>
        <v>8.3017786856660093E-3</v>
      </c>
      <c r="I950" s="9">
        <f t="shared" si="73"/>
        <v>16.183600000000002</v>
      </c>
      <c r="J950" s="12">
        <f>(MA1SONY[[#This Row],[Adj Close]]-MA1SONY[[#This Row],[3-MA]])</f>
        <v>-0.12680000000000291</v>
      </c>
      <c r="K950" s="13">
        <f t="shared" si="72"/>
        <v>1.607824000000074E-2</v>
      </c>
      <c r="L950" s="13">
        <f>ABS(MA1SONY[[#This Row],[Erorr 2]])</f>
        <v>0.12680000000000291</v>
      </c>
      <c r="M950" s="11">
        <f>MA1SONY[[#This Row],[Abs Erorr 2]]/MA1SONY[[#This Row],[Adj Close]]</f>
        <v>7.8969657715113172E-3</v>
      </c>
      <c r="N950" s="9">
        <f t="shared" si="74"/>
        <v>16.252233333333333</v>
      </c>
      <c r="O950" s="14">
        <f>MA1SONY[[#This Row],[Adj Close]]-MA1SONY[[#This Row],[6-MA]]</f>
        <v>-0.19543333333333379</v>
      </c>
      <c r="P950" s="13">
        <f>(MA1SONY[[#This Row],[Adj Close]]-N950)^2</f>
        <v>3.8194187777777958E-2</v>
      </c>
      <c r="Q950" s="13">
        <f>ABS(MA1SONY[[#This Row],[Erorr 3]])</f>
        <v>0.19543333333333379</v>
      </c>
      <c r="R950" s="15">
        <f>MA1SONY[[#This Row],[Abs Erorr 3]]/MA1SONY[[#This Row],[Adj Close]]</f>
        <v>1.2171374952252866E-2</v>
      </c>
    </row>
    <row r="951" spans="2:18">
      <c r="B951" s="7">
        <v>45161.291666666664</v>
      </c>
      <c r="C951" s="8">
        <v>16.196000000000002</v>
      </c>
      <c r="D951" s="9">
        <f t="shared" si="71"/>
        <v>16.056799999999999</v>
      </c>
      <c r="E951" s="10">
        <f>MA1SONY[[#This Row],[Adj Close]]-MA1SONY[[#This Row],[Naive Trend ]]</f>
        <v>0.13920000000000243</v>
      </c>
      <c r="F951" s="6">
        <f t="shared" si="70"/>
        <v>1.9376640000000677E-2</v>
      </c>
      <c r="G951" s="6">
        <f>ABS(MA1SONY[[#This Row],[Erorr 1]])</f>
        <v>0.13920000000000243</v>
      </c>
      <c r="H951" s="11">
        <f>MA1SONY[[#This Row],[Abs Erorr 1]]/MA1SONY[[#This Row],[Adj Close]]</f>
        <v>8.5947147443814782E-3</v>
      </c>
      <c r="I951" s="9">
        <f t="shared" si="73"/>
        <v>16.150899999999996</v>
      </c>
      <c r="J951" s="12">
        <f>(MA1SONY[[#This Row],[Adj Close]]-MA1SONY[[#This Row],[3-MA]])</f>
        <v>4.5100000000005025E-2</v>
      </c>
      <c r="K951" s="13">
        <f t="shared" si="72"/>
        <v>2.0340100000004534E-3</v>
      </c>
      <c r="L951" s="13">
        <f>ABS(MA1SONY[[#This Row],[Erorr 2]])</f>
        <v>4.5100000000005025E-2</v>
      </c>
      <c r="M951" s="11">
        <f>MA1SONY[[#This Row],[Abs Erorr 2]]/MA1SONY[[#This Row],[Adj Close]]</f>
        <v>2.7846381822675364E-3</v>
      </c>
      <c r="N951" s="9">
        <f t="shared" si="74"/>
        <v>16.184583333333332</v>
      </c>
      <c r="O951" s="14">
        <f>MA1SONY[[#This Row],[Adj Close]]-MA1SONY[[#This Row],[6-MA]]</f>
        <v>1.1416666666669073E-2</v>
      </c>
      <c r="P951" s="13">
        <f>(MA1SONY[[#This Row],[Adj Close]]-N951)^2</f>
        <v>1.3034027777783272E-4</v>
      </c>
      <c r="Q951" s="13">
        <f>ABS(MA1SONY[[#This Row],[Erorr 3]])</f>
        <v>1.1416666666669073E-2</v>
      </c>
      <c r="R951" s="15">
        <f>MA1SONY[[#This Row],[Abs Erorr 3]]/MA1SONY[[#This Row],[Adj Close]]</f>
        <v>7.0490656129100222E-4</v>
      </c>
    </row>
    <row r="952" spans="2:18">
      <c r="B952" s="7">
        <v>45162.291666666664</v>
      </c>
      <c r="C952" s="8">
        <v>15.8902</v>
      </c>
      <c r="D952" s="9">
        <f t="shared" si="71"/>
        <v>16.196000000000002</v>
      </c>
      <c r="E952" s="10">
        <f>MA1SONY[[#This Row],[Adj Close]]-MA1SONY[[#This Row],[Naive Trend ]]</f>
        <v>-0.3058000000000014</v>
      </c>
      <c r="F952" s="6">
        <f t="shared" si="70"/>
        <v>9.3513640000000856E-2</v>
      </c>
      <c r="G952" s="6">
        <f>ABS(MA1SONY[[#This Row],[Erorr 1]])</f>
        <v>0.3058000000000014</v>
      </c>
      <c r="H952" s="11">
        <f>MA1SONY[[#This Row],[Abs Erorr 1]]/MA1SONY[[#This Row],[Adj Close]]</f>
        <v>1.9244565833029251E-2</v>
      </c>
      <c r="I952" s="9">
        <f t="shared" si="73"/>
        <v>16.147633333333332</v>
      </c>
      <c r="J952" s="12">
        <f>(MA1SONY[[#This Row],[Adj Close]]-MA1SONY[[#This Row],[3-MA]])</f>
        <v>-0.2574333333333314</v>
      </c>
      <c r="K952" s="13">
        <f t="shared" si="72"/>
        <v>6.6271921111110119E-2</v>
      </c>
      <c r="L952" s="13">
        <f>ABS(MA1SONY[[#This Row],[Erorr 2]])</f>
        <v>0.2574333333333314</v>
      </c>
      <c r="M952" s="11">
        <f>MA1SONY[[#This Row],[Abs Erorr 2]]/MA1SONY[[#This Row],[Adj Close]]</f>
        <v>1.6200761056080565E-2</v>
      </c>
      <c r="N952" s="9">
        <f t="shared" si="74"/>
        <v>16.154516666666666</v>
      </c>
      <c r="O952" s="14">
        <f>MA1SONY[[#This Row],[Adj Close]]-MA1SONY[[#This Row],[6-MA]]</f>
        <v>-0.26431666666666587</v>
      </c>
      <c r="P952" s="13">
        <f>(MA1SONY[[#This Row],[Adj Close]]-N952)^2</f>
        <v>6.986330027777736E-2</v>
      </c>
      <c r="Q952" s="13">
        <f>ABS(MA1SONY[[#This Row],[Erorr 3]])</f>
        <v>0.26431666666666587</v>
      </c>
      <c r="R952" s="15">
        <f>MA1SONY[[#This Row],[Abs Erorr 3]]/MA1SONY[[#This Row],[Adj Close]]</f>
        <v>1.6633942094288673E-2</v>
      </c>
    </row>
    <row r="953" spans="2:18">
      <c r="B953" s="7">
        <v>45163.291666666664</v>
      </c>
      <c r="C953" s="8">
        <v>15.9</v>
      </c>
      <c r="D953" s="9">
        <f t="shared" si="71"/>
        <v>15.8902</v>
      </c>
      <c r="E953" s="10">
        <f>MA1SONY[[#This Row],[Adj Close]]-MA1SONY[[#This Row],[Naive Trend ]]</f>
        <v>9.800000000000253E-3</v>
      </c>
      <c r="F953" s="6">
        <f t="shared" si="70"/>
        <v>9.6040000000004955E-5</v>
      </c>
      <c r="G953" s="6">
        <f>ABS(MA1SONY[[#This Row],[Erorr 1]])</f>
        <v>9.800000000000253E-3</v>
      </c>
      <c r="H953" s="11">
        <f>MA1SONY[[#This Row],[Abs Erorr 1]]/MA1SONY[[#This Row],[Adj Close]]</f>
        <v>6.1635220125787757E-4</v>
      </c>
      <c r="I953" s="9">
        <f t="shared" si="73"/>
        <v>16.047666666666668</v>
      </c>
      <c r="J953" s="12">
        <f>(MA1SONY[[#This Row],[Adj Close]]-MA1SONY[[#This Row],[3-MA]])</f>
        <v>-0.14766666666666772</v>
      </c>
      <c r="K953" s="13">
        <f t="shared" si="72"/>
        <v>2.1805444444444756E-2</v>
      </c>
      <c r="L953" s="13">
        <f>ABS(MA1SONY[[#This Row],[Erorr 2]])</f>
        <v>0.14766666666666772</v>
      </c>
      <c r="M953" s="11">
        <f>MA1SONY[[#This Row],[Abs Erorr 2]]/MA1SONY[[#This Row],[Adj Close]]</f>
        <v>9.2872117400419948E-3</v>
      </c>
      <c r="N953" s="9">
        <f t="shared" si="74"/>
        <v>16.115633333333335</v>
      </c>
      <c r="O953" s="14">
        <f>MA1SONY[[#This Row],[Adj Close]]-MA1SONY[[#This Row],[6-MA]]</f>
        <v>-0.21563333333333468</v>
      </c>
      <c r="P953" s="13">
        <f>(MA1SONY[[#This Row],[Adj Close]]-N953)^2</f>
        <v>4.6497734444445021E-2</v>
      </c>
      <c r="Q953" s="13">
        <f>ABS(MA1SONY[[#This Row],[Erorr 3]])</f>
        <v>0.21563333333333468</v>
      </c>
      <c r="R953" s="15">
        <f>MA1SONY[[#This Row],[Abs Erorr 3]]/MA1SONY[[#This Row],[Adj Close]]</f>
        <v>1.3561844863731741E-2</v>
      </c>
    </row>
    <row r="954" spans="2:18">
      <c r="B954" s="7">
        <v>45166.291666666664</v>
      </c>
      <c r="C954" s="8">
        <v>16.090199999999999</v>
      </c>
      <c r="D954" s="9">
        <f t="shared" si="71"/>
        <v>15.9</v>
      </c>
      <c r="E954" s="10">
        <f>MA1SONY[[#This Row],[Adj Close]]-MA1SONY[[#This Row],[Naive Trend ]]</f>
        <v>0.19019999999999904</v>
      </c>
      <c r="F954" s="6">
        <f t="shared" si="70"/>
        <v>3.6176039999999632E-2</v>
      </c>
      <c r="G954" s="6">
        <f>ABS(MA1SONY[[#This Row],[Erorr 1]])</f>
        <v>0.19019999999999904</v>
      </c>
      <c r="H954" s="11">
        <f>MA1SONY[[#This Row],[Abs Erorr 1]]/MA1SONY[[#This Row],[Adj Close]]</f>
        <v>1.182085990230072E-2</v>
      </c>
      <c r="I954" s="9">
        <f t="shared" si="73"/>
        <v>15.995400000000002</v>
      </c>
      <c r="J954" s="12">
        <f>(MA1SONY[[#This Row],[Adj Close]]-MA1SONY[[#This Row],[3-MA]])</f>
        <v>9.4799999999997553E-2</v>
      </c>
      <c r="K954" s="13">
        <f t="shared" si="72"/>
        <v>8.9870399999995368E-3</v>
      </c>
      <c r="L954" s="13">
        <f>ABS(MA1SONY[[#This Row],[Erorr 2]])</f>
        <v>9.4799999999997553E-2</v>
      </c>
      <c r="M954" s="11">
        <f>MA1SONY[[#This Row],[Abs Erorr 2]]/MA1SONY[[#This Row],[Adj Close]]</f>
        <v>5.8917850617144323E-3</v>
      </c>
      <c r="N954" s="9">
        <f t="shared" si="74"/>
        <v>16.073149999999998</v>
      </c>
      <c r="O954" s="14">
        <f>MA1SONY[[#This Row],[Adj Close]]-MA1SONY[[#This Row],[6-MA]]</f>
        <v>1.705000000000112E-2</v>
      </c>
      <c r="P954" s="13">
        <f>(MA1SONY[[#This Row],[Adj Close]]-N954)^2</f>
        <v>2.9070250000003817E-4</v>
      </c>
      <c r="Q954" s="13">
        <f>ABS(MA1SONY[[#This Row],[Erorr 3]])</f>
        <v>1.705000000000112E-2</v>
      </c>
      <c r="R954" s="15">
        <f>MA1SONY[[#This Row],[Abs Erorr 3]]/MA1SONY[[#This Row],[Adj Close]]</f>
        <v>1.0596512162683572E-3</v>
      </c>
    </row>
    <row r="955" spans="2:18">
      <c r="B955" s="7">
        <v>45167.291666666664</v>
      </c>
      <c r="C955" s="8">
        <v>16.196000000000002</v>
      </c>
      <c r="D955" s="9">
        <f t="shared" si="71"/>
        <v>16.090199999999999</v>
      </c>
      <c r="E955" s="10">
        <f>MA1SONY[[#This Row],[Adj Close]]-MA1SONY[[#This Row],[Naive Trend ]]</f>
        <v>0.10580000000000211</v>
      </c>
      <c r="F955" s="6">
        <f t="shared" si="70"/>
        <v>1.1193640000000447E-2</v>
      </c>
      <c r="G955" s="6">
        <f>ABS(MA1SONY[[#This Row],[Erorr 1]])</f>
        <v>0.10580000000000211</v>
      </c>
      <c r="H955" s="11">
        <f>MA1SONY[[#This Row],[Abs Erorr 1]]/MA1SONY[[#This Row],[Adj Close]]</f>
        <v>6.5324771548531798E-3</v>
      </c>
      <c r="I955" s="9">
        <f t="shared" si="73"/>
        <v>15.960133333333332</v>
      </c>
      <c r="J955" s="12">
        <f>(MA1SONY[[#This Row],[Adj Close]]-MA1SONY[[#This Row],[3-MA]])</f>
        <v>0.23586666666667</v>
      </c>
      <c r="K955" s="13">
        <f t="shared" si="72"/>
        <v>5.5633084444446014E-2</v>
      </c>
      <c r="L955" s="13">
        <f>ABS(MA1SONY[[#This Row],[Erorr 2]])</f>
        <v>0.23586666666667</v>
      </c>
      <c r="M955" s="11">
        <f>MA1SONY[[#This Row],[Abs Erorr 2]]/MA1SONY[[#This Row],[Adj Close]]</f>
        <v>1.4563266650201901E-2</v>
      </c>
      <c r="N955" s="9">
        <f t="shared" si="74"/>
        <v>16.053883333333335</v>
      </c>
      <c r="O955" s="14">
        <f>MA1SONY[[#This Row],[Adj Close]]-MA1SONY[[#This Row],[6-MA]]</f>
        <v>0.14211666666666645</v>
      </c>
      <c r="P955" s="13">
        <f>(MA1SONY[[#This Row],[Adj Close]]-N955)^2</f>
        <v>2.0197146944444383E-2</v>
      </c>
      <c r="Q955" s="13">
        <f>ABS(MA1SONY[[#This Row],[Erorr 3]])</f>
        <v>0.14211666666666645</v>
      </c>
      <c r="R955" s="15">
        <f>MA1SONY[[#This Row],[Abs Erorr 3]]/MA1SONY[[#This Row],[Adj Close]]</f>
        <v>8.774800362229343E-3</v>
      </c>
    </row>
    <row r="956" spans="2:18">
      <c r="B956" s="7">
        <v>45168.291666666664</v>
      </c>
      <c r="C956" s="8">
        <v>16.145</v>
      </c>
      <c r="D956" s="9">
        <f t="shared" si="71"/>
        <v>16.196000000000002</v>
      </c>
      <c r="E956" s="10">
        <f>MA1SONY[[#This Row],[Adj Close]]-MA1SONY[[#This Row],[Naive Trend ]]</f>
        <v>-5.1000000000001933E-2</v>
      </c>
      <c r="F956" s="6">
        <f t="shared" si="70"/>
        <v>2.6010000000001973E-3</v>
      </c>
      <c r="G956" s="6">
        <f>ABS(MA1SONY[[#This Row],[Erorr 1]])</f>
        <v>5.1000000000001933E-2</v>
      </c>
      <c r="H956" s="11">
        <f>MA1SONY[[#This Row],[Abs Erorr 1]]/MA1SONY[[#This Row],[Adj Close]]</f>
        <v>3.1588727160112686E-3</v>
      </c>
      <c r="I956" s="9">
        <f t="shared" si="73"/>
        <v>16.062066666666666</v>
      </c>
      <c r="J956" s="12">
        <f>(MA1SONY[[#This Row],[Adj Close]]-MA1SONY[[#This Row],[3-MA]])</f>
        <v>8.2933333333333081E-2</v>
      </c>
      <c r="K956" s="13">
        <f t="shared" si="72"/>
        <v>6.8779377777777361E-3</v>
      </c>
      <c r="L956" s="13">
        <f>ABS(MA1SONY[[#This Row],[Erorr 2]])</f>
        <v>8.2933333333333081E-2</v>
      </c>
      <c r="M956" s="11">
        <f>MA1SONY[[#This Row],[Abs Erorr 2]]/MA1SONY[[#This Row],[Adj Close]]</f>
        <v>5.1367812532259575E-3</v>
      </c>
      <c r="N956" s="9">
        <f t="shared" si="74"/>
        <v>16.054866666666666</v>
      </c>
      <c r="O956" s="14">
        <f>MA1SONY[[#This Row],[Adj Close]]-MA1SONY[[#This Row],[6-MA]]</f>
        <v>9.0133333333334065E-2</v>
      </c>
      <c r="P956" s="13">
        <f>(MA1SONY[[#This Row],[Adj Close]]-N956)^2</f>
        <v>8.1240177777779088E-3</v>
      </c>
      <c r="Q956" s="13">
        <f>ABS(MA1SONY[[#This Row],[Erorr 3]])</f>
        <v>9.0133333333334065E-2</v>
      </c>
      <c r="R956" s="15">
        <f>MA1SONY[[#This Row],[Abs Erorr 3]]/MA1SONY[[#This Row],[Adj Close]]</f>
        <v>5.582739754309945E-3</v>
      </c>
    </row>
    <row r="957" spans="2:18">
      <c r="B957" s="7">
        <v>45169.291666666664</v>
      </c>
      <c r="C957" s="8">
        <v>16.309699999999999</v>
      </c>
      <c r="D957" s="9">
        <f t="shared" si="71"/>
        <v>16.145</v>
      </c>
      <c r="E957" s="10">
        <f>MA1SONY[[#This Row],[Adj Close]]-MA1SONY[[#This Row],[Naive Trend ]]</f>
        <v>0.16469999999999985</v>
      </c>
      <c r="F957" s="6">
        <f t="shared" si="70"/>
        <v>2.712608999999995E-2</v>
      </c>
      <c r="G957" s="6">
        <f>ABS(MA1SONY[[#This Row],[Erorr 1]])</f>
        <v>0.16469999999999985</v>
      </c>
      <c r="H957" s="11">
        <f>MA1SONY[[#This Row],[Abs Erorr 1]]/MA1SONY[[#This Row],[Adj Close]]</f>
        <v>1.0098285069621137E-2</v>
      </c>
      <c r="I957" s="9">
        <f t="shared" si="73"/>
        <v>16.143733333333333</v>
      </c>
      <c r="J957" s="12">
        <f>(MA1SONY[[#This Row],[Adj Close]]-MA1SONY[[#This Row],[3-MA]])</f>
        <v>0.16596666666666593</v>
      </c>
      <c r="K957" s="13">
        <f t="shared" si="72"/>
        <v>2.75449344444442E-2</v>
      </c>
      <c r="L957" s="13">
        <f>ABS(MA1SONY[[#This Row],[Erorr 2]])</f>
        <v>0.16596666666666593</v>
      </c>
      <c r="M957" s="11">
        <f>MA1SONY[[#This Row],[Abs Erorr 2]]/MA1SONY[[#This Row],[Adj Close]]</f>
        <v>1.0175948464206327E-2</v>
      </c>
      <c r="N957" s="9">
        <f t="shared" si="74"/>
        <v>16.069566666666667</v>
      </c>
      <c r="O957" s="14">
        <f>MA1SONY[[#This Row],[Adj Close]]-MA1SONY[[#This Row],[6-MA]]</f>
        <v>0.24013333333333264</v>
      </c>
      <c r="P957" s="13">
        <f>(MA1SONY[[#This Row],[Adj Close]]-N957)^2</f>
        <v>5.7664017777777445E-2</v>
      </c>
      <c r="Q957" s="13">
        <f>ABS(MA1SONY[[#This Row],[Erorr 3]])</f>
        <v>0.24013333333333264</v>
      </c>
      <c r="R957" s="15">
        <f>MA1SONY[[#This Row],[Abs Erorr 3]]/MA1SONY[[#This Row],[Adj Close]]</f>
        <v>1.4723344594525506E-2</v>
      </c>
    </row>
    <row r="958" spans="2:18">
      <c r="B958" s="7">
        <v>45170.291666666664</v>
      </c>
      <c r="C958" s="8">
        <v>16.715599999999998</v>
      </c>
      <c r="D958" s="9">
        <f t="shared" si="71"/>
        <v>16.309699999999999</v>
      </c>
      <c r="E958" s="10">
        <f>MA1SONY[[#This Row],[Adj Close]]-MA1SONY[[#This Row],[Naive Trend ]]</f>
        <v>0.40589999999999904</v>
      </c>
      <c r="F958" s="6">
        <f t="shared" si="70"/>
        <v>0.16475480999999922</v>
      </c>
      <c r="G958" s="6">
        <f>ABS(MA1SONY[[#This Row],[Erorr 1]])</f>
        <v>0.40589999999999904</v>
      </c>
      <c r="H958" s="11">
        <f>MA1SONY[[#This Row],[Abs Erorr 1]]/MA1SONY[[#This Row],[Adj Close]]</f>
        <v>2.4282705975256592E-2</v>
      </c>
      <c r="I958" s="9">
        <f t="shared" si="73"/>
        <v>16.216899999999999</v>
      </c>
      <c r="J958" s="12">
        <f>(MA1SONY[[#This Row],[Adj Close]]-MA1SONY[[#This Row],[3-MA]])</f>
        <v>0.49869999999999948</v>
      </c>
      <c r="K958" s="13">
        <f t="shared" si="72"/>
        <v>0.24870168999999948</v>
      </c>
      <c r="L958" s="13">
        <f>ABS(MA1SONY[[#This Row],[Erorr 2]])</f>
        <v>0.49869999999999948</v>
      </c>
      <c r="M958" s="11">
        <f>MA1SONY[[#This Row],[Abs Erorr 2]]/MA1SONY[[#This Row],[Adj Close]]</f>
        <v>2.9834406183445374E-2</v>
      </c>
      <c r="N958" s="9">
        <f t="shared" si="74"/>
        <v>16.088516666666663</v>
      </c>
      <c r="O958" s="14">
        <f>MA1SONY[[#This Row],[Adj Close]]-MA1SONY[[#This Row],[6-MA]]</f>
        <v>0.62708333333333499</v>
      </c>
      <c r="P958" s="13">
        <f>(MA1SONY[[#This Row],[Adj Close]]-N958)^2</f>
        <v>0.39323350694444653</v>
      </c>
      <c r="Q958" s="13">
        <f>ABS(MA1SONY[[#This Row],[Erorr 3]])</f>
        <v>0.62708333333333499</v>
      </c>
      <c r="R958" s="15">
        <f>MA1SONY[[#This Row],[Abs Erorr 3]]/MA1SONY[[#This Row],[Adj Close]]</f>
        <v>3.751485638166354E-2</v>
      </c>
    </row>
    <row r="959" spans="2:18">
      <c r="B959" s="7">
        <v>45174.291666666664</v>
      </c>
      <c r="C959" s="8">
        <v>16.574400000000001</v>
      </c>
      <c r="D959" s="9">
        <f t="shared" si="71"/>
        <v>16.715599999999998</v>
      </c>
      <c r="E959" s="10">
        <f>MA1SONY[[#This Row],[Adj Close]]-MA1SONY[[#This Row],[Naive Trend ]]</f>
        <v>-0.14119999999999777</v>
      </c>
      <c r="F959" s="6">
        <f t="shared" si="70"/>
        <v>1.9937439999999369E-2</v>
      </c>
      <c r="G959" s="6">
        <f>ABS(MA1SONY[[#This Row],[Erorr 1]])</f>
        <v>0.14119999999999777</v>
      </c>
      <c r="H959" s="11">
        <f>MA1SONY[[#This Row],[Abs Erorr 1]]/MA1SONY[[#This Row],[Adj Close]]</f>
        <v>8.5191620812818426E-3</v>
      </c>
      <c r="I959" s="9">
        <f t="shared" si="73"/>
        <v>16.3901</v>
      </c>
      <c r="J959" s="12">
        <f>(MA1SONY[[#This Row],[Adj Close]]-MA1SONY[[#This Row],[3-MA]])</f>
        <v>0.18430000000000035</v>
      </c>
      <c r="K959" s="13">
        <f t="shared" si="72"/>
        <v>3.3966490000000127E-2</v>
      </c>
      <c r="L959" s="13">
        <f>ABS(MA1SONY[[#This Row],[Erorr 2]])</f>
        <v>0.18430000000000035</v>
      </c>
      <c r="M959" s="11">
        <f>MA1SONY[[#This Row],[Abs Erorr 2]]/MA1SONY[[#This Row],[Adj Close]]</f>
        <v>1.1119557872381525E-2</v>
      </c>
      <c r="N959" s="9">
        <f t="shared" si="74"/>
        <v>16.226083333333332</v>
      </c>
      <c r="O959" s="14">
        <f>MA1SONY[[#This Row],[Adj Close]]-MA1SONY[[#This Row],[6-MA]]</f>
        <v>0.34831666666666905</v>
      </c>
      <c r="P959" s="13">
        <f>(MA1SONY[[#This Row],[Adj Close]]-N959)^2</f>
        <v>0.12132450027777944</v>
      </c>
      <c r="Q959" s="13">
        <f>ABS(MA1SONY[[#This Row],[Erorr 3]])</f>
        <v>0.34831666666666905</v>
      </c>
      <c r="R959" s="15">
        <f>MA1SONY[[#This Row],[Abs Erorr 3]]/MA1SONY[[#This Row],[Adj Close]]</f>
        <v>2.1015340927374084E-2</v>
      </c>
    </row>
    <row r="960" spans="2:18">
      <c r="B960" s="7">
        <v>45175.291666666664</v>
      </c>
      <c r="C960" s="8">
        <v>16.762599999999999</v>
      </c>
      <c r="D960" s="9">
        <f t="shared" si="71"/>
        <v>16.574400000000001</v>
      </c>
      <c r="E960" s="10">
        <f>MA1SONY[[#This Row],[Adj Close]]-MA1SONY[[#This Row],[Naive Trend ]]</f>
        <v>0.18819999999999837</v>
      </c>
      <c r="F960" s="6">
        <f t="shared" si="70"/>
        <v>3.5419239999999387E-2</v>
      </c>
      <c r="G960" s="6">
        <f>ABS(MA1SONY[[#This Row],[Erorr 1]])</f>
        <v>0.18819999999999837</v>
      </c>
      <c r="H960" s="11">
        <f>MA1SONY[[#This Row],[Abs Erorr 1]]/MA1SONY[[#This Row],[Adj Close]]</f>
        <v>1.1227375228186462E-2</v>
      </c>
      <c r="I960" s="9">
        <f t="shared" si="73"/>
        <v>16.533233333333332</v>
      </c>
      <c r="J960" s="12">
        <f>(MA1SONY[[#This Row],[Adj Close]]-MA1SONY[[#This Row],[3-MA]])</f>
        <v>0.22936666666666738</v>
      </c>
      <c r="K960" s="13">
        <f t="shared" si="72"/>
        <v>5.2609067777778108E-2</v>
      </c>
      <c r="L960" s="13">
        <f>ABS(MA1SONY[[#This Row],[Erorr 2]])</f>
        <v>0.22936666666666738</v>
      </c>
      <c r="M960" s="11">
        <f>MA1SONY[[#This Row],[Abs Erorr 2]]/MA1SONY[[#This Row],[Adj Close]]</f>
        <v>1.3683239274734671E-2</v>
      </c>
      <c r="N960" s="9">
        <f t="shared" si="74"/>
        <v>16.338483333333333</v>
      </c>
      <c r="O960" s="14">
        <f>MA1SONY[[#This Row],[Adj Close]]-MA1SONY[[#This Row],[6-MA]]</f>
        <v>0.42411666666666648</v>
      </c>
      <c r="P960" s="13">
        <f>(MA1SONY[[#This Row],[Adj Close]]-N960)^2</f>
        <v>0.17987494694444428</v>
      </c>
      <c r="Q960" s="13">
        <f>ABS(MA1SONY[[#This Row],[Erorr 3]])</f>
        <v>0.42411666666666648</v>
      </c>
      <c r="R960" s="15">
        <f>MA1SONY[[#This Row],[Abs Erorr 3]]/MA1SONY[[#This Row],[Adj Close]]</f>
        <v>2.5301365341096636E-2</v>
      </c>
    </row>
    <row r="961" spans="2:18">
      <c r="B961" s="7">
        <v>45176.291666666664</v>
      </c>
      <c r="C961" s="8">
        <v>16.709700000000002</v>
      </c>
      <c r="D961" s="9">
        <f t="shared" si="71"/>
        <v>16.762599999999999</v>
      </c>
      <c r="E961" s="10">
        <f>MA1SONY[[#This Row],[Adj Close]]-MA1SONY[[#This Row],[Naive Trend ]]</f>
        <v>-5.2899999999997505E-2</v>
      </c>
      <c r="F961" s="6">
        <f t="shared" si="70"/>
        <v>2.7984099999997362E-3</v>
      </c>
      <c r="G961" s="6">
        <f>ABS(MA1SONY[[#This Row],[Erorr 1]])</f>
        <v>5.2899999999997505E-2</v>
      </c>
      <c r="H961" s="11">
        <f>MA1SONY[[#This Row],[Abs Erorr 1]]/MA1SONY[[#This Row],[Adj Close]]</f>
        <v>3.1658258376869421E-3</v>
      </c>
      <c r="I961" s="9">
        <f t="shared" si="73"/>
        <v>16.684200000000001</v>
      </c>
      <c r="J961" s="12">
        <f>(MA1SONY[[#This Row],[Adj Close]]-MA1SONY[[#This Row],[3-MA]])</f>
        <v>2.5500000000000966E-2</v>
      </c>
      <c r="K961" s="13">
        <f t="shared" si="72"/>
        <v>6.5025000000004933E-4</v>
      </c>
      <c r="L961" s="13">
        <f>ABS(MA1SONY[[#This Row],[Erorr 2]])</f>
        <v>2.5500000000000966E-2</v>
      </c>
      <c r="M961" s="11">
        <f>MA1SONY[[#This Row],[Abs Erorr 2]]/MA1SONY[[#This Row],[Adj Close]]</f>
        <v>1.5260597138189772E-3</v>
      </c>
      <c r="N961" s="9">
        <f t="shared" si="74"/>
        <v>16.450549999999996</v>
      </c>
      <c r="O961" s="14">
        <f>MA1SONY[[#This Row],[Adj Close]]-MA1SONY[[#This Row],[6-MA]]</f>
        <v>0.25915000000000532</v>
      </c>
      <c r="P961" s="13">
        <f>(MA1SONY[[#This Row],[Adj Close]]-N961)^2</f>
        <v>6.7158722500002752E-2</v>
      </c>
      <c r="Q961" s="13">
        <f>ABS(MA1SONY[[#This Row],[Erorr 3]])</f>
        <v>0.25915000000000532</v>
      </c>
      <c r="R961" s="15">
        <f>MA1SONY[[#This Row],[Abs Erorr 3]]/MA1SONY[[#This Row],[Adj Close]]</f>
        <v>1.5508955875928669E-2</v>
      </c>
    </row>
    <row r="962" spans="2:18">
      <c r="B962" s="7">
        <v>45177.291666666664</v>
      </c>
      <c r="C962" s="8">
        <v>16.511700000000001</v>
      </c>
      <c r="D962" s="9">
        <f t="shared" si="71"/>
        <v>16.709700000000002</v>
      </c>
      <c r="E962" s="10">
        <f>MA1SONY[[#This Row],[Adj Close]]-MA1SONY[[#This Row],[Naive Trend ]]</f>
        <v>-0.1980000000000004</v>
      </c>
      <c r="F962" s="6">
        <f t="shared" si="70"/>
        <v>3.9204000000000155E-2</v>
      </c>
      <c r="G962" s="6">
        <f>ABS(MA1SONY[[#This Row],[Erorr 1]])</f>
        <v>0.1980000000000004</v>
      </c>
      <c r="H962" s="11">
        <f>MA1SONY[[#This Row],[Abs Erorr 1]]/MA1SONY[[#This Row],[Adj Close]]</f>
        <v>1.1991496938534517E-2</v>
      </c>
      <c r="I962" s="9">
        <f t="shared" si="73"/>
        <v>16.682233333333333</v>
      </c>
      <c r="J962" s="12">
        <f>(MA1SONY[[#This Row],[Adj Close]]-MA1SONY[[#This Row],[3-MA]])</f>
        <v>-0.17053333333333143</v>
      </c>
      <c r="K962" s="13">
        <f t="shared" si="72"/>
        <v>2.9081617777777128E-2</v>
      </c>
      <c r="L962" s="13">
        <f>ABS(MA1SONY[[#This Row],[Erorr 2]])</f>
        <v>0.17053333333333143</v>
      </c>
      <c r="M962" s="11">
        <f>MA1SONY[[#This Row],[Abs Erorr 2]]/MA1SONY[[#This Row],[Adj Close]]</f>
        <v>1.0328030023155181E-2</v>
      </c>
      <c r="N962" s="9">
        <f t="shared" si="74"/>
        <v>16.536166666666663</v>
      </c>
      <c r="O962" s="14">
        <f>MA1SONY[[#This Row],[Adj Close]]-MA1SONY[[#This Row],[6-MA]]</f>
        <v>-2.4466666666661752E-2</v>
      </c>
      <c r="P962" s="13">
        <f>(MA1SONY[[#This Row],[Adj Close]]-N962)^2</f>
        <v>5.9861777777753722E-4</v>
      </c>
      <c r="Q962" s="13">
        <f>ABS(MA1SONY[[#This Row],[Erorr 3]])</f>
        <v>2.4466666666661752E-2</v>
      </c>
      <c r="R962" s="15">
        <f>MA1SONY[[#This Row],[Abs Erorr 3]]/MA1SONY[[#This Row],[Adj Close]]</f>
        <v>1.481777567825345E-3</v>
      </c>
    </row>
    <row r="963" spans="2:18">
      <c r="B963" s="7">
        <v>45180.291666666664</v>
      </c>
      <c r="C963" s="8">
        <v>16.703800000000001</v>
      </c>
      <c r="D963" s="9">
        <f t="shared" si="71"/>
        <v>16.511700000000001</v>
      </c>
      <c r="E963" s="10">
        <f>MA1SONY[[#This Row],[Adj Close]]-MA1SONY[[#This Row],[Naive Trend ]]</f>
        <v>0.19209999999999994</v>
      </c>
      <c r="F963" s="6">
        <f t="shared" si="70"/>
        <v>3.6902409999999976E-2</v>
      </c>
      <c r="G963" s="6">
        <f>ABS(MA1SONY[[#This Row],[Erorr 1]])</f>
        <v>0.19209999999999994</v>
      </c>
      <c r="H963" s="11">
        <f>MA1SONY[[#This Row],[Abs Erorr 1]]/MA1SONY[[#This Row],[Adj Close]]</f>
        <v>1.150037715968821E-2</v>
      </c>
      <c r="I963" s="9">
        <f t="shared" si="73"/>
        <v>16.661333333333335</v>
      </c>
      <c r="J963" s="12">
        <f>(MA1SONY[[#This Row],[Adj Close]]-MA1SONY[[#This Row],[3-MA]])</f>
        <v>4.2466666666665986E-2</v>
      </c>
      <c r="K963" s="13">
        <f t="shared" si="72"/>
        <v>1.8034177777777199E-3</v>
      </c>
      <c r="L963" s="13">
        <f>ABS(MA1SONY[[#This Row],[Erorr 2]])</f>
        <v>4.2466666666665986E-2</v>
      </c>
      <c r="M963" s="11">
        <f>MA1SONY[[#This Row],[Abs Erorr 2]]/MA1SONY[[#This Row],[Adj Close]]</f>
        <v>2.5423356761135781E-3</v>
      </c>
      <c r="N963" s="9">
        <f t="shared" si="74"/>
        <v>16.597283333333333</v>
      </c>
      <c r="O963" s="14">
        <f>MA1SONY[[#This Row],[Adj Close]]-MA1SONY[[#This Row],[6-MA]]</f>
        <v>0.1065166666666677</v>
      </c>
      <c r="P963" s="13">
        <f>(MA1SONY[[#This Row],[Adj Close]]-N963)^2</f>
        <v>1.1345800277777998E-2</v>
      </c>
      <c r="Q963" s="13">
        <f>ABS(MA1SONY[[#This Row],[Erorr 3]])</f>
        <v>0.1065166666666677</v>
      </c>
      <c r="R963" s="15">
        <f>MA1SONY[[#This Row],[Abs Erorr 3]]/MA1SONY[[#This Row],[Adj Close]]</f>
        <v>6.3767925062960338E-3</v>
      </c>
    </row>
    <row r="964" spans="2:18">
      <c r="B964" s="7">
        <v>45181.291666666664</v>
      </c>
      <c r="C964" s="8">
        <v>16.745000000000001</v>
      </c>
      <c r="D964" s="9">
        <f t="shared" si="71"/>
        <v>16.703800000000001</v>
      </c>
      <c r="E964" s="10">
        <f>MA1SONY[[#This Row],[Adj Close]]-MA1SONY[[#This Row],[Naive Trend ]]</f>
        <v>4.1199999999999903E-2</v>
      </c>
      <c r="F964" s="6">
        <f t="shared" ref="F964:F1027" si="75">(C964-D964)^2</f>
        <v>1.6974399999999921E-3</v>
      </c>
      <c r="G964" s="6">
        <f>ABS(MA1SONY[[#This Row],[Erorr 1]])</f>
        <v>4.1199999999999903E-2</v>
      </c>
      <c r="H964" s="11">
        <f>MA1SONY[[#This Row],[Abs Erorr 1]]/MA1SONY[[#This Row],[Adj Close]]</f>
        <v>2.4604359510301522E-3</v>
      </c>
      <c r="I964" s="9">
        <f t="shared" si="73"/>
        <v>16.641733333333335</v>
      </c>
      <c r="J964" s="12">
        <f>(MA1SONY[[#This Row],[Adj Close]]-MA1SONY[[#This Row],[3-MA]])</f>
        <v>0.1032666666666664</v>
      </c>
      <c r="K964" s="13">
        <f t="shared" si="72"/>
        <v>1.0664004444444389E-2</v>
      </c>
      <c r="L964" s="13">
        <f>ABS(MA1SONY[[#This Row],[Erorr 2]])</f>
        <v>0.1032666666666664</v>
      </c>
      <c r="M964" s="11">
        <f>MA1SONY[[#This Row],[Abs Erorr 2]]/MA1SONY[[#This Row],[Adj Close]]</f>
        <v>6.1670150293619821E-3</v>
      </c>
      <c r="N964" s="9">
        <f t="shared" si="74"/>
        <v>16.662966666666666</v>
      </c>
      <c r="O964" s="14">
        <f>MA1SONY[[#This Row],[Adj Close]]-MA1SONY[[#This Row],[6-MA]]</f>
        <v>8.2033333333335179E-2</v>
      </c>
      <c r="P964" s="13">
        <f>(MA1SONY[[#This Row],[Adj Close]]-N964)^2</f>
        <v>6.7294677777780809E-3</v>
      </c>
      <c r="Q964" s="13">
        <f>ABS(MA1SONY[[#This Row],[Erorr 3]])</f>
        <v>8.2033333333335179E-2</v>
      </c>
      <c r="R964" s="15">
        <f>MA1SONY[[#This Row],[Abs Erorr 3]]/MA1SONY[[#This Row],[Adj Close]]</f>
        <v>4.8989748183538477E-3</v>
      </c>
    </row>
    <row r="965" spans="2:18">
      <c r="B965" s="7">
        <v>45182.291666666664</v>
      </c>
      <c r="C965" s="8">
        <v>16.552800000000001</v>
      </c>
      <c r="D965" s="9">
        <f t="shared" ref="D965:D1028" si="76">C964</f>
        <v>16.745000000000001</v>
      </c>
      <c r="E965" s="10">
        <f>MA1SONY[[#This Row],[Adj Close]]-MA1SONY[[#This Row],[Naive Trend ]]</f>
        <v>-0.1921999999999997</v>
      </c>
      <c r="F965" s="6">
        <f t="shared" si="75"/>
        <v>3.6940839999999885E-2</v>
      </c>
      <c r="G965" s="6">
        <f>ABS(MA1SONY[[#This Row],[Erorr 1]])</f>
        <v>0.1921999999999997</v>
      </c>
      <c r="H965" s="11">
        <f>MA1SONY[[#This Row],[Abs Erorr 1]]/MA1SONY[[#This Row],[Adj Close]]</f>
        <v>1.161132859697451E-2</v>
      </c>
      <c r="I965" s="9">
        <f t="shared" si="73"/>
        <v>16.653500000000005</v>
      </c>
      <c r="J965" s="12">
        <f>(MA1SONY[[#This Row],[Adj Close]]-MA1SONY[[#This Row],[3-MA]])</f>
        <v>-0.10070000000000334</v>
      </c>
      <c r="K965" s="13">
        <f t="shared" si="72"/>
        <v>1.0140490000000673E-2</v>
      </c>
      <c r="L965" s="13">
        <f>ABS(MA1SONY[[#This Row],[Erorr 2]])</f>
        <v>0.10070000000000334</v>
      </c>
      <c r="M965" s="11">
        <f>MA1SONY[[#This Row],[Abs Erorr 2]]/MA1SONY[[#This Row],[Adj Close]]</f>
        <v>6.0835629017449216E-3</v>
      </c>
      <c r="N965" s="9">
        <f t="shared" si="74"/>
        <v>16.667866666666669</v>
      </c>
      <c r="O965" s="14">
        <f>MA1SONY[[#This Row],[Adj Close]]-MA1SONY[[#This Row],[6-MA]]</f>
        <v>-0.11506666666666732</v>
      </c>
      <c r="P965" s="13">
        <f>(MA1SONY[[#This Row],[Adj Close]]-N965)^2</f>
        <v>1.3240337777777927E-2</v>
      </c>
      <c r="Q965" s="13">
        <f>ABS(MA1SONY[[#This Row],[Erorr 3]])</f>
        <v>0.11506666666666732</v>
      </c>
      <c r="R965" s="15">
        <f>MA1SONY[[#This Row],[Abs Erorr 3]]/MA1SONY[[#This Row],[Adj Close]]</f>
        <v>6.9514925974256507E-3</v>
      </c>
    </row>
    <row r="966" spans="2:18">
      <c r="B966" s="7">
        <v>45183.291666666664</v>
      </c>
      <c r="C966" s="8">
        <v>16.9587</v>
      </c>
      <c r="D966" s="9">
        <f t="shared" si="76"/>
        <v>16.552800000000001</v>
      </c>
      <c r="E966" s="10">
        <f>MA1SONY[[#This Row],[Adj Close]]-MA1SONY[[#This Row],[Naive Trend ]]</f>
        <v>0.40589999999999904</v>
      </c>
      <c r="F966" s="6">
        <f t="shared" si="75"/>
        <v>0.16475480999999922</v>
      </c>
      <c r="G966" s="6">
        <f>ABS(MA1SONY[[#This Row],[Erorr 1]])</f>
        <v>0.40589999999999904</v>
      </c>
      <c r="H966" s="11">
        <f>MA1SONY[[#This Row],[Abs Erorr 1]]/MA1SONY[[#This Row],[Adj Close]]</f>
        <v>2.3934617629889025E-2</v>
      </c>
      <c r="I966" s="9">
        <f t="shared" si="73"/>
        <v>16.667200000000005</v>
      </c>
      <c r="J966" s="12">
        <f>(MA1SONY[[#This Row],[Adj Close]]-MA1SONY[[#This Row],[3-MA]])</f>
        <v>0.29149999999999565</v>
      </c>
      <c r="K966" s="13">
        <f t="shared" ref="K966:K1029" si="77">(C966-I966)^2</f>
        <v>8.497224999999746E-2</v>
      </c>
      <c r="L966" s="13">
        <f>ABS(MA1SONY[[#This Row],[Erorr 2]])</f>
        <v>0.29149999999999565</v>
      </c>
      <c r="M966" s="11">
        <f>MA1SONY[[#This Row],[Abs Erorr 2]]/MA1SONY[[#This Row],[Adj Close]]</f>
        <v>1.7188817539079981E-2</v>
      </c>
      <c r="N966" s="9">
        <f t="shared" si="74"/>
        <v>16.66426666666667</v>
      </c>
      <c r="O966" s="14">
        <f>MA1SONY[[#This Row],[Adj Close]]-MA1SONY[[#This Row],[6-MA]]</f>
        <v>0.29443333333333044</v>
      </c>
      <c r="P966" s="13">
        <f>(MA1SONY[[#This Row],[Adj Close]]-N966)^2</f>
        <v>8.6690987777776077E-2</v>
      </c>
      <c r="Q966" s="13">
        <f>ABS(MA1SONY[[#This Row],[Erorr 3]])</f>
        <v>0.29443333333333044</v>
      </c>
      <c r="R966" s="15">
        <f>MA1SONY[[#This Row],[Abs Erorr 3]]/MA1SONY[[#This Row],[Adj Close]]</f>
        <v>1.7361786772177729E-2</v>
      </c>
    </row>
    <row r="967" spans="2:18">
      <c r="B967" s="7">
        <v>45184.291666666664</v>
      </c>
      <c r="C967" s="8">
        <v>17.009599999999999</v>
      </c>
      <c r="D967" s="9">
        <f t="shared" si="76"/>
        <v>16.9587</v>
      </c>
      <c r="E967" s="10">
        <f>MA1SONY[[#This Row],[Adj Close]]-MA1SONY[[#This Row],[Naive Trend ]]</f>
        <v>5.0899999999998613E-2</v>
      </c>
      <c r="F967" s="6">
        <f t="shared" si="75"/>
        <v>2.5908099999998589E-3</v>
      </c>
      <c r="G967" s="6">
        <f>ABS(MA1SONY[[#This Row],[Erorr 1]])</f>
        <v>5.0899999999998613E-2</v>
      </c>
      <c r="H967" s="11">
        <f>MA1SONY[[#This Row],[Abs Erorr 1]]/MA1SONY[[#This Row],[Adj Close]]</f>
        <v>2.9924278054744742E-3</v>
      </c>
      <c r="I967" s="9">
        <f t="shared" ref="I967:I1030" si="78">AVERAGE(C964:C966)</f>
        <v>16.752166666666668</v>
      </c>
      <c r="J967" s="12">
        <f>(MA1SONY[[#This Row],[Adj Close]]-MA1SONY[[#This Row],[3-MA]])</f>
        <v>0.2574333333333314</v>
      </c>
      <c r="K967" s="13">
        <f t="shared" si="77"/>
        <v>6.6271921111110119E-2</v>
      </c>
      <c r="L967" s="13">
        <f>ABS(MA1SONY[[#This Row],[Erorr 2]])</f>
        <v>0.2574333333333314</v>
      </c>
      <c r="M967" s="11">
        <f>MA1SONY[[#This Row],[Abs Erorr 2]]/MA1SONY[[#This Row],[Adj Close]]</f>
        <v>1.5134590662527715E-2</v>
      </c>
      <c r="N967" s="9">
        <f t="shared" si="74"/>
        <v>16.696950000000001</v>
      </c>
      <c r="O967" s="14">
        <f>MA1SONY[[#This Row],[Adj Close]]-MA1SONY[[#This Row],[6-MA]]</f>
        <v>0.31264999999999787</v>
      </c>
      <c r="P967" s="13">
        <f>(MA1SONY[[#This Row],[Adj Close]]-N967)^2</f>
        <v>9.7750022499998673E-2</v>
      </c>
      <c r="Q967" s="13">
        <f>ABS(MA1SONY[[#This Row],[Erorr 3]])</f>
        <v>0.31264999999999787</v>
      </c>
      <c r="R967" s="15">
        <f>MA1SONY[[#This Row],[Abs Erorr 3]]/MA1SONY[[#This Row],[Adj Close]]</f>
        <v>1.8380796726554294E-2</v>
      </c>
    </row>
    <row r="968" spans="2:18">
      <c r="B968" s="7">
        <v>45187.291666666664</v>
      </c>
      <c r="C968" s="8">
        <v>17.009599999999999</v>
      </c>
      <c r="D968" s="9">
        <f t="shared" si="76"/>
        <v>17.009599999999999</v>
      </c>
      <c r="E968" s="10">
        <f>MA1SONY[[#This Row],[Adj Close]]-MA1SONY[[#This Row],[Naive Trend ]]</f>
        <v>0</v>
      </c>
      <c r="F968" s="6">
        <f t="shared" si="75"/>
        <v>0</v>
      </c>
      <c r="G968" s="6">
        <f>ABS(MA1SONY[[#This Row],[Erorr 1]])</f>
        <v>0</v>
      </c>
      <c r="H968" s="11">
        <f>MA1SONY[[#This Row],[Abs Erorr 1]]/MA1SONY[[#This Row],[Adj Close]]</f>
        <v>0</v>
      </c>
      <c r="I968" s="9">
        <f t="shared" si="78"/>
        <v>16.840366666666664</v>
      </c>
      <c r="J968" s="12">
        <f>(MA1SONY[[#This Row],[Adj Close]]-MA1SONY[[#This Row],[3-MA]])</f>
        <v>0.16923333333333446</v>
      </c>
      <c r="K968" s="13">
        <f t="shared" si="77"/>
        <v>2.863992111111149E-2</v>
      </c>
      <c r="L968" s="13">
        <f>ABS(MA1SONY[[#This Row],[Erorr 2]])</f>
        <v>0.16923333333333446</v>
      </c>
      <c r="M968" s="11">
        <f>MA1SONY[[#This Row],[Abs Erorr 2]]/MA1SONY[[#This Row],[Adj Close]]</f>
        <v>9.9492835418431048E-3</v>
      </c>
      <c r="N968" s="9">
        <f t="shared" si="74"/>
        <v>16.746933333333335</v>
      </c>
      <c r="O968" s="14">
        <f>MA1SONY[[#This Row],[Adj Close]]-MA1SONY[[#This Row],[6-MA]]</f>
        <v>0.26266666666666438</v>
      </c>
      <c r="P968" s="13">
        <f>(MA1SONY[[#This Row],[Adj Close]]-N968)^2</f>
        <v>6.8993777777776572E-2</v>
      </c>
      <c r="Q968" s="13">
        <f>ABS(MA1SONY[[#This Row],[Erorr 3]])</f>
        <v>0.26266666666666438</v>
      </c>
      <c r="R968" s="15">
        <f>MA1SONY[[#This Row],[Abs Erorr 3]]/MA1SONY[[#This Row],[Adj Close]]</f>
        <v>1.5442260057065681E-2</v>
      </c>
    </row>
    <row r="969" spans="2:18">
      <c r="B969" s="7">
        <v>45188.291666666664</v>
      </c>
      <c r="C969" s="8">
        <v>16.9665</v>
      </c>
      <c r="D969" s="9">
        <f t="shared" si="76"/>
        <v>17.009599999999999</v>
      </c>
      <c r="E969" s="10">
        <f>MA1SONY[[#This Row],[Adj Close]]-MA1SONY[[#This Row],[Naive Trend ]]</f>
        <v>-4.3099999999999028E-2</v>
      </c>
      <c r="F969" s="6">
        <f t="shared" si="75"/>
        <v>1.8576099999999163E-3</v>
      </c>
      <c r="G969" s="6">
        <f>ABS(MA1SONY[[#This Row],[Erorr 1]])</f>
        <v>4.3099999999999028E-2</v>
      </c>
      <c r="H969" s="11">
        <f>MA1SONY[[#This Row],[Abs Erorr 1]]/MA1SONY[[#This Row],[Adj Close]]</f>
        <v>2.5403000029469267E-3</v>
      </c>
      <c r="I969" s="9">
        <f t="shared" si="78"/>
        <v>16.992633333333334</v>
      </c>
      <c r="J969" s="12">
        <f>(MA1SONY[[#This Row],[Adj Close]]-MA1SONY[[#This Row],[3-MA]])</f>
        <v>-2.6133333333334008E-2</v>
      </c>
      <c r="K969" s="13">
        <f t="shared" si="77"/>
        <v>6.8295111111114633E-4</v>
      </c>
      <c r="L969" s="13">
        <f>ABS(MA1SONY[[#This Row],[Erorr 2]])</f>
        <v>2.6133333333334008E-2</v>
      </c>
      <c r="M969" s="11">
        <f>MA1SONY[[#This Row],[Abs Erorr 2]]/MA1SONY[[#This Row],[Adj Close]]</f>
        <v>1.5402901796678164E-3</v>
      </c>
      <c r="N969" s="9">
        <f t="shared" si="74"/>
        <v>16.829916666666673</v>
      </c>
      <c r="O969" s="14">
        <f>MA1SONY[[#This Row],[Adj Close]]-MA1SONY[[#This Row],[6-MA]]</f>
        <v>0.13658333333332706</v>
      </c>
      <c r="P969" s="13">
        <f>(MA1SONY[[#This Row],[Adj Close]]-N969)^2</f>
        <v>1.8655006944442731E-2</v>
      </c>
      <c r="Q969" s="13">
        <f>ABS(MA1SONY[[#This Row],[Erorr 3]])</f>
        <v>0.13658333333332706</v>
      </c>
      <c r="R969" s="15">
        <f>MA1SONY[[#This Row],[Abs Erorr 3]]/MA1SONY[[#This Row],[Adj Close]]</f>
        <v>8.0501773101893173E-3</v>
      </c>
    </row>
    <row r="970" spans="2:18">
      <c r="B970" s="7">
        <v>45189.291666666664</v>
      </c>
      <c r="C970" s="8">
        <v>16.635200000000001</v>
      </c>
      <c r="D970" s="9">
        <f t="shared" si="76"/>
        <v>16.9665</v>
      </c>
      <c r="E970" s="10">
        <f>MA1SONY[[#This Row],[Adj Close]]-MA1SONY[[#This Row],[Naive Trend ]]</f>
        <v>-0.33129999999999882</v>
      </c>
      <c r="F970" s="6">
        <f t="shared" si="75"/>
        <v>0.10975968999999922</v>
      </c>
      <c r="G970" s="6">
        <f>ABS(MA1SONY[[#This Row],[Erorr 1]])</f>
        <v>0.33129999999999882</v>
      </c>
      <c r="H970" s="11">
        <f>MA1SONY[[#This Row],[Abs Erorr 1]]/MA1SONY[[#This Row],[Adj Close]]</f>
        <v>1.9915600654034745E-2</v>
      </c>
      <c r="I970" s="9">
        <f t="shared" si="78"/>
        <v>16.995233333333331</v>
      </c>
      <c r="J970" s="12">
        <f>(MA1SONY[[#This Row],[Adj Close]]-MA1SONY[[#This Row],[3-MA]])</f>
        <v>-0.36003333333333032</v>
      </c>
      <c r="K970" s="13">
        <f t="shared" si="77"/>
        <v>0.12962400111110894</v>
      </c>
      <c r="L970" s="13">
        <f>ABS(MA1SONY[[#This Row],[Erorr 2]])</f>
        <v>0.36003333333333032</v>
      </c>
      <c r="M970" s="11">
        <f>MA1SONY[[#This Row],[Abs Erorr 2]]/MA1SONY[[#This Row],[Adj Close]]</f>
        <v>2.1642861722932713E-2</v>
      </c>
      <c r="N970" s="9">
        <f t="shared" ref="N970:N1033" si="79">AVERAGE(C964:C969)</f>
        <v>16.873699999999999</v>
      </c>
      <c r="O970" s="14">
        <f>MA1SONY[[#This Row],[Adj Close]]-MA1SONY[[#This Row],[6-MA]]</f>
        <v>-0.23849999999999838</v>
      </c>
      <c r="P970" s="13">
        <f>(MA1SONY[[#This Row],[Adj Close]]-N970)^2</f>
        <v>5.6882249999999225E-2</v>
      </c>
      <c r="Q970" s="13">
        <f>ABS(MA1SONY[[#This Row],[Erorr 3]])</f>
        <v>0.23849999999999838</v>
      </c>
      <c r="R970" s="15">
        <f>MA1SONY[[#This Row],[Abs Erorr 3]]/MA1SONY[[#This Row],[Adj Close]]</f>
        <v>1.4337068385110991E-2</v>
      </c>
    </row>
    <row r="971" spans="2:18">
      <c r="B971" s="7">
        <v>45190.291666666664</v>
      </c>
      <c r="C971" s="8">
        <v>16.201899999999998</v>
      </c>
      <c r="D971" s="9">
        <f t="shared" si="76"/>
        <v>16.635200000000001</v>
      </c>
      <c r="E971" s="10">
        <f>MA1SONY[[#This Row],[Adj Close]]-MA1SONY[[#This Row],[Naive Trend ]]</f>
        <v>-0.43330000000000268</v>
      </c>
      <c r="F971" s="6">
        <f t="shared" si="75"/>
        <v>0.18774889000000233</v>
      </c>
      <c r="G971" s="6">
        <f>ABS(MA1SONY[[#This Row],[Erorr 1]])</f>
        <v>0.43330000000000268</v>
      </c>
      <c r="H971" s="11">
        <f>MA1SONY[[#This Row],[Abs Erorr 1]]/MA1SONY[[#This Row],[Adj Close]]</f>
        <v>2.6743776964430265E-2</v>
      </c>
      <c r="I971" s="9">
        <f t="shared" si="78"/>
        <v>16.870433333333335</v>
      </c>
      <c r="J971" s="12">
        <f>(MA1SONY[[#This Row],[Adj Close]]-MA1SONY[[#This Row],[3-MA]])</f>
        <v>-0.66853333333333609</v>
      </c>
      <c r="K971" s="13">
        <f t="shared" si="77"/>
        <v>0.44693681777778144</v>
      </c>
      <c r="L971" s="13">
        <f>ABS(MA1SONY[[#This Row],[Erorr 2]])</f>
        <v>0.66853333333333609</v>
      </c>
      <c r="M971" s="11">
        <f>MA1SONY[[#This Row],[Abs Erorr 2]]/MA1SONY[[#This Row],[Adj Close]]</f>
        <v>4.1262650265298274E-2</v>
      </c>
      <c r="N971" s="9">
        <f t="shared" si="79"/>
        <v>16.855399999999999</v>
      </c>
      <c r="O971" s="14">
        <f>MA1SONY[[#This Row],[Adj Close]]-MA1SONY[[#This Row],[6-MA]]</f>
        <v>-0.65350000000000108</v>
      </c>
      <c r="P971" s="13">
        <f>(MA1SONY[[#This Row],[Adj Close]]-N971)^2</f>
        <v>0.42706225000000142</v>
      </c>
      <c r="Q971" s="13">
        <f>ABS(MA1SONY[[#This Row],[Erorr 3]])</f>
        <v>0.65350000000000108</v>
      </c>
      <c r="R971" s="15">
        <f>MA1SONY[[#This Row],[Abs Erorr 3]]/MA1SONY[[#This Row],[Adj Close]]</f>
        <v>4.0334775551015695E-2</v>
      </c>
    </row>
    <row r="972" spans="2:18">
      <c r="B972" s="7">
        <v>45191.291666666664</v>
      </c>
      <c r="C972" s="8">
        <v>16.1509</v>
      </c>
      <c r="D972" s="9">
        <f t="shared" si="76"/>
        <v>16.201899999999998</v>
      </c>
      <c r="E972" s="10">
        <f>MA1SONY[[#This Row],[Adj Close]]-MA1SONY[[#This Row],[Naive Trend ]]</f>
        <v>-5.099999999999838E-2</v>
      </c>
      <c r="F972" s="6">
        <f t="shared" si="75"/>
        <v>2.6009999999998348E-3</v>
      </c>
      <c r="G972" s="6">
        <f>ABS(MA1SONY[[#This Row],[Erorr 1]])</f>
        <v>5.099999999999838E-2</v>
      </c>
      <c r="H972" s="11">
        <f>MA1SONY[[#This Row],[Abs Erorr 1]]/MA1SONY[[#This Row],[Adj Close]]</f>
        <v>3.15771876489845E-3</v>
      </c>
      <c r="I972" s="9">
        <f t="shared" si="78"/>
        <v>16.601200000000002</v>
      </c>
      <c r="J972" s="12">
        <f>(MA1SONY[[#This Row],[Adj Close]]-MA1SONY[[#This Row],[3-MA]])</f>
        <v>-0.45030000000000214</v>
      </c>
      <c r="K972" s="13">
        <f t="shared" si="77"/>
        <v>0.20277009000000193</v>
      </c>
      <c r="L972" s="13">
        <f>ABS(MA1SONY[[#This Row],[Erorr 2]])</f>
        <v>0.45030000000000214</v>
      </c>
      <c r="M972" s="11">
        <f>MA1SONY[[#This Row],[Abs Erorr 2]]/MA1SONY[[#This Row],[Adj Close]]</f>
        <v>2.7880799212427924E-2</v>
      </c>
      <c r="N972" s="9">
        <f t="shared" si="79"/>
        <v>16.796916666666664</v>
      </c>
      <c r="O972" s="14">
        <f>MA1SONY[[#This Row],[Adj Close]]-MA1SONY[[#This Row],[6-MA]]</f>
        <v>-0.64601666666666446</v>
      </c>
      <c r="P972" s="13">
        <f>(MA1SONY[[#This Row],[Adj Close]]-N972)^2</f>
        <v>0.41733753361110826</v>
      </c>
      <c r="Q972" s="13">
        <f>ABS(MA1SONY[[#This Row],[Erorr 3]])</f>
        <v>0.64601666666666446</v>
      </c>
      <c r="R972" s="15">
        <f>MA1SONY[[#This Row],[Abs Erorr 3]]/MA1SONY[[#This Row],[Adj Close]]</f>
        <v>3.9998802956285065E-2</v>
      </c>
    </row>
    <row r="973" spans="2:18">
      <c r="B973" s="7">
        <v>45194.291666666664</v>
      </c>
      <c r="C973" s="8">
        <v>16.325399999999998</v>
      </c>
      <c r="D973" s="9">
        <f t="shared" si="76"/>
        <v>16.1509</v>
      </c>
      <c r="E973" s="10">
        <f>MA1SONY[[#This Row],[Adj Close]]-MA1SONY[[#This Row],[Naive Trend ]]</f>
        <v>0.17449999999999832</v>
      </c>
      <c r="F973" s="6">
        <f t="shared" si="75"/>
        <v>3.0450249999999415E-2</v>
      </c>
      <c r="G973" s="6">
        <f>ABS(MA1SONY[[#This Row],[Erorr 1]])</f>
        <v>0.17449999999999832</v>
      </c>
      <c r="H973" s="11">
        <f>MA1SONY[[#This Row],[Abs Erorr 1]]/MA1SONY[[#This Row],[Adj Close]]</f>
        <v>1.0688865203915269E-2</v>
      </c>
      <c r="I973" s="9">
        <f t="shared" si="78"/>
        <v>16.329333333333334</v>
      </c>
      <c r="J973" s="12">
        <f>(MA1SONY[[#This Row],[Adj Close]]-MA1SONY[[#This Row],[3-MA]])</f>
        <v>-3.9333333333360088E-3</v>
      </c>
      <c r="K973" s="13">
        <f t="shared" si="77"/>
        <v>1.5471111111132158E-5</v>
      </c>
      <c r="L973" s="13">
        <f>ABS(MA1SONY[[#This Row],[Erorr 2]])</f>
        <v>3.9333333333360088E-3</v>
      </c>
      <c r="M973" s="11">
        <f>MA1SONY[[#This Row],[Abs Erorr 2]]/MA1SONY[[#This Row],[Adj Close]]</f>
        <v>2.4093335130140819E-4</v>
      </c>
      <c r="N973" s="9">
        <f t="shared" si="79"/>
        <v>16.662283333333331</v>
      </c>
      <c r="O973" s="14">
        <f>MA1SONY[[#This Row],[Adj Close]]-MA1SONY[[#This Row],[6-MA]]</f>
        <v>-0.33688333333333276</v>
      </c>
      <c r="P973" s="13">
        <f>(MA1SONY[[#This Row],[Adj Close]]-N973)^2</f>
        <v>0.11349038027777739</v>
      </c>
      <c r="Q973" s="13">
        <f>ABS(MA1SONY[[#This Row],[Erorr 3]])</f>
        <v>0.33688333333333276</v>
      </c>
      <c r="R973" s="15">
        <f>MA1SONY[[#This Row],[Abs Erorr 3]]/MA1SONY[[#This Row],[Adj Close]]</f>
        <v>2.0635533177339165E-2</v>
      </c>
    </row>
    <row r="974" spans="2:18">
      <c r="B974" s="7">
        <v>45195.291666666664</v>
      </c>
      <c r="C974" s="8">
        <v>15.9392</v>
      </c>
      <c r="D974" s="9">
        <f t="shared" si="76"/>
        <v>16.325399999999998</v>
      </c>
      <c r="E974" s="10">
        <f>MA1SONY[[#This Row],[Adj Close]]-MA1SONY[[#This Row],[Naive Trend ]]</f>
        <v>-0.38619999999999877</v>
      </c>
      <c r="F974" s="6">
        <f t="shared" si="75"/>
        <v>0.14915043999999905</v>
      </c>
      <c r="G974" s="6">
        <f>ABS(MA1SONY[[#This Row],[Erorr 1]])</f>
        <v>0.38619999999999877</v>
      </c>
      <c r="H974" s="11">
        <f>MA1SONY[[#This Row],[Abs Erorr 1]]/MA1SONY[[#This Row],[Adj Close]]</f>
        <v>2.4229572375025019E-2</v>
      </c>
      <c r="I974" s="9">
        <f t="shared" si="78"/>
        <v>16.226066666666668</v>
      </c>
      <c r="J974" s="12">
        <f>(MA1SONY[[#This Row],[Adj Close]]-MA1SONY[[#This Row],[3-MA]])</f>
        <v>-0.28686666666666838</v>
      </c>
      <c r="K974" s="13">
        <f t="shared" si="77"/>
        <v>8.2292484444445424E-2</v>
      </c>
      <c r="L974" s="13">
        <f>ABS(MA1SONY[[#This Row],[Erorr 2]])</f>
        <v>0.28686666666666838</v>
      </c>
      <c r="M974" s="11">
        <f>MA1SONY[[#This Row],[Abs Erorr 2]]/MA1SONY[[#This Row],[Adj Close]]</f>
        <v>1.7997557384728743E-2</v>
      </c>
      <c r="N974" s="9">
        <f t="shared" si="79"/>
        <v>16.548249999999999</v>
      </c>
      <c r="O974" s="14">
        <f>MA1SONY[[#This Row],[Adj Close]]-MA1SONY[[#This Row],[6-MA]]</f>
        <v>-0.60904999999999987</v>
      </c>
      <c r="P974" s="13">
        <f>(MA1SONY[[#This Row],[Adj Close]]-N974)^2</f>
        <v>0.37094190249999986</v>
      </c>
      <c r="Q974" s="13">
        <f>ABS(MA1SONY[[#This Row],[Erorr 3]])</f>
        <v>0.60904999999999987</v>
      </c>
      <c r="R974" s="15">
        <f>MA1SONY[[#This Row],[Abs Erorr 3]]/MA1SONY[[#This Row],[Adj Close]]</f>
        <v>3.8210826139329447E-2</v>
      </c>
    </row>
    <row r="975" spans="2:18">
      <c r="B975" s="7">
        <v>45196.291666666664</v>
      </c>
      <c r="C975" s="8">
        <v>16.1843</v>
      </c>
      <c r="D975" s="9">
        <f t="shared" si="76"/>
        <v>15.9392</v>
      </c>
      <c r="E975" s="10">
        <f>MA1SONY[[#This Row],[Adj Close]]-MA1SONY[[#This Row],[Naive Trend ]]</f>
        <v>0.24510000000000076</v>
      </c>
      <c r="F975" s="6">
        <f t="shared" si="75"/>
        <v>6.0074010000000372E-2</v>
      </c>
      <c r="G975" s="6">
        <f>ABS(MA1SONY[[#This Row],[Erorr 1]])</f>
        <v>0.24510000000000076</v>
      </c>
      <c r="H975" s="11">
        <f>MA1SONY[[#This Row],[Abs Erorr 1]]/MA1SONY[[#This Row],[Adj Close]]</f>
        <v>1.5144306519281078E-2</v>
      </c>
      <c r="I975" s="9">
        <f t="shared" si="78"/>
        <v>16.138499999999997</v>
      </c>
      <c r="J975" s="12">
        <f>(MA1SONY[[#This Row],[Adj Close]]-MA1SONY[[#This Row],[3-MA]])</f>
        <v>4.5800000000003394E-2</v>
      </c>
      <c r="K975" s="13">
        <f t="shared" si="77"/>
        <v>2.097640000000311E-3</v>
      </c>
      <c r="L975" s="13">
        <f>ABS(MA1SONY[[#This Row],[Erorr 2]])</f>
        <v>4.5800000000003394E-2</v>
      </c>
      <c r="M975" s="11">
        <f>MA1SONY[[#This Row],[Abs Erorr 2]]/MA1SONY[[#This Row],[Adj Close]]</f>
        <v>2.8299030541947068E-3</v>
      </c>
      <c r="N975" s="9">
        <f t="shared" si="79"/>
        <v>16.36985</v>
      </c>
      <c r="O975" s="14">
        <f>MA1SONY[[#This Row],[Adj Close]]-MA1SONY[[#This Row],[6-MA]]</f>
        <v>-0.18554999999999922</v>
      </c>
      <c r="P975" s="13">
        <f>(MA1SONY[[#This Row],[Adj Close]]-N975)^2</f>
        <v>3.442880249999971E-2</v>
      </c>
      <c r="Q975" s="13">
        <f>ABS(MA1SONY[[#This Row],[Erorr 3]])</f>
        <v>0.18554999999999922</v>
      </c>
      <c r="R975" s="15">
        <f>MA1SONY[[#This Row],[Abs Erorr 3]]/MA1SONY[[#This Row],[Adj Close]]</f>
        <v>1.1464814666065212E-2</v>
      </c>
    </row>
    <row r="976" spans="2:18">
      <c r="B976" s="7">
        <v>45197.291666666664</v>
      </c>
      <c r="C976" s="8">
        <v>16.501200000000001</v>
      </c>
      <c r="D976" s="9">
        <f t="shared" si="76"/>
        <v>16.1843</v>
      </c>
      <c r="E976" s="10">
        <f>MA1SONY[[#This Row],[Adj Close]]-MA1SONY[[#This Row],[Naive Trend ]]</f>
        <v>0.3169000000000004</v>
      </c>
      <c r="F976" s="6">
        <f t="shared" si="75"/>
        <v>0.10042561000000026</v>
      </c>
      <c r="G976" s="6">
        <f>ABS(MA1SONY[[#This Row],[Erorr 1]])</f>
        <v>0.3169000000000004</v>
      </c>
      <c r="H976" s="11">
        <f>MA1SONY[[#This Row],[Abs Erorr 1]]/MA1SONY[[#This Row],[Adj Close]]</f>
        <v>1.9204663903231303E-2</v>
      </c>
      <c r="I976" s="9">
        <f t="shared" si="78"/>
        <v>16.149633333333334</v>
      </c>
      <c r="J976" s="12">
        <f>(MA1SONY[[#This Row],[Adj Close]]-MA1SONY[[#This Row],[3-MA]])</f>
        <v>0.3515666666666668</v>
      </c>
      <c r="K976" s="13">
        <f t="shared" si="77"/>
        <v>0.12359912111111121</v>
      </c>
      <c r="L976" s="13">
        <f>ABS(MA1SONY[[#This Row],[Erorr 2]])</f>
        <v>0.3515666666666668</v>
      </c>
      <c r="M976" s="11">
        <f>MA1SONY[[#This Row],[Abs Erorr 2]]/MA1SONY[[#This Row],[Adj Close]]</f>
        <v>2.1305521214618744E-2</v>
      </c>
      <c r="N976" s="9">
        <f t="shared" si="79"/>
        <v>16.239483333333336</v>
      </c>
      <c r="O976" s="14">
        <f>MA1SONY[[#This Row],[Adj Close]]-MA1SONY[[#This Row],[6-MA]]</f>
        <v>0.26171666666666482</v>
      </c>
      <c r="P976" s="13">
        <f>(MA1SONY[[#This Row],[Adj Close]]-N976)^2</f>
        <v>6.8495613611110145E-2</v>
      </c>
      <c r="Q976" s="13">
        <f>ABS(MA1SONY[[#This Row],[Erorr 3]])</f>
        <v>0.26171666666666482</v>
      </c>
      <c r="R976" s="15">
        <f>MA1SONY[[#This Row],[Abs Erorr 3]]/MA1SONY[[#This Row],[Adj Close]]</f>
        <v>1.5860462673421619E-2</v>
      </c>
    </row>
    <row r="977" spans="2:18">
      <c r="B977" s="7">
        <v>45198.291666666664</v>
      </c>
      <c r="C977" s="8">
        <v>16.427499999999998</v>
      </c>
      <c r="D977" s="9">
        <f t="shared" si="76"/>
        <v>16.501200000000001</v>
      </c>
      <c r="E977" s="10">
        <f>MA1SONY[[#This Row],[Adj Close]]-MA1SONY[[#This Row],[Naive Trend ]]</f>
        <v>-7.3700000000002319E-2</v>
      </c>
      <c r="F977" s="6">
        <f t="shared" si="75"/>
        <v>5.431690000000342E-3</v>
      </c>
      <c r="G977" s="6">
        <f>ABS(MA1SONY[[#This Row],[Erorr 1]])</f>
        <v>7.3700000000002319E-2</v>
      </c>
      <c r="H977" s="11">
        <f>MA1SONY[[#This Row],[Abs Erorr 1]]/MA1SONY[[#This Row],[Adj Close]]</f>
        <v>4.4863795464923041E-3</v>
      </c>
      <c r="I977" s="9">
        <f t="shared" si="78"/>
        <v>16.208233333333336</v>
      </c>
      <c r="J977" s="12">
        <f>(MA1SONY[[#This Row],[Adj Close]]-MA1SONY[[#This Row],[3-MA]])</f>
        <v>0.2192666666666625</v>
      </c>
      <c r="K977" s="13">
        <f t="shared" si="77"/>
        <v>4.8077871111109283E-2</v>
      </c>
      <c r="L977" s="13">
        <f>ABS(MA1SONY[[#This Row],[Erorr 2]])</f>
        <v>0.2192666666666625</v>
      </c>
      <c r="M977" s="11">
        <f>MA1SONY[[#This Row],[Abs Erorr 2]]/MA1SONY[[#This Row],[Adj Close]]</f>
        <v>1.3347537158220211E-2</v>
      </c>
      <c r="N977" s="9">
        <f t="shared" si="79"/>
        <v>16.21715</v>
      </c>
      <c r="O977" s="14">
        <f>MA1SONY[[#This Row],[Adj Close]]-MA1SONY[[#This Row],[6-MA]]</f>
        <v>0.21034999999999826</v>
      </c>
      <c r="P977" s="13">
        <f>(MA1SONY[[#This Row],[Adj Close]]-N977)^2</f>
        <v>4.4247122499999271E-2</v>
      </c>
      <c r="Q977" s="13">
        <f>ABS(MA1SONY[[#This Row],[Erorr 3]])</f>
        <v>0.21034999999999826</v>
      </c>
      <c r="R977" s="15">
        <f>MA1SONY[[#This Row],[Abs Erorr 3]]/MA1SONY[[#This Row],[Adj Close]]</f>
        <v>1.2804748135747879E-2</v>
      </c>
    </row>
    <row r="978" spans="2:18">
      <c r="B978" s="7">
        <v>45201.291666666664</v>
      </c>
      <c r="C978" s="8">
        <v>16.276</v>
      </c>
      <c r="D978" s="9">
        <f t="shared" si="76"/>
        <v>16.427499999999998</v>
      </c>
      <c r="E978" s="10">
        <f>MA1SONY[[#This Row],[Adj Close]]-MA1SONY[[#This Row],[Naive Trend ]]</f>
        <v>-0.15149999999999864</v>
      </c>
      <c r="F978" s="6">
        <f t="shared" si="75"/>
        <v>2.2952249999999588E-2</v>
      </c>
      <c r="G978" s="6">
        <f>ABS(MA1SONY[[#This Row],[Erorr 1]])</f>
        <v>0.15149999999999864</v>
      </c>
      <c r="H978" s="11">
        <f>MA1SONY[[#This Row],[Abs Erorr 1]]/MA1SONY[[#This Row],[Adj Close]]</f>
        <v>9.3081838289505187E-3</v>
      </c>
      <c r="I978" s="9">
        <f t="shared" si="78"/>
        <v>16.370999999999999</v>
      </c>
      <c r="J978" s="12">
        <f>(MA1SONY[[#This Row],[Adj Close]]-MA1SONY[[#This Row],[3-MA]])</f>
        <v>-9.4999999999998863E-2</v>
      </c>
      <c r="K978" s="13">
        <f t="shared" si="77"/>
        <v>9.0249999999997832E-3</v>
      </c>
      <c r="L978" s="13">
        <f>ABS(MA1SONY[[#This Row],[Erorr 2]])</f>
        <v>9.4999999999998863E-2</v>
      </c>
      <c r="M978" s="11">
        <f>MA1SONY[[#This Row],[Abs Erorr 2]]/MA1SONY[[#This Row],[Adj Close]]</f>
        <v>5.8368149422461822E-3</v>
      </c>
      <c r="N978" s="9">
        <f t="shared" si="79"/>
        <v>16.254749999999998</v>
      </c>
      <c r="O978" s="14">
        <f>MA1SONY[[#This Row],[Adj Close]]-MA1SONY[[#This Row],[6-MA]]</f>
        <v>2.125000000000199E-2</v>
      </c>
      <c r="P978" s="13">
        <f>(MA1SONY[[#This Row],[Adj Close]]-N978)^2</f>
        <v>4.5156250000008455E-4</v>
      </c>
      <c r="Q978" s="13">
        <f>ABS(MA1SONY[[#This Row],[Erorr 3]])</f>
        <v>2.125000000000199E-2</v>
      </c>
      <c r="R978" s="15">
        <f>MA1SONY[[#This Row],[Abs Erorr 3]]/MA1SONY[[#This Row],[Adj Close]]</f>
        <v>1.3056033423446787E-3</v>
      </c>
    </row>
    <row r="979" spans="2:18">
      <c r="B979" s="7">
        <v>45202.291666666664</v>
      </c>
      <c r="C979" s="8">
        <v>16.188199999999998</v>
      </c>
      <c r="D979" s="9">
        <f t="shared" si="76"/>
        <v>16.276</v>
      </c>
      <c r="E979" s="10">
        <f>MA1SONY[[#This Row],[Adj Close]]-MA1SONY[[#This Row],[Naive Trend ]]</f>
        <v>-8.7800000000001432E-2</v>
      </c>
      <c r="F979" s="6">
        <f t="shared" si="75"/>
        <v>7.7088400000002513E-3</v>
      </c>
      <c r="G979" s="6">
        <f>ABS(MA1SONY[[#This Row],[Erorr 1]])</f>
        <v>8.7800000000001432E-2</v>
      </c>
      <c r="H979" s="11">
        <f>MA1SONY[[#This Row],[Abs Erorr 1]]/MA1SONY[[#This Row],[Adj Close]]</f>
        <v>5.4237036854005655E-3</v>
      </c>
      <c r="I979" s="9">
        <f t="shared" si="78"/>
        <v>16.401566666666668</v>
      </c>
      <c r="J979" s="12">
        <f>(MA1SONY[[#This Row],[Adj Close]]-MA1SONY[[#This Row],[3-MA]])</f>
        <v>-0.21336666666666915</v>
      </c>
      <c r="K979" s="13">
        <f t="shared" si="77"/>
        <v>4.5525334444445502E-2</v>
      </c>
      <c r="L979" s="13">
        <f>ABS(MA1SONY[[#This Row],[Erorr 2]])</f>
        <v>0.21336666666666915</v>
      </c>
      <c r="M979" s="11">
        <f>MA1SONY[[#This Row],[Abs Erorr 2]]/MA1SONY[[#This Row],[Adj Close]]</f>
        <v>1.3180382418469574E-2</v>
      </c>
      <c r="N979" s="9">
        <f t="shared" si="79"/>
        <v>16.275600000000001</v>
      </c>
      <c r="O979" s="14">
        <f>MA1SONY[[#This Row],[Adj Close]]-MA1SONY[[#This Row],[6-MA]]</f>
        <v>-8.7400000000002365E-2</v>
      </c>
      <c r="P979" s="13">
        <f>(MA1SONY[[#This Row],[Adj Close]]-N979)^2</f>
        <v>7.6387600000004134E-3</v>
      </c>
      <c r="Q979" s="13">
        <f>ABS(MA1SONY[[#This Row],[Erorr 3]])</f>
        <v>8.7400000000002365E-2</v>
      </c>
      <c r="R979" s="15">
        <f>MA1SONY[[#This Row],[Abs Erorr 3]]/MA1SONY[[#This Row],[Adj Close]]</f>
        <v>5.3989943292028992E-3</v>
      </c>
    </row>
    <row r="980" spans="2:18">
      <c r="B980" s="7">
        <v>45203.291666666664</v>
      </c>
      <c r="C980" s="8">
        <v>16.309799999999999</v>
      </c>
      <c r="D980" s="9">
        <f t="shared" si="76"/>
        <v>16.188199999999998</v>
      </c>
      <c r="E980" s="10">
        <f>MA1SONY[[#This Row],[Adj Close]]-MA1SONY[[#This Row],[Naive Trend ]]</f>
        <v>0.12160000000000082</v>
      </c>
      <c r="F980" s="6">
        <f t="shared" si="75"/>
        <v>1.4786560000000198E-2</v>
      </c>
      <c r="G980" s="6">
        <f>ABS(MA1SONY[[#This Row],[Erorr 1]])</f>
        <v>0.12160000000000082</v>
      </c>
      <c r="H980" s="11">
        <f>MA1SONY[[#This Row],[Abs Erorr 1]]/MA1SONY[[#This Row],[Adj Close]]</f>
        <v>7.4556401672614516E-3</v>
      </c>
      <c r="I980" s="9">
        <f t="shared" si="78"/>
        <v>16.297233333333335</v>
      </c>
      <c r="J980" s="12">
        <f>(MA1SONY[[#This Row],[Adj Close]]-MA1SONY[[#This Row],[3-MA]])</f>
        <v>1.2566666666664617E-2</v>
      </c>
      <c r="K980" s="13">
        <f t="shared" si="77"/>
        <v>1.5792111111105958E-4</v>
      </c>
      <c r="L980" s="13">
        <f>ABS(MA1SONY[[#This Row],[Erorr 2]])</f>
        <v>1.2566666666664617E-2</v>
      </c>
      <c r="M980" s="11">
        <f>MA1SONY[[#This Row],[Abs Erorr 2]]/MA1SONY[[#This Row],[Adj Close]]</f>
        <v>7.704979010573163E-4</v>
      </c>
      <c r="N980" s="9">
        <f t="shared" si="79"/>
        <v>16.252733333333332</v>
      </c>
      <c r="O980" s="14">
        <f>MA1SONY[[#This Row],[Adj Close]]-MA1SONY[[#This Row],[6-MA]]</f>
        <v>5.7066666666667487E-2</v>
      </c>
      <c r="P980" s="13">
        <f>(MA1SONY[[#This Row],[Adj Close]]-N980)^2</f>
        <v>3.2566044444445382E-3</v>
      </c>
      <c r="Q980" s="13">
        <f>ABS(MA1SONY[[#This Row],[Erorr 3]])</f>
        <v>5.7066666666667487E-2</v>
      </c>
      <c r="R980" s="15">
        <f>MA1SONY[[#This Row],[Abs Erorr 3]]/MA1SONY[[#This Row],[Adj Close]]</f>
        <v>3.498918850425357E-3</v>
      </c>
    </row>
    <row r="981" spans="2:18">
      <c r="B981" s="7">
        <v>45204.291666666664</v>
      </c>
      <c r="C981" s="8">
        <v>16.517199999999999</v>
      </c>
      <c r="D981" s="9">
        <f t="shared" si="76"/>
        <v>16.309799999999999</v>
      </c>
      <c r="E981" s="10">
        <f>MA1SONY[[#This Row],[Adj Close]]-MA1SONY[[#This Row],[Naive Trend ]]</f>
        <v>0.20739999999999981</v>
      </c>
      <c r="F981" s="6">
        <f t="shared" si="75"/>
        <v>4.3014759999999923E-2</v>
      </c>
      <c r="G981" s="6">
        <f>ABS(MA1SONY[[#This Row],[Erorr 1]])</f>
        <v>0.20739999999999981</v>
      </c>
      <c r="H981" s="11">
        <f>MA1SONY[[#This Row],[Abs Erorr 1]]/MA1SONY[[#This Row],[Adj Close]]</f>
        <v>1.2556607657472199E-2</v>
      </c>
      <c r="I981" s="9">
        <f t="shared" si="78"/>
        <v>16.257999999999999</v>
      </c>
      <c r="J981" s="12">
        <f>(MA1SONY[[#This Row],[Adj Close]]-MA1SONY[[#This Row],[3-MA]])</f>
        <v>0.25919999999999987</v>
      </c>
      <c r="K981" s="13">
        <f t="shared" si="77"/>
        <v>6.7184639999999934E-2</v>
      </c>
      <c r="L981" s="13">
        <f>ABS(MA1SONY[[#This Row],[Erorr 2]])</f>
        <v>0.25919999999999987</v>
      </c>
      <c r="M981" s="11">
        <f>MA1SONY[[#This Row],[Abs Erorr 2]]/MA1SONY[[#This Row],[Adj Close]]</f>
        <v>1.569273242438185E-2</v>
      </c>
      <c r="N981" s="9">
        <f t="shared" si="79"/>
        <v>16.314499999999999</v>
      </c>
      <c r="O981" s="14">
        <f>MA1SONY[[#This Row],[Adj Close]]-MA1SONY[[#This Row],[6-MA]]</f>
        <v>0.2027000000000001</v>
      </c>
      <c r="P981" s="13">
        <f>(MA1SONY[[#This Row],[Adj Close]]-N981)^2</f>
        <v>4.108729000000004E-2</v>
      </c>
      <c r="Q981" s="13">
        <f>ABS(MA1SONY[[#This Row],[Erorr 3]])</f>
        <v>0.2027000000000001</v>
      </c>
      <c r="R981" s="15">
        <f>MA1SONY[[#This Row],[Abs Erorr 3]]/MA1SONY[[#This Row],[Adj Close]]</f>
        <v>1.2272055796381961E-2</v>
      </c>
    </row>
    <row r="982" spans="2:18">
      <c r="B982" s="7">
        <v>45205.291666666664</v>
      </c>
      <c r="C982" s="8">
        <v>16.539100000000001</v>
      </c>
      <c r="D982" s="9">
        <f t="shared" si="76"/>
        <v>16.517199999999999</v>
      </c>
      <c r="E982" s="10">
        <f>MA1SONY[[#This Row],[Adj Close]]-MA1SONY[[#This Row],[Naive Trend ]]</f>
        <v>2.1900000000002251E-2</v>
      </c>
      <c r="F982" s="6">
        <f t="shared" si="75"/>
        <v>4.7961000000009861E-4</v>
      </c>
      <c r="G982" s="6">
        <f>ABS(MA1SONY[[#This Row],[Erorr 1]])</f>
        <v>2.1900000000002251E-2</v>
      </c>
      <c r="H982" s="11">
        <f>MA1SONY[[#This Row],[Abs Erorr 1]]/MA1SONY[[#This Row],[Adj Close]]</f>
        <v>1.3241349287447472E-3</v>
      </c>
      <c r="I982" s="9">
        <f t="shared" si="78"/>
        <v>16.338399999999996</v>
      </c>
      <c r="J982" s="12">
        <f>(MA1SONY[[#This Row],[Adj Close]]-MA1SONY[[#This Row],[3-MA]])</f>
        <v>0.20070000000000476</v>
      </c>
      <c r="K982" s="13">
        <f t="shared" si="77"/>
        <v>4.028049000000191E-2</v>
      </c>
      <c r="L982" s="13">
        <f>ABS(MA1SONY[[#This Row],[Erorr 2]])</f>
        <v>0.20070000000000476</v>
      </c>
      <c r="M982" s="11">
        <f>MA1SONY[[#This Row],[Abs Erorr 2]]/MA1SONY[[#This Row],[Adj Close]]</f>
        <v>1.2134880374385834E-2</v>
      </c>
      <c r="N982" s="9">
        <f t="shared" si="79"/>
        <v>16.369983333333334</v>
      </c>
      <c r="O982" s="14">
        <f>MA1SONY[[#This Row],[Adj Close]]-MA1SONY[[#This Row],[6-MA]]</f>
        <v>0.16911666666666747</v>
      </c>
      <c r="P982" s="13">
        <f>(MA1SONY[[#This Row],[Adj Close]]-N982)^2</f>
        <v>2.8600446944444715E-2</v>
      </c>
      <c r="Q982" s="13">
        <f>ABS(MA1SONY[[#This Row],[Erorr 3]])</f>
        <v>0.16911666666666747</v>
      </c>
      <c r="R982" s="15">
        <f>MA1SONY[[#This Row],[Abs Erorr 3]]/MA1SONY[[#This Row],[Adj Close]]</f>
        <v>1.0225264171972323E-2</v>
      </c>
    </row>
    <row r="983" spans="2:18">
      <c r="B983" s="7">
        <v>45208.291666666664</v>
      </c>
      <c r="C983" s="8">
        <v>16.6447</v>
      </c>
      <c r="D983" s="9">
        <f t="shared" si="76"/>
        <v>16.539100000000001</v>
      </c>
      <c r="E983" s="10">
        <f>MA1SONY[[#This Row],[Adj Close]]-MA1SONY[[#This Row],[Naive Trend ]]</f>
        <v>0.10559999999999903</v>
      </c>
      <c r="F983" s="6">
        <f t="shared" si="75"/>
        <v>1.1151359999999794E-2</v>
      </c>
      <c r="G983" s="6">
        <f>ABS(MA1SONY[[#This Row],[Erorr 1]])</f>
        <v>0.10559999999999903</v>
      </c>
      <c r="H983" s="11">
        <f>MA1SONY[[#This Row],[Abs Erorr 1]]/MA1SONY[[#This Row],[Adj Close]]</f>
        <v>6.3443618689432088E-3</v>
      </c>
      <c r="I983" s="9">
        <f t="shared" si="78"/>
        <v>16.455366666666666</v>
      </c>
      <c r="J983" s="12">
        <f>(MA1SONY[[#This Row],[Adj Close]]-MA1SONY[[#This Row],[3-MA]])</f>
        <v>0.1893333333333338</v>
      </c>
      <c r="K983" s="13">
        <f t="shared" si="77"/>
        <v>3.5847111111111288E-2</v>
      </c>
      <c r="L983" s="13">
        <f>ABS(MA1SONY[[#This Row],[Erorr 2]])</f>
        <v>0.1893333333333338</v>
      </c>
      <c r="M983" s="11">
        <f>MA1SONY[[#This Row],[Abs Erorr 2]]/MA1SONY[[#This Row],[Adj Close]]</f>
        <v>1.1374992239772046E-2</v>
      </c>
      <c r="N983" s="9">
        <f t="shared" si="79"/>
        <v>16.376300000000001</v>
      </c>
      <c r="O983" s="14">
        <f>MA1SONY[[#This Row],[Adj Close]]-MA1SONY[[#This Row],[6-MA]]</f>
        <v>0.26839999999999975</v>
      </c>
      <c r="P983" s="13">
        <f>(MA1SONY[[#This Row],[Adj Close]]-N983)^2</f>
        <v>7.2038559999999863E-2</v>
      </c>
      <c r="Q983" s="13">
        <f>ABS(MA1SONY[[#This Row],[Erorr 3]])</f>
        <v>0.26839999999999975</v>
      </c>
      <c r="R983" s="15">
        <f>MA1SONY[[#This Row],[Abs Erorr 3]]/MA1SONY[[#This Row],[Adj Close]]</f>
        <v>1.6125253083564123E-2</v>
      </c>
    </row>
    <row r="984" spans="2:18">
      <c r="B984" s="7">
        <v>45209.291666666664</v>
      </c>
      <c r="C984" s="8">
        <v>16.866</v>
      </c>
      <c r="D984" s="9">
        <f t="shared" si="76"/>
        <v>16.6447</v>
      </c>
      <c r="E984" s="10">
        <f>MA1SONY[[#This Row],[Adj Close]]-MA1SONY[[#This Row],[Naive Trend ]]</f>
        <v>0.22129999999999939</v>
      </c>
      <c r="F984" s="6">
        <f t="shared" si="75"/>
        <v>4.897368999999973E-2</v>
      </c>
      <c r="G984" s="6">
        <f>ABS(MA1SONY[[#This Row],[Erorr 1]])</f>
        <v>0.22129999999999939</v>
      </c>
      <c r="H984" s="11">
        <f>MA1SONY[[#This Row],[Abs Erorr 1]]/MA1SONY[[#This Row],[Adj Close]]</f>
        <v>1.3121071979129574E-2</v>
      </c>
      <c r="I984" s="9">
        <f t="shared" si="78"/>
        <v>16.567</v>
      </c>
      <c r="J984" s="12">
        <f>(MA1SONY[[#This Row],[Adj Close]]-MA1SONY[[#This Row],[3-MA]])</f>
        <v>0.29899999999999949</v>
      </c>
      <c r="K984" s="13">
        <f t="shared" si="77"/>
        <v>8.9400999999999689E-2</v>
      </c>
      <c r="L984" s="13">
        <f>ABS(MA1SONY[[#This Row],[Erorr 2]])</f>
        <v>0.29899999999999949</v>
      </c>
      <c r="M984" s="11">
        <f>MA1SONY[[#This Row],[Abs Erorr 2]]/MA1SONY[[#This Row],[Adj Close]]</f>
        <v>1.7727973437685254E-2</v>
      </c>
      <c r="N984" s="9">
        <f t="shared" si="79"/>
        <v>16.412500000000001</v>
      </c>
      <c r="O984" s="14">
        <f>MA1SONY[[#This Row],[Adj Close]]-MA1SONY[[#This Row],[6-MA]]</f>
        <v>0.45349999999999824</v>
      </c>
      <c r="P984" s="13">
        <f>(MA1SONY[[#This Row],[Adj Close]]-N984)^2</f>
        <v>0.20566224999999841</v>
      </c>
      <c r="Q984" s="13">
        <f>ABS(MA1SONY[[#This Row],[Erorr 3]])</f>
        <v>0.45349999999999824</v>
      </c>
      <c r="R984" s="15">
        <f>MA1SONY[[#This Row],[Abs Erorr 3]]/MA1SONY[[#This Row],[Adj Close]]</f>
        <v>2.6888414561840285E-2</v>
      </c>
    </row>
    <row r="985" spans="2:18">
      <c r="B985" s="7">
        <v>45210.291666666664</v>
      </c>
      <c r="C985" s="8">
        <v>17.035399999999999</v>
      </c>
      <c r="D985" s="9">
        <f t="shared" si="76"/>
        <v>16.866</v>
      </c>
      <c r="E985" s="10">
        <f>MA1SONY[[#This Row],[Adj Close]]-MA1SONY[[#This Row],[Naive Trend ]]</f>
        <v>0.16939999999999955</v>
      </c>
      <c r="F985" s="6">
        <f t="shared" si="75"/>
        <v>2.8696359999999848E-2</v>
      </c>
      <c r="G985" s="6">
        <f>ABS(MA1SONY[[#This Row],[Erorr 1]])</f>
        <v>0.16939999999999955</v>
      </c>
      <c r="H985" s="11">
        <f>MA1SONY[[#This Row],[Abs Erorr 1]]/MA1SONY[[#This Row],[Adj Close]]</f>
        <v>9.9439989668572235E-3</v>
      </c>
      <c r="I985" s="9">
        <f t="shared" si="78"/>
        <v>16.683266666666668</v>
      </c>
      <c r="J985" s="12">
        <f>(MA1SONY[[#This Row],[Adj Close]]-MA1SONY[[#This Row],[3-MA]])</f>
        <v>0.35213333333333097</v>
      </c>
      <c r="K985" s="13">
        <f t="shared" si="77"/>
        <v>0.12399788444444278</v>
      </c>
      <c r="L985" s="13">
        <f>ABS(MA1SONY[[#This Row],[Erorr 2]])</f>
        <v>0.35213333333333097</v>
      </c>
      <c r="M985" s="11">
        <f>MA1SONY[[#This Row],[Abs Erorr 2]]/MA1SONY[[#This Row],[Adj Close]]</f>
        <v>2.0670681835080536E-2</v>
      </c>
      <c r="N985" s="9">
        <f t="shared" si="79"/>
        <v>16.510833333333334</v>
      </c>
      <c r="O985" s="14">
        <f>MA1SONY[[#This Row],[Adj Close]]-MA1SONY[[#This Row],[6-MA]]</f>
        <v>0.52456666666666507</v>
      </c>
      <c r="P985" s="13">
        <f>(MA1SONY[[#This Row],[Adj Close]]-N985)^2</f>
        <v>0.27517018777777608</v>
      </c>
      <c r="Q985" s="13">
        <f>ABS(MA1SONY[[#This Row],[Erorr 3]])</f>
        <v>0.52456666666666507</v>
      </c>
      <c r="R985" s="15">
        <f>MA1SONY[[#This Row],[Abs Erorr 3]]/MA1SONY[[#This Row],[Adj Close]]</f>
        <v>3.0792741389498637E-2</v>
      </c>
    </row>
    <row r="986" spans="2:18">
      <c r="B986" s="7">
        <v>45211.291666666664</v>
      </c>
      <c r="C986" s="8">
        <v>17.258700000000001</v>
      </c>
      <c r="D986" s="9">
        <f t="shared" si="76"/>
        <v>17.035399999999999</v>
      </c>
      <c r="E986" s="10">
        <f>MA1SONY[[#This Row],[Adj Close]]-MA1SONY[[#This Row],[Naive Trend ]]</f>
        <v>0.22330000000000183</v>
      </c>
      <c r="F986" s="6">
        <f t="shared" si="75"/>
        <v>4.9862890000000819E-2</v>
      </c>
      <c r="G986" s="6">
        <f>ABS(MA1SONY[[#This Row],[Erorr 1]])</f>
        <v>0.22330000000000183</v>
      </c>
      <c r="H986" s="11">
        <f>MA1SONY[[#This Row],[Abs Erorr 1]]/MA1SONY[[#This Row],[Adj Close]]</f>
        <v>1.2938402081269262E-2</v>
      </c>
      <c r="I986" s="9">
        <f t="shared" si="78"/>
        <v>16.848699999999997</v>
      </c>
      <c r="J986" s="12">
        <f>(MA1SONY[[#This Row],[Adj Close]]-MA1SONY[[#This Row],[3-MA]])</f>
        <v>0.41000000000000369</v>
      </c>
      <c r="K986" s="13">
        <f t="shared" si="77"/>
        <v>0.16810000000000302</v>
      </c>
      <c r="L986" s="13">
        <f>ABS(MA1SONY[[#This Row],[Erorr 2]])</f>
        <v>0.41000000000000369</v>
      </c>
      <c r="M986" s="11">
        <f>MA1SONY[[#This Row],[Abs Erorr 2]]/MA1SONY[[#This Row],[Adj Close]]</f>
        <v>2.3756134587193917E-2</v>
      </c>
      <c r="N986" s="9">
        <f t="shared" si="79"/>
        <v>16.652033333333332</v>
      </c>
      <c r="O986" s="14">
        <f>MA1SONY[[#This Row],[Adj Close]]-MA1SONY[[#This Row],[6-MA]]</f>
        <v>0.60666666666666913</v>
      </c>
      <c r="P986" s="13">
        <f>(MA1SONY[[#This Row],[Adj Close]]-N986)^2</f>
        <v>0.36804444444444745</v>
      </c>
      <c r="Q986" s="13">
        <f>ABS(MA1SONY[[#This Row],[Erorr 3]])</f>
        <v>0.60666666666666913</v>
      </c>
      <c r="R986" s="15">
        <f>MA1SONY[[#This Row],[Abs Erorr 3]]/MA1SONY[[#This Row],[Adj Close]]</f>
        <v>3.5151353616823346E-2</v>
      </c>
    </row>
    <row r="987" spans="2:18">
      <c r="B987" s="7">
        <v>45212.291666666664</v>
      </c>
      <c r="C987" s="8">
        <v>16.973600000000001</v>
      </c>
      <c r="D987" s="9">
        <f t="shared" si="76"/>
        <v>17.258700000000001</v>
      </c>
      <c r="E987" s="10">
        <f>MA1SONY[[#This Row],[Adj Close]]-MA1SONY[[#This Row],[Naive Trend ]]</f>
        <v>-0.28509999999999991</v>
      </c>
      <c r="F987" s="6">
        <f t="shared" si="75"/>
        <v>8.1282009999999946E-2</v>
      </c>
      <c r="G987" s="6">
        <f>ABS(MA1SONY[[#This Row],[Erorr 1]])</f>
        <v>0.28509999999999991</v>
      </c>
      <c r="H987" s="11">
        <f>MA1SONY[[#This Row],[Abs Erorr 1]]/MA1SONY[[#This Row],[Adj Close]]</f>
        <v>1.6796672479615395E-2</v>
      </c>
      <c r="I987" s="9">
        <f t="shared" si="78"/>
        <v>17.053366666666665</v>
      </c>
      <c r="J987" s="12">
        <f>(MA1SONY[[#This Row],[Adj Close]]-MA1SONY[[#This Row],[3-MA]])</f>
        <v>-7.9766666666664321E-2</v>
      </c>
      <c r="K987" s="13">
        <f t="shared" si="77"/>
        <v>6.3627211111107369E-3</v>
      </c>
      <c r="L987" s="13">
        <f>ABS(MA1SONY[[#This Row],[Erorr 2]])</f>
        <v>7.9766666666664321E-2</v>
      </c>
      <c r="M987" s="11">
        <f>MA1SONY[[#This Row],[Abs Erorr 2]]/MA1SONY[[#This Row],[Adj Close]]</f>
        <v>4.699454839672451E-3</v>
      </c>
      <c r="N987" s="9">
        <f t="shared" si="79"/>
        <v>16.810183333333335</v>
      </c>
      <c r="O987" s="14">
        <f>MA1SONY[[#This Row],[Adj Close]]-MA1SONY[[#This Row],[6-MA]]</f>
        <v>0.16341666666666654</v>
      </c>
      <c r="P987" s="13">
        <f>(MA1SONY[[#This Row],[Adj Close]]-N987)^2</f>
        <v>2.6705006944444405E-2</v>
      </c>
      <c r="Q987" s="13">
        <f>ABS(MA1SONY[[#This Row],[Erorr 3]])</f>
        <v>0.16341666666666654</v>
      </c>
      <c r="R987" s="15">
        <f>MA1SONY[[#This Row],[Abs Erorr 3]]/MA1SONY[[#This Row],[Adj Close]]</f>
        <v>9.6276963441265569E-3</v>
      </c>
    </row>
    <row r="988" spans="2:18">
      <c r="B988" s="7">
        <v>45215.291666666664</v>
      </c>
      <c r="C988" s="8">
        <v>17.023499999999999</v>
      </c>
      <c r="D988" s="9">
        <f t="shared" si="76"/>
        <v>16.973600000000001</v>
      </c>
      <c r="E988" s="10">
        <f>MA1SONY[[#This Row],[Adj Close]]-MA1SONY[[#This Row],[Naive Trend ]]</f>
        <v>4.9899999999997391E-2</v>
      </c>
      <c r="F988" s="6">
        <f t="shared" si="75"/>
        <v>2.4900099999997398E-3</v>
      </c>
      <c r="G988" s="6">
        <f>ABS(MA1SONY[[#This Row],[Erorr 1]])</f>
        <v>4.9899999999997391E-2</v>
      </c>
      <c r="H988" s="11">
        <f>MA1SONY[[#This Row],[Abs Erorr 1]]/MA1SONY[[#This Row],[Adj Close]]</f>
        <v>2.9312421064996855E-3</v>
      </c>
      <c r="I988" s="9">
        <f t="shared" si="78"/>
        <v>17.089233333333336</v>
      </c>
      <c r="J988" s="12">
        <f>(MA1SONY[[#This Row],[Adj Close]]-MA1SONY[[#This Row],[3-MA]])</f>
        <v>-6.573333333333764E-2</v>
      </c>
      <c r="K988" s="13">
        <f t="shared" si="77"/>
        <v>4.3208711111116776E-3</v>
      </c>
      <c r="L988" s="13">
        <f>ABS(MA1SONY[[#This Row],[Erorr 2]])</f>
        <v>6.573333333333764E-2</v>
      </c>
      <c r="M988" s="11">
        <f>MA1SONY[[#This Row],[Abs Erorr 2]]/MA1SONY[[#This Row],[Adj Close]]</f>
        <v>3.8613289472398536E-3</v>
      </c>
      <c r="N988" s="9">
        <f t="shared" si="79"/>
        <v>16.88625</v>
      </c>
      <c r="O988" s="14">
        <f>MA1SONY[[#This Row],[Adj Close]]-MA1SONY[[#This Row],[6-MA]]</f>
        <v>0.1372499999999981</v>
      </c>
      <c r="P988" s="13">
        <f>(MA1SONY[[#This Row],[Adj Close]]-N988)^2</f>
        <v>1.8837562499999478E-2</v>
      </c>
      <c r="Q988" s="13">
        <f>ABS(MA1SONY[[#This Row],[Erorr 3]])</f>
        <v>0.1372499999999981</v>
      </c>
      <c r="R988" s="15">
        <f>MA1SONY[[#This Row],[Abs Erorr 3]]/MA1SONY[[#This Row],[Adj Close]]</f>
        <v>8.0623843510440329E-3</v>
      </c>
    </row>
    <row r="989" spans="2:18">
      <c r="B989" s="7">
        <v>45216.291666666664</v>
      </c>
      <c r="C989" s="8">
        <v>17.0853</v>
      </c>
      <c r="D989" s="9">
        <f t="shared" si="76"/>
        <v>17.023499999999999</v>
      </c>
      <c r="E989" s="10">
        <f>MA1SONY[[#This Row],[Adj Close]]-MA1SONY[[#This Row],[Naive Trend ]]</f>
        <v>6.1800000000001631E-2</v>
      </c>
      <c r="F989" s="6">
        <f t="shared" si="75"/>
        <v>3.8192400000002014E-3</v>
      </c>
      <c r="G989" s="6">
        <f>ABS(MA1SONY[[#This Row],[Erorr 1]])</f>
        <v>6.1800000000001631E-2</v>
      </c>
      <c r="H989" s="11">
        <f>MA1SONY[[#This Row],[Abs Erorr 1]]/MA1SONY[[#This Row],[Adj Close]]</f>
        <v>3.6171445628699309E-3</v>
      </c>
      <c r="I989" s="9">
        <f t="shared" si="78"/>
        <v>17.085266666666666</v>
      </c>
      <c r="J989" s="12">
        <f>(MA1SONY[[#This Row],[Adj Close]]-MA1SONY[[#This Row],[3-MA]])</f>
        <v>3.3333333334439885E-5</v>
      </c>
      <c r="K989" s="13">
        <f t="shared" si="77"/>
        <v>1.1111111111848813E-9</v>
      </c>
      <c r="L989" s="13">
        <f>ABS(MA1SONY[[#This Row],[Erorr 2]])</f>
        <v>3.3333333334439885E-5</v>
      </c>
      <c r="M989" s="11">
        <f>MA1SONY[[#This Row],[Abs Erorr 2]]/MA1SONY[[#This Row],[Adj Close]]</f>
        <v>1.9509949099190465E-6</v>
      </c>
      <c r="N989" s="9">
        <f t="shared" si="79"/>
        <v>16.966983333333335</v>
      </c>
      <c r="O989" s="14">
        <f>MA1SONY[[#This Row],[Adj Close]]-MA1SONY[[#This Row],[6-MA]]</f>
        <v>0.11831666666666507</v>
      </c>
      <c r="P989" s="13">
        <f>(MA1SONY[[#This Row],[Adj Close]]-N989)^2</f>
        <v>1.3998833611110734E-2</v>
      </c>
      <c r="Q989" s="13">
        <f>ABS(MA1SONY[[#This Row],[Erorr 3]])</f>
        <v>0.11831666666666507</v>
      </c>
      <c r="R989" s="15">
        <f>MA1SONY[[#This Row],[Abs Erorr 3]]/MA1SONY[[#This Row],[Adj Close]]</f>
        <v>6.925056432527674E-3</v>
      </c>
    </row>
    <row r="990" spans="2:18">
      <c r="B990" s="7">
        <v>45217.291666666664</v>
      </c>
      <c r="C990" s="8">
        <v>16.764299999999999</v>
      </c>
      <c r="D990" s="9">
        <f t="shared" si="76"/>
        <v>17.0853</v>
      </c>
      <c r="E990" s="10">
        <f>MA1SONY[[#This Row],[Adj Close]]-MA1SONY[[#This Row],[Naive Trend ]]</f>
        <v>-0.32100000000000151</v>
      </c>
      <c r="F990" s="6">
        <f t="shared" si="75"/>
        <v>0.10304100000000097</v>
      </c>
      <c r="G990" s="6">
        <f>ABS(MA1SONY[[#This Row],[Erorr 1]])</f>
        <v>0.32100000000000151</v>
      </c>
      <c r="H990" s="11">
        <f>MA1SONY[[#This Row],[Abs Erorr 1]]/MA1SONY[[#This Row],[Adj Close]]</f>
        <v>1.9147832000143254E-2</v>
      </c>
      <c r="I990" s="9">
        <f t="shared" si="78"/>
        <v>17.027466666666669</v>
      </c>
      <c r="J990" s="12">
        <f>(MA1SONY[[#This Row],[Adj Close]]-MA1SONY[[#This Row],[3-MA]])</f>
        <v>-0.26316666666667032</v>
      </c>
      <c r="K990" s="13">
        <f t="shared" si="77"/>
        <v>6.9256694444446376E-2</v>
      </c>
      <c r="L990" s="13">
        <f>ABS(MA1SONY[[#This Row],[Erorr 2]])</f>
        <v>0.26316666666667032</v>
      </c>
      <c r="M990" s="11">
        <f>MA1SONY[[#This Row],[Abs Erorr 2]]/MA1SONY[[#This Row],[Adj Close]]</f>
        <v>1.5698040876545416E-2</v>
      </c>
      <c r="N990" s="9">
        <f t="shared" si="79"/>
        <v>17.040416666666669</v>
      </c>
      <c r="O990" s="14">
        <f>MA1SONY[[#This Row],[Adj Close]]-MA1SONY[[#This Row],[6-MA]]</f>
        <v>-0.27611666666667034</v>
      </c>
      <c r="P990" s="13">
        <f>(MA1SONY[[#This Row],[Adj Close]]-N990)^2</f>
        <v>7.6240413611113139E-2</v>
      </c>
      <c r="Q990" s="13">
        <f>ABS(MA1SONY[[#This Row],[Erorr 3]])</f>
        <v>0.27611666666667034</v>
      </c>
      <c r="R990" s="15">
        <f>MA1SONY[[#This Row],[Abs Erorr 3]]/MA1SONY[[#This Row],[Adj Close]]</f>
        <v>1.6470515718918794E-2</v>
      </c>
    </row>
    <row r="991" spans="2:18">
      <c r="B991" s="7">
        <v>45218.291666666664</v>
      </c>
      <c r="C991" s="8">
        <v>16.712499999999999</v>
      </c>
      <c r="D991" s="9">
        <f t="shared" si="76"/>
        <v>16.764299999999999</v>
      </c>
      <c r="E991" s="10">
        <f>MA1SONY[[#This Row],[Adj Close]]-MA1SONY[[#This Row],[Naive Trend ]]</f>
        <v>-5.1800000000000068E-2</v>
      </c>
      <c r="F991" s="6">
        <f t="shared" si="75"/>
        <v>2.6832400000000069E-3</v>
      </c>
      <c r="G991" s="6">
        <f>ABS(MA1SONY[[#This Row],[Erorr 1]])</f>
        <v>5.1800000000000068E-2</v>
      </c>
      <c r="H991" s="11">
        <f>MA1SONY[[#This Row],[Abs Erorr 1]]/MA1SONY[[#This Row],[Adj Close]]</f>
        <v>3.0994764397905801E-3</v>
      </c>
      <c r="I991" s="9">
        <f t="shared" si="78"/>
        <v>16.957699999999999</v>
      </c>
      <c r="J991" s="12">
        <f>(MA1SONY[[#This Row],[Adj Close]]-MA1SONY[[#This Row],[3-MA]])</f>
        <v>-0.24520000000000053</v>
      </c>
      <c r="K991" s="13">
        <f t="shared" si="77"/>
        <v>6.0123040000000259E-2</v>
      </c>
      <c r="L991" s="13">
        <f>ABS(MA1SONY[[#This Row],[Erorr 2]])</f>
        <v>0.24520000000000053</v>
      </c>
      <c r="M991" s="11">
        <f>MA1SONY[[#This Row],[Abs Erorr 2]]/MA1SONY[[#This Row],[Adj Close]]</f>
        <v>1.4671652954375501E-2</v>
      </c>
      <c r="N991" s="9">
        <f t="shared" si="79"/>
        <v>17.023466666666668</v>
      </c>
      <c r="O991" s="14">
        <f>MA1SONY[[#This Row],[Adj Close]]-MA1SONY[[#This Row],[6-MA]]</f>
        <v>-0.31096666666666906</v>
      </c>
      <c r="P991" s="13">
        <f>(MA1SONY[[#This Row],[Adj Close]]-N991)^2</f>
        <v>9.6700267777779264E-2</v>
      </c>
      <c r="Q991" s="13">
        <f>ABS(MA1SONY[[#This Row],[Erorr 3]])</f>
        <v>0.31096666666666906</v>
      </c>
      <c r="R991" s="15">
        <f>MA1SONY[[#This Row],[Abs Erorr 3]]/MA1SONY[[#This Row],[Adj Close]]</f>
        <v>1.86068312141612E-2</v>
      </c>
    </row>
    <row r="992" spans="2:18">
      <c r="B992" s="7">
        <v>45219.291666666664</v>
      </c>
      <c r="C992" s="8">
        <v>16.582899999999999</v>
      </c>
      <c r="D992" s="9">
        <f t="shared" si="76"/>
        <v>16.712499999999999</v>
      </c>
      <c r="E992" s="10">
        <f>MA1SONY[[#This Row],[Adj Close]]-MA1SONY[[#This Row],[Naive Trend ]]</f>
        <v>-0.12959999999999994</v>
      </c>
      <c r="F992" s="6">
        <f t="shared" si="75"/>
        <v>1.6796159999999984E-2</v>
      </c>
      <c r="G992" s="6">
        <f>ABS(MA1SONY[[#This Row],[Erorr 1]])</f>
        <v>0.12959999999999994</v>
      </c>
      <c r="H992" s="11">
        <f>MA1SONY[[#This Row],[Abs Erorr 1]]/MA1SONY[[#This Row],[Adj Close]]</f>
        <v>7.8152795952457013E-3</v>
      </c>
      <c r="I992" s="9">
        <f t="shared" si="78"/>
        <v>16.85403333333333</v>
      </c>
      <c r="J992" s="12">
        <f>(MA1SONY[[#This Row],[Adj Close]]-MA1SONY[[#This Row],[3-MA]])</f>
        <v>-0.27113333333333145</v>
      </c>
      <c r="K992" s="13">
        <f t="shared" si="77"/>
        <v>7.3513284444443425E-2</v>
      </c>
      <c r="L992" s="13">
        <f>ABS(MA1SONY[[#This Row],[Erorr 2]])</f>
        <v>0.27113333333333145</v>
      </c>
      <c r="M992" s="11">
        <f>MA1SONY[[#This Row],[Abs Erorr 2]]/MA1SONY[[#This Row],[Adj Close]]</f>
        <v>1.6350175984497974E-2</v>
      </c>
      <c r="N992" s="9">
        <f t="shared" si="79"/>
        <v>16.969650000000001</v>
      </c>
      <c r="O992" s="14">
        <f>MA1SONY[[#This Row],[Adj Close]]-MA1SONY[[#This Row],[6-MA]]</f>
        <v>-0.38675000000000281</v>
      </c>
      <c r="P992" s="13">
        <f>(MA1SONY[[#This Row],[Adj Close]]-N992)^2</f>
        <v>0.14957556250000217</v>
      </c>
      <c r="Q992" s="13">
        <f>ABS(MA1SONY[[#This Row],[Erorr 3]])</f>
        <v>0.38675000000000281</v>
      </c>
      <c r="R992" s="15">
        <f>MA1SONY[[#This Row],[Abs Erorr 3]]/MA1SONY[[#This Row],[Adj Close]]</f>
        <v>2.3322217464979155E-2</v>
      </c>
    </row>
    <row r="993" spans="2:18">
      <c r="B993" s="7">
        <v>45222.291666666664</v>
      </c>
      <c r="C993" s="8">
        <v>16.567</v>
      </c>
      <c r="D993" s="9">
        <f t="shared" si="76"/>
        <v>16.582899999999999</v>
      </c>
      <c r="E993" s="10">
        <f>MA1SONY[[#This Row],[Adj Close]]-MA1SONY[[#This Row],[Naive Trend ]]</f>
        <v>-1.5899999999998471E-2</v>
      </c>
      <c r="F993" s="6">
        <f t="shared" si="75"/>
        <v>2.5280999999995139E-4</v>
      </c>
      <c r="G993" s="6">
        <f>ABS(MA1SONY[[#This Row],[Erorr 1]])</f>
        <v>1.5899999999998471E-2</v>
      </c>
      <c r="H993" s="11">
        <f>MA1SONY[[#This Row],[Abs Erorr 1]]/MA1SONY[[#This Row],[Adj Close]]</f>
        <v>9.5973924065904936E-4</v>
      </c>
      <c r="I993" s="9">
        <f t="shared" si="78"/>
        <v>16.686566666666664</v>
      </c>
      <c r="J993" s="12">
        <f>(MA1SONY[[#This Row],[Adj Close]]-MA1SONY[[#This Row],[3-MA]])</f>
        <v>-0.11956666666666393</v>
      </c>
      <c r="K993" s="13">
        <f t="shared" si="77"/>
        <v>1.4296187777777124E-2</v>
      </c>
      <c r="L993" s="13">
        <f>ABS(MA1SONY[[#This Row],[Erorr 2]])</f>
        <v>0.11956666666666393</v>
      </c>
      <c r="M993" s="11">
        <f>MA1SONY[[#This Row],[Abs Erorr 2]]/MA1SONY[[#This Row],[Adj Close]]</f>
        <v>7.2171586084785379E-3</v>
      </c>
      <c r="N993" s="9">
        <f t="shared" si="79"/>
        <v>16.857016666666667</v>
      </c>
      <c r="O993" s="14">
        <f>MA1SONY[[#This Row],[Adj Close]]-MA1SONY[[#This Row],[6-MA]]</f>
        <v>-0.29001666666666637</v>
      </c>
      <c r="P993" s="13">
        <f>(MA1SONY[[#This Row],[Adj Close]]-N993)^2</f>
        <v>8.4109666944444272E-2</v>
      </c>
      <c r="Q993" s="13">
        <f>ABS(MA1SONY[[#This Row],[Erorr 3]])</f>
        <v>0.29001666666666637</v>
      </c>
      <c r="R993" s="15">
        <f>MA1SONY[[#This Row],[Abs Erorr 3]]/MA1SONY[[#This Row],[Adj Close]]</f>
        <v>1.7505683990261749E-2</v>
      </c>
    </row>
    <row r="994" spans="2:18">
      <c r="B994" s="7">
        <v>45223.291666666664</v>
      </c>
      <c r="C994" s="8">
        <v>16.7883</v>
      </c>
      <c r="D994" s="9">
        <f t="shared" si="76"/>
        <v>16.567</v>
      </c>
      <c r="E994" s="10">
        <f>MA1SONY[[#This Row],[Adj Close]]-MA1SONY[[#This Row],[Naive Trend ]]</f>
        <v>0.22129999999999939</v>
      </c>
      <c r="F994" s="6">
        <f t="shared" si="75"/>
        <v>4.897368999999973E-2</v>
      </c>
      <c r="G994" s="6">
        <f>ABS(MA1SONY[[#This Row],[Erorr 1]])</f>
        <v>0.22129999999999939</v>
      </c>
      <c r="H994" s="11">
        <f>MA1SONY[[#This Row],[Abs Erorr 1]]/MA1SONY[[#This Row],[Adj Close]]</f>
        <v>1.3181799229225079E-2</v>
      </c>
      <c r="I994" s="9">
        <f t="shared" si="78"/>
        <v>16.620799999999999</v>
      </c>
      <c r="J994" s="12">
        <f>(MA1SONY[[#This Row],[Adj Close]]-MA1SONY[[#This Row],[3-MA]])</f>
        <v>0.16750000000000043</v>
      </c>
      <c r="K994" s="13">
        <f t="shared" si="77"/>
        <v>2.8056250000000144E-2</v>
      </c>
      <c r="L994" s="13">
        <f>ABS(MA1SONY[[#This Row],[Erorr 2]])</f>
        <v>0.16750000000000043</v>
      </c>
      <c r="M994" s="11">
        <f>MA1SONY[[#This Row],[Abs Erorr 2]]/MA1SONY[[#This Row],[Adj Close]]</f>
        <v>9.9771864929742993E-3</v>
      </c>
      <c r="N994" s="9">
        <f t="shared" si="79"/>
        <v>16.789249999999999</v>
      </c>
      <c r="O994" s="14">
        <f>MA1SONY[[#This Row],[Adj Close]]-MA1SONY[[#This Row],[6-MA]]</f>
        <v>-9.4999999999956231E-4</v>
      </c>
      <c r="P994" s="13">
        <f>(MA1SONY[[#This Row],[Adj Close]]-N994)^2</f>
        <v>9.0249999999916836E-7</v>
      </c>
      <c r="Q994" s="13">
        <f>ABS(MA1SONY[[#This Row],[Erorr 3]])</f>
        <v>9.4999999999956231E-4</v>
      </c>
      <c r="R994" s="15">
        <f>MA1SONY[[#This Row],[Abs Erorr 3]]/MA1SONY[[#This Row],[Adj Close]]</f>
        <v>5.6587027870574289E-5</v>
      </c>
    </row>
    <row r="995" spans="2:18">
      <c r="B995" s="7">
        <v>45224.291666666664</v>
      </c>
      <c r="C995" s="8">
        <v>16.485299999999999</v>
      </c>
      <c r="D995" s="9">
        <f t="shared" si="76"/>
        <v>16.7883</v>
      </c>
      <c r="E995" s="10">
        <f>MA1SONY[[#This Row],[Adj Close]]-MA1SONY[[#This Row],[Naive Trend ]]</f>
        <v>-0.30300000000000082</v>
      </c>
      <c r="F995" s="6">
        <f t="shared" si="75"/>
        <v>9.1809000000000501E-2</v>
      </c>
      <c r="G995" s="6">
        <f>ABS(MA1SONY[[#This Row],[Erorr 1]])</f>
        <v>0.30300000000000082</v>
      </c>
      <c r="H995" s="11">
        <f>MA1SONY[[#This Row],[Abs Erorr 1]]/MA1SONY[[#This Row],[Adj Close]]</f>
        <v>1.8380011282779253E-2</v>
      </c>
      <c r="I995" s="9">
        <f t="shared" si="78"/>
        <v>16.646066666666666</v>
      </c>
      <c r="J995" s="12">
        <f>(MA1SONY[[#This Row],[Adj Close]]-MA1SONY[[#This Row],[3-MA]])</f>
        <v>-0.16076666666666739</v>
      </c>
      <c r="K995" s="13">
        <f t="shared" si="77"/>
        <v>2.5845921111111343E-2</v>
      </c>
      <c r="L995" s="13">
        <f>ABS(MA1SONY[[#This Row],[Erorr 2]])</f>
        <v>0.16076666666666739</v>
      </c>
      <c r="M995" s="11">
        <f>MA1SONY[[#This Row],[Abs Erorr 2]]/MA1SONY[[#This Row],[Adj Close]]</f>
        <v>9.7521225981127072E-3</v>
      </c>
      <c r="N995" s="9">
        <f t="shared" si="79"/>
        <v>16.750049999999998</v>
      </c>
      <c r="O995" s="14">
        <f>MA1SONY[[#This Row],[Adj Close]]-MA1SONY[[#This Row],[6-MA]]</f>
        <v>-0.26474999999999937</v>
      </c>
      <c r="P995" s="13">
        <f>(MA1SONY[[#This Row],[Adj Close]]-N995)^2</f>
        <v>7.0092562499999664E-2</v>
      </c>
      <c r="Q995" s="13">
        <f>ABS(MA1SONY[[#This Row],[Erorr 3]])</f>
        <v>0.26474999999999937</v>
      </c>
      <c r="R995" s="15">
        <f>MA1SONY[[#This Row],[Abs Erorr 3]]/MA1SONY[[#This Row],[Adj Close]]</f>
        <v>1.6059762333715456E-2</v>
      </c>
    </row>
    <row r="996" spans="2:18">
      <c r="B996" s="7">
        <v>45225.291666666664</v>
      </c>
      <c r="C996" s="8">
        <v>16.1404</v>
      </c>
      <c r="D996" s="9">
        <f t="shared" si="76"/>
        <v>16.485299999999999</v>
      </c>
      <c r="E996" s="10">
        <f>MA1SONY[[#This Row],[Adj Close]]-MA1SONY[[#This Row],[Naive Trend ]]</f>
        <v>-0.3448999999999991</v>
      </c>
      <c r="F996" s="6">
        <f t="shared" si="75"/>
        <v>0.11895600999999938</v>
      </c>
      <c r="G996" s="6">
        <f>ABS(MA1SONY[[#This Row],[Erorr 1]])</f>
        <v>0.3448999999999991</v>
      </c>
      <c r="H996" s="11">
        <f>MA1SONY[[#This Row],[Abs Erorr 1]]/MA1SONY[[#This Row],[Adj Close]]</f>
        <v>2.136873931253247E-2</v>
      </c>
      <c r="I996" s="9">
        <f t="shared" si="78"/>
        <v>16.613533333333333</v>
      </c>
      <c r="J996" s="12">
        <f>(MA1SONY[[#This Row],[Adj Close]]-MA1SONY[[#This Row],[3-MA]])</f>
        <v>-0.47313333333333318</v>
      </c>
      <c r="K996" s="13">
        <f t="shared" si="77"/>
        <v>0.22385515111111096</v>
      </c>
      <c r="L996" s="13">
        <f>ABS(MA1SONY[[#This Row],[Erorr 2]])</f>
        <v>0.47313333333333318</v>
      </c>
      <c r="M996" s="11">
        <f>MA1SONY[[#This Row],[Abs Erorr 2]]/MA1SONY[[#This Row],[Adj Close]]</f>
        <v>2.9313606436849965E-2</v>
      </c>
      <c r="N996" s="9">
        <f t="shared" si="79"/>
        <v>16.650049999999997</v>
      </c>
      <c r="O996" s="14">
        <f>MA1SONY[[#This Row],[Adj Close]]-MA1SONY[[#This Row],[6-MA]]</f>
        <v>-0.50964999999999705</v>
      </c>
      <c r="P996" s="13">
        <f>(MA1SONY[[#This Row],[Adj Close]]-N996)^2</f>
        <v>0.25974312249999698</v>
      </c>
      <c r="Q996" s="13">
        <f>ABS(MA1SONY[[#This Row],[Erorr 3]])</f>
        <v>0.50964999999999705</v>
      </c>
      <c r="R996" s="15">
        <f>MA1SONY[[#This Row],[Abs Erorr 3]]/MA1SONY[[#This Row],[Adj Close]]</f>
        <v>3.1576045203340501E-2</v>
      </c>
    </row>
    <row r="997" spans="2:18">
      <c r="B997" s="7">
        <v>45226.291666666664</v>
      </c>
      <c r="C997" s="8">
        <v>15.955</v>
      </c>
      <c r="D997" s="9">
        <f t="shared" si="76"/>
        <v>16.1404</v>
      </c>
      <c r="E997" s="10">
        <f>MA1SONY[[#This Row],[Adj Close]]-MA1SONY[[#This Row],[Naive Trend ]]</f>
        <v>-0.18539999999999957</v>
      </c>
      <c r="F997" s="6">
        <f t="shared" si="75"/>
        <v>3.437315999999984E-2</v>
      </c>
      <c r="G997" s="6">
        <f>ABS(MA1SONY[[#This Row],[Erorr 1]])</f>
        <v>0.18539999999999957</v>
      </c>
      <c r="H997" s="11">
        <f>MA1SONY[[#This Row],[Abs Erorr 1]]/MA1SONY[[#This Row],[Adj Close]]</f>
        <v>1.1620181761203358E-2</v>
      </c>
      <c r="I997" s="9">
        <f t="shared" si="78"/>
        <v>16.471333333333334</v>
      </c>
      <c r="J997" s="12">
        <f>(MA1SONY[[#This Row],[Adj Close]]-MA1SONY[[#This Row],[3-MA]])</f>
        <v>-0.51633333333333375</v>
      </c>
      <c r="K997" s="13">
        <f t="shared" si="77"/>
        <v>0.26660011111111154</v>
      </c>
      <c r="L997" s="13">
        <f>ABS(MA1SONY[[#This Row],[Erorr 2]])</f>
        <v>0.51633333333333375</v>
      </c>
      <c r="M997" s="11">
        <f>MA1SONY[[#This Row],[Abs Erorr 2]]/MA1SONY[[#This Row],[Adj Close]]</f>
        <v>3.236185103938162E-2</v>
      </c>
      <c r="N997" s="9">
        <f t="shared" si="79"/>
        <v>16.546066666666665</v>
      </c>
      <c r="O997" s="14">
        <f>MA1SONY[[#This Row],[Adj Close]]-MA1SONY[[#This Row],[6-MA]]</f>
        <v>-0.59106666666666463</v>
      </c>
      <c r="P997" s="13">
        <f>(MA1SONY[[#This Row],[Adj Close]]-N997)^2</f>
        <v>0.34935980444444203</v>
      </c>
      <c r="Q997" s="13">
        <f>ABS(MA1SONY[[#This Row],[Erorr 3]])</f>
        <v>0.59106666666666463</v>
      </c>
      <c r="R997" s="15">
        <f>MA1SONY[[#This Row],[Abs Erorr 3]]/MA1SONY[[#This Row],[Adj Close]]</f>
        <v>3.7045858142692865E-2</v>
      </c>
    </row>
    <row r="998" spans="2:18">
      <c r="B998" s="7">
        <v>45229.291666666664</v>
      </c>
      <c r="C998" s="8">
        <v>16.293900000000001</v>
      </c>
      <c r="D998" s="9">
        <f t="shared" si="76"/>
        <v>15.955</v>
      </c>
      <c r="E998" s="10">
        <f>MA1SONY[[#This Row],[Adj Close]]-MA1SONY[[#This Row],[Naive Trend ]]</f>
        <v>0.33890000000000065</v>
      </c>
      <c r="F998" s="6">
        <f t="shared" si="75"/>
        <v>0.11485321000000044</v>
      </c>
      <c r="G998" s="6">
        <f>ABS(MA1SONY[[#This Row],[Erorr 1]])</f>
        <v>0.33890000000000065</v>
      </c>
      <c r="H998" s="11">
        <f>MA1SONY[[#This Row],[Abs Erorr 1]]/MA1SONY[[#This Row],[Adj Close]]</f>
        <v>2.0799194790688577E-2</v>
      </c>
      <c r="I998" s="9">
        <f t="shared" si="78"/>
        <v>16.193566666666666</v>
      </c>
      <c r="J998" s="12">
        <f>(MA1SONY[[#This Row],[Adj Close]]-MA1SONY[[#This Row],[3-MA]])</f>
        <v>0.10033333333333516</v>
      </c>
      <c r="K998" s="13">
        <f t="shared" si="77"/>
        <v>1.0066777777778145E-2</v>
      </c>
      <c r="L998" s="13">
        <f>ABS(MA1SONY[[#This Row],[Erorr 2]])</f>
        <v>0.10033333333333516</v>
      </c>
      <c r="M998" s="11">
        <f>MA1SONY[[#This Row],[Abs Erorr 2]]/MA1SONY[[#This Row],[Adj Close]]</f>
        <v>6.1577236470909454E-3</v>
      </c>
      <c r="N998" s="9">
        <f t="shared" si="79"/>
        <v>16.419816666666666</v>
      </c>
      <c r="O998" s="14">
        <f>MA1SONY[[#This Row],[Adj Close]]-MA1SONY[[#This Row],[6-MA]]</f>
        <v>-0.12591666666666512</v>
      </c>
      <c r="P998" s="13">
        <f>(MA1SONY[[#This Row],[Adj Close]]-N998)^2</f>
        <v>1.5855006944444056E-2</v>
      </c>
      <c r="Q998" s="13">
        <f>ABS(MA1SONY[[#This Row],[Erorr 3]])</f>
        <v>0.12591666666666512</v>
      </c>
      <c r="R998" s="15">
        <f>MA1SONY[[#This Row],[Abs Erorr 3]]/MA1SONY[[#This Row],[Adj Close]]</f>
        <v>7.7278408893306765E-3</v>
      </c>
    </row>
    <row r="999" spans="2:18">
      <c r="B999" s="7">
        <v>45230.291666666664</v>
      </c>
      <c r="C999" s="8">
        <v>16.555</v>
      </c>
      <c r="D999" s="9">
        <f t="shared" si="76"/>
        <v>16.293900000000001</v>
      </c>
      <c r="E999" s="10">
        <f>MA1SONY[[#This Row],[Adj Close]]-MA1SONY[[#This Row],[Naive Trend ]]</f>
        <v>0.261099999999999</v>
      </c>
      <c r="F999" s="6">
        <f t="shared" si="75"/>
        <v>6.8173209999999484E-2</v>
      </c>
      <c r="G999" s="6">
        <f>ABS(MA1SONY[[#This Row],[Erorr 1]])</f>
        <v>0.261099999999999</v>
      </c>
      <c r="H999" s="11">
        <f>MA1SONY[[#This Row],[Abs Erorr 1]]/MA1SONY[[#This Row],[Adj Close]]</f>
        <v>1.577167019027478E-2</v>
      </c>
      <c r="I999" s="9">
        <f t="shared" si="78"/>
        <v>16.129766666666665</v>
      </c>
      <c r="J999" s="12">
        <f>(MA1SONY[[#This Row],[Adj Close]]-MA1SONY[[#This Row],[3-MA]])</f>
        <v>0.42523333333333468</v>
      </c>
      <c r="K999" s="13">
        <f t="shared" si="77"/>
        <v>0.18082338777777893</v>
      </c>
      <c r="L999" s="13">
        <f>ABS(MA1SONY[[#This Row],[Erorr 2]])</f>
        <v>0.42523333333333468</v>
      </c>
      <c r="M999" s="11">
        <f>MA1SONY[[#This Row],[Abs Erorr 2]]/MA1SONY[[#This Row],[Adj Close]]</f>
        <v>2.5686096848887629E-2</v>
      </c>
      <c r="N999" s="9">
        <f t="shared" si="79"/>
        <v>16.371649999999999</v>
      </c>
      <c r="O999" s="14">
        <f>MA1SONY[[#This Row],[Adj Close]]-MA1SONY[[#This Row],[6-MA]]</f>
        <v>0.18335000000000079</v>
      </c>
      <c r="P999" s="13">
        <f>(MA1SONY[[#This Row],[Adj Close]]-N999)^2</f>
        <v>3.3617222500000286E-2</v>
      </c>
      <c r="Q999" s="13">
        <f>ABS(MA1SONY[[#This Row],[Erorr 3]])</f>
        <v>0.18335000000000079</v>
      </c>
      <c r="R999" s="15">
        <f>MA1SONY[[#This Row],[Abs Erorr 3]]/MA1SONY[[#This Row],[Adj Close]]</f>
        <v>1.1075203865901589E-2</v>
      </c>
    </row>
    <row r="1000" spans="2:18">
      <c r="B1000" s="7">
        <v>45231.291666666664</v>
      </c>
      <c r="C1000" s="8">
        <v>16.9497</v>
      </c>
      <c r="D1000" s="9">
        <f t="shared" si="76"/>
        <v>16.555</v>
      </c>
      <c r="E1000" s="10">
        <f>MA1SONY[[#This Row],[Adj Close]]-MA1SONY[[#This Row],[Naive Trend ]]</f>
        <v>0.39470000000000027</v>
      </c>
      <c r="F1000" s="6">
        <f t="shared" si="75"/>
        <v>0.15578809000000021</v>
      </c>
      <c r="G1000" s="6">
        <f>ABS(MA1SONY[[#This Row],[Erorr 1]])</f>
        <v>0.39470000000000027</v>
      </c>
      <c r="H1000" s="11">
        <f>MA1SONY[[#This Row],[Abs Erorr 1]]/MA1SONY[[#This Row],[Adj Close]]</f>
        <v>2.3286547844504638E-2</v>
      </c>
      <c r="I1000" s="9">
        <f t="shared" si="78"/>
        <v>16.267966666666666</v>
      </c>
      <c r="J1000" s="12">
        <f>(MA1SONY[[#This Row],[Adj Close]]-MA1SONY[[#This Row],[3-MA]])</f>
        <v>0.68173333333333375</v>
      </c>
      <c r="K1000" s="13">
        <f t="shared" si="77"/>
        <v>0.46476033777777837</v>
      </c>
      <c r="L1000" s="13">
        <f>ABS(MA1SONY[[#This Row],[Erorr 2]])</f>
        <v>0.68173333333333375</v>
      </c>
      <c r="M1000" s="11">
        <f>MA1SONY[[#This Row],[Abs Erorr 2]]/MA1SONY[[#This Row],[Adj Close]]</f>
        <v>4.0220967529415494E-2</v>
      </c>
      <c r="N1000" s="9">
        <f t="shared" si="79"/>
        <v>16.369650000000004</v>
      </c>
      <c r="O1000" s="14">
        <f>MA1SONY[[#This Row],[Adj Close]]-MA1SONY[[#This Row],[6-MA]]</f>
        <v>0.5800499999999964</v>
      </c>
      <c r="P1000" s="13">
        <f>(MA1SONY[[#This Row],[Adj Close]]-N1000)^2</f>
        <v>0.3364580024999958</v>
      </c>
      <c r="Q1000" s="13">
        <f>ABS(MA1SONY[[#This Row],[Erorr 3]])</f>
        <v>0.5800499999999964</v>
      </c>
      <c r="R1000" s="15">
        <f>MA1SONY[[#This Row],[Abs Erorr 3]]/MA1SONY[[#This Row],[Adj Close]]</f>
        <v>3.4221844634418096E-2</v>
      </c>
    </row>
    <row r="1001" spans="2:18">
      <c r="B1001" s="7">
        <v>45232.291666666664</v>
      </c>
      <c r="C1001" s="8">
        <v>17.2547</v>
      </c>
      <c r="D1001" s="9">
        <f t="shared" si="76"/>
        <v>16.9497</v>
      </c>
      <c r="E1001" s="10">
        <f>MA1SONY[[#This Row],[Adj Close]]-MA1SONY[[#This Row],[Naive Trend ]]</f>
        <v>0.30499999999999972</v>
      </c>
      <c r="F1001" s="6">
        <f t="shared" si="75"/>
        <v>9.302499999999983E-2</v>
      </c>
      <c r="G1001" s="6">
        <f>ABS(MA1SONY[[#This Row],[Erorr 1]])</f>
        <v>0.30499999999999972</v>
      </c>
      <c r="H1001" s="11">
        <f>MA1SONY[[#This Row],[Abs Erorr 1]]/MA1SONY[[#This Row],[Adj Close]]</f>
        <v>1.7676343257199471E-2</v>
      </c>
      <c r="I1001" s="9">
        <f t="shared" si="78"/>
        <v>16.599533333333333</v>
      </c>
      <c r="J1001" s="12">
        <f>(MA1SONY[[#This Row],[Adj Close]]-MA1SONY[[#This Row],[3-MA]])</f>
        <v>0.65516666666666623</v>
      </c>
      <c r="K1001" s="13">
        <f t="shared" si="77"/>
        <v>0.42924336111111056</v>
      </c>
      <c r="L1001" s="13">
        <f>ABS(MA1SONY[[#This Row],[Erorr 2]])</f>
        <v>0.65516666666666623</v>
      </c>
      <c r="M1001" s="11">
        <f>MA1SONY[[#This Row],[Abs Erorr 2]]/MA1SONY[[#This Row],[Adj Close]]</f>
        <v>3.7970330789098984E-2</v>
      </c>
      <c r="N1001" s="9">
        <f t="shared" si="79"/>
        <v>16.396550000000001</v>
      </c>
      <c r="O1001" s="14">
        <f>MA1SONY[[#This Row],[Adj Close]]-MA1SONY[[#This Row],[6-MA]]</f>
        <v>0.85814999999999841</v>
      </c>
      <c r="P1001" s="13">
        <f>(MA1SONY[[#This Row],[Adj Close]]-N1001)^2</f>
        <v>0.73642142249999731</v>
      </c>
      <c r="Q1001" s="13">
        <f>ABS(MA1SONY[[#This Row],[Erorr 3]])</f>
        <v>0.85814999999999841</v>
      </c>
      <c r="R1001" s="15">
        <f>MA1SONY[[#This Row],[Abs Erorr 3]]/MA1SONY[[#This Row],[Adj Close]]</f>
        <v>4.9734275298903972E-2</v>
      </c>
    </row>
    <row r="1002" spans="2:18">
      <c r="B1002" s="7">
        <v>45233.291666666664</v>
      </c>
      <c r="C1002" s="8">
        <v>17.426100000000002</v>
      </c>
      <c r="D1002" s="9">
        <f t="shared" si="76"/>
        <v>17.2547</v>
      </c>
      <c r="E1002" s="10">
        <f>MA1SONY[[#This Row],[Adj Close]]-MA1SONY[[#This Row],[Naive Trend ]]</f>
        <v>0.171400000000002</v>
      </c>
      <c r="F1002" s="6">
        <f t="shared" si="75"/>
        <v>2.9377960000000685E-2</v>
      </c>
      <c r="G1002" s="6">
        <f>ABS(MA1SONY[[#This Row],[Erorr 1]])</f>
        <v>0.171400000000002</v>
      </c>
      <c r="H1002" s="11">
        <f>MA1SONY[[#This Row],[Abs Erorr 1]]/MA1SONY[[#This Row],[Adj Close]]</f>
        <v>9.8358209811720346E-3</v>
      </c>
      <c r="I1002" s="9">
        <f t="shared" si="78"/>
        <v>16.919799999999999</v>
      </c>
      <c r="J1002" s="12">
        <f>(MA1SONY[[#This Row],[Adj Close]]-MA1SONY[[#This Row],[3-MA]])</f>
        <v>0.50630000000000308</v>
      </c>
      <c r="K1002" s="13">
        <f t="shared" si="77"/>
        <v>0.25633969000000312</v>
      </c>
      <c r="L1002" s="13">
        <f>ABS(MA1SONY[[#This Row],[Erorr 2]])</f>
        <v>0.50630000000000308</v>
      </c>
      <c r="M1002" s="11">
        <f>MA1SONY[[#This Row],[Abs Erorr 2]]/MA1SONY[[#This Row],[Adj Close]]</f>
        <v>2.9054119969471253E-2</v>
      </c>
      <c r="N1002" s="9">
        <f t="shared" si="79"/>
        <v>16.524783333333335</v>
      </c>
      <c r="O1002" s="14">
        <f>MA1SONY[[#This Row],[Adj Close]]-MA1SONY[[#This Row],[6-MA]]</f>
        <v>0.90131666666666632</v>
      </c>
      <c r="P1002" s="13">
        <f>(MA1SONY[[#This Row],[Adj Close]]-N1002)^2</f>
        <v>0.81237173361111048</v>
      </c>
      <c r="Q1002" s="13">
        <f>ABS(MA1SONY[[#This Row],[Erorr 3]])</f>
        <v>0.90131666666666632</v>
      </c>
      <c r="R1002" s="15">
        <f>MA1SONY[[#This Row],[Abs Erorr 3]]/MA1SONY[[#This Row],[Adj Close]]</f>
        <v>5.1722225091481527E-2</v>
      </c>
    </row>
    <row r="1003" spans="2:18">
      <c r="B1003" s="7">
        <v>45236.291666666664</v>
      </c>
      <c r="C1003" s="8">
        <v>17.2806</v>
      </c>
      <c r="D1003" s="9">
        <f t="shared" si="76"/>
        <v>17.426100000000002</v>
      </c>
      <c r="E1003" s="10">
        <f>MA1SONY[[#This Row],[Adj Close]]-MA1SONY[[#This Row],[Naive Trend ]]</f>
        <v>-0.14550000000000196</v>
      </c>
      <c r="F1003" s="6">
        <f t="shared" si="75"/>
        <v>2.1170250000000571E-2</v>
      </c>
      <c r="G1003" s="6">
        <f>ABS(MA1SONY[[#This Row],[Erorr 1]])</f>
        <v>0.14550000000000196</v>
      </c>
      <c r="H1003" s="11">
        <f>MA1SONY[[#This Row],[Abs Erorr 1]]/MA1SONY[[#This Row],[Adj Close]]</f>
        <v>8.4198465331066022E-3</v>
      </c>
      <c r="I1003" s="9">
        <f t="shared" si="78"/>
        <v>17.210166666666666</v>
      </c>
      <c r="J1003" s="12">
        <f>(MA1SONY[[#This Row],[Adj Close]]-MA1SONY[[#This Row],[3-MA]])</f>
        <v>7.0433333333333792E-2</v>
      </c>
      <c r="K1003" s="13">
        <f t="shared" si="77"/>
        <v>4.9608544444445088E-3</v>
      </c>
      <c r="L1003" s="13">
        <f>ABS(MA1SONY[[#This Row],[Erorr 2]])</f>
        <v>7.0433333333333792E-2</v>
      </c>
      <c r="M1003" s="11">
        <f>MA1SONY[[#This Row],[Abs Erorr 2]]/MA1SONY[[#This Row],[Adj Close]]</f>
        <v>4.0758615634488267E-3</v>
      </c>
      <c r="N1003" s="9">
        <f t="shared" si="79"/>
        <v>16.73906666666667</v>
      </c>
      <c r="O1003" s="14">
        <f>MA1SONY[[#This Row],[Adj Close]]-MA1SONY[[#This Row],[6-MA]]</f>
        <v>0.54153333333333009</v>
      </c>
      <c r="P1003" s="13">
        <f>(MA1SONY[[#This Row],[Adj Close]]-N1003)^2</f>
        <v>0.2932583511111076</v>
      </c>
      <c r="Q1003" s="13">
        <f>ABS(MA1SONY[[#This Row],[Erorr 3]])</f>
        <v>0.54153333333333009</v>
      </c>
      <c r="R1003" s="15">
        <f>MA1SONY[[#This Row],[Abs Erorr 3]]/MA1SONY[[#This Row],[Adj Close]]</f>
        <v>3.1337646455176907E-2</v>
      </c>
    </row>
    <row r="1004" spans="2:18">
      <c r="B1004" s="7">
        <v>45237.291666666664</v>
      </c>
      <c r="C1004" s="8">
        <v>17.4939</v>
      </c>
      <c r="D1004" s="9">
        <f t="shared" si="76"/>
        <v>17.2806</v>
      </c>
      <c r="E1004" s="10">
        <f>MA1SONY[[#This Row],[Adj Close]]-MA1SONY[[#This Row],[Naive Trend ]]</f>
        <v>0.21330000000000027</v>
      </c>
      <c r="F1004" s="6">
        <f t="shared" si="75"/>
        <v>4.5496890000000116E-2</v>
      </c>
      <c r="G1004" s="6">
        <f>ABS(MA1SONY[[#This Row],[Erorr 1]])</f>
        <v>0.21330000000000027</v>
      </c>
      <c r="H1004" s="11">
        <f>MA1SONY[[#This Row],[Abs Erorr 1]]/MA1SONY[[#This Row],[Adj Close]]</f>
        <v>1.2192821497779241E-2</v>
      </c>
      <c r="I1004" s="9">
        <f t="shared" si="78"/>
        <v>17.320466666666668</v>
      </c>
      <c r="J1004" s="12">
        <f>(MA1SONY[[#This Row],[Adj Close]]-MA1SONY[[#This Row],[3-MA]])</f>
        <v>0.17343333333333177</v>
      </c>
      <c r="K1004" s="13">
        <f t="shared" si="77"/>
        <v>3.0079121111110569E-2</v>
      </c>
      <c r="L1004" s="13">
        <f>ABS(MA1SONY[[#This Row],[Erorr 2]])</f>
        <v>0.17343333333333177</v>
      </c>
      <c r="M1004" s="11">
        <f>MA1SONY[[#This Row],[Abs Erorr 2]]/MA1SONY[[#This Row],[Adj Close]]</f>
        <v>9.9139319038825981E-3</v>
      </c>
      <c r="N1004" s="9">
        <f t="shared" si="79"/>
        <v>16.960000000000004</v>
      </c>
      <c r="O1004" s="14">
        <f>MA1SONY[[#This Row],[Adj Close]]-MA1SONY[[#This Row],[6-MA]]</f>
        <v>0.5338999999999956</v>
      </c>
      <c r="P1004" s="13">
        <f>(MA1SONY[[#This Row],[Adj Close]]-N1004)^2</f>
        <v>0.28504920999999528</v>
      </c>
      <c r="Q1004" s="13">
        <f>ABS(MA1SONY[[#This Row],[Erorr 3]])</f>
        <v>0.5338999999999956</v>
      </c>
      <c r="R1004" s="15">
        <f>MA1SONY[[#This Row],[Abs Erorr 3]]/MA1SONY[[#This Row],[Adj Close]]</f>
        <v>3.0519209553043953E-2</v>
      </c>
    </row>
    <row r="1005" spans="2:18">
      <c r="B1005" s="7">
        <v>45238.291666666664</v>
      </c>
      <c r="C1005" s="8">
        <v>17.450099999999999</v>
      </c>
      <c r="D1005" s="9">
        <f t="shared" si="76"/>
        <v>17.4939</v>
      </c>
      <c r="E1005" s="10">
        <f>MA1SONY[[#This Row],[Adj Close]]-MA1SONY[[#This Row],[Naive Trend ]]</f>
        <v>-4.3800000000000949E-2</v>
      </c>
      <c r="F1005" s="6">
        <f t="shared" si="75"/>
        <v>1.9184400000000833E-3</v>
      </c>
      <c r="G1005" s="6">
        <f>ABS(MA1SONY[[#This Row],[Erorr 1]])</f>
        <v>4.3800000000000949E-2</v>
      </c>
      <c r="H1005" s="11">
        <f>MA1SONY[[#This Row],[Abs Erorr 1]]/MA1SONY[[#This Row],[Adj Close]]</f>
        <v>2.5100142692592565E-3</v>
      </c>
      <c r="I1005" s="9">
        <f t="shared" si="78"/>
        <v>17.400199999999998</v>
      </c>
      <c r="J1005" s="12">
        <f>(MA1SONY[[#This Row],[Adj Close]]-MA1SONY[[#This Row],[3-MA]])</f>
        <v>4.9900000000000944E-2</v>
      </c>
      <c r="K1005" s="13">
        <f t="shared" si="77"/>
        <v>2.4900100000000941E-3</v>
      </c>
      <c r="L1005" s="13">
        <f>ABS(MA1SONY[[#This Row],[Erorr 2]])</f>
        <v>4.9900000000000944E-2</v>
      </c>
      <c r="M1005" s="11">
        <f>MA1SONY[[#This Row],[Abs Erorr 2]]/MA1SONY[[#This Row],[Adj Close]]</f>
        <v>2.8595824665761768E-3</v>
      </c>
      <c r="N1005" s="9">
        <f t="shared" si="79"/>
        <v>17.16</v>
      </c>
      <c r="O1005" s="14">
        <f>MA1SONY[[#This Row],[Adj Close]]-MA1SONY[[#This Row],[6-MA]]</f>
        <v>0.29009999999999891</v>
      </c>
      <c r="P1005" s="13">
        <f>(MA1SONY[[#This Row],[Adj Close]]-N1005)^2</f>
        <v>8.4158009999999367E-2</v>
      </c>
      <c r="Q1005" s="13">
        <f>ABS(MA1SONY[[#This Row],[Erorr 3]])</f>
        <v>0.29009999999999891</v>
      </c>
      <c r="R1005" s="15">
        <f>MA1SONY[[#This Row],[Abs Erorr 3]]/MA1SONY[[#This Row],[Adj Close]]</f>
        <v>1.6624546564203008E-2</v>
      </c>
    </row>
    <row r="1006" spans="2:18">
      <c r="B1006" s="7">
        <v>45239.291666666664</v>
      </c>
      <c r="C1006" s="8">
        <v>16.291899999999998</v>
      </c>
      <c r="D1006" s="9">
        <f t="shared" si="76"/>
        <v>17.450099999999999</v>
      </c>
      <c r="E1006" s="10">
        <f>MA1SONY[[#This Row],[Adj Close]]-MA1SONY[[#This Row],[Naive Trend ]]</f>
        <v>-1.1582000000000008</v>
      </c>
      <c r="F1006" s="6">
        <f t="shared" si="75"/>
        <v>1.3414272400000018</v>
      </c>
      <c r="G1006" s="6">
        <f>ABS(MA1SONY[[#This Row],[Erorr 1]])</f>
        <v>1.1582000000000008</v>
      </c>
      <c r="H1006" s="11">
        <f>MA1SONY[[#This Row],[Abs Erorr 1]]/MA1SONY[[#This Row],[Adj Close]]</f>
        <v>7.1090541925742295E-2</v>
      </c>
      <c r="I1006" s="9">
        <f t="shared" si="78"/>
        <v>17.408200000000001</v>
      </c>
      <c r="J1006" s="12">
        <f>(MA1SONY[[#This Row],[Adj Close]]-MA1SONY[[#This Row],[3-MA]])</f>
        <v>-1.1163000000000025</v>
      </c>
      <c r="K1006" s="13">
        <f t="shared" si="77"/>
        <v>1.2461256900000055</v>
      </c>
      <c r="L1006" s="13">
        <f>ABS(MA1SONY[[#This Row],[Erorr 2]])</f>
        <v>1.1163000000000025</v>
      </c>
      <c r="M1006" s="11">
        <f>MA1SONY[[#This Row],[Abs Erorr 2]]/MA1SONY[[#This Row],[Adj Close]]</f>
        <v>6.8518711752466113E-2</v>
      </c>
      <c r="N1006" s="9">
        <f t="shared" si="79"/>
        <v>17.309183333333333</v>
      </c>
      <c r="O1006" s="14">
        <f>MA1SONY[[#This Row],[Adj Close]]-MA1SONY[[#This Row],[6-MA]]</f>
        <v>-1.0172833333333351</v>
      </c>
      <c r="P1006" s="13">
        <f>(MA1SONY[[#This Row],[Adj Close]]-N1006)^2</f>
        <v>1.0348653802777814</v>
      </c>
      <c r="Q1006" s="13">
        <f>ABS(MA1SONY[[#This Row],[Erorr 3]])</f>
        <v>1.0172833333333351</v>
      </c>
      <c r="R1006" s="15">
        <f>MA1SONY[[#This Row],[Abs Erorr 3]]/MA1SONY[[#This Row],[Adj Close]]</f>
        <v>6.244104943765523E-2</v>
      </c>
    </row>
    <row r="1007" spans="2:18">
      <c r="B1007" s="7">
        <v>45240.291666666664</v>
      </c>
      <c r="C1007" s="8">
        <v>17.1311</v>
      </c>
      <c r="D1007" s="9">
        <f t="shared" si="76"/>
        <v>16.291899999999998</v>
      </c>
      <c r="E1007" s="10">
        <f>MA1SONY[[#This Row],[Adj Close]]-MA1SONY[[#This Row],[Naive Trend ]]</f>
        <v>0.83920000000000172</v>
      </c>
      <c r="F1007" s="6">
        <f t="shared" si="75"/>
        <v>0.70425664000000288</v>
      </c>
      <c r="G1007" s="6">
        <f>ABS(MA1SONY[[#This Row],[Erorr 1]])</f>
        <v>0.83920000000000172</v>
      </c>
      <c r="H1007" s="11">
        <f>MA1SONY[[#This Row],[Abs Erorr 1]]/MA1SONY[[#This Row],[Adj Close]]</f>
        <v>4.8986930202964303E-2</v>
      </c>
      <c r="I1007" s="9">
        <f t="shared" si="78"/>
        <v>17.078633333333332</v>
      </c>
      <c r="J1007" s="12">
        <f>(MA1SONY[[#This Row],[Adj Close]]-MA1SONY[[#This Row],[3-MA]])</f>
        <v>5.246666666666755E-2</v>
      </c>
      <c r="K1007" s="13">
        <f t="shared" si="77"/>
        <v>2.7527511111112039E-3</v>
      </c>
      <c r="L1007" s="13">
        <f>ABS(MA1SONY[[#This Row],[Erorr 2]])</f>
        <v>5.246666666666755E-2</v>
      </c>
      <c r="M1007" s="11">
        <f>MA1SONY[[#This Row],[Abs Erorr 2]]/MA1SONY[[#This Row],[Adj Close]]</f>
        <v>3.0626560271475589E-3</v>
      </c>
      <c r="N1007" s="9">
        <f t="shared" si="79"/>
        <v>17.199550000000002</v>
      </c>
      <c r="O1007" s="14">
        <f>MA1SONY[[#This Row],[Adj Close]]-MA1SONY[[#This Row],[6-MA]]</f>
        <v>-6.845000000000212E-2</v>
      </c>
      <c r="P1007" s="13">
        <f>(MA1SONY[[#This Row],[Adj Close]]-N1007)^2</f>
        <v>4.6854025000002903E-3</v>
      </c>
      <c r="Q1007" s="13">
        <f>ABS(MA1SONY[[#This Row],[Erorr 3]])</f>
        <v>6.845000000000212E-2</v>
      </c>
      <c r="R1007" s="15">
        <f>MA1SONY[[#This Row],[Abs Erorr 3]]/MA1SONY[[#This Row],[Adj Close]]</f>
        <v>3.9956570214406614E-3</v>
      </c>
    </row>
    <row r="1008" spans="2:18">
      <c r="B1008" s="7">
        <v>45243.291666666664</v>
      </c>
      <c r="C1008" s="8">
        <v>16.610800000000001</v>
      </c>
      <c r="D1008" s="9">
        <f t="shared" si="76"/>
        <v>17.1311</v>
      </c>
      <c r="E1008" s="10">
        <f>MA1SONY[[#This Row],[Adj Close]]-MA1SONY[[#This Row],[Naive Trend ]]</f>
        <v>-0.52029999999999887</v>
      </c>
      <c r="F1008" s="6">
        <f t="shared" si="75"/>
        <v>0.27071208999999885</v>
      </c>
      <c r="G1008" s="6">
        <f>ABS(MA1SONY[[#This Row],[Erorr 1]])</f>
        <v>0.52029999999999887</v>
      </c>
      <c r="H1008" s="11">
        <f>MA1SONY[[#This Row],[Abs Erorr 1]]/MA1SONY[[#This Row],[Adj Close]]</f>
        <v>3.1322994678161124E-2</v>
      </c>
      <c r="I1008" s="9">
        <f t="shared" si="78"/>
        <v>16.957699999999999</v>
      </c>
      <c r="J1008" s="12">
        <f>(MA1SONY[[#This Row],[Adj Close]]-MA1SONY[[#This Row],[3-MA]])</f>
        <v>-0.34689999999999799</v>
      </c>
      <c r="K1008" s="13">
        <f t="shared" si="77"/>
        <v>0.1203396099999986</v>
      </c>
      <c r="L1008" s="13">
        <f>ABS(MA1SONY[[#This Row],[Erorr 2]])</f>
        <v>0.34689999999999799</v>
      </c>
      <c r="M1008" s="11">
        <f>MA1SONY[[#This Row],[Abs Erorr 2]]/MA1SONY[[#This Row],[Adj Close]]</f>
        <v>2.0884003178654728E-2</v>
      </c>
      <c r="N1008" s="9">
        <f t="shared" si="79"/>
        <v>17.17895</v>
      </c>
      <c r="O1008" s="14">
        <f>MA1SONY[[#This Row],[Adj Close]]-MA1SONY[[#This Row],[6-MA]]</f>
        <v>-0.56814999999999927</v>
      </c>
      <c r="P1008" s="13">
        <f>(MA1SONY[[#This Row],[Adj Close]]-N1008)^2</f>
        <v>0.32279442249999918</v>
      </c>
      <c r="Q1008" s="13">
        <f>ABS(MA1SONY[[#This Row],[Erorr 3]])</f>
        <v>0.56814999999999927</v>
      </c>
      <c r="R1008" s="15">
        <f>MA1SONY[[#This Row],[Abs Erorr 3]]/MA1SONY[[#This Row],[Adj Close]]</f>
        <v>3.4203650636934958E-2</v>
      </c>
    </row>
    <row r="1009" spans="2:18">
      <c r="B1009" s="7">
        <v>45244.291666666664</v>
      </c>
      <c r="C1009" s="8">
        <v>16.957699999999999</v>
      </c>
      <c r="D1009" s="9">
        <f t="shared" si="76"/>
        <v>16.610800000000001</v>
      </c>
      <c r="E1009" s="10">
        <f>MA1SONY[[#This Row],[Adj Close]]-MA1SONY[[#This Row],[Naive Trend ]]</f>
        <v>0.34689999999999799</v>
      </c>
      <c r="F1009" s="6">
        <f t="shared" si="75"/>
        <v>0.1203396099999986</v>
      </c>
      <c r="G1009" s="6">
        <f>ABS(MA1SONY[[#This Row],[Erorr 1]])</f>
        <v>0.34689999999999799</v>
      </c>
      <c r="H1009" s="11">
        <f>MA1SONY[[#This Row],[Abs Erorr 1]]/MA1SONY[[#This Row],[Adj Close]]</f>
        <v>2.0456783644008211E-2</v>
      </c>
      <c r="I1009" s="9">
        <f t="shared" si="78"/>
        <v>16.677933333333332</v>
      </c>
      <c r="J1009" s="12">
        <f>(MA1SONY[[#This Row],[Adj Close]]-MA1SONY[[#This Row],[3-MA]])</f>
        <v>0.27976666666666716</v>
      </c>
      <c r="K1009" s="13">
        <f t="shared" si="77"/>
        <v>7.826938777777806E-2</v>
      </c>
      <c r="L1009" s="13">
        <f>ABS(MA1SONY[[#This Row],[Erorr 2]])</f>
        <v>0.27976666666666716</v>
      </c>
      <c r="M1009" s="11">
        <f>MA1SONY[[#This Row],[Abs Erorr 2]]/MA1SONY[[#This Row],[Adj Close]]</f>
        <v>1.6497913435587798E-2</v>
      </c>
      <c r="N1009" s="9">
        <f t="shared" si="79"/>
        <v>17.043066666666668</v>
      </c>
      <c r="O1009" s="14">
        <f>MA1SONY[[#This Row],[Adj Close]]-MA1SONY[[#This Row],[6-MA]]</f>
        <v>-8.5366666666669033E-2</v>
      </c>
      <c r="P1009" s="13">
        <f>(MA1SONY[[#This Row],[Adj Close]]-N1009)^2</f>
        <v>7.2874677777781819E-3</v>
      </c>
      <c r="Q1009" s="13">
        <f>ABS(MA1SONY[[#This Row],[Erorr 3]])</f>
        <v>8.5366666666669033E-2</v>
      </c>
      <c r="R1009" s="15">
        <f>MA1SONY[[#This Row],[Abs Erorr 3]]/MA1SONY[[#This Row],[Adj Close]]</f>
        <v>5.0340946394068203E-3</v>
      </c>
    </row>
    <row r="1010" spans="2:18">
      <c r="B1010" s="7">
        <v>45245.291666666664</v>
      </c>
      <c r="C1010" s="8">
        <v>17.366299999999999</v>
      </c>
      <c r="D1010" s="9">
        <f t="shared" si="76"/>
        <v>16.957699999999999</v>
      </c>
      <c r="E1010" s="10">
        <f>MA1SONY[[#This Row],[Adj Close]]-MA1SONY[[#This Row],[Naive Trend ]]</f>
        <v>0.40859999999999985</v>
      </c>
      <c r="F1010" s="6">
        <f t="shared" si="75"/>
        <v>0.16695395999999987</v>
      </c>
      <c r="G1010" s="6">
        <f>ABS(MA1SONY[[#This Row],[Erorr 1]])</f>
        <v>0.40859999999999985</v>
      </c>
      <c r="H1010" s="11">
        <f>MA1SONY[[#This Row],[Abs Erorr 1]]/MA1SONY[[#This Row],[Adj Close]]</f>
        <v>2.3528327853371177E-2</v>
      </c>
      <c r="I1010" s="9">
        <f t="shared" si="78"/>
        <v>16.899866666666668</v>
      </c>
      <c r="J1010" s="12">
        <f>(MA1SONY[[#This Row],[Adj Close]]-MA1SONY[[#This Row],[3-MA]])</f>
        <v>0.46643333333333103</v>
      </c>
      <c r="K1010" s="13">
        <f t="shared" si="77"/>
        <v>0.21756005444444229</v>
      </c>
      <c r="L1010" s="13">
        <f>ABS(MA1SONY[[#This Row],[Erorr 2]])</f>
        <v>0.46643333333333103</v>
      </c>
      <c r="M1010" s="11">
        <f>MA1SONY[[#This Row],[Abs Erorr 2]]/MA1SONY[[#This Row],[Adj Close]]</f>
        <v>2.6858532521799754E-2</v>
      </c>
      <c r="N1010" s="9">
        <f t="shared" si="79"/>
        <v>16.989250000000002</v>
      </c>
      <c r="O1010" s="14">
        <f>MA1SONY[[#This Row],[Adj Close]]-MA1SONY[[#This Row],[6-MA]]</f>
        <v>0.377049999999997</v>
      </c>
      <c r="P1010" s="13">
        <f>(MA1SONY[[#This Row],[Adj Close]]-N1010)^2</f>
        <v>0.14216670249999774</v>
      </c>
      <c r="Q1010" s="13">
        <f>ABS(MA1SONY[[#This Row],[Erorr 3]])</f>
        <v>0.377049999999997</v>
      </c>
      <c r="R1010" s="15">
        <f>MA1SONY[[#This Row],[Abs Erorr 3]]/MA1SONY[[#This Row],[Adj Close]]</f>
        <v>2.171159083972965E-2</v>
      </c>
    </row>
    <row r="1011" spans="2:18">
      <c r="B1011" s="7">
        <v>45246.291666666664</v>
      </c>
      <c r="C1011" s="8">
        <v>17.462</v>
      </c>
      <c r="D1011" s="9">
        <f t="shared" si="76"/>
        <v>17.366299999999999</v>
      </c>
      <c r="E1011" s="10">
        <f>MA1SONY[[#This Row],[Adj Close]]-MA1SONY[[#This Row],[Naive Trend ]]</f>
        <v>9.5700000000000784E-2</v>
      </c>
      <c r="F1011" s="6">
        <f t="shared" si="75"/>
        <v>9.158490000000151E-3</v>
      </c>
      <c r="G1011" s="6">
        <f>ABS(MA1SONY[[#This Row],[Erorr 1]])</f>
        <v>9.5700000000000784E-2</v>
      </c>
      <c r="H1011" s="11">
        <f>MA1SONY[[#This Row],[Abs Erorr 1]]/MA1SONY[[#This Row],[Adj Close]]</f>
        <v>5.4804718818005265E-3</v>
      </c>
      <c r="I1011" s="9">
        <f t="shared" si="78"/>
        <v>16.978266666666666</v>
      </c>
      <c r="J1011" s="12">
        <f>(MA1SONY[[#This Row],[Adj Close]]-MA1SONY[[#This Row],[3-MA]])</f>
        <v>0.48373333333333335</v>
      </c>
      <c r="K1011" s="13">
        <f t="shared" si="77"/>
        <v>0.2339979377777778</v>
      </c>
      <c r="L1011" s="13">
        <f>ABS(MA1SONY[[#This Row],[Erorr 2]])</f>
        <v>0.48373333333333335</v>
      </c>
      <c r="M1011" s="11">
        <f>MA1SONY[[#This Row],[Abs Erorr 2]]/MA1SONY[[#This Row],[Adj Close]]</f>
        <v>2.7702057801702748E-2</v>
      </c>
      <c r="N1011" s="9">
        <f t="shared" si="79"/>
        <v>16.967983333333333</v>
      </c>
      <c r="O1011" s="14">
        <f>MA1SONY[[#This Row],[Adj Close]]-MA1SONY[[#This Row],[6-MA]]</f>
        <v>0.49401666666666699</v>
      </c>
      <c r="P1011" s="13">
        <f>(MA1SONY[[#This Row],[Adj Close]]-N1011)^2</f>
        <v>0.24405246694444477</v>
      </c>
      <c r="Q1011" s="13">
        <f>ABS(MA1SONY[[#This Row],[Erorr 3]])</f>
        <v>0.49401666666666699</v>
      </c>
      <c r="R1011" s="15">
        <f>MA1SONY[[#This Row],[Abs Erorr 3]]/MA1SONY[[#This Row],[Adj Close]]</f>
        <v>2.8290955598824132E-2</v>
      </c>
    </row>
    <row r="1012" spans="2:18">
      <c r="B1012" s="7">
        <v>45247.291666666664</v>
      </c>
      <c r="C1012" s="8">
        <v>17.472000000000001</v>
      </c>
      <c r="D1012" s="9">
        <f t="shared" si="76"/>
        <v>17.462</v>
      </c>
      <c r="E1012" s="10">
        <f>MA1SONY[[#This Row],[Adj Close]]-MA1SONY[[#This Row],[Naive Trend ]]</f>
        <v>1.0000000000001563E-2</v>
      </c>
      <c r="F1012" s="6">
        <f t="shared" si="75"/>
        <v>1.0000000000003127E-4</v>
      </c>
      <c r="G1012" s="6">
        <f>ABS(MA1SONY[[#This Row],[Erorr 1]])</f>
        <v>1.0000000000001563E-2</v>
      </c>
      <c r="H1012" s="11">
        <f>MA1SONY[[#This Row],[Abs Erorr 1]]/MA1SONY[[#This Row],[Adj Close]]</f>
        <v>5.7234432234441182E-4</v>
      </c>
      <c r="I1012" s="9">
        <f t="shared" si="78"/>
        <v>17.262</v>
      </c>
      <c r="J1012" s="12">
        <f>(MA1SONY[[#This Row],[Adj Close]]-MA1SONY[[#This Row],[3-MA]])</f>
        <v>0.21000000000000085</v>
      </c>
      <c r="K1012" s="13">
        <f t="shared" si="77"/>
        <v>4.4100000000000361E-2</v>
      </c>
      <c r="L1012" s="13">
        <f>ABS(MA1SONY[[#This Row],[Erorr 2]])</f>
        <v>0.21000000000000085</v>
      </c>
      <c r="M1012" s="11">
        <f>MA1SONY[[#This Row],[Abs Erorr 2]]/MA1SONY[[#This Row],[Adj Close]]</f>
        <v>1.2019230769230817E-2</v>
      </c>
      <c r="N1012" s="9">
        <f t="shared" si="79"/>
        <v>16.969966666666668</v>
      </c>
      <c r="O1012" s="14">
        <f>MA1SONY[[#This Row],[Adj Close]]-MA1SONY[[#This Row],[6-MA]]</f>
        <v>0.50203333333333333</v>
      </c>
      <c r="P1012" s="13">
        <f>(MA1SONY[[#This Row],[Adj Close]]-N1012)^2</f>
        <v>0.2520374677777778</v>
      </c>
      <c r="Q1012" s="13">
        <f>ABS(MA1SONY[[#This Row],[Erorr 3]])</f>
        <v>0.50203333333333333</v>
      </c>
      <c r="R1012" s="15">
        <f>MA1SONY[[#This Row],[Abs Erorr 3]]/MA1SONY[[#This Row],[Adj Close]]</f>
        <v>2.8733592796092795E-2</v>
      </c>
    </row>
    <row r="1013" spans="2:18">
      <c r="B1013" s="7">
        <v>45250.291666666664</v>
      </c>
      <c r="C1013" s="8">
        <v>17.450099999999999</v>
      </c>
      <c r="D1013" s="9">
        <f t="shared" si="76"/>
        <v>17.472000000000001</v>
      </c>
      <c r="E1013" s="10">
        <f>MA1SONY[[#This Row],[Adj Close]]-MA1SONY[[#This Row],[Naive Trend ]]</f>
        <v>-2.1900000000002251E-2</v>
      </c>
      <c r="F1013" s="6">
        <f t="shared" si="75"/>
        <v>4.7961000000009861E-4</v>
      </c>
      <c r="G1013" s="6">
        <f>ABS(MA1SONY[[#This Row],[Erorr 1]])</f>
        <v>2.1900000000002251E-2</v>
      </c>
      <c r="H1013" s="11">
        <f>MA1SONY[[#This Row],[Abs Erorr 1]]/MA1SONY[[#This Row],[Adj Close]]</f>
        <v>1.2550071346297301E-3</v>
      </c>
      <c r="I1013" s="9">
        <f t="shared" si="78"/>
        <v>17.433433333333333</v>
      </c>
      <c r="J1013" s="12">
        <f>(MA1SONY[[#This Row],[Adj Close]]-MA1SONY[[#This Row],[3-MA]])</f>
        <v>1.6666666666665719E-2</v>
      </c>
      <c r="K1013" s="13">
        <f t="shared" si="77"/>
        <v>2.7777777777774617E-4</v>
      </c>
      <c r="L1013" s="13">
        <f>ABS(MA1SONY[[#This Row],[Erorr 2]])</f>
        <v>1.6666666666665719E-2</v>
      </c>
      <c r="M1013" s="11">
        <f>MA1SONY[[#This Row],[Abs Erorr 2]]/MA1SONY[[#This Row],[Adj Close]]</f>
        <v>9.5510436425382775E-4</v>
      </c>
      <c r="N1013" s="9">
        <f t="shared" si="79"/>
        <v>17.166650000000001</v>
      </c>
      <c r="O1013" s="14">
        <f>MA1SONY[[#This Row],[Adj Close]]-MA1SONY[[#This Row],[6-MA]]</f>
        <v>0.28344999999999843</v>
      </c>
      <c r="P1013" s="13">
        <f>(MA1SONY[[#This Row],[Adj Close]]-N1013)^2</f>
        <v>8.0343902499999106E-2</v>
      </c>
      <c r="Q1013" s="13">
        <f>ABS(MA1SONY[[#This Row],[Erorr 3]])</f>
        <v>0.28344999999999843</v>
      </c>
      <c r="R1013" s="15">
        <f>MA1SONY[[#This Row],[Abs Erorr 3]]/MA1SONY[[#This Row],[Adj Close]]</f>
        <v>1.6243459922865681E-2</v>
      </c>
    </row>
    <row r="1014" spans="2:18">
      <c r="B1014" s="7">
        <v>45251.291666666664</v>
      </c>
      <c r="C1014" s="8">
        <v>17.300599999999999</v>
      </c>
      <c r="D1014" s="9">
        <f t="shared" si="76"/>
        <v>17.450099999999999</v>
      </c>
      <c r="E1014" s="10">
        <f>MA1SONY[[#This Row],[Adj Close]]-MA1SONY[[#This Row],[Naive Trend ]]</f>
        <v>-0.14949999999999974</v>
      </c>
      <c r="F1014" s="6">
        <f t="shared" si="75"/>
        <v>2.2350249999999922E-2</v>
      </c>
      <c r="G1014" s="6">
        <f>ABS(MA1SONY[[#This Row],[Erorr 1]])</f>
        <v>0.14949999999999974</v>
      </c>
      <c r="H1014" s="11">
        <f>MA1SONY[[#This Row],[Abs Erorr 1]]/MA1SONY[[#This Row],[Adj Close]]</f>
        <v>8.6413187981919555E-3</v>
      </c>
      <c r="I1014" s="9">
        <f t="shared" si="78"/>
        <v>17.461366666666667</v>
      </c>
      <c r="J1014" s="12">
        <f>(MA1SONY[[#This Row],[Adj Close]]-MA1SONY[[#This Row],[3-MA]])</f>
        <v>-0.16076666666666739</v>
      </c>
      <c r="K1014" s="13">
        <f t="shared" si="77"/>
        <v>2.5845921111111343E-2</v>
      </c>
      <c r="L1014" s="13">
        <f>ABS(MA1SONY[[#This Row],[Erorr 2]])</f>
        <v>0.16076666666666739</v>
      </c>
      <c r="M1014" s="11">
        <f>MA1SONY[[#This Row],[Abs Erorr 2]]/MA1SONY[[#This Row],[Adj Close]]</f>
        <v>9.2925486206644516E-3</v>
      </c>
      <c r="N1014" s="9">
        <f t="shared" si="79"/>
        <v>17.219816666666663</v>
      </c>
      <c r="O1014" s="14">
        <f>MA1SONY[[#This Row],[Adj Close]]-MA1SONY[[#This Row],[6-MA]]</f>
        <v>8.0783333333336316E-2</v>
      </c>
      <c r="P1014" s="13">
        <f>(MA1SONY[[#This Row],[Adj Close]]-N1014)^2</f>
        <v>6.5259469444449263E-3</v>
      </c>
      <c r="Q1014" s="13">
        <f>ABS(MA1SONY[[#This Row],[Erorr 3]])</f>
        <v>8.0783333333336316E-2</v>
      </c>
      <c r="R1014" s="15">
        <f>MA1SONY[[#This Row],[Abs Erorr 3]]/MA1SONY[[#This Row],[Adj Close]]</f>
        <v>4.6693948957455995E-3</v>
      </c>
    </row>
    <row r="1015" spans="2:18">
      <c r="B1015" s="7">
        <v>45252.291666666664</v>
      </c>
      <c r="C1015" s="8">
        <v>17.46</v>
      </c>
      <c r="D1015" s="9">
        <f t="shared" si="76"/>
        <v>17.300599999999999</v>
      </c>
      <c r="E1015" s="10">
        <f>MA1SONY[[#This Row],[Adj Close]]-MA1SONY[[#This Row],[Naive Trend ]]</f>
        <v>0.15940000000000154</v>
      </c>
      <c r="F1015" s="6">
        <f t="shared" si="75"/>
        <v>2.5408360000000491E-2</v>
      </c>
      <c r="G1015" s="6">
        <f>ABS(MA1SONY[[#This Row],[Erorr 1]])</f>
        <v>0.15940000000000154</v>
      </c>
      <c r="H1015" s="11">
        <f>MA1SONY[[#This Row],[Abs Erorr 1]]/MA1SONY[[#This Row],[Adj Close]]</f>
        <v>9.129438717067671E-3</v>
      </c>
      <c r="I1015" s="9">
        <f t="shared" si="78"/>
        <v>17.407566666666668</v>
      </c>
      <c r="J1015" s="12">
        <f>(MA1SONY[[#This Row],[Adj Close]]-MA1SONY[[#This Row],[3-MA]])</f>
        <v>5.243333333333311E-2</v>
      </c>
      <c r="K1015" s="13">
        <f t="shared" si="77"/>
        <v>2.749254444444421E-3</v>
      </c>
      <c r="L1015" s="13">
        <f>ABS(MA1SONY[[#This Row],[Erorr 2]])</f>
        <v>5.243333333333311E-2</v>
      </c>
      <c r="M1015" s="11">
        <f>MA1SONY[[#This Row],[Abs Erorr 2]]/MA1SONY[[#This Row],[Adj Close]]</f>
        <v>3.0030546009927324E-3</v>
      </c>
      <c r="N1015" s="9">
        <f t="shared" si="79"/>
        <v>17.334783333333334</v>
      </c>
      <c r="O1015" s="14">
        <f>MA1SONY[[#This Row],[Adj Close]]-MA1SONY[[#This Row],[6-MA]]</f>
        <v>0.12521666666666675</v>
      </c>
      <c r="P1015" s="13">
        <f>(MA1SONY[[#This Row],[Adj Close]]-N1015)^2</f>
        <v>1.5679213611111131E-2</v>
      </c>
      <c r="Q1015" s="13">
        <f>ABS(MA1SONY[[#This Row],[Erorr 3]])</f>
        <v>0.12521666666666675</v>
      </c>
      <c r="R1015" s="15">
        <f>MA1SONY[[#This Row],[Abs Erorr 3]]/MA1SONY[[#This Row],[Adj Close]]</f>
        <v>7.1716303932798826E-3</v>
      </c>
    </row>
    <row r="1016" spans="2:18">
      <c r="B1016" s="7">
        <v>45254.291666666664</v>
      </c>
      <c r="C1016" s="8">
        <v>17.270700000000001</v>
      </c>
      <c r="D1016" s="9">
        <f t="shared" si="76"/>
        <v>17.46</v>
      </c>
      <c r="E1016" s="10">
        <f>MA1SONY[[#This Row],[Adj Close]]-MA1SONY[[#This Row],[Naive Trend ]]</f>
        <v>-0.18929999999999936</v>
      </c>
      <c r="F1016" s="6">
        <f t="shared" si="75"/>
        <v>3.5834489999999754E-2</v>
      </c>
      <c r="G1016" s="6">
        <f>ABS(MA1SONY[[#This Row],[Erorr 1]])</f>
        <v>0.18929999999999936</v>
      </c>
      <c r="H1016" s="11">
        <f>MA1SONY[[#This Row],[Abs Erorr 1]]/MA1SONY[[#This Row],[Adj Close]]</f>
        <v>1.0960760131320638E-2</v>
      </c>
      <c r="I1016" s="9">
        <f t="shared" si="78"/>
        <v>17.403566666666666</v>
      </c>
      <c r="J1016" s="12">
        <f>(MA1SONY[[#This Row],[Adj Close]]-MA1SONY[[#This Row],[3-MA]])</f>
        <v>-0.13286666666666491</v>
      </c>
      <c r="K1016" s="13">
        <f t="shared" si="77"/>
        <v>1.7653551111110645E-2</v>
      </c>
      <c r="L1016" s="13">
        <f>ABS(MA1SONY[[#This Row],[Erorr 2]])</f>
        <v>0.13286666666666491</v>
      </c>
      <c r="M1016" s="11">
        <f>MA1SONY[[#This Row],[Abs Erorr 2]]/MA1SONY[[#This Row],[Adj Close]]</f>
        <v>7.693183638570811E-3</v>
      </c>
      <c r="N1016" s="9">
        <f t="shared" si="79"/>
        <v>17.418499999999998</v>
      </c>
      <c r="O1016" s="14">
        <f>MA1SONY[[#This Row],[Adj Close]]-MA1SONY[[#This Row],[6-MA]]</f>
        <v>-0.1477999999999966</v>
      </c>
      <c r="P1016" s="13">
        <f>(MA1SONY[[#This Row],[Adj Close]]-N1016)^2</f>
        <v>2.1844839999998995E-2</v>
      </c>
      <c r="Q1016" s="13">
        <f>ABS(MA1SONY[[#This Row],[Erorr 3]])</f>
        <v>0.1477999999999966</v>
      </c>
      <c r="R1016" s="15">
        <f>MA1SONY[[#This Row],[Abs Erorr 3]]/MA1SONY[[#This Row],[Adj Close]]</f>
        <v>8.5578465261973505E-3</v>
      </c>
    </row>
    <row r="1017" spans="2:18">
      <c r="B1017" s="7">
        <v>45257.291666666664</v>
      </c>
      <c r="C1017" s="8">
        <v>17.3324</v>
      </c>
      <c r="D1017" s="9">
        <f t="shared" si="76"/>
        <v>17.270700000000001</v>
      </c>
      <c r="E1017" s="10">
        <f>MA1SONY[[#This Row],[Adj Close]]-MA1SONY[[#This Row],[Naive Trend ]]</f>
        <v>6.1699999999998312E-2</v>
      </c>
      <c r="F1017" s="6">
        <f t="shared" si="75"/>
        <v>3.8068899999997917E-3</v>
      </c>
      <c r="G1017" s="6">
        <f>ABS(MA1SONY[[#This Row],[Erorr 1]])</f>
        <v>6.1699999999998312E-2</v>
      </c>
      <c r="H1017" s="11">
        <f>MA1SONY[[#This Row],[Abs Erorr 1]]/MA1SONY[[#This Row],[Adj Close]]</f>
        <v>3.5598070665342546E-3</v>
      </c>
      <c r="I1017" s="9">
        <f t="shared" si="78"/>
        <v>17.343766666666667</v>
      </c>
      <c r="J1017" s="12">
        <f>(MA1SONY[[#This Row],[Adj Close]]-MA1SONY[[#This Row],[3-MA]])</f>
        <v>-1.1366666666667413E-2</v>
      </c>
      <c r="K1017" s="13">
        <f t="shared" si="77"/>
        <v>1.292011111111281E-4</v>
      </c>
      <c r="L1017" s="13">
        <f>ABS(MA1SONY[[#This Row],[Erorr 2]])</f>
        <v>1.1366666666667413E-2</v>
      </c>
      <c r="M1017" s="11">
        <f>MA1SONY[[#This Row],[Abs Erorr 2]]/MA1SONY[[#This Row],[Adj Close]]</f>
        <v>6.5580454332160652E-4</v>
      </c>
      <c r="N1017" s="9">
        <f t="shared" si="79"/>
        <v>17.402566666666669</v>
      </c>
      <c r="O1017" s="14">
        <f>MA1SONY[[#This Row],[Adj Close]]-MA1SONY[[#This Row],[6-MA]]</f>
        <v>-7.0166666666668931E-2</v>
      </c>
      <c r="P1017" s="13">
        <f>(MA1SONY[[#This Row],[Adj Close]]-N1017)^2</f>
        <v>4.9233611111114284E-3</v>
      </c>
      <c r="Q1017" s="13">
        <f>ABS(MA1SONY[[#This Row],[Erorr 3]])</f>
        <v>7.0166666666668931E-2</v>
      </c>
      <c r="R1017" s="15">
        <f>MA1SONY[[#This Row],[Abs Erorr 3]]/MA1SONY[[#This Row],[Adj Close]]</f>
        <v>4.0482949081874949E-3</v>
      </c>
    </row>
    <row r="1018" spans="2:18">
      <c r="B1018" s="7">
        <v>45258.291666666664</v>
      </c>
      <c r="C1018" s="8">
        <v>17.388300000000001</v>
      </c>
      <c r="D1018" s="9">
        <f t="shared" si="76"/>
        <v>17.3324</v>
      </c>
      <c r="E1018" s="10">
        <f>MA1SONY[[#This Row],[Adj Close]]-MA1SONY[[#This Row],[Naive Trend ]]</f>
        <v>5.5900000000001171E-2</v>
      </c>
      <c r="F1018" s="6">
        <f t="shared" si="75"/>
        <v>3.124810000000131E-3</v>
      </c>
      <c r="G1018" s="6">
        <f>ABS(MA1SONY[[#This Row],[Erorr 1]])</f>
        <v>5.5900000000001171E-2</v>
      </c>
      <c r="H1018" s="11">
        <f>MA1SONY[[#This Row],[Abs Erorr 1]]/MA1SONY[[#This Row],[Adj Close]]</f>
        <v>3.2148053576255969E-3</v>
      </c>
      <c r="I1018" s="9">
        <f t="shared" si="78"/>
        <v>17.354366666666667</v>
      </c>
      <c r="J1018" s="12">
        <f>(MA1SONY[[#This Row],[Adj Close]]-MA1SONY[[#This Row],[3-MA]])</f>
        <v>3.3933333333333593E-2</v>
      </c>
      <c r="K1018" s="13">
        <f t="shared" si="77"/>
        <v>1.1514711111111288E-3</v>
      </c>
      <c r="L1018" s="13">
        <f>ABS(MA1SONY[[#This Row],[Erorr 2]])</f>
        <v>3.3933333333333593E-2</v>
      </c>
      <c r="M1018" s="11">
        <f>MA1SONY[[#This Row],[Abs Erorr 2]]/MA1SONY[[#This Row],[Adj Close]]</f>
        <v>1.951503788946222E-3</v>
      </c>
      <c r="N1018" s="9">
        <f t="shared" si="79"/>
        <v>17.380966666666669</v>
      </c>
      <c r="O1018" s="14">
        <f>MA1SONY[[#This Row],[Adj Close]]-MA1SONY[[#This Row],[6-MA]]</f>
        <v>7.3333333333316375E-3</v>
      </c>
      <c r="P1018" s="13">
        <f>(MA1SONY[[#This Row],[Adj Close]]-N1018)^2</f>
        <v>5.3777777777752905E-5</v>
      </c>
      <c r="Q1018" s="13">
        <f>ABS(MA1SONY[[#This Row],[Erorr 3]])</f>
        <v>7.3333333333316375E-3</v>
      </c>
      <c r="R1018" s="15">
        <f>MA1SONY[[#This Row],[Abs Erorr 3]]/MA1SONY[[#This Row],[Adj Close]]</f>
        <v>4.2173952216902381E-4</v>
      </c>
    </row>
    <row r="1019" spans="2:18">
      <c r="B1019" s="7">
        <v>45259.291666666664</v>
      </c>
      <c r="C1019" s="8">
        <v>17.163</v>
      </c>
      <c r="D1019" s="9">
        <f t="shared" si="76"/>
        <v>17.388300000000001</v>
      </c>
      <c r="E1019" s="10">
        <f>MA1SONY[[#This Row],[Adj Close]]-MA1SONY[[#This Row],[Naive Trend ]]</f>
        <v>-0.22530000000000072</v>
      </c>
      <c r="F1019" s="6">
        <f t="shared" si="75"/>
        <v>5.0760090000000327E-2</v>
      </c>
      <c r="G1019" s="6">
        <f>ABS(MA1SONY[[#This Row],[Erorr 1]])</f>
        <v>0.22530000000000072</v>
      </c>
      <c r="H1019" s="11">
        <f>MA1SONY[[#This Row],[Abs Erorr 1]]/MA1SONY[[#This Row],[Adj Close]]</f>
        <v>1.312707568606891E-2</v>
      </c>
      <c r="I1019" s="9">
        <f t="shared" si="78"/>
        <v>17.330466666666666</v>
      </c>
      <c r="J1019" s="12">
        <f>(MA1SONY[[#This Row],[Adj Close]]-MA1SONY[[#This Row],[3-MA]])</f>
        <v>-0.16746666666666599</v>
      </c>
      <c r="K1019" s="13">
        <f t="shared" si="77"/>
        <v>2.8045084444444215E-2</v>
      </c>
      <c r="L1019" s="13">
        <f>ABS(MA1SONY[[#This Row],[Erorr 2]])</f>
        <v>0.16746666666666599</v>
      </c>
      <c r="M1019" s="11">
        <f>MA1SONY[[#This Row],[Abs Erorr 2]]/MA1SONY[[#This Row],[Adj Close]]</f>
        <v>9.7574239157877992E-3</v>
      </c>
      <c r="N1019" s="9">
        <f t="shared" si="79"/>
        <v>17.367016666666665</v>
      </c>
      <c r="O1019" s="14">
        <f>MA1SONY[[#This Row],[Adj Close]]-MA1SONY[[#This Row],[6-MA]]</f>
        <v>-0.20401666666666429</v>
      </c>
      <c r="P1019" s="13">
        <f>(MA1SONY[[#This Row],[Adj Close]]-N1019)^2</f>
        <v>4.162280027777681E-2</v>
      </c>
      <c r="Q1019" s="13">
        <f>ABS(MA1SONY[[#This Row],[Erorr 3]])</f>
        <v>0.20401666666666429</v>
      </c>
      <c r="R1019" s="15">
        <f>MA1SONY[[#This Row],[Abs Erorr 3]]/MA1SONY[[#This Row],[Adj Close]]</f>
        <v>1.1887004991357239E-2</v>
      </c>
    </row>
    <row r="1020" spans="2:18">
      <c r="B1020" s="7">
        <v>45260.291666666664</v>
      </c>
      <c r="C1020" s="8">
        <v>17.133099999999999</v>
      </c>
      <c r="D1020" s="9">
        <f t="shared" si="76"/>
        <v>17.163</v>
      </c>
      <c r="E1020" s="10">
        <f>MA1SONY[[#This Row],[Adj Close]]-MA1SONY[[#This Row],[Naive Trend ]]</f>
        <v>-2.990000000000137E-2</v>
      </c>
      <c r="F1020" s="6">
        <f t="shared" si="75"/>
        <v>8.9401000000008195E-4</v>
      </c>
      <c r="G1020" s="6">
        <f>ABS(MA1SONY[[#This Row],[Erorr 1]])</f>
        <v>2.990000000000137E-2</v>
      </c>
      <c r="H1020" s="11">
        <f>MA1SONY[[#This Row],[Abs Erorr 1]]/MA1SONY[[#This Row],[Adj Close]]</f>
        <v>1.7451599535403034E-3</v>
      </c>
      <c r="I1020" s="9">
        <f t="shared" si="78"/>
        <v>17.294566666666668</v>
      </c>
      <c r="J1020" s="12">
        <f>(MA1SONY[[#This Row],[Adj Close]]-MA1SONY[[#This Row],[3-MA]])</f>
        <v>-0.16146666666666931</v>
      </c>
      <c r="K1020" s="13">
        <f t="shared" si="77"/>
        <v>2.6071484444445299E-2</v>
      </c>
      <c r="L1020" s="13">
        <f>ABS(MA1SONY[[#This Row],[Erorr 2]])</f>
        <v>0.16146666666666931</v>
      </c>
      <c r="M1020" s="11">
        <f>MA1SONY[[#This Row],[Abs Erorr 2]]/MA1SONY[[#This Row],[Adj Close]]</f>
        <v>9.424252859474895E-3</v>
      </c>
      <c r="N1020" s="9">
        <f t="shared" si="79"/>
        <v>17.319166666666664</v>
      </c>
      <c r="O1020" s="14">
        <f>MA1SONY[[#This Row],[Adj Close]]-MA1SONY[[#This Row],[6-MA]]</f>
        <v>-0.18606666666666527</v>
      </c>
      <c r="P1020" s="13">
        <f>(MA1SONY[[#This Row],[Adj Close]]-N1020)^2</f>
        <v>3.4620804444443924E-2</v>
      </c>
      <c r="Q1020" s="13">
        <f>ABS(MA1SONY[[#This Row],[Erorr 3]])</f>
        <v>0.18606666666666527</v>
      </c>
      <c r="R1020" s="15">
        <f>MA1SONY[[#This Row],[Abs Erorr 3]]/MA1SONY[[#This Row],[Adj Close]]</f>
        <v>1.086007007877531E-2</v>
      </c>
    </row>
    <row r="1021" spans="2:18">
      <c r="B1021" s="7">
        <v>45261.291666666664</v>
      </c>
      <c r="C1021" s="8">
        <v>17.170999999999999</v>
      </c>
      <c r="D1021" s="9">
        <f t="shared" si="76"/>
        <v>17.133099999999999</v>
      </c>
      <c r="E1021" s="10">
        <f>MA1SONY[[#This Row],[Adj Close]]-MA1SONY[[#This Row],[Naive Trend ]]</f>
        <v>3.7900000000000489E-2</v>
      </c>
      <c r="F1021" s="6">
        <f t="shared" si="75"/>
        <v>1.436410000000037E-3</v>
      </c>
      <c r="G1021" s="6">
        <f>ABS(MA1SONY[[#This Row],[Erorr 1]])</f>
        <v>3.7900000000000489E-2</v>
      </c>
      <c r="H1021" s="11">
        <f>MA1SONY[[#This Row],[Abs Erorr 1]]/MA1SONY[[#This Row],[Adj Close]]</f>
        <v>2.2072098305282446E-3</v>
      </c>
      <c r="I1021" s="9">
        <f t="shared" si="78"/>
        <v>17.228133333333332</v>
      </c>
      <c r="J1021" s="12">
        <f>(MA1SONY[[#This Row],[Adj Close]]-MA1SONY[[#This Row],[3-MA]])</f>
        <v>-5.7133333333332814E-2</v>
      </c>
      <c r="K1021" s="13">
        <f t="shared" si="77"/>
        <v>3.2642177777777183E-3</v>
      </c>
      <c r="L1021" s="13">
        <f>ABS(MA1SONY[[#This Row],[Erorr 2]])</f>
        <v>5.7133333333332814E-2</v>
      </c>
      <c r="M1021" s="11">
        <f>MA1SONY[[#This Row],[Abs Erorr 2]]/MA1SONY[[#This Row],[Adj Close]]</f>
        <v>3.327315434938723E-3</v>
      </c>
      <c r="N1021" s="9">
        <f t="shared" si="79"/>
        <v>17.291250000000002</v>
      </c>
      <c r="O1021" s="14">
        <f>MA1SONY[[#This Row],[Adj Close]]-MA1SONY[[#This Row],[6-MA]]</f>
        <v>-0.12025000000000219</v>
      </c>
      <c r="P1021" s="13">
        <f>(MA1SONY[[#This Row],[Adj Close]]-N1021)^2</f>
        <v>1.4460062500000526E-2</v>
      </c>
      <c r="Q1021" s="13">
        <f>ABS(MA1SONY[[#This Row],[Erorr 3]])</f>
        <v>0.12025000000000219</v>
      </c>
      <c r="R1021" s="15">
        <f>MA1SONY[[#This Row],[Abs Erorr 3]]/MA1SONY[[#This Row],[Adj Close]]</f>
        <v>7.0030865994992831E-3</v>
      </c>
    </row>
    <row r="1022" spans="2:18">
      <c r="B1022" s="7">
        <v>45264.291666666664</v>
      </c>
      <c r="C1022" s="8">
        <v>17.0075</v>
      </c>
      <c r="D1022" s="9">
        <f t="shared" si="76"/>
        <v>17.170999999999999</v>
      </c>
      <c r="E1022" s="10">
        <f>MA1SONY[[#This Row],[Adj Close]]-MA1SONY[[#This Row],[Naive Trend ]]</f>
        <v>-0.16349999999999909</v>
      </c>
      <c r="F1022" s="6">
        <f t="shared" si="75"/>
        <v>2.6732249999999704E-2</v>
      </c>
      <c r="G1022" s="6">
        <f>ABS(MA1SONY[[#This Row],[Erorr 1]])</f>
        <v>0.16349999999999909</v>
      </c>
      <c r="H1022" s="11">
        <f>MA1SONY[[#This Row],[Abs Erorr 1]]/MA1SONY[[#This Row],[Adj Close]]</f>
        <v>9.6134058503600812E-3</v>
      </c>
      <c r="I1022" s="9">
        <f t="shared" si="78"/>
        <v>17.1557</v>
      </c>
      <c r="J1022" s="12">
        <f>(MA1SONY[[#This Row],[Adj Close]]-MA1SONY[[#This Row],[3-MA]])</f>
        <v>-0.14819999999999922</v>
      </c>
      <c r="K1022" s="13">
        <f t="shared" si="77"/>
        <v>2.1963239999999769E-2</v>
      </c>
      <c r="L1022" s="13">
        <f>ABS(MA1SONY[[#This Row],[Erorr 2]])</f>
        <v>0.14819999999999922</v>
      </c>
      <c r="M1022" s="11">
        <f>MA1SONY[[#This Row],[Abs Erorr 2]]/MA1SONY[[#This Row],[Adj Close]]</f>
        <v>8.7138027340878561E-3</v>
      </c>
      <c r="N1022" s="9">
        <f t="shared" si="79"/>
        <v>17.243083333333331</v>
      </c>
      <c r="O1022" s="14">
        <f>MA1SONY[[#This Row],[Adj Close]]-MA1SONY[[#This Row],[6-MA]]</f>
        <v>-0.23558333333333081</v>
      </c>
      <c r="P1022" s="13">
        <f>(MA1SONY[[#This Row],[Adj Close]]-N1022)^2</f>
        <v>5.5499506944443257E-2</v>
      </c>
      <c r="Q1022" s="13">
        <f>ABS(MA1SONY[[#This Row],[Erorr 3]])</f>
        <v>0.23558333333333081</v>
      </c>
      <c r="R1022" s="15">
        <f>MA1SONY[[#This Row],[Abs Erorr 3]]/MA1SONY[[#This Row],[Adj Close]]</f>
        <v>1.3851732078984613E-2</v>
      </c>
    </row>
    <row r="1023" spans="2:18">
      <c r="B1023" s="7">
        <v>45265.291666666664</v>
      </c>
      <c r="C1023" s="8">
        <v>17.222799999999999</v>
      </c>
      <c r="D1023" s="9">
        <f t="shared" si="76"/>
        <v>17.0075</v>
      </c>
      <c r="E1023" s="10">
        <f>MA1SONY[[#This Row],[Adj Close]]-MA1SONY[[#This Row],[Naive Trend ]]</f>
        <v>0.21529999999999916</v>
      </c>
      <c r="F1023" s="6">
        <f t="shared" si="75"/>
        <v>4.635408999999964E-2</v>
      </c>
      <c r="G1023" s="6">
        <f>ABS(MA1SONY[[#This Row],[Erorr 1]])</f>
        <v>0.21529999999999916</v>
      </c>
      <c r="H1023" s="11">
        <f>MA1SONY[[#This Row],[Abs Erorr 1]]/MA1SONY[[#This Row],[Adj Close]]</f>
        <v>1.2500870938523305E-2</v>
      </c>
      <c r="I1023" s="9">
        <f t="shared" si="78"/>
        <v>17.103866666666665</v>
      </c>
      <c r="J1023" s="12">
        <f>(MA1SONY[[#This Row],[Adj Close]]-MA1SONY[[#This Row],[3-MA]])</f>
        <v>0.11893333333333445</v>
      </c>
      <c r="K1023" s="13">
        <f t="shared" si="77"/>
        <v>1.4145137777778042E-2</v>
      </c>
      <c r="L1023" s="13">
        <f>ABS(MA1SONY[[#This Row],[Erorr 2]])</f>
        <v>0.11893333333333445</v>
      </c>
      <c r="M1023" s="11">
        <f>MA1SONY[[#This Row],[Abs Erorr 2]]/MA1SONY[[#This Row],[Adj Close]]</f>
        <v>6.9055747807170989E-3</v>
      </c>
      <c r="N1023" s="9">
        <f t="shared" si="79"/>
        <v>17.199216666666668</v>
      </c>
      <c r="O1023" s="14">
        <f>MA1SONY[[#This Row],[Adj Close]]-MA1SONY[[#This Row],[6-MA]]</f>
        <v>2.3583333333331069E-2</v>
      </c>
      <c r="P1023" s="13">
        <f>(MA1SONY[[#This Row],[Adj Close]]-N1023)^2</f>
        <v>5.5617361111100433E-4</v>
      </c>
      <c r="Q1023" s="13">
        <f>ABS(MA1SONY[[#This Row],[Erorr 3]])</f>
        <v>2.3583333333331069E-2</v>
      </c>
      <c r="R1023" s="15">
        <f>MA1SONY[[#This Row],[Abs Erorr 3]]/MA1SONY[[#This Row],[Adj Close]]</f>
        <v>1.3693089006044934E-3</v>
      </c>
    </row>
    <row r="1024" spans="2:18">
      <c r="B1024" s="7">
        <v>45266.291666666664</v>
      </c>
      <c r="C1024" s="8">
        <v>17.621500000000001</v>
      </c>
      <c r="D1024" s="9">
        <f t="shared" si="76"/>
        <v>17.222799999999999</v>
      </c>
      <c r="E1024" s="10">
        <f>MA1SONY[[#This Row],[Adj Close]]-MA1SONY[[#This Row],[Naive Trend ]]</f>
        <v>0.39870000000000161</v>
      </c>
      <c r="F1024" s="6">
        <f t="shared" si="75"/>
        <v>0.15896169000000129</v>
      </c>
      <c r="G1024" s="6">
        <f>ABS(MA1SONY[[#This Row],[Erorr 1]])</f>
        <v>0.39870000000000161</v>
      </c>
      <c r="H1024" s="11">
        <f>MA1SONY[[#This Row],[Abs Erorr 1]]/MA1SONY[[#This Row],[Adj Close]]</f>
        <v>2.2625769656385755E-2</v>
      </c>
      <c r="I1024" s="9">
        <f t="shared" si="78"/>
        <v>17.133766666666666</v>
      </c>
      <c r="J1024" s="12">
        <f>(MA1SONY[[#This Row],[Adj Close]]-MA1SONY[[#This Row],[3-MA]])</f>
        <v>0.48773333333333468</v>
      </c>
      <c r="K1024" s="13">
        <f t="shared" si="77"/>
        <v>0.23788380444444576</v>
      </c>
      <c r="L1024" s="13">
        <f>ABS(MA1SONY[[#This Row],[Erorr 2]])</f>
        <v>0.48773333333333468</v>
      </c>
      <c r="M1024" s="11">
        <f>MA1SONY[[#This Row],[Abs Erorr 2]]/MA1SONY[[#This Row],[Adj Close]]</f>
        <v>2.7678309640685222E-2</v>
      </c>
      <c r="N1024" s="9">
        <f t="shared" si="79"/>
        <v>17.180949999999999</v>
      </c>
      <c r="O1024" s="14">
        <f>MA1SONY[[#This Row],[Adj Close]]-MA1SONY[[#This Row],[6-MA]]</f>
        <v>0.44055000000000177</v>
      </c>
      <c r="P1024" s="13">
        <f>(MA1SONY[[#This Row],[Adj Close]]-N1024)^2</f>
        <v>0.19408430250000155</v>
      </c>
      <c r="Q1024" s="13">
        <f>ABS(MA1SONY[[#This Row],[Erorr 3]])</f>
        <v>0.44055000000000177</v>
      </c>
      <c r="R1024" s="15">
        <f>MA1SONY[[#This Row],[Abs Erorr 3]]/MA1SONY[[#This Row],[Adj Close]]</f>
        <v>2.5000709360724214E-2</v>
      </c>
    </row>
    <row r="1025" spans="2:18">
      <c r="B1025" s="7">
        <v>45267.291666666664</v>
      </c>
      <c r="C1025" s="8">
        <v>17.6434</v>
      </c>
      <c r="D1025" s="9">
        <f t="shared" si="76"/>
        <v>17.621500000000001</v>
      </c>
      <c r="E1025" s="10">
        <f>MA1SONY[[#This Row],[Adj Close]]-MA1SONY[[#This Row],[Naive Trend ]]</f>
        <v>2.1899999999998698E-2</v>
      </c>
      <c r="F1025" s="6">
        <f t="shared" si="75"/>
        <v>4.7960999999994297E-4</v>
      </c>
      <c r="G1025" s="6">
        <f>ABS(MA1SONY[[#This Row],[Erorr 1]])</f>
        <v>2.1899999999998698E-2</v>
      </c>
      <c r="H1025" s="11">
        <f>MA1SONY[[#This Row],[Abs Erorr 1]]/MA1SONY[[#This Row],[Adj Close]]</f>
        <v>1.2412573540246607E-3</v>
      </c>
      <c r="I1025" s="9">
        <f t="shared" si="78"/>
        <v>17.283933333333334</v>
      </c>
      <c r="J1025" s="12">
        <f>(MA1SONY[[#This Row],[Adj Close]]-MA1SONY[[#This Row],[3-MA]])</f>
        <v>0.35946666666666616</v>
      </c>
      <c r="K1025" s="13">
        <f t="shared" si="77"/>
        <v>0.12921628444444408</v>
      </c>
      <c r="L1025" s="13">
        <f>ABS(MA1SONY[[#This Row],[Erorr 2]])</f>
        <v>0.35946666666666616</v>
      </c>
      <c r="M1025" s="11">
        <f>MA1SONY[[#This Row],[Abs Erorr 2]]/MA1SONY[[#This Row],[Adj Close]]</f>
        <v>2.0374001987523163E-2</v>
      </c>
      <c r="N1025" s="9">
        <f t="shared" si="79"/>
        <v>17.219816666666663</v>
      </c>
      <c r="O1025" s="14">
        <f>MA1SONY[[#This Row],[Adj Close]]-MA1SONY[[#This Row],[6-MA]]</f>
        <v>0.42358333333333675</v>
      </c>
      <c r="P1025" s="13">
        <f>(MA1SONY[[#This Row],[Adj Close]]-N1025)^2</f>
        <v>0.17942284027778069</v>
      </c>
      <c r="Q1025" s="13">
        <f>ABS(MA1SONY[[#This Row],[Erorr 3]])</f>
        <v>0.42358333333333675</v>
      </c>
      <c r="R1025" s="15">
        <f>MA1SONY[[#This Row],[Abs Erorr 3]]/MA1SONY[[#This Row],[Adj Close]]</f>
        <v>2.400803322111026E-2</v>
      </c>
    </row>
    <row r="1026" spans="2:18">
      <c r="B1026" s="7">
        <v>45268.291666666664</v>
      </c>
      <c r="C1026" s="8">
        <v>17.800899999999999</v>
      </c>
      <c r="D1026" s="9">
        <f t="shared" si="76"/>
        <v>17.6434</v>
      </c>
      <c r="E1026" s="10">
        <f>MA1SONY[[#This Row],[Adj Close]]-MA1SONY[[#This Row],[Naive Trend ]]</f>
        <v>0.15749999999999886</v>
      </c>
      <c r="F1026" s="6">
        <f t="shared" si="75"/>
        <v>2.4806249999999641E-2</v>
      </c>
      <c r="G1026" s="6">
        <f>ABS(MA1SONY[[#This Row],[Erorr 1]])</f>
        <v>0.15749999999999886</v>
      </c>
      <c r="H1026" s="11">
        <f>MA1SONY[[#This Row],[Abs Erorr 1]]/MA1SONY[[#This Row],[Adj Close]]</f>
        <v>8.8478672426674423E-3</v>
      </c>
      <c r="I1026" s="9">
        <f t="shared" si="78"/>
        <v>17.495900000000002</v>
      </c>
      <c r="J1026" s="12">
        <f>(MA1SONY[[#This Row],[Adj Close]]-MA1SONY[[#This Row],[3-MA]])</f>
        <v>0.30499999999999616</v>
      </c>
      <c r="K1026" s="13">
        <f t="shared" si="77"/>
        <v>9.3024999999997665E-2</v>
      </c>
      <c r="L1026" s="13">
        <f>ABS(MA1SONY[[#This Row],[Erorr 2]])</f>
        <v>0.30499999999999616</v>
      </c>
      <c r="M1026" s="11">
        <f>MA1SONY[[#This Row],[Abs Erorr 2]]/MA1SONY[[#This Row],[Adj Close]]</f>
        <v>1.7133965136594004E-2</v>
      </c>
      <c r="N1026" s="9">
        <f t="shared" si="79"/>
        <v>17.299883333333334</v>
      </c>
      <c r="O1026" s="14">
        <f>MA1SONY[[#This Row],[Adj Close]]-MA1SONY[[#This Row],[6-MA]]</f>
        <v>0.50101666666666489</v>
      </c>
      <c r="P1026" s="13">
        <f>(MA1SONY[[#This Row],[Adj Close]]-N1026)^2</f>
        <v>0.25101770027777598</v>
      </c>
      <c r="Q1026" s="13">
        <f>ABS(MA1SONY[[#This Row],[Erorr 3]])</f>
        <v>0.50101666666666489</v>
      </c>
      <c r="R1026" s="15">
        <f>MA1SONY[[#This Row],[Abs Erorr 3]]/MA1SONY[[#This Row],[Adj Close]]</f>
        <v>2.8145580654161582E-2</v>
      </c>
    </row>
    <row r="1027" spans="2:18">
      <c r="B1027" s="7">
        <v>45271.291666666664</v>
      </c>
      <c r="C1027" s="8">
        <v>17.806899999999999</v>
      </c>
      <c r="D1027" s="9">
        <f t="shared" si="76"/>
        <v>17.800899999999999</v>
      </c>
      <c r="E1027" s="10">
        <f>MA1SONY[[#This Row],[Adj Close]]-MA1SONY[[#This Row],[Naive Trend ]]</f>
        <v>6.0000000000002274E-3</v>
      </c>
      <c r="F1027" s="6">
        <f t="shared" si="75"/>
        <v>3.6000000000002732E-5</v>
      </c>
      <c r="G1027" s="6">
        <f>ABS(MA1SONY[[#This Row],[Erorr 1]])</f>
        <v>6.0000000000002274E-3</v>
      </c>
      <c r="H1027" s="11">
        <f>MA1SONY[[#This Row],[Abs Erorr 1]]/MA1SONY[[#This Row],[Adj Close]]</f>
        <v>3.3694803699690727E-4</v>
      </c>
      <c r="I1027" s="9">
        <f t="shared" si="78"/>
        <v>17.688599999999997</v>
      </c>
      <c r="J1027" s="12">
        <f>(MA1SONY[[#This Row],[Adj Close]]-MA1SONY[[#This Row],[3-MA]])</f>
        <v>0.1183000000000014</v>
      </c>
      <c r="K1027" s="13">
        <f t="shared" si="77"/>
        <v>1.3994890000000332E-2</v>
      </c>
      <c r="L1027" s="13">
        <f>ABS(MA1SONY[[#This Row],[Erorr 2]])</f>
        <v>0.1183000000000014</v>
      </c>
      <c r="M1027" s="11">
        <f>MA1SONY[[#This Row],[Abs Erorr 2]]/MA1SONY[[#This Row],[Adj Close]]</f>
        <v>6.6434921294555149E-3</v>
      </c>
      <c r="N1027" s="9">
        <f t="shared" si="79"/>
        <v>17.411183333333334</v>
      </c>
      <c r="O1027" s="14">
        <f>MA1SONY[[#This Row],[Adj Close]]-MA1SONY[[#This Row],[6-MA]]</f>
        <v>0.39571666666666516</v>
      </c>
      <c r="P1027" s="13">
        <f>(MA1SONY[[#This Row],[Adj Close]]-N1027)^2</f>
        <v>0.15659168027777659</v>
      </c>
      <c r="Q1027" s="13">
        <f>ABS(MA1SONY[[#This Row],[Erorr 3]])</f>
        <v>0.39571666666666516</v>
      </c>
      <c r="R1027" s="15">
        <f>MA1SONY[[#This Row],[Abs Erorr 3]]/MA1SONY[[#This Row],[Adj Close]]</f>
        <v>2.2222659006714541E-2</v>
      </c>
    </row>
    <row r="1028" spans="2:18">
      <c r="B1028" s="7">
        <v>45272.291666666664</v>
      </c>
      <c r="C1028" s="8">
        <v>18.0182</v>
      </c>
      <c r="D1028" s="9">
        <f t="shared" si="76"/>
        <v>17.806899999999999</v>
      </c>
      <c r="E1028" s="10">
        <f>MA1SONY[[#This Row],[Adj Close]]-MA1SONY[[#This Row],[Naive Trend ]]</f>
        <v>0.21130000000000138</v>
      </c>
      <c r="F1028" s="6">
        <f t="shared" ref="F1028:F1091" si="80">(C1028-D1028)^2</f>
        <v>4.464769000000058E-2</v>
      </c>
      <c r="G1028" s="6">
        <f>ABS(MA1SONY[[#This Row],[Erorr 1]])</f>
        <v>0.21130000000000138</v>
      </c>
      <c r="H1028" s="11">
        <f>MA1SONY[[#This Row],[Abs Erorr 1]]/MA1SONY[[#This Row],[Adj Close]]</f>
        <v>1.1727031556981351E-2</v>
      </c>
      <c r="I1028" s="9">
        <f t="shared" si="78"/>
        <v>17.750399999999999</v>
      </c>
      <c r="J1028" s="12">
        <f>(MA1SONY[[#This Row],[Adj Close]]-MA1SONY[[#This Row],[3-MA]])</f>
        <v>0.26780000000000115</v>
      </c>
      <c r="K1028" s="13">
        <f t="shared" si="77"/>
        <v>7.1716840000000615E-2</v>
      </c>
      <c r="L1028" s="13">
        <f>ABS(MA1SONY[[#This Row],[Erorr 2]])</f>
        <v>0.26780000000000115</v>
      </c>
      <c r="M1028" s="11">
        <f>MA1SONY[[#This Row],[Abs Erorr 2]]/MA1SONY[[#This Row],[Adj Close]]</f>
        <v>1.4862749886226212E-2</v>
      </c>
      <c r="N1028" s="9">
        <f t="shared" si="79"/>
        <v>17.517166666666665</v>
      </c>
      <c r="O1028" s="14">
        <f>MA1SONY[[#This Row],[Adj Close]]-MA1SONY[[#This Row],[6-MA]]</f>
        <v>0.50103333333333566</v>
      </c>
      <c r="P1028" s="13">
        <f>(MA1SONY[[#This Row],[Adj Close]]-N1028)^2</f>
        <v>0.25103440111111347</v>
      </c>
      <c r="Q1028" s="13">
        <f>ABS(MA1SONY[[#This Row],[Erorr 3]])</f>
        <v>0.50103333333333566</v>
      </c>
      <c r="R1028" s="15">
        <f>MA1SONY[[#This Row],[Abs Erorr 3]]/MA1SONY[[#This Row],[Adj Close]]</f>
        <v>2.7807069148601728E-2</v>
      </c>
    </row>
    <row r="1029" spans="2:18">
      <c r="B1029" s="7">
        <v>45273.291666666664</v>
      </c>
      <c r="C1029" s="8">
        <v>18.2972</v>
      </c>
      <c r="D1029" s="9">
        <f t="shared" ref="D1029:D1092" si="81">C1028</f>
        <v>18.0182</v>
      </c>
      <c r="E1029" s="10">
        <f>MA1SONY[[#This Row],[Adj Close]]-MA1SONY[[#This Row],[Naive Trend ]]</f>
        <v>0.27899999999999991</v>
      </c>
      <c r="F1029" s="6">
        <f t="shared" si="80"/>
        <v>7.7840999999999952E-2</v>
      </c>
      <c r="G1029" s="6">
        <f>ABS(MA1SONY[[#This Row],[Erorr 1]])</f>
        <v>0.27899999999999991</v>
      </c>
      <c r="H1029" s="11">
        <f>MA1SONY[[#This Row],[Abs Erorr 1]]/MA1SONY[[#This Row],[Adj Close]]</f>
        <v>1.5248234702577438E-2</v>
      </c>
      <c r="I1029" s="9">
        <f t="shared" si="78"/>
        <v>17.875333333333334</v>
      </c>
      <c r="J1029" s="12">
        <f>(MA1SONY[[#This Row],[Adj Close]]-MA1SONY[[#This Row],[3-MA]])</f>
        <v>0.42186666666666639</v>
      </c>
      <c r="K1029" s="13">
        <f t="shared" si="77"/>
        <v>0.17797148444444422</v>
      </c>
      <c r="L1029" s="13">
        <f>ABS(MA1SONY[[#This Row],[Erorr 2]])</f>
        <v>0.42186666666666639</v>
      </c>
      <c r="M1029" s="11">
        <f>MA1SONY[[#This Row],[Abs Erorr 2]]/MA1SONY[[#This Row],[Adj Close]]</f>
        <v>2.3056351062821983E-2</v>
      </c>
      <c r="N1029" s="9">
        <f t="shared" si="79"/>
        <v>17.685616666666665</v>
      </c>
      <c r="O1029" s="14">
        <f>MA1SONY[[#This Row],[Adj Close]]-MA1SONY[[#This Row],[6-MA]]</f>
        <v>0.61158333333333559</v>
      </c>
      <c r="P1029" s="13">
        <f>(MA1SONY[[#This Row],[Adj Close]]-N1029)^2</f>
        <v>0.37403417361111385</v>
      </c>
      <c r="Q1029" s="13">
        <f>ABS(MA1SONY[[#This Row],[Erorr 3]])</f>
        <v>0.61158333333333559</v>
      </c>
      <c r="R1029" s="15">
        <f>MA1SONY[[#This Row],[Abs Erorr 3]]/MA1SONY[[#This Row],[Adj Close]]</f>
        <v>3.3424968483338195E-2</v>
      </c>
    </row>
    <row r="1030" spans="2:18">
      <c r="B1030" s="7">
        <v>45274.291666666664</v>
      </c>
      <c r="C1030" s="8">
        <v>18.422799999999999</v>
      </c>
      <c r="D1030" s="9">
        <f t="shared" si="81"/>
        <v>18.2972</v>
      </c>
      <c r="E1030" s="10">
        <f>MA1SONY[[#This Row],[Adj Close]]-MA1SONY[[#This Row],[Naive Trend ]]</f>
        <v>0.1255999999999986</v>
      </c>
      <c r="F1030" s="6">
        <f t="shared" si="80"/>
        <v>1.5775359999999648E-2</v>
      </c>
      <c r="G1030" s="6">
        <f>ABS(MA1SONY[[#This Row],[Erorr 1]])</f>
        <v>0.1255999999999986</v>
      </c>
      <c r="H1030" s="11">
        <f>MA1SONY[[#This Row],[Abs Erorr 1]]/MA1SONY[[#This Row],[Adj Close]]</f>
        <v>6.8176390125278792E-3</v>
      </c>
      <c r="I1030" s="9">
        <f t="shared" si="78"/>
        <v>18.040766666666666</v>
      </c>
      <c r="J1030" s="12">
        <f>(MA1SONY[[#This Row],[Adj Close]]-MA1SONY[[#This Row],[3-MA]])</f>
        <v>0.38203333333333234</v>
      </c>
      <c r="K1030" s="13">
        <f t="shared" ref="K1030:K1093" si="82">(C1030-I1030)^2</f>
        <v>0.14594946777777701</v>
      </c>
      <c r="L1030" s="13">
        <f>ABS(MA1SONY[[#This Row],[Erorr 2]])</f>
        <v>0.38203333333333234</v>
      </c>
      <c r="M1030" s="11">
        <f>MA1SONY[[#This Row],[Abs Erorr 2]]/MA1SONY[[#This Row],[Adj Close]]</f>
        <v>2.0736985329772476E-2</v>
      </c>
      <c r="N1030" s="9">
        <f t="shared" si="79"/>
        <v>17.864683333333332</v>
      </c>
      <c r="O1030" s="14">
        <f>MA1SONY[[#This Row],[Adj Close]]-MA1SONY[[#This Row],[6-MA]]</f>
        <v>0.55811666666666682</v>
      </c>
      <c r="P1030" s="13">
        <f>(MA1SONY[[#This Row],[Adj Close]]-N1030)^2</f>
        <v>0.31149421361111129</v>
      </c>
      <c r="Q1030" s="13">
        <f>ABS(MA1SONY[[#This Row],[Erorr 3]])</f>
        <v>0.55811666666666682</v>
      </c>
      <c r="R1030" s="15">
        <f>MA1SONY[[#This Row],[Abs Erorr 3]]/MA1SONY[[#This Row],[Adj Close]]</f>
        <v>3.0294888218222359E-2</v>
      </c>
    </row>
    <row r="1031" spans="2:18">
      <c r="B1031" s="7">
        <v>45275.291666666664</v>
      </c>
      <c r="C1031" s="8">
        <v>18.476600000000001</v>
      </c>
      <c r="D1031" s="9">
        <f t="shared" si="81"/>
        <v>18.422799999999999</v>
      </c>
      <c r="E1031" s="10">
        <f>MA1SONY[[#This Row],[Adj Close]]-MA1SONY[[#This Row],[Naive Trend ]]</f>
        <v>5.3800000000002512E-2</v>
      </c>
      <c r="F1031" s="6">
        <f t="shared" si="80"/>
        <v>2.8944400000002705E-3</v>
      </c>
      <c r="G1031" s="6">
        <f>ABS(MA1SONY[[#This Row],[Erorr 1]])</f>
        <v>5.3800000000002512E-2</v>
      </c>
      <c r="H1031" s="11">
        <f>MA1SONY[[#This Row],[Abs Erorr 1]]/MA1SONY[[#This Row],[Adj Close]]</f>
        <v>2.9117911304029154E-3</v>
      </c>
      <c r="I1031" s="9">
        <f t="shared" ref="I1031:I1094" si="83">AVERAGE(C1028:C1030)</f>
        <v>18.246066666666664</v>
      </c>
      <c r="J1031" s="12">
        <f>(MA1SONY[[#This Row],[Adj Close]]-MA1SONY[[#This Row],[3-MA]])</f>
        <v>0.23053333333333725</v>
      </c>
      <c r="K1031" s="13">
        <f t="shared" si="82"/>
        <v>5.3145617777779583E-2</v>
      </c>
      <c r="L1031" s="13">
        <f>ABS(MA1SONY[[#This Row],[Erorr 2]])</f>
        <v>0.23053333333333725</v>
      </c>
      <c r="M1031" s="11">
        <f>MA1SONY[[#This Row],[Abs Erorr 2]]/MA1SONY[[#This Row],[Adj Close]]</f>
        <v>1.2477043034613361E-2</v>
      </c>
      <c r="N1031" s="9">
        <f t="shared" si="79"/>
        <v>17.998233333333332</v>
      </c>
      <c r="O1031" s="14">
        <f>MA1SONY[[#This Row],[Adj Close]]-MA1SONY[[#This Row],[6-MA]]</f>
        <v>0.47836666666666972</v>
      </c>
      <c r="P1031" s="13">
        <f>(MA1SONY[[#This Row],[Adj Close]]-N1031)^2</f>
        <v>0.22883466777778069</v>
      </c>
      <c r="Q1031" s="13">
        <f>ABS(MA1SONY[[#This Row],[Erorr 3]])</f>
        <v>0.47836666666666972</v>
      </c>
      <c r="R1031" s="15">
        <f>MA1SONY[[#This Row],[Abs Erorr 3]]/MA1SONY[[#This Row],[Adj Close]]</f>
        <v>2.5890405521939625E-2</v>
      </c>
    </row>
    <row r="1032" spans="2:18">
      <c r="B1032" s="7">
        <v>45278.291666666664</v>
      </c>
      <c r="C1032" s="8">
        <v>18.381</v>
      </c>
      <c r="D1032" s="9">
        <f t="shared" si="81"/>
        <v>18.476600000000001</v>
      </c>
      <c r="E1032" s="10">
        <f>MA1SONY[[#This Row],[Adj Close]]-MA1SONY[[#This Row],[Naive Trend ]]</f>
        <v>-9.5600000000001017E-2</v>
      </c>
      <c r="F1032" s="6">
        <f t="shared" si="80"/>
        <v>9.1393600000001952E-3</v>
      </c>
      <c r="G1032" s="6">
        <f>ABS(MA1SONY[[#This Row],[Erorr 1]])</f>
        <v>9.5600000000001017E-2</v>
      </c>
      <c r="H1032" s="11">
        <f>MA1SONY[[#This Row],[Abs Erorr 1]]/MA1SONY[[#This Row],[Adj Close]]</f>
        <v>5.2010227952777877E-3</v>
      </c>
      <c r="I1032" s="9">
        <f t="shared" si="83"/>
        <v>18.398866666666667</v>
      </c>
      <c r="J1032" s="12">
        <f>(MA1SONY[[#This Row],[Adj Close]]-MA1SONY[[#This Row],[3-MA]])</f>
        <v>-1.7866666666666475E-2</v>
      </c>
      <c r="K1032" s="13">
        <f t="shared" si="82"/>
        <v>3.1921777777777096E-4</v>
      </c>
      <c r="L1032" s="13">
        <f>ABS(MA1SONY[[#This Row],[Erorr 2]])</f>
        <v>1.7866666666666475E-2</v>
      </c>
      <c r="M1032" s="11">
        <f>MA1SONY[[#This Row],[Abs Erorr 2]]/MA1SONY[[#This Row],[Adj Close]]</f>
        <v>9.7201820720670671E-4</v>
      </c>
      <c r="N1032" s="9">
        <f t="shared" si="79"/>
        <v>18.1371</v>
      </c>
      <c r="O1032" s="14">
        <f>MA1SONY[[#This Row],[Adj Close]]-MA1SONY[[#This Row],[6-MA]]</f>
        <v>0.24390000000000001</v>
      </c>
      <c r="P1032" s="13">
        <f>(MA1SONY[[#This Row],[Adj Close]]-N1032)^2</f>
        <v>5.9487210000000006E-2</v>
      </c>
      <c r="Q1032" s="13">
        <f>ABS(MA1SONY[[#This Row],[Erorr 3]])</f>
        <v>0.24390000000000001</v>
      </c>
      <c r="R1032" s="15">
        <f>MA1SONY[[#This Row],[Abs Erorr 3]]/MA1SONY[[#This Row],[Adj Close]]</f>
        <v>1.3269136608454383E-2</v>
      </c>
    </row>
    <row r="1033" spans="2:18">
      <c r="B1033" s="7">
        <v>45279.291666666664</v>
      </c>
      <c r="C1033" s="8">
        <v>18.263400000000001</v>
      </c>
      <c r="D1033" s="9">
        <f t="shared" si="81"/>
        <v>18.381</v>
      </c>
      <c r="E1033" s="10">
        <f>MA1SONY[[#This Row],[Adj Close]]-MA1SONY[[#This Row],[Naive Trend ]]</f>
        <v>-0.11759999999999948</v>
      </c>
      <c r="F1033" s="6">
        <f t="shared" si="80"/>
        <v>1.3829759999999879E-2</v>
      </c>
      <c r="G1033" s="6">
        <f>ABS(MA1SONY[[#This Row],[Erorr 1]])</f>
        <v>0.11759999999999948</v>
      </c>
      <c r="H1033" s="11">
        <f>MA1SONY[[#This Row],[Abs Erorr 1]]/MA1SONY[[#This Row],[Adj Close]]</f>
        <v>6.439107723643981E-3</v>
      </c>
      <c r="I1033" s="9">
        <f t="shared" si="83"/>
        <v>18.4268</v>
      </c>
      <c r="J1033" s="12">
        <f>(MA1SONY[[#This Row],[Adj Close]]-MA1SONY[[#This Row],[3-MA]])</f>
        <v>-0.16339999999999932</v>
      </c>
      <c r="K1033" s="13">
        <f t="shared" si="82"/>
        <v>2.6699559999999779E-2</v>
      </c>
      <c r="L1033" s="13">
        <f>ABS(MA1SONY[[#This Row],[Erorr 2]])</f>
        <v>0.16339999999999932</v>
      </c>
      <c r="M1033" s="11">
        <f>MA1SONY[[#This Row],[Abs Erorr 2]]/MA1SONY[[#This Row],[Adj Close]]</f>
        <v>8.9468554595529479E-3</v>
      </c>
      <c r="N1033" s="9">
        <f t="shared" si="79"/>
        <v>18.233783333333331</v>
      </c>
      <c r="O1033" s="14">
        <f>MA1SONY[[#This Row],[Adj Close]]-MA1SONY[[#This Row],[6-MA]]</f>
        <v>2.9616666666669289E-2</v>
      </c>
      <c r="P1033" s="13">
        <f>(MA1SONY[[#This Row],[Adj Close]]-N1033)^2</f>
        <v>8.7714694444459976E-4</v>
      </c>
      <c r="Q1033" s="13">
        <f>ABS(MA1SONY[[#This Row],[Erorr 3]])</f>
        <v>2.9616666666669289E-2</v>
      </c>
      <c r="R1033" s="15">
        <f>MA1SONY[[#This Row],[Abs Erorr 3]]/MA1SONY[[#This Row],[Adj Close]]</f>
        <v>1.6216403663430296E-3</v>
      </c>
    </row>
    <row r="1034" spans="2:18">
      <c r="B1034" s="7">
        <v>45280.291666666664</v>
      </c>
      <c r="C1034" s="8">
        <v>17.956399999999999</v>
      </c>
      <c r="D1034" s="9">
        <f t="shared" si="81"/>
        <v>18.263400000000001</v>
      </c>
      <c r="E1034" s="10">
        <f>MA1SONY[[#This Row],[Adj Close]]-MA1SONY[[#This Row],[Naive Trend ]]</f>
        <v>-0.30700000000000216</v>
      </c>
      <c r="F1034" s="6">
        <f t="shared" si="80"/>
        <v>9.4249000000001332E-2</v>
      </c>
      <c r="G1034" s="6">
        <f>ABS(MA1SONY[[#This Row],[Erorr 1]])</f>
        <v>0.30700000000000216</v>
      </c>
      <c r="H1034" s="11">
        <f>MA1SONY[[#This Row],[Abs Erorr 1]]/MA1SONY[[#This Row],[Adj Close]]</f>
        <v>1.7096968211891148E-2</v>
      </c>
      <c r="I1034" s="9">
        <f t="shared" si="83"/>
        <v>18.373666666666669</v>
      </c>
      <c r="J1034" s="12">
        <f>(MA1SONY[[#This Row],[Adj Close]]-MA1SONY[[#This Row],[3-MA]])</f>
        <v>-0.41726666666667001</v>
      </c>
      <c r="K1034" s="13">
        <f t="shared" si="82"/>
        <v>0.17411147111111389</v>
      </c>
      <c r="L1034" s="13">
        <f>ABS(MA1SONY[[#This Row],[Erorr 2]])</f>
        <v>0.41726666666667001</v>
      </c>
      <c r="M1034" s="11">
        <f>MA1SONY[[#This Row],[Abs Erorr 2]]/MA1SONY[[#This Row],[Adj Close]]</f>
        <v>2.3237768520787575E-2</v>
      </c>
      <c r="N1034" s="9">
        <f t="shared" ref="N1034:N1097" si="84">AVERAGE(C1028:C1033)</f>
        <v>18.309866666666668</v>
      </c>
      <c r="O1034" s="14">
        <f>MA1SONY[[#This Row],[Adj Close]]-MA1SONY[[#This Row],[6-MA]]</f>
        <v>-0.35346666666666948</v>
      </c>
      <c r="P1034" s="13">
        <f>(MA1SONY[[#This Row],[Adj Close]]-N1034)^2</f>
        <v>0.12493868444444643</v>
      </c>
      <c r="Q1034" s="13">
        <f>ABS(MA1SONY[[#This Row],[Erorr 3]])</f>
        <v>0.35346666666666948</v>
      </c>
      <c r="R1034" s="15">
        <f>MA1SONY[[#This Row],[Abs Erorr 3]]/MA1SONY[[#This Row],[Adj Close]]</f>
        <v>1.9684717797925504E-2</v>
      </c>
    </row>
    <row r="1035" spans="2:18">
      <c r="B1035" s="7">
        <v>45281.291666666664</v>
      </c>
      <c r="C1035" s="8">
        <v>18.490600000000001</v>
      </c>
      <c r="D1035" s="9">
        <f t="shared" si="81"/>
        <v>17.956399999999999</v>
      </c>
      <c r="E1035" s="10">
        <f>MA1SONY[[#This Row],[Adj Close]]-MA1SONY[[#This Row],[Naive Trend ]]</f>
        <v>0.53420000000000201</v>
      </c>
      <c r="F1035" s="6">
        <f t="shared" si="80"/>
        <v>0.28536964000000214</v>
      </c>
      <c r="G1035" s="6">
        <f>ABS(MA1SONY[[#This Row],[Erorr 1]])</f>
        <v>0.53420000000000201</v>
      </c>
      <c r="H1035" s="11">
        <f>MA1SONY[[#This Row],[Abs Erorr 1]]/MA1SONY[[#This Row],[Adj Close]]</f>
        <v>2.8890355099347884E-2</v>
      </c>
      <c r="I1035" s="9">
        <f t="shared" si="83"/>
        <v>18.200266666666668</v>
      </c>
      <c r="J1035" s="12">
        <f>(MA1SONY[[#This Row],[Adj Close]]-MA1SONY[[#This Row],[3-MA]])</f>
        <v>0.29033333333333289</v>
      </c>
      <c r="K1035" s="13">
        <f t="shared" si="82"/>
        <v>8.4293444444444185E-2</v>
      </c>
      <c r="L1035" s="13">
        <f>ABS(MA1SONY[[#This Row],[Erorr 2]])</f>
        <v>0.29033333333333289</v>
      </c>
      <c r="M1035" s="11">
        <f>MA1SONY[[#This Row],[Abs Erorr 2]]/MA1SONY[[#This Row],[Adj Close]]</f>
        <v>1.5701671840466662E-2</v>
      </c>
      <c r="N1035" s="9">
        <f t="shared" si="84"/>
        <v>18.299566666666667</v>
      </c>
      <c r="O1035" s="14">
        <f>MA1SONY[[#This Row],[Adj Close]]-MA1SONY[[#This Row],[6-MA]]</f>
        <v>0.19103333333333339</v>
      </c>
      <c r="P1035" s="13">
        <f>(MA1SONY[[#This Row],[Adj Close]]-N1035)^2</f>
        <v>3.6493734444444467E-2</v>
      </c>
      <c r="Q1035" s="13">
        <f>ABS(MA1SONY[[#This Row],[Erorr 3]])</f>
        <v>0.19103333333333339</v>
      </c>
      <c r="R1035" s="15">
        <f>MA1SONY[[#This Row],[Abs Erorr 3]]/MA1SONY[[#This Row],[Adj Close]]</f>
        <v>1.0331375581827165E-2</v>
      </c>
    </row>
    <row r="1036" spans="2:18">
      <c r="B1036" s="7">
        <v>45282.291666666664</v>
      </c>
      <c r="C1036" s="8">
        <v>18.367000000000001</v>
      </c>
      <c r="D1036" s="9">
        <f t="shared" si="81"/>
        <v>18.490600000000001</v>
      </c>
      <c r="E1036" s="10">
        <f>MA1SONY[[#This Row],[Adj Close]]-MA1SONY[[#This Row],[Naive Trend ]]</f>
        <v>-0.12359999999999971</v>
      </c>
      <c r="F1036" s="6">
        <f t="shared" si="80"/>
        <v>1.5276959999999928E-2</v>
      </c>
      <c r="G1036" s="6">
        <f>ABS(MA1SONY[[#This Row],[Erorr 1]])</f>
        <v>0.12359999999999971</v>
      </c>
      <c r="H1036" s="11">
        <f>MA1SONY[[#This Row],[Abs Erorr 1]]/MA1SONY[[#This Row],[Adj Close]]</f>
        <v>6.7294604453639519E-3</v>
      </c>
      <c r="I1036" s="9">
        <f t="shared" si="83"/>
        <v>18.236799999999999</v>
      </c>
      <c r="J1036" s="12">
        <f>(MA1SONY[[#This Row],[Adj Close]]-MA1SONY[[#This Row],[3-MA]])</f>
        <v>0.13020000000000209</v>
      </c>
      <c r="K1036" s="13">
        <f t="shared" si="82"/>
        <v>1.6952040000000546E-2</v>
      </c>
      <c r="L1036" s="13">
        <f>ABS(MA1SONY[[#This Row],[Erorr 2]])</f>
        <v>0.13020000000000209</v>
      </c>
      <c r="M1036" s="11">
        <f>MA1SONY[[#This Row],[Abs Erorr 2]]/MA1SONY[[#This Row],[Adj Close]]</f>
        <v>7.0888005662330311E-3</v>
      </c>
      <c r="N1036" s="9">
        <f t="shared" si="84"/>
        <v>18.331800000000001</v>
      </c>
      <c r="O1036" s="14">
        <f>MA1SONY[[#This Row],[Adj Close]]-MA1SONY[[#This Row],[6-MA]]</f>
        <v>3.5199999999999676E-2</v>
      </c>
      <c r="P1036" s="13">
        <f>(MA1SONY[[#This Row],[Adj Close]]-N1036)^2</f>
        <v>1.2390399999999773E-3</v>
      </c>
      <c r="Q1036" s="13">
        <f>ABS(MA1SONY[[#This Row],[Erorr 3]])</f>
        <v>3.5199999999999676E-2</v>
      </c>
      <c r="R1036" s="15">
        <f>MA1SONY[[#This Row],[Abs Erorr 3]]/MA1SONY[[#This Row],[Adj Close]]</f>
        <v>1.916480644634381E-3</v>
      </c>
    </row>
    <row r="1037" spans="2:18">
      <c r="B1037" s="7">
        <v>45286.291666666664</v>
      </c>
      <c r="C1037" s="8">
        <v>18.632100000000001</v>
      </c>
      <c r="D1037" s="9">
        <f t="shared" si="81"/>
        <v>18.367000000000001</v>
      </c>
      <c r="E1037" s="10">
        <f>MA1SONY[[#This Row],[Adj Close]]-MA1SONY[[#This Row],[Naive Trend ]]</f>
        <v>0.26510000000000034</v>
      </c>
      <c r="F1037" s="6">
        <f t="shared" si="80"/>
        <v>7.0278010000000182E-2</v>
      </c>
      <c r="G1037" s="6">
        <f>ABS(MA1SONY[[#This Row],[Erorr 1]])</f>
        <v>0.26510000000000034</v>
      </c>
      <c r="H1037" s="11">
        <f>MA1SONY[[#This Row],[Abs Erorr 1]]/MA1SONY[[#This Row],[Adj Close]]</f>
        <v>1.4228133168027238E-2</v>
      </c>
      <c r="I1037" s="9">
        <f t="shared" si="83"/>
        <v>18.271333333333335</v>
      </c>
      <c r="J1037" s="12">
        <f>(MA1SONY[[#This Row],[Adj Close]]-MA1SONY[[#This Row],[3-MA]])</f>
        <v>0.36076666666666668</v>
      </c>
      <c r="K1037" s="13">
        <f t="shared" si="82"/>
        <v>0.1301525877777778</v>
      </c>
      <c r="L1037" s="13">
        <f>ABS(MA1SONY[[#This Row],[Erorr 2]])</f>
        <v>0.36076666666666668</v>
      </c>
      <c r="M1037" s="11">
        <f>MA1SONY[[#This Row],[Abs Erorr 2]]/MA1SONY[[#This Row],[Adj Close]]</f>
        <v>1.9362641176607395E-2</v>
      </c>
      <c r="N1037" s="9">
        <f t="shared" si="84"/>
        <v>18.322500000000002</v>
      </c>
      <c r="O1037" s="14">
        <f>MA1SONY[[#This Row],[Adj Close]]-MA1SONY[[#This Row],[6-MA]]</f>
        <v>0.30959999999999965</v>
      </c>
      <c r="P1037" s="13">
        <f>(MA1SONY[[#This Row],[Adj Close]]-N1037)^2</f>
        <v>9.5852159999999784E-2</v>
      </c>
      <c r="Q1037" s="13">
        <f>ABS(MA1SONY[[#This Row],[Erorr 3]])</f>
        <v>0.30959999999999965</v>
      </c>
      <c r="R1037" s="15">
        <f>MA1SONY[[#This Row],[Abs Erorr 3]]/MA1SONY[[#This Row],[Adj Close]]</f>
        <v>1.6616484454248293E-2</v>
      </c>
    </row>
    <row r="1038" spans="2:18">
      <c r="B1038" s="7">
        <v>45287.291666666664</v>
      </c>
      <c r="C1038" s="8">
        <v>18.739799999999999</v>
      </c>
      <c r="D1038" s="9">
        <f t="shared" si="81"/>
        <v>18.632100000000001</v>
      </c>
      <c r="E1038" s="10">
        <f>MA1SONY[[#This Row],[Adj Close]]-MA1SONY[[#This Row],[Naive Trend ]]</f>
        <v>0.10769999999999769</v>
      </c>
      <c r="F1038" s="6">
        <f t="shared" si="80"/>
        <v>1.1599289999999502E-2</v>
      </c>
      <c r="G1038" s="6">
        <f>ABS(MA1SONY[[#This Row],[Erorr 1]])</f>
        <v>0.10769999999999769</v>
      </c>
      <c r="H1038" s="11">
        <f>MA1SONY[[#This Row],[Abs Erorr 1]]/MA1SONY[[#This Row],[Adj Close]]</f>
        <v>5.747126436781486E-3</v>
      </c>
      <c r="I1038" s="9">
        <f t="shared" si="83"/>
        <v>18.49656666666667</v>
      </c>
      <c r="J1038" s="12">
        <f>(MA1SONY[[#This Row],[Adj Close]]-MA1SONY[[#This Row],[3-MA]])</f>
        <v>0.24323333333332897</v>
      </c>
      <c r="K1038" s="13">
        <f t="shared" si="82"/>
        <v>5.9162454444442319E-2</v>
      </c>
      <c r="L1038" s="13">
        <f>ABS(MA1SONY[[#This Row],[Erorr 2]])</f>
        <v>0.24323333333332897</v>
      </c>
      <c r="M1038" s="11">
        <f>MA1SONY[[#This Row],[Abs Erorr 2]]/MA1SONY[[#This Row],[Adj Close]]</f>
        <v>1.2979505295324869E-2</v>
      </c>
      <c r="N1038" s="9">
        <f t="shared" si="84"/>
        <v>18.348416666666669</v>
      </c>
      <c r="O1038" s="14">
        <f>MA1SONY[[#This Row],[Adj Close]]-MA1SONY[[#This Row],[6-MA]]</f>
        <v>0.39138333333333009</v>
      </c>
      <c r="P1038" s="13">
        <f>(MA1SONY[[#This Row],[Adj Close]]-N1038)^2</f>
        <v>0.15318091361110858</v>
      </c>
      <c r="Q1038" s="13">
        <f>ABS(MA1SONY[[#This Row],[Erorr 3]])</f>
        <v>0.39138333333333009</v>
      </c>
      <c r="R1038" s="15">
        <f>MA1SONY[[#This Row],[Abs Erorr 3]]/MA1SONY[[#This Row],[Adj Close]]</f>
        <v>2.08851392935533E-2</v>
      </c>
    </row>
    <row r="1039" spans="2:18">
      <c r="B1039" s="7">
        <v>45288.291666666664</v>
      </c>
      <c r="C1039" s="8">
        <v>18.8674</v>
      </c>
      <c r="D1039" s="9">
        <f t="shared" si="81"/>
        <v>18.739799999999999</v>
      </c>
      <c r="E1039" s="10">
        <f>MA1SONY[[#This Row],[Adj Close]]-MA1SONY[[#This Row],[Naive Trend ]]</f>
        <v>0.12760000000000105</v>
      </c>
      <c r="F1039" s="6">
        <f t="shared" si="80"/>
        <v>1.6281760000000266E-2</v>
      </c>
      <c r="G1039" s="6">
        <f>ABS(MA1SONY[[#This Row],[Erorr 1]])</f>
        <v>0.12760000000000105</v>
      </c>
      <c r="H1039" s="11">
        <f>MA1SONY[[#This Row],[Abs Erorr 1]]/MA1SONY[[#This Row],[Adj Close]]</f>
        <v>6.7629880110667631E-3</v>
      </c>
      <c r="I1039" s="9">
        <f t="shared" si="83"/>
        <v>18.579633333333334</v>
      </c>
      <c r="J1039" s="12">
        <f>(MA1SONY[[#This Row],[Adj Close]]-MA1SONY[[#This Row],[3-MA]])</f>
        <v>0.28776666666666628</v>
      </c>
      <c r="K1039" s="13">
        <f t="shared" si="82"/>
        <v>8.2809654444444228E-2</v>
      </c>
      <c r="L1039" s="13">
        <f>ABS(MA1SONY[[#This Row],[Erorr 2]])</f>
        <v>0.28776666666666628</v>
      </c>
      <c r="M1039" s="11">
        <f>MA1SONY[[#This Row],[Abs Erorr 2]]/MA1SONY[[#This Row],[Adj Close]]</f>
        <v>1.525205734052738E-2</v>
      </c>
      <c r="N1039" s="9">
        <f t="shared" si="84"/>
        <v>18.408216666666664</v>
      </c>
      <c r="O1039" s="14">
        <f>MA1SONY[[#This Row],[Adj Close]]-MA1SONY[[#This Row],[6-MA]]</f>
        <v>0.4591833333333355</v>
      </c>
      <c r="P1039" s="13">
        <f>(MA1SONY[[#This Row],[Adj Close]]-N1039)^2</f>
        <v>0.2108493336111131</v>
      </c>
      <c r="Q1039" s="13">
        <f>ABS(MA1SONY[[#This Row],[Erorr 3]])</f>
        <v>0.4591833333333355</v>
      </c>
      <c r="R1039" s="15">
        <f>MA1SONY[[#This Row],[Abs Erorr 3]]/MA1SONY[[#This Row],[Adj Close]]</f>
        <v>2.4337393246199025E-2</v>
      </c>
    </row>
    <row r="1040" spans="2:18">
      <c r="B1040" s="7">
        <v>45289.291666666664</v>
      </c>
      <c r="C1040" s="8">
        <v>18.875299999999999</v>
      </c>
      <c r="D1040" s="9">
        <f t="shared" si="81"/>
        <v>18.8674</v>
      </c>
      <c r="E1040" s="10">
        <f>MA1SONY[[#This Row],[Adj Close]]-MA1SONY[[#This Row],[Naive Trend ]]</f>
        <v>7.899999999999352E-3</v>
      </c>
      <c r="F1040" s="6">
        <f t="shared" si="80"/>
        <v>6.2409999999989762E-5</v>
      </c>
      <c r="G1040" s="6">
        <f>ABS(MA1SONY[[#This Row],[Erorr 1]])</f>
        <v>7.899999999999352E-3</v>
      </c>
      <c r="H1040" s="11">
        <f>MA1SONY[[#This Row],[Abs Erorr 1]]/MA1SONY[[#This Row],[Adj Close]]</f>
        <v>4.1853639412350277E-4</v>
      </c>
      <c r="I1040" s="9">
        <f t="shared" si="83"/>
        <v>18.746433333333332</v>
      </c>
      <c r="J1040" s="12">
        <f>(MA1SONY[[#This Row],[Adj Close]]-MA1SONY[[#This Row],[3-MA]])</f>
        <v>0.12886666666666713</v>
      </c>
      <c r="K1040" s="13">
        <f t="shared" si="82"/>
        <v>1.6606617777777898E-2</v>
      </c>
      <c r="L1040" s="13">
        <f>ABS(MA1SONY[[#This Row],[Erorr 2]])</f>
        <v>0.12886666666666713</v>
      </c>
      <c r="M1040" s="11">
        <f>MA1SONY[[#This Row],[Abs Erorr 2]]/MA1SONY[[#This Row],[Adj Close]]</f>
        <v>6.8272645556185672E-3</v>
      </c>
      <c r="N1040" s="9">
        <f t="shared" si="84"/>
        <v>18.508883333333333</v>
      </c>
      <c r="O1040" s="14">
        <f>MA1SONY[[#This Row],[Adj Close]]-MA1SONY[[#This Row],[6-MA]]</f>
        <v>0.36641666666666595</v>
      </c>
      <c r="P1040" s="13">
        <f>(MA1SONY[[#This Row],[Adj Close]]-N1040)^2</f>
        <v>0.13426117361111059</v>
      </c>
      <c r="Q1040" s="13">
        <f>ABS(MA1SONY[[#This Row],[Erorr 3]])</f>
        <v>0.36641666666666595</v>
      </c>
      <c r="R1040" s="15">
        <f>MA1SONY[[#This Row],[Abs Erorr 3]]/MA1SONY[[#This Row],[Adj Close]]</f>
        <v>1.941249498904208E-2</v>
      </c>
    </row>
    <row r="1041" spans="2:18">
      <c r="B1041" s="7">
        <v>45293.291666666664</v>
      </c>
      <c r="C1041" s="8">
        <v>18.598199999999999</v>
      </c>
      <c r="D1041" s="9">
        <f t="shared" si="81"/>
        <v>18.875299999999999</v>
      </c>
      <c r="E1041" s="10">
        <f>MA1SONY[[#This Row],[Adj Close]]-MA1SONY[[#This Row],[Naive Trend ]]</f>
        <v>-0.27710000000000079</v>
      </c>
      <c r="F1041" s="6">
        <f t="shared" si="80"/>
        <v>7.6784410000000441E-2</v>
      </c>
      <c r="G1041" s="6">
        <f>ABS(MA1SONY[[#This Row],[Erorr 1]])</f>
        <v>0.27710000000000079</v>
      </c>
      <c r="H1041" s="11">
        <f>MA1SONY[[#This Row],[Abs Erorr 1]]/MA1SONY[[#This Row],[Adj Close]]</f>
        <v>1.4899291329268467E-2</v>
      </c>
      <c r="I1041" s="9">
        <f t="shared" si="83"/>
        <v>18.827500000000001</v>
      </c>
      <c r="J1041" s="12">
        <f>(MA1SONY[[#This Row],[Adj Close]]-MA1SONY[[#This Row],[3-MA]])</f>
        <v>-0.22930000000000206</v>
      </c>
      <c r="K1041" s="13">
        <f t="shared" si="82"/>
        <v>5.2578490000000942E-2</v>
      </c>
      <c r="L1041" s="13">
        <f>ABS(MA1SONY[[#This Row],[Erorr 2]])</f>
        <v>0.22930000000000206</v>
      </c>
      <c r="M1041" s="11">
        <f>MA1SONY[[#This Row],[Abs Erorr 2]]/MA1SONY[[#This Row],[Adj Close]]</f>
        <v>1.2329150132808662E-2</v>
      </c>
      <c r="N1041" s="9">
        <f t="shared" si="84"/>
        <v>18.662033333333333</v>
      </c>
      <c r="O1041" s="14">
        <f>MA1SONY[[#This Row],[Adj Close]]-MA1SONY[[#This Row],[6-MA]]</f>
        <v>-6.3833333333334963E-2</v>
      </c>
      <c r="P1041" s="13">
        <f>(MA1SONY[[#This Row],[Adj Close]]-N1041)^2</f>
        <v>4.0746944444446523E-3</v>
      </c>
      <c r="Q1041" s="13">
        <f>ABS(MA1SONY[[#This Row],[Erorr 3]])</f>
        <v>6.3833333333334963E-2</v>
      </c>
      <c r="R1041" s="15">
        <f>MA1SONY[[#This Row],[Abs Erorr 3]]/MA1SONY[[#This Row],[Adj Close]]</f>
        <v>3.4322317930409914E-3</v>
      </c>
    </row>
    <row r="1042" spans="2:18">
      <c r="B1042" s="7">
        <v>45294.291666666664</v>
      </c>
      <c r="C1042" s="8">
        <v>18.414899999999999</v>
      </c>
      <c r="D1042" s="9">
        <f t="shared" si="81"/>
        <v>18.598199999999999</v>
      </c>
      <c r="E1042" s="10">
        <f>MA1SONY[[#This Row],[Adj Close]]-MA1SONY[[#This Row],[Naive Trend ]]</f>
        <v>-0.18329999999999913</v>
      </c>
      <c r="F1042" s="6">
        <f t="shared" si="80"/>
        <v>3.359888999999968E-2</v>
      </c>
      <c r="G1042" s="6">
        <f>ABS(MA1SONY[[#This Row],[Erorr 1]])</f>
        <v>0.18329999999999913</v>
      </c>
      <c r="H1042" s="11">
        <f>MA1SONY[[#This Row],[Abs Erorr 1]]/MA1SONY[[#This Row],[Adj Close]]</f>
        <v>9.9538960298453504E-3</v>
      </c>
      <c r="I1042" s="9">
        <f t="shared" si="83"/>
        <v>18.7803</v>
      </c>
      <c r="J1042" s="12">
        <f>(MA1SONY[[#This Row],[Adj Close]]-MA1SONY[[#This Row],[3-MA]])</f>
        <v>-0.36540000000000106</v>
      </c>
      <c r="K1042" s="13">
        <f t="shared" si="82"/>
        <v>0.13351716000000077</v>
      </c>
      <c r="L1042" s="13">
        <f>ABS(MA1SONY[[#This Row],[Erorr 2]])</f>
        <v>0.36540000000000106</v>
      </c>
      <c r="M1042" s="11">
        <f>MA1SONY[[#This Row],[Abs Erorr 2]]/MA1SONY[[#This Row],[Adj Close]]</f>
        <v>1.9842627437564205E-2</v>
      </c>
      <c r="N1042" s="9">
        <f t="shared" si="84"/>
        <v>18.679966666666669</v>
      </c>
      <c r="O1042" s="14">
        <f>MA1SONY[[#This Row],[Adj Close]]-MA1SONY[[#This Row],[6-MA]]</f>
        <v>-0.26506666666666945</v>
      </c>
      <c r="P1042" s="13">
        <f>(MA1SONY[[#This Row],[Adj Close]]-N1042)^2</f>
        <v>7.026033777777925E-2</v>
      </c>
      <c r="Q1042" s="13">
        <f>ABS(MA1SONY[[#This Row],[Erorr 3]])</f>
        <v>0.26506666666666945</v>
      </c>
      <c r="R1042" s="15">
        <f>MA1SONY[[#This Row],[Abs Erorr 3]]/MA1SONY[[#This Row],[Adj Close]]</f>
        <v>1.439414097641961E-2</v>
      </c>
    </row>
    <row r="1043" spans="2:18">
      <c r="B1043" s="7">
        <v>45295.291666666664</v>
      </c>
      <c r="C1043" s="8">
        <v>18.149699999999999</v>
      </c>
      <c r="D1043" s="9">
        <f t="shared" si="81"/>
        <v>18.414899999999999</v>
      </c>
      <c r="E1043" s="10">
        <f>MA1SONY[[#This Row],[Adj Close]]-MA1SONY[[#This Row],[Naive Trend ]]</f>
        <v>-0.2652000000000001</v>
      </c>
      <c r="F1043" s="6">
        <f t="shared" si="80"/>
        <v>7.0331040000000053E-2</v>
      </c>
      <c r="G1043" s="6">
        <f>ABS(MA1SONY[[#This Row],[Erorr 1]])</f>
        <v>0.2652000000000001</v>
      </c>
      <c r="H1043" s="11">
        <f>MA1SONY[[#This Row],[Abs Erorr 1]]/MA1SONY[[#This Row],[Adj Close]]</f>
        <v>1.4611811765483733E-2</v>
      </c>
      <c r="I1043" s="9">
        <f t="shared" si="83"/>
        <v>18.629466666666669</v>
      </c>
      <c r="J1043" s="12">
        <f>(MA1SONY[[#This Row],[Adj Close]]-MA1SONY[[#This Row],[3-MA]])</f>
        <v>-0.47976666666667001</v>
      </c>
      <c r="K1043" s="13">
        <f t="shared" si="82"/>
        <v>0.23017605444444764</v>
      </c>
      <c r="L1043" s="13">
        <f>ABS(MA1SONY[[#This Row],[Erorr 2]])</f>
        <v>0.47976666666667001</v>
      </c>
      <c r="M1043" s="11">
        <f>MA1SONY[[#This Row],[Abs Erorr 2]]/MA1SONY[[#This Row],[Adj Close]]</f>
        <v>2.6433862084038307E-2</v>
      </c>
      <c r="N1043" s="9">
        <f t="shared" si="84"/>
        <v>18.687949999999997</v>
      </c>
      <c r="O1043" s="14">
        <f>MA1SONY[[#This Row],[Adj Close]]-MA1SONY[[#This Row],[6-MA]]</f>
        <v>-0.5382499999999979</v>
      </c>
      <c r="P1043" s="13">
        <f>(MA1SONY[[#This Row],[Adj Close]]-N1043)^2</f>
        <v>0.28971306249999773</v>
      </c>
      <c r="Q1043" s="13">
        <f>ABS(MA1SONY[[#This Row],[Erorr 3]])</f>
        <v>0.5382499999999979</v>
      </c>
      <c r="R1043" s="15">
        <f>MA1SONY[[#This Row],[Abs Erorr 3]]/MA1SONY[[#This Row],[Adj Close]]</f>
        <v>2.9656137567012013E-2</v>
      </c>
    </row>
    <row r="1044" spans="2:18">
      <c r="B1044" s="7">
        <v>45296.291666666664</v>
      </c>
      <c r="C1044" s="8">
        <v>18.183599999999998</v>
      </c>
      <c r="D1044" s="9">
        <f t="shared" si="81"/>
        <v>18.149699999999999</v>
      </c>
      <c r="E1044" s="10">
        <f>MA1SONY[[#This Row],[Adj Close]]-MA1SONY[[#This Row],[Naive Trend ]]</f>
        <v>3.3899999999999153E-2</v>
      </c>
      <c r="F1044" s="6">
        <f t="shared" si="80"/>
        <v>1.1492099999999427E-3</v>
      </c>
      <c r="G1044" s="6">
        <f>ABS(MA1SONY[[#This Row],[Erorr 1]])</f>
        <v>3.3899999999999153E-2</v>
      </c>
      <c r="H1044" s="11">
        <f>MA1SONY[[#This Row],[Abs Erorr 1]]/MA1SONY[[#This Row],[Adj Close]]</f>
        <v>1.8643172969048569E-3</v>
      </c>
      <c r="I1044" s="9">
        <f t="shared" si="83"/>
        <v>18.387599999999996</v>
      </c>
      <c r="J1044" s="12">
        <f>(MA1SONY[[#This Row],[Adj Close]]-MA1SONY[[#This Row],[3-MA]])</f>
        <v>-0.20399999999999707</v>
      </c>
      <c r="K1044" s="13">
        <f t="shared" si="82"/>
        <v>4.1615999999998807E-2</v>
      </c>
      <c r="L1044" s="13">
        <f>ABS(MA1SONY[[#This Row],[Erorr 2]])</f>
        <v>0.20399999999999707</v>
      </c>
      <c r="M1044" s="11">
        <f>MA1SONY[[#This Row],[Abs Erorr 2]]/MA1SONY[[#This Row],[Adj Close]]</f>
        <v>1.1218900547746161E-2</v>
      </c>
      <c r="N1044" s="9">
        <f t="shared" si="84"/>
        <v>18.60755</v>
      </c>
      <c r="O1044" s="14">
        <f>MA1SONY[[#This Row],[Adj Close]]-MA1SONY[[#This Row],[6-MA]]</f>
        <v>-0.42395000000000138</v>
      </c>
      <c r="P1044" s="13">
        <f>(MA1SONY[[#This Row],[Adj Close]]-N1044)^2</f>
        <v>0.17973360250000117</v>
      </c>
      <c r="Q1044" s="13">
        <f>ABS(MA1SONY[[#This Row],[Erorr 3]])</f>
        <v>0.42395000000000138</v>
      </c>
      <c r="R1044" s="15">
        <f>MA1SONY[[#This Row],[Abs Erorr 3]]/MA1SONY[[#This Row],[Adj Close]]</f>
        <v>2.3314965133417003E-2</v>
      </c>
    </row>
    <row r="1045" spans="2:18">
      <c r="B1045" s="7">
        <v>45299.291666666664</v>
      </c>
      <c r="C1045" s="8">
        <v>18.418800000000001</v>
      </c>
      <c r="D1045" s="9">
        <f t="shared" si="81"/>
        <v>18.183599999999998</v>
      </c>
      <c r="E1045" s="10">
        <f>MA1SONY[[#This Row],[Adj Close]]-MA1SONY[[#This Row],[Naive Trend ]]</f>
        <v>0.23520000000000252</v>
      </c>
      <c r="F1045" s="6">
        <f t="shared" si="80"/>
        <v>5.5319040000001186E-2</v>
      </c>
      <c r="G1045" s="6">
        <f>ABS(MA1SONY[[#This Row],[Erorr 1]])</f>
        <v>0.23520000000000252</v>
      </c>
      <c r="H1045" s="11">
        <f>MA1SONY[[#This Row],[Abs Erorr 1]]/MA1SONY[[#This Row],[Adj Close]]</f>
        <v>1.2769561534953552E-2</v>
      </c>
      <c r="I1045" s="9">
        <f t="shared" si="83"/>
        <v>18.249399999999998</v>
      </c>
      <c r="J1045" s="12">
        <f>(MA1SONY[[#This Row],[Adj Close]]-MA1SONY[[#This Row],[3-MA]])</f>
        <v>0.1694000000000031</v>
      </c>
      <c r="K1045" s="13">
        <f t="shared" si="82"/>
        <v>2.8696360000001052E-2</v>
      </c>
      <c r="L1045" s="13">
        <f>ABS(MA1SONY[[#This Row],[Erorr 2]])</f>
        <v>0.1694000000000031</v>
      </c>
      <c r="M1045" s="11">
        <f>MA1SONY[[#This Row],[Abs Erorr 2]]/MA1SONY[[#This Row],[Adj Close]]</f>
        <v>9.1971246769606656E-3</v>
      </c>
      <c r="N1045" s="9">
        <f t="shared" si="84"/>
        <v>18.514849999999999</v>
      </c>
      <c r="O1045" s="14">
        <f>MA1SONY[[#This Row],[Adj Close]]-MA1SONY[[#This Row],[6-MA]]</f>
        <v>-9.6049999999998192E-2</v>
      </c>
      <c r="P1045" s="13">
        <f>(MA1SONY[[#This Row],[Adj Close]]-N1045)^2</f>
        <v>9.2256024999996522E-3</v>
      </c>
      <c r="Q1045" s="13">
        <f>ABS(MA1SONY[[#This Row],[Erorr 3]])</f>
        <v>9.6049999999998192E-2</v>
      </c>
      <c r="R1045" s="15">
        <f>MA1SONY[[#This Row],[Abs Erorr 3]]/MA1SONY[[#This Row],[Adj Close]]</f>
        <v>5.2147805503071961E-3</v>
      </c>
    </row>
    <row r="1046" spans="2:18">
      <c r="B1046" s="7">
        <v>45300.291666666664</v>
      </c>
      <c r="C1046" s="8">
        <v>18.361000000000001</v>
      </c>
      <c r="D1046" s="9">
        <f t="shared" si="81"/>
        <v>18.418800000000001</v>
      </c>
      <c r="E1046" s="10">
        <f>MA1SONY[[#This Row],[Adj Close]]-MA1SONY[[#This Row],[Naive Trend ]]</f>
        <v>-5.7800000000000296E-2</v>
      </c>
      <c r="F1046" s="6">
        <f t="shared" si="80"/>
        <v>3.3408400000000341E-3</v>
      </c>
      <c r="G1046" s="6">
        <f>ABS(MA1SONY[[#This Row],[Erorr 1]])</f>
        <v>5.7800000000000296E-2</v>
      </c>
      <c r="H1046" s="11">
        <f>MA1SONY[[#This Row],[Abs Erorr 1]]/MA1SONY[[#This Row],[Adj Close]]</f>
        <v>3.1479766897227978E-3</v>
      </c>
      <c r="I1046" s="9">
        <f t="shared" si="83"/>
        <v>18.250699999999998</v>
      </c>
      <c r="J1046" s="12">
        <f>(MA1SONY[[#This Row],[Adj Close]]-MA1SONY[[#This Row],[3-MA]])</f>
        <v>0.11030000000000229</v>
      </c>
      <c r="K1046" s="13">
        <f t="shared" si="82"/>
        <v>1.2166090000000504E-2</v>
      </c>
      <c r="L1046" s="13">
        <f>ABS(MA1SONY[[#This Row],[Erorr 2]])</f>
        <v>0.11030000000000229</v>
      </c>
      <c r="M1046" s="11">
        <f>MA1SONY[[#This Row],[Abs Erorr 2]]/MA1SONY[[#This Row],[Adj Close]]</f>
        <v>6.007298077446886E-3</v>
      </c>
      <c r="N1046" s="9">
        <f t="shared" si="84"/>
        <v>18.440083333333334</v>
      </c>
      <c r="O1046" s="14">
        <f>MA1SONY[[#This Row],[Adj Close]]-MA1SONY[[#This Row],[6-MA]]</f>
        <v>-7.9083333333333172E-2</v>
      </c>
      <c r="P1046" s="13">
        <f>(MA1SONY[[#This Row],[Adj Close]]-N1046)^2</f>
        <v>6.2541736111110854E-3</v>
      </c>
      <c r="Q1046" s="13">
        <f>ABS(MA1SONY[[#This Row],[Erorr 3]])</f>
        <v>7.9083333333333172E-2</v>
      </c>
      <c r="R1046" s="15">
        <f>MA1SONY[[#This Row],[Abs Erorr 3]]/MA1SONY[[#This Row],[Adj Close]]</f>
        <v>4.3071365030953202E-3</v>
      </c>
    </row>
    <row r="1047" spans="2:18">
      <c r="B1047" s="7">
        <v>45301.291666666664</v>
      </c>
      <c r="C1047" s="8">
        <v>19.166399999999999</v>
      </c>
      <c r="D1047" s="9">
        <f t="shared" si="81"/>
        <v>18.361000000000001</v>
      </c>
      <c r="E1047" s="10">
        <f>MA1SONY[[#This Row],[Adj Close]]-MA1SONY[[#This Row],[Naive Trend ]]</f>
        <v>0.80539999999999878</v>
      </c>
      <c r="F1047" s="6">
        <f t="shared" si="80"/>
        <v>0.64866915999999808</v>
      </c>
      <c r="G1047" s="6">
        <f>ABS(MA1SONY[[#This Row],[Erorr 1]])</f>
        <v>0.80539999999999878</v>
      </c>
      <c r="H1047" s="11">
        <f>MA1SONY[[#This Row],[Abs Erorr 1]]/MA1SONY[[#This Row],[Adj Close]]</f>
        <v>4.2021454211536795E-2</v>
      </c>
      <c r="I1047" s="9">
        <f t="shared" si="83"/>
        <v>18.321133333333336</v>
      </c>
      <c r="J1047" s="12">
        <f>(MA1SONY[[#This Row],[Adj Close]]-MA1SONY[[#This Row],[3-MA]])</f>
        <v>0.84526666666666372</v>
      </c>
      <c r="K1047" s="13">
        <f t="shared" si="82"/>
        <v>0.71447573777777285</v>
      </c>
      <c r="L1047" s="13">
        <f>ABS(MA1SONY[[#This Row],[Erorr 2]])</f>
        <v>0.84526666666666372</v>
      </c>
      <c r="M1047" s="11">
        <f>MA1SONY[[#This Row],[Abs Erorr 2]]/MA1SONY[[#This Row],[Adj Close]]</f>
        <v>4.4101483151069779E-2</v>
      </c>
      <c r="N1047" s="9">
        <f t="shared" si="84"/>
        <v>18.354366666666667</v>
      </c>
      <c r="O1047" s="14">
        <f>MA1SONY[[#This Row],[Adj Close]]-MA1SONY[[#This Row],[6-MA]]</f>
        <v>0.81203333333333205</v>
      </c>
      <c r="P1047" s="13">
        <f>(MA1SONY[[#This Row],[Adj Close]]-N1047)^2</f>
        <v>0.6593981344444424</v>
      </c>
      <c r="Q1047" s="13">
        <f>ABS(MA1SONY[[#This Row],[Erorr 3]])</f>
        <v>0.81203333333333205</v>
      </c>
      <c r="R1047" s="15">
        <f>MA1SONY[[#This Row],[Abs Erorr 3]]/MA1SONY[[#This Row],[Adj Close]]</f>
        <v>4.2367545983248399E-2</v>
      </c>
    </row>
    <row r="1048" spans="2:18">
      <c r="B1048" s="7">
        <v>45302.291666666664</v>
      </c>
      <c r="C1048" s="8">
        <v>19.397600000000001</v>
      </c>
      <c r="D1048" s="9">
        <f t="shared" si="81"/>
        <v>19.166399999999999</v>
      </c>
      <c r="E1048" s="10">
        <f>MA1SONY[[#This Row],[Adj Close]]-MA1SONY[[#This Row],[Naive Trend ]]</f>
        <v>0.23120000000000118</v>
      </c>
      <c r="F1048" s="6">
        <f t="shared" si="80"/>
        <v>5.3453440000000546E-2</v>
      </c>
      <c r="G1048" s="6">
        <f>ABS(MA1SONY[[#This Row],[Erorr 1]])</f>
        <v>0.23120000000000118</v>
      </c>
      <c r="H1048" s="11">
        <f>MA1SONY[[#This Row],[Abs Erorr 1]]/MA1SONY[[#This Row],[Adj Close]]</f>
        <v>1.191900028869557E-2</v>
      </c>
      <c r="I1048" s="9">
        <f t="shared" si="83"/>
        <v>18.648733333333336</v>
      </c>
      <c r="J1048" s="12">
        <f>(MA1SONY[[#This Row],[Adj Close]]-MA1SONY[[#This Row],[3-MA]])</f>
        <v>0.74886666666666457</v>
      </c>
      <c r="K1048" s="13">
        <f t="shared" si="82"/>
        <v>0.56080128444444133</v>
      </c>
      <c r="L1048" s="13">
        <f>ABS(MA1SONY[[#This Row],[Erorr 2]])</f>
        <v>0.74886666666666457</v>
      </c>
      <c r="M1048" s="11">
        <f>MA1SONY[[#This Row],[Abs Erorr 2]]/MA1SONY[[#This Row],[Adj Close]]</f>
        <v>3.8606150589076203E-2</v>
      </c>
      <c r="N1048" s="9">
        <f t="shared" si="84"/>
        <v>18.449066666666667</v>
      </c>
      <c r="O1048" s="14">
        <f>MA1SONY[[#This Row],[Adj Close]]-MA1SONY[[#This Row],[6-MA]]</f>
        <v>0.94853333333333367</v>
      </c>
      <c r="P1048" s="13">
        <f>(MA1SONY[[#This Row],[Adj Close]]-N1048)^2</f>
        <v>0.89971548444444505</v>
      </c>
      <c r="Q1048" s="13">
        <f>ABS(MA1SONY[[#This Row],[Erorr 3]])</f>
        <v>0.94853333333333367</v>
      </c>
      <c r="R1048" s="15">
        <f>MA1SONY[[#This Row],[Abs Erorr 3]]/MA1SONY[[#This Row],[Adj Close]]</f>
        <v>4.8899520215559329E-2</v>
      </c>
    </row>
    <row r="1049" spans="2:18">
      <c r="B1049" s="7">
        <v>45303.291666666664</v>
      </c>
      <c r="C1049" s="8">
        <v>19.884</v>
      </c>
      <c r="D1049" s="9">
        <f t="shared" si="81"/>
        <v>19.397600000000001</v>
      </c>
      <c r="E1049" s="10">
        <f>MA1SONY[[#This Row],[Adj Close]]-MA1SONY[[#This Row],[Naive Trend ]]</f>
        <v>0.48639999999999972</v>
      </c>
      <c r="F1049" s="6">
        <f t="shared" si="80"/>
        <v>0.23658495999999973</v>
      </c>
      <c r="G1049" s="6">
        <f>ABS(MA1SONY[[#This Row],[Erorr 1]])</f>
        <v>0.48639999999999972</v>
      </c>
      <c r="H1049" s="11">
        <f>MA1SONY[[#This Row],[Abs Erorr 1]]/MA1SONY[[#This Row],[Adj Close]]</f>
        <v>2.44618788976061E-2</v>
      </c>
      <c r="I1049" s="9">
        <f t="shared" si="83"/>
        <v>18.974999999999998</v>
      </c>
      <c r="J1049" s="12">
        <f>(MA1SONY[[#This Row],[Adj Close]]-MA1SONY[[#This Row],[3-MA]])</f>
        <v>0.90900000000000247</v>
      </c>
      <c r="K1049" s="13">
        <f t="shared" si="82"/>
        <v>0.82628100000000448</v>
      </c>
      <c r="L1049" s="13">
        <f>ABS(MA1SONY[[#This Row],[Erorr 2]])</f>
        <v>0.90900000000000247</v>
      </c>
      <c r="M1049" s="11">
        <f>MA1SONY[[#This Row],[Abs Erorr 2]]/MA1SONY[[#This Row],[Adj Close]]</f>
        <v>4.5715147857574051E-2</v>
      </c>
      <c r="N1049" s="9">
        <f t="shared" si="84"/>
        <v>18.612849999999998</v>
      </c>
      <c r="O1049" s="14">
        <f>MA1SONY[[#This Row],[Adj Close]]-MA1SONY[[#This Row],[6-MA]]</f>
        <v>1.2711500000000022</v>
      </c>
      <c r="P1049" s="13">
        <f>(MA1SONY[[#This Row],[Adj Close]]-N1049)^2</f>
        <v>1.6158223225000057</v>
      </c>
      <c r="Q1049" s="13">
        <f>ABS(MA1SONY[[#This Row],[Erorr 3]])</f>
        <v>1.2711500000000022</v>
      </c>
      <c r="R1049" s="15">
        <f>MA1SONY[[#This Row],[Abs Erorr 3]]/MA1SONY[[#This Row],[Adj Close]]</f>
        <v>6.392828404747547E-2</v>
      </c>
    </row>
    <row r="1050" spans="2:18">
      <c r="B1050" s="7">
        <v>45307.291666666664</v>
      </c>
      <c r="C1050" s="8">
        <v>19.567</v>
      </c>
      <c r="D1050" s="9">
        <f t="shared" si="81"/>
        <v>19.884</v>
      </c>
      <c r="E1050" s="10">
        <f>MA1SONY[[#This Row],[Adj Close]]-MA1SONY[[#This Row],[Naive Trend ]]</f>
        <v>-0.31700000000000017</v>
      </c>
      <c r="F1050" s="6">
        <f t="shared" si="80"/>
        <v>0.10048900000000011</v>
      </c>
      <c r="G1050" s="6">
        <f>ABS(MA1SONY[[#This Row],[Erorr 1]])</f>
        <v>0.31700000000000017</v>
      </c>
      <c r="H1050" s="11">
        <f>MA1SONY[[#This Row],[Abs Erorr 1]]/MA1SONY[[#This Row],[Adj Close]]</f>
        <v>1.620074615423929E-2</v>
      </c>
      <c r="I1050" s="9">
        <f t="shared" si="83"/>
        <v>19.482666666666667</v>
      </c>
      <c r="J1050" s="12">
        <f>(MA1SONY[[#This Row],[Adj Close]]-MA1SONY[[#This Row],[3-MA]])</f>
        <v>8.4333333333333371E-2</v>
      </c>
      <c r="K1050" s="13">
        <f t="shared" si="82"/>
        <v>7.1121111111111177E-3</v>
      </c>
      <c r="L1050" s="13">
        <f>ABS(MA1SONY[[#This Row],[Erorr 2]])</f>
        <v>8.4333333333333371E-2</v>
      </c>
      <c r="M1050" s="11">
        <f>MA1SONY[[#This Row],[Abs Erorr 2]]/MA1SONY[[#This Row],[Adj Close]]</f>
        <v>4.3099776835147634E-3</v>
      </c>
      <c r="N1050" s="9">
        <f t="shared" si="84"/>
        <v>18.901900000000001</v>
      </c>
      <c r="O1050" s="14">
        <f>MA1SONY[[#This Row],[Adj Close]]-MA1SONY[[#This Row],[6-MA]]</f>
        <v>0.66509999999999891</v>
      </c>
      <c r="P1050" s="13">
        <f>(MA1SONY[[#This Row],[Adj Close]]-N1050)^2</f>
        <v>0.44235800999999858</v>
      </c>
      <c r="Q1050" s="13">
        <f>ABS(MA1SONY[[#This Row],[Erorr 3]])</f>
        <v>0.66509999999999891</v>
      </c>
      <c r="R1050" s="15">
        <f>MA1SONY[[#This Row],[Abs Erorr 3]]/MA1SONY[[#This Row],[Adj Close]]</f>
        <v>3.3990903051055295E-2</v>
      </c>
    </row>
    <row r="1051" spans="2:18">
      <c r="B1051" s="7">
        <v>45308.291666666664</v>
      </c>
      <c r="C1051" s="8">
        <v>19.4175</v>
      </c>
      <c r="D1051" s="9">
        <f t="shared" si="81"/>
        <v>19.567</v>
      </c>
      <c r="E1051" s="10">
        <f>MA1SONY[[#This Row],[Adj Close]]-MA1SONY[[#This Row],[Naive Trend ]]</f>
        <v>-0.14949999999999974</v>
      </c>
      <c r="F1051" s="6">
        <f t="shared" si="80"/>
        <v>2.2350249999999922E-2</v>
      </c>
      <c r="G1051" s="6">
        <f>ABS(MA1SONY[[#This Row],[Erorr 1]])</f>
        <v>0.14949999999999974</v>
      </c>
      <c r="H1051" s="11">
        <f>MA1SONY[[#This Row],[Abs Erorr 1]]/MA1SONY[[#This Row],[Adj Close]]</f>
        <v>7.6992403759495167E-3</v>
      </c>
      <c r="I1051" s="9">
        <f t="shared" si="83"/>
        <v>19.616199999999999</v>
      </c>
      <c r="J1051" s="12">
        <f>(MA1SONY[[#This Row],[Adj Close]]-MA1SONY[[#This Row],[3-MA]])</f>
        <v>-0.19869999999999877</v>
      </c>
      <c r="K1051" s="13">
        <f t="shared" si="82"/>
        <v>3.9481689999999507E-2</v>
      </c>
      <c r="L1051" s="13">
        <f>ABS(MA1SONY[[#This Row],[Erorr 2]])</f>
        <v>0.19869999999999877</v>
      </c>
      <c r="M1051" s="11">
        <f>MA1SONY[[#This Row],[Abs Erorr 2]]/MA1SONY[[#This Row],[Adj Close]]</f>
        <v>1.0233037208703425E-2</v>
      </c>
      <c r="N1051" s="9">
        <f t="shared" si="84"/>
        <v>19.132466666666669</v>
      </c>
      <c r="O1051" s="14">
        <f>MA1SONY[[#This Row],[Adj Close]]-MA1SONY[[#This Row],[6-MA]]</f>
        <v>0.28503333333333103</v>
      </c>
      <c r="P1051" s="13">
        <f>(MA1SONY[[#This Row],[Adj Close]]-N1051)^2</f>
        <v>8.1244001111109798E-2</v>
      </c>
      <c r="Q1051" s="13">
        <f>ABS(MA1SONY[[#This Row],[Erorr 3]])</f>
        <v>0.28503333333333103</v>
      </c>
      <c r="R1051" s="15">
        <f>MA1SONY[[#This Row],[Abs Erorr 3]]/MA1SONY[[#This Row],[Adj Close]]</f>
        <v>1.4679198317668651E-2</v>
      </c>
    </row>
    <row r="1052" spans="2:18">
      <c r="B1052" s="7">
        <v>45309.291666666664</v>
      </c>
      <c r="C1052" s="8">
        <v>19.505199999999999</v>
      </c>
      <c r="D1052" s="9">
        <f t="shared" si="81"/>
        <v>19.4175</v>
      </c>
      <c r="E1052" s="10">
        <f>MA1SONY[[#This Row],[Adj Close]]-MA1SONY[[#This Row],[Naive Trend ]]</f>
        <v>8.7699999999998113E-2</v>
      </c>
      <c r="F1052" s="6">
        <f t="shared" si="80"/>
        <v>7.6912899999996686E-3</v>
      </c>
      <c r="G1052" s="6">
        <f>ABS(MA1SONY[[#This Row],[Erorr 1]])</f>
        <v>8.7699999999998113E-2</v>
      </c>
      <c r="H1052" s="11">
        <f>MA1SONY[[#This Row],[Abs Erorr 1]]/MA1SONY[[#This Row],[Adj Close]]</f>
        <v>4.4962369009288869E-3</v>
      </c>
      <c r="I1052" s="9">
        <f t="shared" si="83"/>
        <v>19.622833333333332</v>
      </c>
      <c r="J1052" s="12">
        <f>(MA1SONY[[#This Row],[Adj Close]]-MA1SONY[[#This Row],[3-MA]])</f>
        <v>-0.11763333333333392</v>
      </c>
      <c r="K1052" s="13">
        <f t="shared" si="82"/>
        <v>1.383760111111125E-2</v>
      </c>
      <c r="L1052" s="13">
        <f>ABS(MA1SONY[[#This Row],[Erorr 2]])</f>
        <v>0.11763333333333392</v>
      </c>
      <c r="M1052" s="11">
        <f>MA1SONY[[#This Row],[Abs Erorr 2]]/MA1SONY[[#This Row],[Adj Close]]</f>
        <v>6.0308704003718969E-3</v>
      </c>
      <c r="N1052" s="9">
        <f t="shared" si="84"/>
        <v>19.298916666666667</v>
      </c>
      <c r="O1052" s="14">
        <f>MA1SONY[[#This Row],[Adj Close]]-MA1SONY[[#This Row],[6-MA]]</f>
        <v>0.2062833333333316</v>
      </c>
      <c r="P1052" s="13">
        <f>(MA1SONY[[#This Row],[Adj Close]]-N1052)^2</f>
        <v>4.2552813611110393E-2</v>
      </c>
      <c r="Q1052" s="13">
        <f>ABS(MA1SONY[[#This Row],[Erorr 3]])</f>
        <v>0.2062833333333316</v>
      </c>
      <c r="R1052" s="15">
        <f>MA1SONY[[#This Row],[Abs Erorr 3]]/MA1SONY[[#This Row],[Adj Close]]</f>
        <v>1.0575812262029183E-2</v>
      </c>
    </row>
    <row r="1053" spans="2:18">
      <c r="B1053" s="7">
        <v>45310.291666666664</v>
      </c>
      <c r="C1053" s="8">
        <v>19.738499999999998</v>
      </c>
      <c r="D1053" s="9">
        <f t="shared" si="81"/>
        <v>19.505199999999999</v>
      </c>
      <c r="E1053" s="10">
        <f>MA1SONY[[#This Row],[Adj Close]]-MA1SONY[[#This Row],[Naive Trend ]]</f>
        <v>0.23329999999999984</v>
      </c>
      <c r="F1053" s="6">
        <f t="shared" si="80"/>
        <v>5.4428889999999924E-2</v>
      </c>
      <c r="G1053" s="6">
        <f>ABS(MA1SONY[[#This Row],[Erorr 1]])</f>
        <v>0.23329999999999984</v>
      </c>
      <c r="H1053" s="11">
        <f>MA1SONY[[#This Row],[Abs Erorr 1]]/MA1SONY[[#This Row],[Adj Close]]</f>
        <v>1.1819540491932004E-2</v>
      </c>
      <c r="I1053" s="9">
        <f t="shared" si="83"/>
        <v>19.496566666666666</v>
      </c>
      <c r="J1053" s="12">
        <f>(MA1SONY[[#This Row],[Adj Close]]-MA1SONY[[#This Row],[3-MA]])</f>
        <v>0.241933333333332</v>
      </c>
      <c r="K1053" s="13">
        <f t="shared" si="82"/>
        <v>5.8531737777777135E-2</v>
      </c>
      <c r="L1053" s="13">
        <f>ABS(MA1SONY[[#This Row],[Erorr 2]])</f>
        <v>0.241933333333332</v>
      </c>
      <c r="M1053" s="11">
        <f>MA1SONY[[#This Row],[Abs Erorr 2]]/MA1SONY[[#This Row],[Adj Close]]</f>
        <v>1.2256925973773692E-2</v>
      </c>
      <c r="N1053" s="9">
        <f t="shared" si="84"/>
        <v>19.489616666666667</v>
      </c>
      <c r="O1053" s="14">
        <f>MA1SONY[[#This Row],[Adj Close]]-MA1SONY[[#This Row],[6-MA]]</f>
        <v>0.24888333333333179</v>
      </c>
      <c r="P1053" s="13">
        <f>(MA1SONY[[#This Row],[Adj Close]]-N1053)^2</f>
        <v>6.1942913611110345E-2</v>
      </c>
      <c r="Q1053" s="13">
        <f>ABS(MA1SONY[[#This Row],[Erorr 3]])</f>
        <v>0.24888333333333179</v>
      </c>
      <c r="R1053" s="15">
        <f>MA1SONY[[#This Row],[Abs Erorr 3]]/MA1SONY[[#This Row],[Adj Close]]</f>
        <v>1.2609029730391458E-2</v>
      </c>
    </row>
    <row r="1054" spans="2:18">
      <c r="B1054" s="7">
        <v>45313.291666666664</v>
      </c>
      <c r="C1054" s="8">
        <v>19.8521</v>
      </c>
      <c r="D1054" s="9">
        <f t="shared" si="81"/>
        <v>19.738499999999998</v>
      </c>
      <c r="E1054" s="10">
        <f>MA1SONY[[#This Row],[Adj Close]]-MA1SONY[[#This Row],[Naive Trend ]]</f>
        <v>0.1136000000000017</v>
      </c>
      <c r="F1054" s="6">
        <f t="shared" si="80"/>
        <v>1.2904960000000387E-2</v>
      </c>
      <c r="G1054" s="6">
        <f>ABS(MA1SONY[[#This Row],[Erorr 1]])</f>
        <v>0.1136000000000017</v>
      </c>
      <c r="H1054" s="11">
        <f>MA1SONY[[#This Row],[Abs Erorr 1]]/MA1SONY[[#This Row],[Adj Close]]</f>
        <v>5.7223165307449435E-3</v>
      </c>
      <c r="I1054" s="9">
        <f t="shared" si="83"/>
        <v>19.55373333333333</v>
      </c>
      <c r="J1054" s="12">
        <f>(MA1SONY[[#This Row],[Adj Close]]-MA1SONY[[#This Row],[3-MA]])</f>
        <v>0.29836666666667</v>
      </c>
      <c r="K1054" s="13">
        <f t="shared" si="82"/>
        <v>8.9022667777779771E-2</v>
      </c>
      <c r="L1054" s="13">
        <f>ABS(MA1SONY[[#This Row],[Erorr 2]])</f>
        <v>0.29836666666667</v>
      </c>
      <c r="M1054" s="11">
        <f>MA1SONY[[#This Row],[Abs Erorr 2]]/MA1SONY[[#This Row],[Adj Close]]</f>
        <v>1.5029476310650762E-2</v>
      </c>
      <c r="N1054" s="9">
        <f t="shared" si="84"/>
        <v>19.584966666666666</v>
      </c>
      <c r="O1054" s="14">
        <f>MA1SONY[[#This Row],[Adj Close]]-MA1SONY[[#This Row],[6-MA]]</f>
        <v>0.26713333333333367</v>
      </c>
      <c r="P1054" s="13">
        <f>(MA1SONY[[#This Row],[Adj Close]]-N1054)^2</f>
        <v>7.1360217777777957E-2</v>
      </c>
      <c r="Q1054" s="13">
        <f>ABS(MA1SONY[[#This Row],[Erorr 3]])</f>
        <v>0.26713333333333367</v>
      </c>
      <c r="R1054" s="15">
        <f>MA1SONY[[#This Row],[Abs Erorr 3]]/MA1SONY[[#This Row],[Adj Close]]</f>
        <v>1.3456175081393589E-2</v>
      </c>
    </row>
    <row r="1055" spans="2:18">
      <c r="B1055" s="7">
        <v>45314.291666666664</v>
      </c>
      <c r="C1055" s="8">
        <v>19.6846</v>
      </c>
      <c r="D1055" s="9">
        <f t="shared" si="81"/>
        <v>19.8521</v>
      </c>
      <c r="E1055" s="10">
        <f>MA1SONY[[#This Row],[Adj Close]]-MA1SONY[[#This Row],[Naive Trend ]]</f>
        <v>-0.16750000000000043</v>
      </c>
      <c r="F1055" s="6">
        <f t="shared" si="80"/>
        <v>2.8056250000000144E-2</v>
      </c>
      <c r="G1055" s="6">
        <f>ABS(MA1SONY[[#This Row],[Erorr 1]])</f>
        <v>0.16750000000000043</v>
      </c>
      <c r="H1055" s="11">
        <f>MA1SONY[[#This Row],[Abs Erorr 1]]/MA1SONY[[#This Row],[Adj Close]]</f>
        <v>8.50918992511915E-3</v>
      </c>
      <c r="I1055" s="9">
        <f t="shared" si="83"/>
        <v>19.698599999999999</v>
      </c>
      <c r="J1055" s="12">
        <f>(MA1SONY[[#This Row],[Adj Close]]-MA1SONY[[#This Row],[3-MA]])</f>
        <v>-1.3999999999999346E-2</v>
      </c>
      <c r="K1055" s="13">
        <f t="shared" si="82"/>
        <v>1.959999999999817E-4</v>
      </c>
      <c r="L1055" s="13">
        <f>ABS(MA1SONY[[#This Row],[Erorr 2]])</f>
        <v>1.3999999999999346E-2</v>
      </c>
      <c r="M1055" s="11">
        <f>MA1SONY[[#This Row],[Abs Erorr 2]]/MA1SONY[[#This Row],[Adj Close]]</f>
        <v>7.1121587433828207E-4</v>
      </c>
      <c r="N1055" s="9">
        <f t="shared" si="84"/>
        <v>19.660716666666669</v>
      </c>
      <c r="O1055" s="14">
        <f>MA1SONY[[#This Row],[Adj Close]]-MA1SONY[[#This Row],[6-MA]]</f>
        <v>2.388333333333037E-2</v>
      </c>
      <c r="P1055" s="13">
        <f>(MA1SONY[[#This Row],[Adj Close]]-N1055)^2</f>
        <v>5.7041361111096953E-4</v>
      </c>
      <c r="Q1055" s="13">
        <f>ABS(MA1SONY[[#This Row],[Erorr 3]])</f>
        <v>2.388333333333037E-2</v>
      </c>
      <c r="R1055" s="15">
        <f>MA1SONY[[#This Row],[Abs Erorr 3]]/MA1SONY[[#This Row],[Adj Close]]</f>
        <v>1.2133004141984278E-3</v>
      </c>
    </row>
    <row r="1056" spans="2:18">
      <c r="B1056" s="7">
        <v>45315.291666666664</v>
      </c>
      <c r="C1056" s="8">
        <v>19.525200000000002</v>
      </c>
      <c r="D1056" s="9">
        <f t="shared" si="81"/>
        <v>19.6846</v>
      </c>
      <c r="E1056" s="10">
        <f>MA1SONY[[#This Row],[Adj Close]]-MA1SONY[[#This Row],[Naive Trend ]]</f>
        <v>-0.15939999999999799</v>
      </c>
      <c r="F1056" s="6">
        <f t="shared" si="80"/>
        <v>2.540835999999936E-2</v>
      </c>
      <c r="G1056" s="6">
        <f>ABS(MA1SONY[[#This Row],[Erorr 1]])</f>
        <v>0.15939999999999799</v>
      </c>
      <c r="H1056" s="11">
        <f>MA1SONY[[#This Row],[Abs Erorr 1]]/MA1SONY[[#This Row],[Adj Close]]</f>
        <v>8.1638088214204194E-3</v>
      </c>
      <c r="I1056" s="9">
        <f t="shared" si="83"/>
        <v>19.758399999999998</v>
      </c>
      <c r="J1056" s="12">
        <f>(MA1SONY[[#This Row],[Adj Close]]-MA1SONY[[#This Row],[3-MA]])</f>
        <v>-0.23319999999999652</v>
      </c>
      <c r="K1056" s="13">
        <f t="shared" si="82"/>
        <v>5.4382239999998375E-2</v>
      </c>
      <c r="L1056" s="13">
        <f>ABS(MA1SONY[[#This Row],[Erorr 2]])</f>
        <v>0.23319999999999652</v>
      </c>
      <c r="M1056" s="11">
        <f>MA1SONY[[#This Row],[Abs Erorr 2]]/MA1SONY[[#This Row],[Adj Close]]</f>
        <v>1.1943539630835869E-2</v>
      </c>
      <c r="N1056" s="9">
        <f t="shared" si="84"/>
        <v>19.627483333333334</v>
      </c>
      <c r="O1056" s="14">
        <f>MA1SONY[[#This Row],[Adj Close]]-MA1SONY[[#This Row],[6-MA]]</f>
        <v>-0.10228333333333239</v>
      </c>
      <c r="P1056" s="13">
        <f>(MA1SONY[[#This Row],[Adj Close]]-N1056)^2</f>
        <v>1.0461880277777585E-2</v>
      </c>
      <c r="Q1056" s="13">
        <f>ABS(MA1SONY[[#This Row],[Erorr 3]])</f>
        <v>0.10228333333333239</v>
      </c>
      <c r="R1056" s="15">
        <f>MA1SONY[[#This Row],[Abs Erorr 3]]/MA1SONY[[#This Row],[Adj Close]]</f>
        <v>5.238529353519164E-3</v>
      </c>
    </row>
    <row r="1057" spans="2:18">
      <c r="B1057" s="7">
        <v>45316.291666666664</v>
      </c>
      <c r="C1057" s="8">
        <v>19.3398</v>
      </c>
      <c r="D1057" s="9">
        <f t="shared" si="81"/>
        <v>19.525200000000002</v>
      </c>
      <c r="E1057" s="10">
        <f>MA1SONY[[#This Row],[Adj Close]]-MA1SONY[[#This Row],[Naive Trend ]]</f>
        <v>-0.18540000000000134</v>
      </c>
      <c r="F1057" s="6">
        <f t="shared" si="80"/>
        <v>3.4373160000000499E-2</v>
      </c>
      <c r="G1057" s="6">
        <f>ABS(MA1SONY[[#This Row],[Erorr 1]])</f>
        <v>0.18540000000000134</v>
      </c>
      <c r="H1057" s="11">
        <f>MA1SONY[[#This Row],[Abs Erorr 1]]/MA1SONY[[#This Row],[Adj Close]]</f>
        <v>9.5864486706171391E-3</v>
      </c>
      <c r="I1057" s="9">
        <f t="shared" si="83"/>
        <v>19.687299999999997</v>
      </c>
      <c r="J1057" s="12">
        <f>(MA1SONY[[#This Row],[Adj Close]]-MA1SONY[[#This Row],[3-MA]])</f>
        <v>-0.34749999999999659</v>
      </c>
      <c r="K1057" s="13">
        <f t="shared" si="82"/>
        <v>0.12075624999999764</v>
      </c>
      <c r="L1057" s="13">
        <f>ABS(MA1SONY[[#This Row],[Erorr 2]])</f>
        <v>0.34749999999999659</v>
      </c>
      <c r="M1057" s="11">
        <f>MA1SONY[[#This Row],[Abs Erorr 2]]/MA1SONY[[#This Row],[Adj Close]]</f>
        <v>1.7968127902046379E-2</v>
      </c>
      <c r="N1057" s="9">
        <f t="shared" si="84"/>
        <v>19.620516666666663</v>
      </c>
      <c r="O1057" s="14">
        <f>MA1SONY[[#This Row],[Adj Close]]-MA1SONY[[#This Row],[6-MA]]</f>
        <v>-0.28071666666666317</v>
      </c>
      <c r="P1057" s="13">
        <f>(MA1SONY[[#This Row],[Adj Close]]-N1057)^2</f>
        <v>7.8801846944442477E-2</v>
      </c>
      <c r="Q1057" s="13">
        <f>ABS(MA1SONY[[#This Row],[Erorr 3]])</f>
        <v>0.28071666666666317</v>
      </c>
      <c r="R1057" s="15">
        <f>MA1SONY[[#This Row],[Abs Erorr 3]]/MA1SONY[[#This Row],[Adj Close]]</f>
        <v>1.4514972578137476E-2</v>
      </c>
    </row>
    <row r="1058" spans="2:18">
      <c r="B1058" s="7">
        <v>45317.291666666664</v>
      </c>
      <c r="C1058" s="8">
        <v>19.014900000000001</v>
      </c>
      <c r="D1058" s="9">
        <f t="shared" si="81"/>
        <v>19.3398</v>
      </c>
      <c r="E1058" s="10">
        <f>MA1SONY[[#This Row],[Adj Close]]-MA1SONY[[#This Row],[Naive Trend ]]</f>
        <v>-0.32489999999999952</v>
      </c>
      <c r="F1058" s="6">
        <f t="shared" si="80"/>
        <v>0.10556000999999969</v>
      </c>
      <c r="G1058" s="6">
        <f>ABS(MA1SONY[[#This Row],[Erorr 1]])</f>
        <v>0.32489999999999952</v>
      </c>
      <c r="H1058" s="11">
        <f>MA1SONY[[#This Row],[Abs Erorr 1]]/MA1SONY[[#This Row],[Adj Close]]</f>
        <v>1.7086600508022631E-2</v>
      </c>
      <c r="I1058" s="9">
        <f t="shared" si="83"/>
        <v>19.516533333333332</v>
      </c>
      <c r="J1058" s="12">
        <f>(MA1SONY[[#This Row],[Adj Close]]-MA1SONY[[#This Row],[3-MA]])</f>
        <v>-0.50163333333333071</v>
      </c>
      <c r="K1058" s="13">
        <f t="shared" si="82"/>
        <v>0.25163600111110845</v>
      </c>
      <c r="L1058" s="13">
        <f>ABS(MA1SONY[[#This Row],[Erorr 2]])</f>
        <v>0.50163333333333071</v>
      </c>
      <c r="M1058" s="11">
        <f>MA1SONY[[#This Row],[Abs Erorr 2]]/MA1SONY[[#This Row],[Adj Close]]</f>
        <v>2.6381066076252343E-2</v>
      </c>
      <c r="N1058" s="9">
        <f t="shared" si="84"/>
        <v>19.607566666666667</v>
      </c>
      <c r="O1058" s="14">
        <f>MA1SONY[[#This Row],[Adj Close]]-MA1SONY[[#This Row],[6-MA]]</f>
        <v>-0.59266666666666623</v>
      </c>
      <c r="P1058" s="13">
        <f>(MA1SONY[[#This Row],[Adj Close]]-N1058)^2</f>
        <v>0.35125377777777728</v>
      </c>
      <c r="Q1058" s="13">
        <f>ABS(MA1SONY[[#This Row],[Erorr 3]])</f>
        <v>0.59266666666666623</v>
      </c>
      <c r="R1058" s="15">
        <f>MA1SONY[[#This Row],[Abs Erorr 3]]/MA1SONY[[#This Row],[Adj Close]]</f>
        <v>3.1168539759171294E-2</v>
      </c>
    </row>
    <row r="1059" spans="2:18">
      <c r="B1059" s="7">
        <v>45320.291666666664</v>
      </c>
      <c r="C1059" s="8">
        <v>19.3797</v>
      </c>
      <c r="D1059" s="9">
        <f t="shared" si="81"/>
        <v>19.014900000000001</v>
      </c>
      <c r="E1059" s="10">
        <f>MA1SONY[[#This Row],[Adj Close]]-MA1SONY[[#This Row],[Naive Trend ]]</f>
        <v>0.3647999999999989</v>
      </c>
      <c r="F1059" s="6">
        <f t="shared" si="80"/>
        <v>0.1330790399999992</v>
      </c>
      <c r="G1059" s="6">
        <f>ABS(MA1SONY[[#This Row],[Erorr 1]])</f>
        <v>0.3647999999999989</v>
      </c>
      <c r="H1059" s="11">
        <f>MA1SONY[[#This Row],[Abs Erorr 1]]/MA1SONY[[#This Row],[Adj Close]]</f>
        <v>1.8823820802179543E-2</v>
      </c>
      <c r="I1059" s="9">
        <f t="shared" si="83"/>
        <v>19.293300000000002</v>
      </c>
      <c r="J1059" s="12">
        <f>(MA1SONY[[#This Row],[Adj Close]]-MA1SONY[[#This Row],[3-MA]])</f>
        <v>8.639999999999759E-2</v>
      </c>
      <c r="K1059" s="13">
        <f t="shared" si="82"/>
        <v>7.4649599999995833E-3</v>
      </c>
      <c r="L1059" s="13">
        <f>ABS(MA1SONY[[#This Row],[Erorr 2]])</f>
        <v>8.639999999999759E-2</v>
      </c>
      <c r="M1059" s="11">
        <f>MA1SONY[[#This Row],[Abs Erorr 2]]/MA1SONY[[#This Row],[Adj Close]]</f>
        <v>4.4582733478845176E-3</v>
      </c>
      <c r="N1059" s="9">
        <f t="shared" si="84"/>
        <v>19.525849999999998</v>
      </c>
      <c r="O1059" s="14">
        <f>MA1SONY[[#This Row],[Adj Close]]-MA1SONY[[#This Row],[6-MA]]</f>
        <v>-0.14614999999999867</v>
      </c>
      <c r="P1059" s="13">
        <f>(MA1SONY[[#This Row],[Adj Close]]-N1059)^2</f>
        <v>2.1359822499999612E-2</v>
      </c>
      <c r="Q1059" s="13">
        <f>ABS(MA1SONY[[#This Row],[Erorr 3]])</f>
        <v>0.14614999999999867</v>
      </c>
      <c r="R1059" s="15">
        <f>MA1SONY[[#This Row],[Abs Erorr 3]]/MA1SONY[[#This Row],[Adj Close]]</f>
        <v>7.5413964096450754E-3</v>
      </c>
    </row>
    <row r="1060" spans="2:18">
      <c r="B1060" s="7">
        <v>45321.291666666664</v>
      </c>
      <c r="C1060" s="8">
        <v>19.415500000000002</v>
      </c>
      <c r="D1060" s="9">
        <f t="shared" si="81"/>
        <v>19.3797</v>
      </c>
      <c r="E1060" s="10">
        <f>MA1SONY[[#This Row],[Adj Close]]-MA1SONY[[#This Row],[Naive Trend ]]</f>
        <v>3.580000000000183E-2</v>
      </c>
      <c r="F1060" s="6">
        <f t="shared" si="80"/>
        <v>1.2816400000001311E-3</v>
      </c>
      <c r="G1060" s="6">
        <f>ABS(MA1SONY[[#This Row],[Erorr 1]])</f>
        <v>3.580000000000183E-2</v>
      </c>
      <c r="H1060" s="11">
        <f>MA1SONY[[#This Row],[Abs Erorr 1]]/MA1SONY[[#This Row],[Adj Close]]</f>
        <v>1.8438876155649779E-3</v>
      </c>
      <c r="I1060" s="9">
        <f t="shared" si="83"/>
        <v>19.244800000000001</v>
      </c>
      <c r="J1060" s="12">
        <f>(MA1SONY[[#This Row],[Adj Close]]-MA1SONY[[#This Row],[3-MA]])</f>
        <v>0.17070000000000007</v>
      </c>
      <c r="K1060" s="13">
        <f t="shared" si="82"/>
        <v>2.9138490000000024E-2</v>
      </c>
      <c r="L1060" s="13">
        <f>ABS(MA1SONY[[#This Row],[Erorr 2]])</f>
        <v>0.17070000000000007</v>
      </c>
      <c r="M1060" s="11">
        <f>MA1SONY[[#This Row],[Abs Erorr 2]]/MA1SONY[[#This Row],[Adj Close]]</f>
        <v>8.7919445803610555E-3</v>
      </c>
      <c r="N1060" s="9">
        <f t="shared" si="84"/>
        <v>19.466049999999999</v>
      </c>
      <c r="O1060" s="14">
        <f>MA1SONY[[#This Row],[Adj Close]]-MA1SONY[[#This Row],[6-MA]]</f>
        <v>-5.0549999999997652E-2</v>
      </c>
      <c r="P1060" s="13">
        <f>(MA1SONY[[#This Row],[Adj Close]]-N1060)^2</f>
        <v>2.5553024999997627E-3</v>
      </c>
      <c r="Q1060" s="13">
        <f>ABS(MA1SONY[[#This Row],[Erorr 3]])</f>
        <v>5.0549999999997652E-2</v>
      </c>
      <c r="R1060" s="15">
        <f>MA1SONY[[#This Row],[Abs Erorr 3]]/MA1SONY[[#This Row],[Adj Close]]</f>
        <v>2.6035899152737582E-3</v>
      </c>
    </row>
    <row r="1061" spans="2:18">
      <c r="B1061" s="7">
        <v>45322.291666666664</v>
      </c>
      <c r="C1061" s="8">
        <v>19.485299999999999</v>
      </c>
      <c r="D1061" s="9">
        <f t="shared" si="81"/>
        <v>19.415500000000002</v>
      </c>
      <c r="E1061" s="10">
        <f>MA1SONY[[#This Row],[Adj Close]]-MA1SONY[[#This Row],[Naive Trend ]]</f>
        <v>6.9799999999997198E-2</v>
      </c>
      <c r="F1061" s="6">
        <f t="shared" si="80"/>
        <v>4.872039999999609E-3</v>
      </c>
      <c r="G1061" s="6">
        <f>ABS(MA1SONY[[#This Row],[Erorr 1]])</f>
        <v>6.9799999999997198E-2</v>
      </c>
      <c r="H1061" s="11">
        <f>MA1SONY[[#This Row],[Abs Erorr 1]]/MA1SONY[[#This Row],[Adj Close]]</f>
        <v>3.5821875978300157E-3</v>
      </c>
      <c r="I1061" s="9">
        <f t="shared" si="83"/>
        <v>19.270033333333334</v>
      </c>
      <c r="J1061" s="12">
        <f>(MA1SONY[[#This Row],[Adj Close]]-MA1SONY[[#This Row],[3-MA]])</f>
        <v>0.21526666666666472</v>
      </c>
      <c r="K1061" s="13">
        <f t="shared" si="82"/>
        <v>4.6339737777776939E-2</v>
      </c>
      <c r="L1061" s="13">
        <f>ABS(MA1SONY[[#This Row],[Erorr 2]])</f>
        <v>0.21526666666666472</v>
      </c>
      <c r="M1061" s="11">
        <f>MA1SONY[[#This Row],[Abs Erorr 2]]/MA1SONY[[#This Row],[Adj Close]]</f>
        <v>1.1047644463604088E-2</v>
      </c>
      <c r="N1061" s="9">
        <f t="shared" si="84"/>
        <v>19.393283333333333</v>
      </c>
      <c r="O1061" s="14">
        <f>MA1SONY[[#This Row],[Adj Close]]-MA1SONY[[#This Row],[6-MA]]</f>
        <v>9.2016666666665969E-2</v>
      </c>
      <c r="P1061" s="13">
        <f>(MA1SONY[[#This Row],[Adj Close]]-N1061)^2</f>
        <v>8.4670669444443167E-3</v>
      </c>
      <c r="Q1061" s="13">
        <f>ABS(MA1SONY[[#This Row],[Erorr 3]])</f>
        <v>9.2016666666665969E-2</v>
      </c>
      <c r="R1061" s="15">
        <f>MA1SONY[[#This Row],[Abs Erorr 3]]/MA1SONY[[#This Row],[Adj Close]]</f>
        <v>4.7223633542550526E-3</v>
      </c>
    </row>
    <row r="1062" spans="2:18">
      <c r="B1062" s="7">
        <v>45323.291666666664</v>
      </c>
      <c r="C1062" s="8">
        <v>19.712499999999999</v>
      </c>
      <c r="D1062" s="9">
        <f t="shared" si="81"/>
        <v>19.485299999999999</v>
      </c>
      <c r="E1062" s="10">
        <f>MA1SONY[[#This Row],[Adj Close]]-MA1SONY[[#This Row],[Naive Trend ]]</f>
        <v>0.22719999999999985</v>
      </c>
      <c r="F1062" s="6">
        <f t="shared" si="80"/>
        <v>5.1619839999999931E-2</v>
      </c>
      <c r="G1062" s="6">
        <f>ABS(MA1SONY[[#This Row],[Erorr 1]])</f>
        <v>0.22719999999999985</v>
      </c>
      <c r="H1062" s="11">
        <f>MA1SONY[[#This Row],[Abs Erorr 1]]/MA1SONY[[#This Row],[Adj Close]]</f>
        <v>1.1525681674064673E-2</v>
      </c>
      <c r="I1062" s="9">
        <f t="shared" si="83"/>
        <v>19.426833333333335</v>
      </c>
      <c r="J1062" s="12">
        <f>(MA1SONY[[#This Row],[Adj Close]]-MA1SONY[[#This Row],[3-MA]])</f>
        <v>0.28566666666666407</v>
      </c>
      <c r="K1062" s="13">
        <f t="shared" si="82"/>
        <v>8.1605444444442968E-2</v>
      </c>
      <c r="L1062" s="13">
        <f>ABS(MA1SONY[[#This Row],[Erorr 2]])</f>
        <v>0.28566666666666407</v>
      </c>
      <c r="M1062" s="11">
        <f>MA1SONY[[#This Row],[Abs Erorr 2]]/MA1SONY[[#This Row],[Adj Close]]</f>
        <v>1.4491650813781311E-2</v>
      </c>
      <c r="N1062" s="9">
        <f t="shared" si="84"/>
        <v>19.360066666666668</v>
      </c>
      <c r="O1062" s="14">
        <f>MA1SONY[[#This Row],[Adj Close]]-MA1SONY[[#This Row],[6-MA]]</f>
        <v>0.35243333333333027</v>
      </c>
      <c r="P1062" s="13">
        <f>(MA1SONY[[#This Row],[Adj Close]]-N1062)^2</f>
        <v>0.12420925444444228</v>
      </c>
      <c r="Q1062" s="13">
        <f>ABS(MA1SONY[[#This Row],[Erorr 3]])</f>
        <v>0.35243333333333027</v>
      </c>
      <c r="R1062" s="15">
        <f>MA1SONY[[#This Row],[Abs Erorr 3]]/MA1SONY[[#This Row],[Adj Close]]</f>
        <v>1.7878672585076995E-2</v>
      </c>
    </row>
    <row r="1063" spans="2:18">
      <c r="B1063" s="7">
        <v>45324.291666666664</v>
      </c>
      <c r="C1063" s="8">
        <v>19.646799999999999</v>
      </c>
      <c r="D1063" s="9">
        <f t="shared" si="81"/>
        <v>19.712499999999999</v>
      </c>
      <c r="E1063" s="10">
        <f>MA1SONY[[#This Row],[Adj Close]]-MA1SONY[[#This Row],[Naive Trend ]]</f>
        <v>-6.5699999999999648E-2</v>
      </c>
      <c r="F1063" s="6">
        <f t="shared" si="80"/>
        <v>4.3164899999999541E-3</v>
      </c>
      <c r="G1063" s="6">
        <f>ABS(MA1SONY[[#This Row],[Erorr 1]])</f>
        <v>6.5699999999999648E-2</v>
      </c>
      <c r="H1063" s="11">
        <f>MA1SONY[[#This Row],[Abs Erorr 1]]/MA1SONY[[#This Row],[Adj Close]]</f>
        <v>3.34405602948061E-3</v>
      </c>
      <c r="I1063" s="9">
        <f t="shared" si="83"/>
        <v>19.537766666666666</v>
      </c>
      <c r="J1063" s="12">
        <f>(MA1SONY[[#This Row],[Adj Close]]-MA1SONY[[#This Row],[3-MA]])</f>
        <v>0.10903333333333265</v>
      </c>
      <c r="K1063" s="13">
        <f t="shared" si="82"/>
        <v>1.1888267777777628E-2</v>
      </c>
      <c r="L1063" s="13">
        <f>ABS(MA1SONY[[#This Row],[Erorr 2]])</f>
        <v>0.10903333333333265</v>
      </c>
      <c r="M1063" s="11">
        <f>MA1SONY[[#This Row],[Abs Erorr 2]]/MA1SONY[[#This Row],[Adj Close]]</f>
        <v>5.5496739078797902E-3</v>
      </c>
      <c r="N1063" s="9">
        <f t="shared" si="84"/>
        <v>19.391283333333334</v>
      </c>
      <c r="O1063" s="14">
        <f>MA1SONY[[#This Row],[Adj Close]]-MA1SONY[[#This Row],[6-MA]]</f>
        <v>0.25551666666666506</v>
      </c>
      <c r="P1063" s="13">
        <f>(MA1SONY[[#This Row],[Adj Close]]-N1063)^2</f>
        <v>6.5288766944443619E-2</v>
      </c>
      <c r="Q1063" s="13">
        <f>ABS(MA1SONY[[#This Row],[Erorr 3]])</f>
        <v>0.25551666666666506</v>
      </c>
      <c r="R1063" s="15">
        <f>MA1SONY[[#This Row],[Abs Erorr 3]]/MA1SONY[[#This Row],[Adj Close]]</f>
        <v>1.3005510651437643E-2</v>
      </c>
    </row>
    <row r="1064" spans="2:18">
      <c r="B1064" s="7">
        <v>45327.291666666664</v>
      </c>
      <c r="C1064" s="8">
        <v>19.453399999999998</v>
      </c>
      <c r="D1064" s="9">
        <f t="shared" si="81"/>
        <v>19.646799999999999</v>
      </c>
      <c r="E1064" s="10">
        <f>MA1SONY[[#This Row],[Adj Close]]-MA1SONY[[#This Row],[Naive Trend ]]</f>
        <v>-0.19340000000000046</v>
      </c>
      <c r="F1064" s="6">
        <f t="shared" si="80"/>
        <v>3.7403560000000176E-2</v>
      </c>
      <c r="G1064" s="6">
        <f>ABS(MA1SONY[[#This Row],[Erorr 1]])</f>
        <v>0.19340000000000046</v>
      </c>
      <c r="H1064" s="11">
        <f>MA1SONY[[#This Row],[Abs Erorr 1]]/MA1SONY[[#This Row],[Adj Close]]</f>
        <v>9.9417068481602432E-3</v>
      </c>
      <c r="I1064" s="9">
        <f t="shared" si="83"/>
        <v>19.614866666666668</v>
      </c>
      <c r="J1064" s="12">
        <f>(MA1SONY[[#This Row],[Adj Close]]-MA1SONY[[#This Row],[3-MA]])</f>
        <v>-0.16146666666666931</v>
      </c>
      <c r="K1064" s="13">
        <f t="shared" si="82"/>
        <v>2.6071484444445299E-2</v>
      </c>
      <c r="L1064" s="13">
        <f>ABS(MA1SONY[[#This Row],[Erorr 2]])</f>
        <v>0.16146666666666931</v>
      </c>
      <c r="M1064" s="11">
        <f>MA1SONY[[#This Row],[Abs Erorr 2]]/MA1SONY[[#This Row],[Adj Close]]</f>
        <v>8.3001771755410025E-3</v>
      </c>
      <c r="N1064" s="9">
        <f t="shared" si="84"/>
        <v>19.442450000000001</v>
      </c>
      <c r="O1064" s="14">
        <f>MA1SONY[[#This Row],[Adj Close]]-MA1SONY[[#This Row],[6-MA]]</f>
        <v>1.0949999999997573E-2</v>
      </c>
      <c r="P1064" s="13">
        <f>(MA1SONY[[#This Row],[Adj Close]]-N1064)^2</f>
        <v>1.1990249999994685E-4</v>
      </c>
      <c r="Q1064" s="13">
        <f>ABS(MA1SONY[[#This Row],[Erorr 3]])</f>
        <v>1.0949999999997573E-2</v>
      </c>
      <c r="R1064" s="15">
        <f>MA1SONY[[#This Row],[Abs Erorr 3]]/MA1SONY[[#This Row],[Adj Close]]</f>
        <v>5.6288360903479972E-4</v>
      </c>
    </row>
    <row r="1065" spans="2:18">
      <c r="B1065" s="7">
        <v>45328.291666666664</v>
      </c>
      <c r="C1065" s="8">
        <v>19.3278</v>
      </c>
      <c r="D1065" s="9">
        <f t="shared" si="81"/>
        <v>19.453399999999998</v>
      </c>
      <c r="E1065" s="10">
        <f>MA1SONY[[#This Row],[Adj Close]]-MA1SONY[[#This Row],[Naive Trend ]]</f>
        <v>-0.1255999999999986</v>
      </c>
      <c r="F1065" s="6">
        <f t="shared" si="80"/>
        <v>1.5775359999999648E-2</v>
      </c>
      <c r="G1065" s="6">
        <f>ABS(MA1SONY[[#This Row],[Erorr 1]])</f>
        <v>0.1255999999999986</v>
      </c>
      <c r="H1065" s="11">
        <f>MA1SONY[[#This Row],[Abs Erorr 1]]/MA1SONY[[#This Row],[Adj Close]]</f>
        <v>6.4984116143585197E-3</v>
      </c>
      <c r="I1065" s="9">
        <f t="shared" si="83"/>
        <v>19.60423333333333</v>
      </c>
      <c r="J1065" s="12">
        <f>(MA1SONY[[#This Row],[Adj Close]]-MA1SONY[[#This Row],[3-MA]])</f>
        <v>-0.27643333333332976</v>
      </c>
      <c r="K1065" s="13">
        <f t="shared" si="82"/>
        <v>7.6415387777775803E-2</v>
      </c>
      <c r="L1065" s="13">
        <f>ABS(MA1SONY[[#This Row],[Erorr 2]])</f>
        <v>0.27643333333332976</v>
      </c>
      <c r="M1065" s="11">
        <f>MA1SONY[[#This Row],[Abs Erorr 2]]/MA1SONY[[#This Row],[Adj Close]]</f>
        <v>1.4302369298799127E-2</v>
      </c>
      <c r="N1065" s="9">
        <f t="shared" si="84"/>
        <v>19.515533333333334</v>
      </c>
      <c r="O1065" s="14">
        <f>MA1SONY[[#This Row],[Adj Close]]-MA1SONY[[#This Row],[6-MA]]</f>
        <v>-0.18773333333333397</v>
      </c>
      <c r="P1065" s="13">
        <f>(MA1SONY[[#This Row],[Adj Close]]-N1065)^2</f>
        <v>3.5243804444444686E-2</v>
      </c>
      <c r="Q1065" s="13">
        <f>ABS(MA1SONY[[#This Row],[Erorr 3]])</f>
        <v>0.18773333333333397</v>
      </c>
      <c r="R1065" s="15">
        <f>MA1SONY[[#This Row],[Abs Erorr 3]]/MA1SONY[[#This Row],[Adj Close]]</f>
        <v>9.7131247908884607E-3</v>
      </c>
    </row>
    <row r="1066" spans="2:18">
      <c r="B1066" s="7">
        <v>45329.291666666664</v>
      </c>
      <c r="C1066" s="8">
        <v>19.387599999999999</v>
      </c>
      <c r="D1066" s="9">
        <f t="shared" si="81"/>
        <v>19.3278</v>
      </c>
      <c r="E1066" s="10">
        <f>MA1SONY[[#This Row],[Adj Close]]-MA1SONY[[#This Row],[Naive Trend ]]</f>
        <v>5.9799999999999187E-2</v>
      </c>
      <c r="F1066" s="6">
        <f t="shared" si="80"/>
        <v>3.5760399999999028E-3</v>
      </c>
      <c r="G1066" s="6">
        <f>ABS(MA1SONY[[#This Row],[Erorr 1]])</f>
        <v>5.9799999999999187E-2</v>
      </c>
      <c r="H1066" s="11">
        <f>MA1SONY[[#This Row],[Abs Erorr 1]]/MA1SONY[[#This Row],[Adj Close]]</f>
        <v>3.0844457281973625E-3</v>
      </c>
      <c r="I1066" s="9">
        <f t="shared" si="83"/>
        <v>19.475999999999999</v>
      </c>
      <c r="J1066" s="12">
        <f>(MA1SONY[[#This Row],[Adj Close]]-MA1SONY[[#This Row],[3-MA]])</f>
        <v>-8.8400000000000034E-2</v>
      </c>
      <c r="K1066" s="13">
        <f t="shared" si="82"/>
        <v>7.8145600000000068E-3</v>
      </c>
      <c r="L1066" s="13">
        <f>ABS(MA1SONY[[#This Row],[Erorr 2]])</f>
        <v>8.8400000000000034E-2</v>
      </c>
      <c r="M1066" s="11">
        <f>MA1SONY[[#This Row],[Abs Erorr 2]]/MA1SONY[[#This Row],[Adj Close]]</f>
        <v>4.5596154242918173E-3</v>
      </c>
      <c r="N1066" s="9">
        <f t="shared" si="84"/>
        <v>19.506883333333331</v>
      </c>
      <c r="O1066" s="14">
        <f>MA1SONY[[#This Row],[Adj Close]]-MA1SONY[[#This Row],[6-MA]]</f>
        <v>-0.11928333333333185</v>
      </c>
      <c r="P1066" s="13">
        <f>(MA1SONY[[#This Row],[Adj Close]]-N1066)^2</f>
        <v>1.4228513611110757E-2</v>
      </c>
      <c r="Q1066" s="13">
        <f>ABS(MA1SONY[[#This Row],[Erorr 3]])</f>
        <v>0.11928333333333185</v>
      </c>
      <c r="R1066" s="15">
        <f>MA1SONY[[#This Row],[Abs Erorr 3]]/MA1SONY[[#This Row],[Adj Close]]</f>
        <v>6.1525579923936875E-3</v>
      </c>
    </row>
    <row r="1067" spans="2:18">
      <c r="B1067" s="7">
        <v>45330.291666666664</v>
      </c>
      <c r="C1067" s="8">
        <v>19.216200000000001</v>
      </c>
      <c r="D1067" s="9">
        <f t="shared" si="81"/>
        <v>19.387599999999999</v>
      </c>
      <c r="E1067" s="10">
        <f>MA1SONY[[#This Row],[Adj Close]]-MA1SONY[[#This Row],[Naive Trend ]]</f>
        <v>-0.17139999999999844</v>
      </c>
      <c r="F1067" s="6">
        <f t="shared" si="80"/>
        <v>2.9377959999999467E-2</v>
      </c>
      <c r="G1067" s="6">
        <f>ABS(MA1SONY[[#This Row],[Erorr 1]])</f>
        <v>0.17139999999999844</v>
      </c>
      <c r="H1067" s="11">
        <f>MA1SONY[[#This Row],[Abs Erorr 1]]/MA1SONY[[#This Row],[Adj Close]]</f>
        <v>8.919557456729137E-3</v>
      </c>
      <c r="I1067" s="9">
        <f t="shared" si="83"/>
        <v>19.389599999999998</v>
      </c>
      <c r="J1067" s="12">
        <f>(MA1SONY[[#This Row],[Adj Close]]-MA1SONY[[#This Row],[3-MA]])</f>
        <v>-0.17339999999999733</v>
      </c>
      <c r="K1067" s="13">
        <f t="shared" si="82"/>
        <v>3.0067559999999074E-2</v>
      </c>
      <c r="L1067" s="13">
        <f>ABS(MA1SONY[[#This Row],[Erorr 2]])</f>
        <v>0.17339999999999733</v>
      </c>
      <c r="M1067" s="11">
        <f>MA1SONY[[#This Row],[Abs Erorr 2]]/MA1SONY[[#This Row],[Adj Close]]</f>
        <v>9.0236363068659422E-3</v>
      </c>
      <c r="N1067" s="9">
        <f t="shared" si="84"/>
        <v>19.502233333333333</v>
      </c>
      <c r="O1067" s="14">
        <f>MA1SONY[[#This Row],[Adj Close]]-MA1SONY[[#This Row],[6-MA]]</f>
        <v>-0.28603333333333225</v>
      </c>
      <c r="P1067" s="13">
        <f>(MA1SONY[[#This Row],[Adj Close]]-N1067)^2</f>
        <v>8.1815067777777153E-2</v>
      </c>
      <c r="Q1067" s="13">
        <f>ABS(MA1SONY[[#This Row],[Erorr 3]])</f>
        <v>0.28603333333333225</v>
      </c>
      <c r="R1067" s="15">
        <f>MA1SONY[[#This Row],[Abs Erorr 3]]/MA1SONY[[#This Row],[Adj Close]]</f>
        <v>1.4885010217073731E-2</v>
      </c>
    </row>
    <row r="1068" spans="2:18">
      <c r="B1068" s="7">
        <v>45331.291666666664</v>
      </c>
      <c r="C1068" s="8">
        <v>19.136500000000002</v>
      </c>
      <c r="D1068" s="9">
        <f t="shared" si="81"/>
        <v>19.216200000000001</v>
      </c>
      <c r="E1068" s="10">
        <f>MA1SONY[[#This Row],[Adj Close]]-MA1SONY[[#This Row],[Naive Trend ]]</f>
        <v>-7.9699999999998994E-2</v>
      </c>
      <c r="F1068" s="6">
        <f t="shared" si="80"/>
        <v>6.3520899999998399E-3</v>
      </c>
      <c r="G1068" s="6">
        <f>ABS(MA1SONY[[#This Row],[Erorr 1]])</f>
        <v>7.9699999999998994E-2</v>
      </c>
      <c r="H1068" s="11">
        <f>MA1SONY[[#This Row],[Abs Erorr 1]]/MA1SONY[[#This Row],[Adj Close]]</f>
        <v>4.1648159276774224E-3</v>
      </c>
      <c r="I1068" s="9">
        <f t="shared" si="83"/>
        <v>19.310533333333336</v>
      </c>
      <c r="J1068" s="12">
        <f>(MA1SONY[[#This Row],[Adj Close]]-MA1SONY[[#This Row],[3-MA]])</f>
        <v>-0.17403333333333393</v>
      </c>
      <c r="K1068" s="13">
        <f t="shared" si="82"/>
        <v>3.0287601111111319E-2</v>
      </c>
      <c r="L1068" s="13">
        <f>ABS(MA1SONY[[#This Row],[Erorr 2]])</f>
        <v>0.17403333333333393</v>
      </c>
      <c r="M1068" s="11">
        <f>MA1SONY[[#This Row],[Abs Erorr 2]]/MA1SONY[[#This Row],[Adj Close]]</f>
        <v>9.094313658889238E-3</v>
      </c>
      <c r="N1068" s="9">
        <f t="shared" si="84"/>
        <v>19.457383333333333</v>
      </c>
      <c r="O1068" s="14">
        <f>MA1SONY[[#This Row],[Adj Close]]-MA1SONY[[#This Row],[6-MA]]</f>
        <v>-0.32088333333333097</v>
      </c>
      <c r="P1068" s="13">
        <f>(MA1SONY[[#This Row],[Adj Close]]-N1068)^2</f>
        <v>0.10296611361110959</v>
      </c>
      <c r="Q1068" s="13">
        <f>ABS(MA1SONY[[#This Row],[Erorr 3]])</f>
        <v>0.32088333333333097</v>
      </c>
      <c r="R1068" s="15">
        <f>MA1SONY[[#This Row],[Abs Erorr 3]]/MA1SONY[[#This Row],[Adj Close]]</f>
        <v>1.6768130710073992E-2</v>
      </c>
    </row>
    <row r="1069" spans="2:18">
      <c r="B1069" s="7">
        <v>45334.291666666664</v>
      </c>
      <c r="C1069" s="8">
        <v>19.168399999999998</v>
      </c>
      <c r="D1069" s="9">
        <f t="shared" si="81"/>
        <v>19.136500000000002</v>
      </c>
      <c r="E1069" s="10">
        <f>MA1SONY[[#This Row],[Adj Close]]-MA1SONY[[#This Row],[Naive Trend ]]</f>
        <v>3.1899999999996709E-2</v>
      </c>
      <c r="F1069" s="6">
        <f t="shared" si="80"/>
        <v>1.0176099999997901E-3</v>
      </c>
      <c r="G1069" s="6">
        <f>ABS(MA1SONY[[#This Row],[Erorr 1]])</f>
        <v>3.1899999999996709E-2</v>
      </c>
      <c r="H1069" s="11">
        <f>MA1SONY[[#This Row],[Abs Erorr 1]]/MA1SONY[[#This Row],[Adj Close]]</f>
        <v>1.664197324763502E-3</v>
      </c>
      <c r="I1069" s="9">
        <f t="shared" si="83"/>
        <v>19.246766666666669</v>
      </c>
      <c r="J1069" s="12">
        <f>(MA1SONY[[#This Row],[Adj Close]]-MA1SONY[[#This Row],[3-MA]])</f>
        <v>-7.8366666666671136E-2</v>
      </c>
      <c r="K1069" s="13">
        <f t="shared" si="82"/>
        <v>6.1413344444451448E-3</v>
      </c>
      <c r="L1069" s="13">
        <f>ABS(MA1SONY[[#This Row],[Erorr 2]])</f>
        <v>7.8366666666671136E-2</v>
      </c>
      <c r="M1069" s="11">
        <f>MA1SONY[[#This Row],[Abs Erorr 2]]/MA1SONY[[#This Row],[Adj Close]]</f>
        <v>4.0883259253078575E-3</v>
      </c>
      <c r="N1069" s="9">
        <f t="shared" si="84"/>
        <v>19.361383333333333</v>
      </c>
      <c r="O1069" s="14">
        <f>MA1SONY[[#This Row],[Adj Close]]-MA1SONY[[#This Row],[6-MA]]</f>
        <v>-0.19298333333333417</v>
      </c>
      <c r="P1069" s="13">
        <f>(MA1SONY[[#This Row],[Adj Close]]-N1069)^2</f>
        <v>3.724256694444477E-2</v>
      </c>
      <c r="Q1069" s="13">
        <f>ABS(MA1SONY[[#This Row],[Erorr 3]])</f>
        <v>0.19298333333333417</v>
      </c>
      <c r="R1069" s="15">
        <f>MA1SONY[[#This Row],[Abs Erorr 3]]/MA1SONY[[#This Row],[Adj Close]]</f>
        <v>1.0067785174210376E-2</v>
      </c>
    </row>
    <row r="1070" spans="2:18">
      <c r="B1070" s="7">
        <v>45335.291666666664</v>
      </c>
      <c r="C1070" s="8">
        <v>19.108599999999999</v>
      </c>
      <c r="D1070" s="9">
        <f t="shared" si="81"/>
        <v>19.168399999999998</v>
      </c>
      <c r="E1070" s="10">
        <f>MA1SONY[[#This Row],[Adj Close]]-MA1SONY[[#This Row],[Naive Trend ]]</f>
        <v>-5.9799999999999187E-2</v>
      </c>
      <c r="F1070" s="6">
        <f t="shared" si="80"/>
        <v>3.5760399999999028E-3</v>
      </c>
      <c r="G1070" s="6">
        <f>ABS(MA1SONY[[#This Row],[Erorr 1]])</f>
        <v>5.9799999999999187E-2</v>
      </c>
      <c r="H1070" s="11">
        <f>MA1SONY[[#This Row],[Abs Erorr 1]]/MA1SONY[[#This Row],[Adj Close]]</f>
        <v>3.1294809666851152E-3</v>
      </c>
      <c r="I1070" s="9">
        <f t="shared" si="83"/>
        <v>19.1737</v>
      </c>
      <c r="J1070" s="12">
        <f>(MA1SONY[[#This Row],[Adj Close]]-MA1SONY[[#This Row],[3-MA]])</f>
        <v>-6.5100000000001046E-2</v>
      </c>
      <c r="K1070" s="13">
        <f t="shared" si="82"/>
        <v>4.2380100000001366E-3</v>
      </c>
      <c r="L1070" s="13">
        <f>ABS(MA1SONY[[#This Row],[Erorr 2]])</f>
        <v>6.5100000000001046E-2</v>
      </c>
      <c r="M1070" s="11">
        <f>MA1SONY[[#This Row],[Abs Erorr 2]]/MA1SONY[[#This Row],[Adj Close]]</f>
        <v>3.4068429921606529E-3</v>
      </c>
      <c r="N1070" s="9">
        <f t="shared" si="84"/>
        <v>19.281649999999999</v>
      </c>
      <c r="O1070" s="14">
        <f>MA1SONY[[#This Row],[Adj Close]]-MA1SONY[[#This Row],[6-MA]]</f>
        <v>-0.17304999999999993</v>
      </c>
      <c r="P1070" s="13">
        <f>(MA1SONY[[#This Row],[Adj Close]]-N1070)^2</f>
        <v>2.9946302499999973E-2</v>
      </c>
      <c r="Q1070" s="13">
        <f>ABS(MA1SONY[[#This Row],[Erorr 3]])</f>
        <v>0.17304999999999993</v>
      </c>
      <c r="R1070" s="15">
        <f>MA1SONY[[#This Row],[Abs Erorr 3]]/MA1SONY[[#This Row],[Adj Close]]</f>
        <v>9.05613179406131E-3</v>
      </c>
    </row>
    <row r="1071" spans="2:18">
      <c r="B1071" s="7">
        <v>45336.291666666664</v>
      </c>
      <c r="C1071" s="8">
        <v>18.289300000000001</v>
      </c>
      <c r="D1071" s="9">
        <f t="shared" si="81"/>
        <v>19.108599999999999</v>
      </c>
      <c r="E1071" s="10">
        <f>MA1SONY[[#This Row],[Adj Close]]-MA1SONY[[#This Row],[Naive Trend ]]</f>
        <v>-0.81929999999999836</v>
      </c>
      <c r="F1071" s="6">
        <f t="shared" si="80"/>
        <v>0.67125248999999731</v>
      </c>
      <c r="G1071" s="6">
        <f>ABS(MA1SONY[[#This Row],[Erorr 1]])</f>
        <v>0.81929999999999836</v>
      </c>
      <c r="H1071" s="11">
        <f>MA1SONY[[#This Row],[Abs Erorr 1]]/MA1SONY[[#This Row],[Adj Close]]</f>
        <v>4.4796684400168311E-2</v>
      </c>
      <c r="I1071" s="9">
        <f t="shared" si="83"/>
        <v>19.137833333333333</v>
      </c>
      <c r="J1071" s="12">
        <f>(MA1SONY[[#This Row],[Adj Close]]-MA1SONY[[#This Row],[3-MA]])</f>
        <v>-0.84853333333333225</v>
      </c>
      <c r="K1071" s="13">
        <f t="shared" si="82"/>
        <v>0.72000881777777592</v>
      </c>
      <c r="L1071" s="13">
        <f>ABS(MA1SONY[[#This Row],[Erorr 2]])</f>
        <v>0.84853333333333225</v>
      </c>
      <c r="M1071" s="11">
        <f>MA1SONY[[#This Row],[Abs Erorr 2]]/MA1SONY[[#This Row],[Adj Close]]</f>
        <v>4.6395068883627703E-2</v>
      </c>
      <c r="N1071" s="9">
        <f t="shared" si="84"/>
        <v>19.224183333333333</v>
      </c>
      <c r="O1071" s="14">
        <f>MA1SONY[[#This Row],[Adj Close]]-MA1SONY[[#This Row],[6-MA]]</f>
        <v>-0.93488333333333173</v>
      </c>
      <c r="P1071" s="13">
        <f>(MA1SONY[[#This Row],[Adj Close]]-N1071)^2</f>
        <v>0.87400684694444142</v>
      </c>
      <c r="Q1071" s="13">
        <f>ABS(MA1SONY[[#This Row],[Erorr 3]])</f>
        <v>0.93488333333333173</v>
      </c>
      <c r="R1071" s="15">
        <f>MA1SONY[[#This Row],[Abs Erorr 3]]/MA1SONY[[#This Row],[Adj Close]]</f>
        <v>5.1116408683401317E-2</v>
      </c>
    </row>
    <row r="1072" spans="2:18">
      <c r="B1072" s="7">
        <v>45337.291666666664</v>
      </c>
      <c r="C1072" s="8">
        <v>18.3371</v>
      </c>
      <c r="D1072" s="9">
        <f t="shared" si="81"/>
        <v>18.289300000000001</v>
      </c>
      <c r="E1072" s="10">
        <f>MA1SONY[[#This Row],[Adj Close]]-MA1SONY[[#This Row],[Naive Trend ]]</f>
        <v>4.7799999999998732E-2</v>
      </c>
      <c r="F1072" s="6">
        <f t="shared" si="80"/>
        <v>2.2848399999998788E-3</v>
      </c>
      <c r="G1072" s="6">
        <f>ABS(MA1SONY[[#This Row],[Erorr 1]])</f>
        <v>4.7799999999998732E-2</v>
      </c>
      <c r="H1072" s="11">
        <f>MA1SONY[[#This Row],[Abs Erorr 1]]/MA1SONY[[#This Row],[Adj Close]]</f>
        <v>2.6067371612740692E-3</v>
      </c>
      <c r="I1072" s="9">
        <f t="shared" si="83"/>
        <v>18.855433333333334</v>
      </c>
      <c r="J1072" s="12">
        <f>(MA1SONY[[#This Row],[Adj Close]]-MA1SONY[[#This Row],[3-MA]])</f>
        <v>-0.51833333333333442</v>
      </c>
      <c r="K1072" s="13">
        <f t="shared" si="82"/>
        <v>0.26866944444444557</v>
      </c>
      <c r="L1072" s="13">
        <f>ABS(MA1SONY[[#This Row],[Erorr 2]])</f>
        <v>0.51833333333333442</v>
      </c>
      <c r="M1072" s="11">
        <f>MA1SONY[[#This Row],[Abs Erorr 2]]/MA1SONY[[#This Row],[Adj Close]]</f>
        <v>2.8266919705587822E-2</v>
      </c>
      <c r="N1072" s="9">
        <f t="shared" si="84"/>
        <v>19.051100000000002</v>
      </c>
      <c r="O1072" s="14">
        <f>MA1SONY[[#This Row],[Adj Close]]-MA1SONY[[#This Row],[6-MA]]</f>
        <v>-0.71400000000000219</v>
      </c>
      <c r="P1072" s="13">
        <f>(MA1SONY[[#This Row],[Adj Close]]-N1072)^2</f>
        <v>0.50979600000000314</v>
      </c>
      <c r="Q1072" s="13">
        <f>ABS(MA1SONY[[#This Row],[Erorr 3]])</f>
        <v>0.71400000000000219</v>
      </c>
      <c r="R1072" s="15">
        <f>MA1SONY[[#This Row],[Abs Erorr 3]]/MA1SONY[[#This Row],[Adj Close]]</f>
        <v>3.8937454668404613E-2</v>
      </c>
    </row>
    <row r="1073" spans="2:18">
      <c r="B1073" s="7">
        <v>45338.291666666664</v>
      </c>
      <c r="C1073" s="8">
        <v>17.709199999999999</v>
      </c>
      <c r="D1073" s="9">
        <f t="shared" si="81"/>
        <v>18.3371</v>
      </c>
      <c r="E1073" s="10">
        <f>MA1SONY[[#This Row],[Adj Close]]-MA1SONY[[#This Row],[Naive Trend ]]</f>
        <v>-0.62790000000000035</v>
      </c>
      <c r="F1073" s="6">
        <f t="shared" si="80"/>
        <v>0.39425841000000045</v>
      </c>
      <c r="G1073" s="6">
        <f>ABS(MA1SONY[[#This Row],[Erorr 1]])</f>
        <v>0.62790000000000035</v>
      </c>
      <c r="H1073" s="11">
        <f>MA1SONY[[#This Row],[Abs Erorr 1]]/MA1SONY[[#This Row],[Adj Close]]</f>
        <v>3.5456147087389624E-2</v>
      </c>
      <c r="I1073" s="9">
        <f t="shared" si="83"/>
        <v>18.578333333333333</v>
      </c>
      <c r="J1073" s="12">
        <f>(MA1SONY[[#This Row],[Adj Close]]-MA1SONY[[#This Row],[3-MA]])</f>
        <v>-0.86913333333333398</v>
      </c>
      <c r="K1073" s="13">
        <f t="shared" si="82"/>
        <v>0.75539275111111226</v>
      </c>
      <c r="L1073" s="13">
        <f>ABS(MA1SONY[[#This Row],[Erorr 2]])</f>
        <v>0.86913333333333398</v>
      </c>
      <c r="M1073" s="11">
        <f>MA1SONY[[#This Row],[Abs Erorr 2]]/MA1SONY[[#This Row],[Adj Close]]</f>
        <v>4.907806864981671E-2</v>
      </c>
      <c r="N1073" s="9">
        <f t="shared" si="84"/>
        <v>18.876016666666668</v>
      </c>
      <c r="O1073" s="14">
        <f>MA1SONY[[#This Row],[Adj Close]]-MA1SONY[[#This Row],[6-MA]]</f>
        <v>-1.1668166666666693</v>
      </c>
      <c r="P1073" s="13">
        <f>(MA1SONY[[#This Row],[Adj Close]]-N1073)^2</f>
        <v>1.3614611336111173</v>
      </c>
      <c r="Q1073" s="13">
        <f>ABS(MA1SONY[[#This Row],[Erorr 3]])</f>
        <v>1.1668166666666693</v>
      </c>
      <c r="R1073" s="15">
        <f>MA1SONY[[#This Row],[Abs Erorr 3]]/MA1SONY[[#This Row],[Adj Close]]</f>
        <v>6.5887598912806294E-2</v>
      </c>
    </row>
    <row r="1074" spans="2:18">
      <c r="B1074" s="7">
        <v>45342.291666666664</v>
      </c>
      <c r="C1074" s="8">
        <v>17.511900000000001</v>
      </c>
      <c r="D1074" s="9">
        <f t="shared" si="81"/>
        <v>17.709199999999999</v>
      </c>
      <c r="E1074" s="10">
        <f>MA1SONY[[#This Row],[Adj Close]]-MA1SONY[[#This Row],[Naive Trend ]]</f>
        <v>-0.19729999999999848</v>
      </c>
      <c r="F1074" s="6">
        <f t="shared" si="80"/>
        <v>3.89272899999994E-2</v>
      </c>
      <c r="G1074" s="6">
        <f>ABS(MA1SONY[[#This Row],[Erorr 1]])</f>
        <v>0.19729999999999848</v>
      </c>
      <c r="H1074" s="11">
        <f>MA1SONY[[#This Row],[Abs Erorr 1]]/MA1SONY[[#This Row],[Adj Close]]</f>
        <v>1.1266624409687039E-2</v>
      </c>
      <c r="I1074" s="9">
        <f t="shared" si="83"/>
        <v>18.111866666666668</v>
      </c>
      <c r="J1074" s="12">
        <f>(MA1SONY[[#This Row],[Adj Close]]-MA1SONY[[#This Row],[3-MA]])</f>
        <v>-0.59996666666666698</v>
      </c>
      <c r="K1074" s="13">
        <f t="shared" si="82"/>
        <v>0.35996000111111148</v>
      </c>
      <c r="L1074" s="13">
        <f>ABS(MA1SONY[[#This Row],[Erorr 2]])</f>
        <v>0.59996666666666698</v>
      </c>
      <c r="M1074" s="11">
        <f>MA1SONY[[#This Row],[Abs Erorr 2]]/MA1SONY[[#This Row],[Adj Close]]</f>
        <v>3.4260512375394271E-2</v>
      </c>
      <c r="N1074" s="9">
        <f t="shared" si="84"/>
        <v>18.624849999999999</v>
      </c>
      <c r="O1074" s="14">
        <f>MA1SONY[[#This Row],[Adj Close]]-MA1SONY[[#This Row],[6-MA]]</f>
        <v>-1.1129499999999979</v>
      </c>
      <c r="P1074" s="13">
        <f>(MA1SONY[[#This Row],[Adj Close]]-N1074)^2</f>
        <v>1.2386577024999952</v>
      </c>
      <c r="Q1074" s="13">
        <f>ABS(MA1SONY[[#This Row],[Erorr 3]])</f>
        <v>1.1129499999999979</v>
      </c>
      <c r="R1074" s="15">
        <f>MA1SONY[[#This Row],[Abs Erorr 3]]/MA1SONY[[#This Row],[Adj Close]]</f>
        <v>6.3553926187335352E-2</v>
      </c>
    </row>
    <row r="1075" spans="2:18">
      <c r="B1075" s="7">
        <v>45343.291666666664</v>
      </c>
      <c r="C1075" s="8">
        <v>17.320499999999999</v>
      </c>
      <c r="D1075" s="9">
        <f t="shared" si="81"/>
        <v>17.511900000000001</v>
      </c>
      <c r="E1075" s="10">
        <f>MA1SONY[[#This Row],[Adj Close]]-MA1SONY[[#This Row],[Naive Trend ]]</f>
        <v>-0.19140000000000157</v>
      </c>
      <c r="F1075" s="6">
        <f t="shared" si="80"/>
        <v>3.6633960000000604E-2</v>
      </c>
      <c r="G1075" s="6">
        <f>ABS(MA1SONY[[#This Row],[Erorr 1]])</f>
        <v>0.19140000000000157</v>
      </c>
      <c r="H1075" s="11">
        <f>MA1SONY[[#This Row],[Abs Erorr 1]]/MA1SONY[[#This Row],[Adj Close]]</f>
        <v>1.1050489304581367E-2</v>
      </c>
      <c r="I1075" s="9">
        <f t="shared" si="83"/>
        <v>17.852733333333333</v>
      </c>
      <c r="J1075" s="12">
        <f>(MA1SONY[[#This Row],[Adj Close]]-MA1SONY[[#This Row],[3-MA]])</f>
        <v>-0.532233333333334</v>
      </c>
      <c r="K1075" s="13">
        <f t="shared" si="82"/>
        <v>0.28327232111111184</v>
      </c>
      <c r="L1075" s="13">
        <f>ABS(MA1SONY[[#This Row],[Erorr 2]])</f>
        <v>0.532233333333334</v>
      </c>
      <c r="M1075" s="11">
        <f>MA1SONY[[#This Row],[Abs Erorr 2]]/MA1SONY[[#This Row],[Adj Close]]</f>
        <v>3.0728520154345084E-2</v>
      </c>
      <c r="N1075" s="9">
        <f t="shared" si="84"/>
        <v>18.354083333333332</v>
      </c>
      <c r="O1075" s="14">
        <f>MA1SONY[[#This Row],[Adj Close]]-MA1SONY[[#This Row],[6-MA]]</f>
        <v>-1.0335833333333326</v>
      </c>
      <c r="P1075" s="13">
        <f>(MA1SONY[[#This Row],[Adj Close]]-N1075)^2</f>
        <v>1.0682945069444429</v>
      </c>
      <c r="Q1075" s="13">
        <f>ABS(MA1SONY[[#This Row],[Erorr 3]])</f>
        <v>1.0335833333333326</v>
      </c>
      <c r="R1075" s="15">
        <f>MA1SONY[[#This Row],[Abs Erorr 3]]/MA1SONY[[#This Row],[Adj Close]]</f>
        <v>5.9673989395995074E-2</v>
      </c>
    </row>
    <row r="1076" spans="2:18">
      <c r="B1076" s="7">
        <v>45344.291666666664</v>
      </c>
      <c r="C1076" s="8">
        <v>17.605499999999999</v>
      </c>
      <c r="D1076" s="9">
        <f t="shared" si="81"/>
        <v>17.320499999999999</v>
      </c>
      <c r="E1076" s="10">
        <f>MA1SONY[[#This Row],[Adj Close]]-MA1SONY[[#This Row],[Naive Trend ]]</f>
        <v>0.28500000000000014</v>
      </c>
      <c r="F1076" s="6">
        <f t="shared" si="80"/>
        <v>8.1225000000000075E-2</v>
      </c>
      <c r="G1076" s="6">
        <f>ABS(MA1SONY[[#This Row],[Erorr 1]])</f>
        <v>0.28500000000000014</v>
      </c>
      <c r="H1076" s="11">
        <f>MA1SONY[[#This Row],[Abs Erorr 1]]/MA1SONY[[#This Row],[Adj Close]]</f>
        <v>1.6188123029735036E-2</v>
      </c>
      <c r="I1076" s="9">
        <f t="shared" si="83"/>
        <v>17.513866666666669</v>
      </c>
      <c r="J1076" s="12">
        <f>(MA1SONY[[#This Row],[Adj Close]]-MA1SONY[[#This Row],[3-MA]])</f>
        <v>9.1633333333330569E-2</v>
      </c>
      <c r="K1076" s="13">
        <f t="shared" si="82"/>
        <v>8.3966677777772714E-3</v>
      </c>
      <c r="L1076" s="13">
        <f>ABS(MA1SONY[[#This Row],[Erorr 2]])</f>
        <v>9.1633333333330569E-2</v>
      </c>
      <c r="M1076" s="11">
        <f>MA1SONY[[#This Row],[Abs Erorr 2]]/MA1SONY[[#This Row],[Adj Close]]</f>
        <v>5.2048128899111401E-3</v>
      </c>
      <c r="N1076" s="9">
        <f t="shared" si="84"/>
        <v>18.046099999999999</v>
      </c>
      <c r="O1076" s="14">
        <f>MA1SONY[[#This Row],[Adj Close]]-MA1SONY[[#This Row],[6-MA]]</f>
        <v>-0.44059999999999988</v>
      </c>
      <c r="P1076" s="13">
        <f>(MA1SONY[[#This Row],[Adj Close]]-N1076)^2</f>
        <v>0.19412835999999989</v>
      </c>
      <c r="Q1076" s="13">
        <f>ABS(MA1SONY[[#This Row],[Erorr 3]])</f>
        <v>0.44059999999999988</v>
      </c>
      <c r="R1076" s="15">
        <f>MA1SONY[[#This Row],[Abs Erorr 3]]/MA1SONY[[#This Row],[Adj Close]]</f>
        <v>2.5026270199653512E-2</v>
      </c>
    </row>
    <row r="1077" spans="2:18">
      <c r="B1077" s="7">
        <v>45345.291666666664</v>
      </c>
      <c r="C1077" s="8">
        <v>17.523800000000001</v>
      </c>
      <c r="D1077" s="9">
        <f t="shared" si="81"/>
        <v>17.605499999999999</v>
      </c>
      <c r="E1077" s="10">
        <f>MA1SONY[[#This Row],[Adj Close]]-MA1SONY[[#This Row],[Naive Trend ]]</f>
        <v>-8.1699999999997885E-2</v>
      </c>
      <c r="F1077" s="6">
        <f t="shared" si="80"/>
        <v>6.6748899999996541E-3</v>
      </c>
      <c r="G1077" s="6">
        <f>ABS(MA1SONY[[#This Row],[Erorr 1]])</f>
        <v>8.1699999999997885E-2</v>
      </c>
      <c r="H1077" s="11">
        <f>MA1SONY[[#This Row],[Abs Erorr 1]]/MA1SONY[[#This Row],[Adj Close]]</f>
        <v>4.6622307946905285E-3</v>
      </c>
      <c r="I1077" s="9">
        <f t="shared" si="83"/>
        <v>17.479299999999999</v>
      </c>
      <c r="J1077" s="12">
        <f>(MA1SONY[[#This Row],[Adj Close]]-MA1SONY[[#This Row],[3-MA]])</f>
        <v>4.4500000000002871E-2</v>
      </c>
      <c r="K1077" s="13">
        <f t="shared" si="82"/>
        <v>1.9802500000002557E-3</v>
      </c>
      <c r="L1077" s="13">
        <f>ABS(MA1SONY[[#This Row],[Erorr 2]])</f>
        <v>4.4500000000002871E-2</v>
      </c>
      <c r="M1077" s="11">
        <f>MA1SONY[[#This Row],[Abs Erorr 2]]/MA1SONY[[#This Row],[Adj Close]]</f>
        <v>2.5394035540238342E-3</v>
      </c>
      <c r="N1077" s="9">
        <f t="shared" si="84"/>
        <v>17.79558333333333</v>
      </c>
      <c r="O1077" s="14">
        <f>MA1SONY[[#This Row],[Adj Close]]-MA1SONY[[#This Row],[6-MA]]</f>
        <v>-0.27178333333332816</v>
      </c>
      <c r="P1077" s="13">
        <f>(MA1SONY[[#This Row],[Adj Close]]-N1077)^2</f>
        <v>7.3866180277774959E-2</v>
      </c>
      <c r="Q1077" s="13">
        <f>ABS(MA1SONY[[#This Row],[Erorr 3]])</f>
        <v>0.27178333333332816</v>
      </c>
      <c r="R1077" s="15">
        <f>MA1SONY[[#This Row],[Abs Erorr 3]]/MA1SONY[[#This Row],[Adj Close]]</f>
        <v>1.5509383429012437E-2</v>
      </c>
    </row>
    <row r="1078" spans="2:18">
      <c r="B1078" s="7">
        <v>45348.291666666664</v>
      </c>
      <c r="C1078" s="8">
        <v>17.157</v>
      </c>
      <c r="D1078" s="9">
        <f t="shared" si="81"/>
        <v>17.523800000000001</v>
      </c>
      <c r="E1078" s="10">
        <f>MA1SONY[[#This Row],[Adj Close]]-MA1SONY[[#This Row],[Naive Trend ]]</f>
        <v>-0.36680000000000135</v>
      </c>
      <c r="F1078" s="6">
        <f t="shared" si="80"/>
        <v>0.13454224000000098</v>
      </c>
      <c r="G1078" s="6">
        <f>ABS(MA1SONY[[#This Row],[Erorr 1]])</f>
        <v>0.36680000000000135</v>
      </c>
      <c r="H1078" s="11">
        <f>MA1SONY[[#This Row],[Abs Erorr 1]]/MA1SONY[[#This Row],[Adj Close]]</f>
        <v>2.1379028967768336E-2</v>
      </c>
      <c r="I1078" s="9">
        <f t="shared" si="83"/>
        <v>17.483266666666669</v>
      </c>
      <c r="J1078" s="12">
        <f>(MA1SONY[[#This Row],[Adj Close]]-MA1SONY[[#This Row],[3-MA]])</f>
        <v>-0.32626666666666893</v>
      </c>
      <c r="K1078" s="13">
        <f t="shared" si="82"/>
        <v>0.10644993777777925</v>
      </c>
      <c r="L1078" s="13">
        <f>ABS(MA1SONY[[#This Row],[Erorr 2]])</f>
        <v>0.32626666666666893</v>
      </c>
      <c r="M1078" s="11">
        <f>MA1SONY[[#This Row],[Abs Erorr 2]]/MA1SONY[[#This Row],[Adj Close]]</f>
        <v>1.901653358201719E-2</v>
      </c>
      <c r="N1078" s="9">
        <f t="shared" si="84"/>
        <v>17.667999999999996</v>
      </c>
      <c r="O1078" s="14">
        <f>MA1SONY[[#This Row],[Adj Close]]-MA1SONY[[#This Row],[6-MA]]</f>
        <v>-0.51099999999999568</v>
      </c>
      <c r="P1078" s="13">
        <f>(MA1SONY[[#This Row],[Adj Close]]-N1078)^2</f>
        <v>0.26112099999999561</v>
      </c>
      <c r="Q1078" s="13">
        <f>ABS(MA1SONY[[#This Row],[Erorr 3]])</f>
        <v>0.51099999999999568</v>
      </c>
      <c r="R1078" s="15">
        <f>MA1SONY[[#This Row],[Abs Erorr 3]]/MA1SONY[[#This Row],[Adj Close]]</f>
        <v>2.9783761729905909E-2</v>
      </c>
    </row>
    <row r="1079" spans="2:18">
      <c r="B1079" s="7">
        <v>45349.291666666664</v>
      </c>
      <c r="C1079" s="8">
        <v>17.101199999999999</v>
      </c>
      <c r="D1079" s="9">
        <f t="shared" si="81"/>
        <v>17.157</v>
      </c>
      <c r="E1079" s="10">
        <f>MA1SONY[[#This Row],[Adj Close]]-MA1SONY[[#This Row],[Naive Trend ]]</f>
        <v>-5.5800000000001404E-2</v>
      </c>
      <c r="F1079" s="6">
        <f t="shared" si="80"/>
        <v>3.1136400000001565E-3</v>
      </c>
      <c r="G1079" s="6">
        <f>ABS(MA1SONY[[#This Row],[Erorr 1]])</f>
        <v>5.5800000000001404E-2</v>
      </c>
      <c r="H1079" s="11">
        <f>MA1SONY[[#This Row],[Abs Erorr 1]]/MA1SONY[[#This Row],[Adj Close]]</f>
        <v>3.2629289172690459E-3</v>
      </c>
      <c r="I1079" s="9">
        <f t="shared" si="83"/>
        <v>17.428766666666665</v>
      </c>
      <c r="J1079" s="12">
        <f>(MA1SONY[[#This Row],[Adj Close]]-MA1SONY[[#This Row],[3-MA]])</f>
        <v>-0.3275666666666659</v>
      </c>
      <c r="K1079" s="13">
        <f t="shared" si="82"/>
        <v>0.1072999211111106</v>
      </c>
      <c r="L1079" s="13">
        <f>ABS(MA1SONY[[#This Row],[Erorr 2]])</f>
        <v>0.3275666666666659</v>
      </c>
      <c r="M1079" s="11">
        <f>MA1SONY[[#This Row],[Abs Erorr 2]]/MA1SONY[[#This Row],[Adj Close]]</f>
        <v>1.9154601236560355E-2</v>
      </c>
      <c r="N1079" s="9">
        <f t="shared" si="84"/>
        <v>17.471316666666663</v>
      </c>
      <c r="O1079" s="14">
        <f>MA1SONY[[#This Row],[Adj Close]]-MA1SONY[[#This Row],[6-MA]]</f>
        <v>-0.37011666666666443</v>
      </c>
      <c r="P1079" s="13">
        <f>(MA1SONY[[#This Row],[Adj Close]]-N1079)^2</f>
        <v>0.13698634694444278</v>
      </c>
      <c r="Q1079" s="13">
        <f>ABS(MA1SONY[[#This Row],[Erorr 3]])</f>
        <v>0.37011666666666443</v>
      </c>
      <c r="R1079" s="15">
        <f>MA1SONY[[#This Row],[Abs Erorr 3]]/MA1SONY[[#This Row],[Adj Close]]</f>
        <v>2.1642730724549416E-2</v>
      </c>
    </row>
    <row r="1080" spans="2:18">
      <c r="B1080" s="7">
        <v>45350.291666666664</v>
      </c>
      <c r="C1080" s="8">
        <v>16.9756</v>
      </c>
      <c r="D1080" s="9">
        <f t="shared" si="81"/>
        <v>17.101199999999999</v>
      </c>
      <c r="E1080" s="10">
        <f>MA1SONY[[#This Row],[Adj Close]]-MA1SONY[[#This Row],[Naive Trend ]]</f>
        <v>-0.1255999999999986</v>
      </c>
      <c r="F1080" s="6">
        <f t="shared" si="80"/>
        <v>1.5775359999999648E-2</v>
      </c>
      <c r="G1080" s="6">
        <f>ABS(MA1SONY[[#This Row],[Erorr 1]])</f>
        <v>0.1255999999999986</v>
      </c>
      <c r="H1080" s="11">
        <f>MA1SONY[[#This Row],[Abs Erorr 1]]/MA1SONY[[#This Row],[Adj Close]]</f>
        <v>7.3988548269279791E-3</v>
      </c>
      <c r="I1080" s="9">
        <f t="shared" si="83"/>
        <v>17.260666666666669</v>
      </c>
      <c r="J1080" s="12">
        <f>(MA1SONY[[#This Row],[Adj Close]]-MA1SONY[[#This Row],[3-MA]])</f>
        <v>-0.28506666666666902</v>
      </c>
      <c r="K1080" s="13">
        <f t="shared" si="82"/>
        <v>8.1263004444445786E-2</v>
      </c>
      <c r="L1080" s="13">
        <f>ABS(MA1SONY[[#This Row],[Erorr 2]])</f>
        <v>0.28506666666666902</v>
      </c>
      <c r="M1080" s="11">
        <f>MA1SONY[[#This Row],[Abs Erorr 2]]/MA1SONY[[#This Row],[Adj Close]]</f>
        <v>1.6792729957507777E-2</v>
      </c>
      <c r="N1080" s="9">
        <f t="shared" si="84"/>
        <v>17.369983333333334</v>
      </c>
      <c r="O1080" s="14">
        <f>MA1SONY[[#This Row],[Adj Close]]-MA1SONY[[#This Row],[6-MA]]</f>
        <v>-0.39438333333333375</v>
      </c>
      <c r="P1080" s="13">
        <f>(MA1SONY[[#This Row],[Adj Close]]-N1080)^2</f>
        <v>0.15553821361111145</v>
      </c>
      <c r="Q1080" s="13">
        <f>ABS(MA1SONY[[#This Row],[Erorr 3]])</f>
        <v>0.39438333333333375</v>
      </c>
      <c r="R1080" s="15">
        <f>MA1SONY[[#This Row],[Abs Erorr 3]]/MA1SONY[[#This Row],[Adj Close]]</f>
        <v>2.3232364884500915E-2</v>
      </c>
    </row>
    <row r="1081" spans="2:18">
      <c r="B1081" s="7">
        <v>45351.291666666664</v>
      </c>
      <c r="C1081" s="8">
        <v>17.1052</v>
      </c>
      <c r="D1081" s="9">
        <f t="shared" si="81"/>
        <v>16.9756</v>
      </c>
      <c r="E1081" s="10">
        <f>MA1SONY[[#This Row],[Adj Close]]-MA1SONY[[#This Row],[Naive Trend ]]</f>
        <v>0.12959999999999994</v>
      </c>
      <c r="F1081" s="6">
        <f t="shared" si="80"/>
        <v>1.6796159999999984E-2</v>
      </c>
      <c r="G1081" s="6">
        <f>ABS(MA1SONY[[#This Row],[Erorr 1]])</f>
        <v>0.12959999999999994</v>
      </c>
      <c r="H1081" s="11">
        <f>MA1SONY[[#This Row],[Abs Erorr 1]]/MA1SONY[[#This Row],[Adj Close]]</f>
        <v>7.5766433599139408E-3</v>
      </c>
      <c r="I1081" s="9">
        <f t="shared" si="83"/>
        <v>17.077933333333334</v>
      </c>
      <c r="J1081" s="12">
        <f>(MA1SONY[[#This Row],[Adj Close]]-MA1SONY[[#This Row],[3-MA]])</f>
        <v>2.7266666666665884E-2</v>
      </c>
      <c r="K1081" s="13">
        <f t="shared" si="82"/>
        <v>7.4347111111106848E-4</v>
      </c>
      <c r="L1081" s="13">
        <f>ABS(MA1SONY[[#This Row],[Erorr 2]])</f>
        <v>2.7266666666665884E-2</v>
      </c>
      <c r="M1081" s="11">
        <f>MA1SONY[[#This Row],[Abs Erorr 2]]/MA1SONY[[#This Row],[Adj Close]]</f>
        <v>1.594057167800779E-3</v>
      </c>
      <c r="N1081" s="9">
        <f t="shared" si="84"/>
        <v>17.2806</v>
      </c>
      <c r="O1081" s="14">
        <f>MA1SONY[[#This Row],[Adj Close]]-MA1SONY[[#This Row],[6-MA]]</f>
        <v>-0.17539999999999978</v>
      </c>
      <c r="P1081" s="13">
        <f>(MA1SONY[[#This Row],[Adj Close]]-N1081)^2</f>
        <v>3.0765159999999923E-2</v>
      </c>
      <c r="Q1081" s="13">
        <f>ABS(MA1SONY[[#This Row],[Erorr 3]])</f>
        <v>0.17539999999999978</v>
      </c>
      <c r="R1081" s="15">
        <f>MA1SONY[[#This Row],[Abs Erorr 3]]/MA1SONY[[#This Row],[Adj Close]]</f>
        <v>1.0254191707784754E-2</v>
      </c>
    </row>
    <row r="1082" spans="2:18">
      <c r="B1082" s="7">
        <v>45352.291666666664</v>
      </c>
      <c r="C1082" s="8">
        <v>17.5457</v>
      </c>
      <c r="D1082" s="9">
        <f t="shared" si="81"/>
        <v>17.1052</v>
      </c>
      <c r="E1082" s="10">
        <f>MA1SONY[[#This Row],[Adj Close]]-MA1SONY[[#This Row],[Naive Trend ]]</f>
        <v>0.44050000000000011</v>
      </c>
      <c r="F1082" s="6">
        <f t="shared" si="80"/>
        <v>0.19404025000000011</v>
      </c>
      <c r="G1082" s="6">
        <f>ABS(MA1SONY[[#This Row],[Erorr 1]])</f>
        <v>0.44050000000000011</v>
      </c>
      <c r="H1082" s="11">
        <f>MA1SONY[[#This Row],[Abs Erorr 1]]/MA1SONY[[#This Row],[Adj Close]]</f>
        <v>2.510586639461521E-2</v>
      </c>
      <c r="I1082" s="9">
        <f t="shared" si="83"/>
        <v>17.060666666666666</v>
      </c>
      <c r="J1082" s="12">
        <f>(MA1SONY[[#This Row],[Adj Close]]-MA1SONY[[#This Row],[3-MA]])</f>
        <v>0.48503333333333387</v>
      </c>
      <c r="K1082" s="13">
        <f t="shared" si="82"/>
        <v>0.23525733444444497</v>
      </c>
      <c r="L1082" s="13">
        <f>ABS(MA1SONY[[#This Row],[Erorr 2]])</f>
        <v>0.48503333333333387</v>
      </c>
      <c r="M1082" s="11">
        <f>MA1SONY[[#This Row],[Abs Erorr 2]]/MA1SONY[[#This Row],[Adj Close]]</f>
        <v>2.7644000144384884E-2</v>
      </c>
      <c r="N1082" s="9">
        <f t="shared" si="84"/>
        <v>17.244716666666665</v>
      </c>
      <c r="O1082" s="14">
        <f>MA1SONY[[#This Row],[Adj Close]]-MA1SONY[[#This Row],[6-MA]]</f>
        <v>0.30098333333333471</v>
      </c>
      <c r="P1082" s="13">
        <f>(MA1SONY[[#This Row],[Adj Close]]-N1082)^2</f>
        <v>9.0590966944445281E-2</v>
      </c>
      <c r="Q1082" s="13">
        <f>ABS(MA1SONY[[#This Row],[Erorr 3]])</f>
        <v>0.30098333333333471</v>
      </c>
      <c r="R1082" s="15">
        <f>MA1SONY[[#This Row],[Abs Erorr 3]]/MA1SONY[[#This Row],[Adj Close]]</f>
        <v>1.7154250519120624E-2</v>
      </c>
    </row>
    <row r="1083" spans="2:18">
      <c r="B1083" s="7">
        <v>45355.291666666664</v>
      </c>
      <c r="C1083" s="8">
        <v>17.238800000000001</v>
      </c>
      <c r="D1083" s="9">
        <f t="shared" si="81"/>
        <v>17.5457</v>
      </c>
      <c r="E1083" s="10">
        <f>MA1SONY[[#This Row],[Adj Close]]-MA1SONY[[#This Row],[Naive Trend ]]</f>
        <v>-0.30689999999999884</v>
      </c>
      <c r="F1083" s="6">
        <f t="shared" si="80"/>
        <v>9.4187609999999283E-2</v>
      </c>
      <c r="G1083" s="6">
        <f>ABS(MA1SONY[[#This Row],[Erorr 1]])</f>
        <v>0.30689999999999884</v>
      </c>
      <c r="H1083" s="11">
        <f>MA1SONY[[#This Row],[Abs Erorr 1]]/MA1SONY[[#This Row],[Adj Close]]</f>
        <v>1.7802863308350861E-2</v>
      </c>
      <c r="I1083" s="9">
        <f t="shared" si="83"/>
        <v>17.208833333333331</v>
      </c>
      <c r="J1083" s="12">
        <f>(MA1SONY[[#This Row],[Adj Close]]-MA1SONY[[#This Row],[3-MA]])</f>
        <v>2.996666666667025E-2</v>
      </c>
      <c r="K1083" s="13">
        <f t="shared" si="82"/>
        <v>8.9800111111132581E-4</v>
      </c>
      <c r="L1083" s="13">
        <f>ABS(MA1SONY[[#This Row],[Erorr 2]])</f>
        <v>2.996666666667025E-2</v>
      </c>
      <c r="M1083" s="11">
        <f>MA1SONY[[#This Row],[Abs Erorr 2]]/MA1SONY[[#This Row],[Adj Close]]</f>
        <v>1.7383267203442379E-3</v>
      </c>
      <c r="N1083" s="9">
        <f t="shared" si="84"/>
        <v>17.234749999999998</v>
      </c>
      <c r="O1083" s="14">
        <f>MA1SONY[[#This Row],[Adj Close]]-MA1SONY[[#This Row],[6-MA]]</f>
        <v>4.0500000000029956E-3</v>
      </c>
      <c r="P1083" s="13">
        <f>(MA1SONY[[#This Row],[Adj Close]]-N1083)^2</f>
        <v>1.6402500000024263E-5</v>
      </c>
      <c r="Q1083" s="13">
        <f>ABS(MA1SONY[[#This Row],[Erorr 3]])</f>
        <v>4.0500000000029956E-3</v>
      </c>
      <c r="R1083" s="15">
        <f>MA1SONY[[#This Row],[Abs Erorr 3]]/MA1SONY[[#This Row],[Adj Close]]</f>
        <v>2.3493514629805993E-4</v>
      </c>
    </row>
    <row r="1084" spans="2:18">
      <c r="B1084" s="7">
        <v>45356.291666666664</v>
      </c>
      <c r="C1084" s="8">
        <v>17.075299999999999</v>
      </c>
      <c r="D1084" s="9">
        <f t="shared" si="81"/>
        <v>17.238800000000001</v>
      </c>
      <c r="E1084" s="10">
        <f>MA1SONY[[#This Row],[Adj Close]]-MA1SONY[[#This Row],[Naive Trend ]]</f>
        <v>-0.16350000000000264</v>
      </c>
      <c r="F1084" s="6">
        <f t="shared" si="80"/>
        <v>2.6732250000000863E-2</v>
      </c>
      <c r="G1084" s="6">
        <f>ABS(MA1SONY[[#This Row],[Erorr 1]])</f>
        <v>0.16350000000000264</v>
      </c>
      <c r="H1084" s="11">
        <f>MA1SONY[[#This Row],[Abs Erorr 1]]/MA1SONY[[#This Row],[Adj Close]]</f>
        <v>9.5752344029096208E-3</v>
      </c>
      <c r="I1084" s="9">
        <f t="shared" si="83"/>
        <v>17.296566666666667</v>
      </c>
      <c r="J1084" s="12">
        <f>(MA1SONY[[#This Row],[Adj Close]]-MA1SONY[[#This Row],[3-MA]])</f>
        <v>-0.2212666666666685</v>
      </c>
      <c r="K1084" s="13">
        <f t="shared" si="82"/>
        <v>4.8958937777778586E-2</v>
      </c>
      <c r="L1084" s="13">
        <f>ABS(MA1SONY[[#This Row],[Erorr 2]])</f>
        <v>0.2212666666666685</v>
      </c>
      <c r="M1084" s="11">
        <f>MA1SONY[[#This Row],[Abs Erorr 2]]/MA1SONY[[#This Row],[Adj Close]]</f>
        <v>1.295828867818829E-2</v>
      </c>
      <c r="N1084" s="9">
        <f t="shared" si="84"/>
        <v>17.187249999999999</v>
      </c>
      <c r="O1084" s="14">
        <f>MA1SONY[[#This Row],[Adj Close]]-MA1SONY[[#This Row],[6-MA]]</f>
        <v>-0.11195000000000022</v>
      </c>
      <c r="P1084" s="13">
        <f>(MA1SONY[[#This Row],[Adj Close]]-N1084)^2</f>
        <v>1.2532802500000049E-2</v>
      </c>
      <c r="Q1084" s="13">
        <f>ABS(MA1SONY[[#This Row],[Erorr 3]])</f>
        <v>0.11195000000000022</v>
      </c>
      <c r="R1084" s="15">
        <f>MA1SONY[[#This Row],[Abs Erorr 3]]/MA1SONY[[#This Row],[Adj Close]]</f>
        <v>6.5562537700655467E-3</v>
      </c>
    </row>
    <row r="1085" spans="2:18">
      <c r="B1085" s="7">
        <v>45357.291666666664</v>
      </c>
      <c r="C1085" s="8">
        <v>17.296600000000002</v>
      </c>
      <c r="D1085" s="9">
        <f t="shared" si="81"/>
        <v>17.075299999999999</v>
      </c>
      <c r="E1085" s="10">
        <f>MA1SONY[[#This Row],[Adj Close]]-MA1SONY[[#This Row],[Naive Trend ]]</f>
        <v>0.22130000000000294</v>
      </c>
      <c r="F1085" s="6">
        <f t="shared" si="80"/>
        <v>4.8973690000001298E-2</v>
      </c>
      <c r="G1085" s="6">
        <f>ABS(MA1SONY[[#This Row],[Erorr 1]])</f>
        <v>0.22130000000000294</v>
      </c>
      <c r="H1085" s="11">
        <f>MA1SONY[[#This Row],[Abs Erorr 1]]/MA1SONY[[#This Row],[Adj Close]]</f>
        <v>1.2794422025138056E-2</v>
      </c>
      <c r="I1085" s="9">
        <f t="shared" si="83"/>
        <v>17.2866</v>
      </c>
      <c r="J1085" s="12">
        <f>(MA1SONY[[#This Row],[Adj Close]]-MA1SONY[[#This Row],[3-MA]])</f>
        <v>1.0000000000001563E-2</v>
      </c>
      <c r="K1085" s="13">
        <f t="shared" si="82"/>
        <v>1.0000000000003127E-4</v>
      </c>
      <c r="L1085" s="13">
        <f>ABS(MA1SONY[[#This Row],[Erorr 2]])</f>
        <v>1.0000000000001563E-2</v>
      </c>
      <c r="M1085" s="11">
        <f>MA1SONY[[#This Row],[Abs Erorr 2]]/MA1SONY[[#This Row],[Adj Close]]</f>
        <v>5.7814830660370034E-4</v>
      </c>
      <c r="N1085" s="9">
        <f t="shared" si="84"/>
        <v>17.173633333333331</v>
      </c>
      <c r="O1085" s="14">
        <f>MA1SONY[[#This Row],[Adj Close]]-MA1SONY[[#This Row],[6-MA]]</f>
        <v>0.12296666666667022</v>
      </c>
      <c r="P1085" s="13">
        <f>(MA1SONY[[#This Row],[Adj Close]]-N1085)^2</f>
        <v>1.5120801111111986E-2</v>
      </c>
      <c r="Q1085" s="13">
        <f>ABS(MA1SONY[[#This Row],[Erorr 3]])</f>
        <v>0.12296666666667022</v>
      </c>
      <c r="R1085" s="15">
        <f>MA1SONY[[#This Row],[Abs Erorr 3]]/MA1SONY[[#This Row],[Adj Close]]</f>
        <v>7.1092970102025954E-3</v>
      </c>
    </row>
    <row r="1086" spans="2:18">
      <c r="B1086" s="7">
        <v>45358.291666666664</v>
      </c>
      <c r="C1086" s="8">
        <v>17.322500000000002</v>
      </c>
      <c r="D1086" s="9">
        <f t="shared" si="81"/>
        <v>17.296600000000002</v>
      </c>
      <c r="E1086" s="10">
        <f>MA1SONY[[#This Row],[Adj Close]]-MA1SONY[[#This Row],[Naive Trend ]]</f>
        <v>2.5900000000000034E-2</v>
      </c>
      <c r="F1086" s="6">
        <f t="shared" si="80"/>
        <v>6.7081000000000172E-4</v>
      </c>
      <c r="G1086" s="6">
        <f>ABS(MA1SONY[[#This Row],[Erorr 1]])</f>
        <v>2.5900000000000034E-2</v>
      </c>
      <c r="H1086" s="11">
        <f>MA1SONY[[#This Row],[Abs Erorr 1]]/MA1SONY[[#This Row],[Adj Close]]</f>
        <v>1.4951652475104652E-3</v>
      </c>
      <c r="I1086" s="9">
        <f t="shared" si="83"/>
        <v>17.203566666666664</v>
      </c>
      <c r="J1086" s="12">
        <f>(MA1SONY[[#This Row],[Adj Close]]-MA1SONY[[#This Row],[3-MA]])</f>
        <v>0.118933333333338</v>
      </c>
      <c r="K1086" s="13">
        <f t="shared" si="82"/>
        <v>1.4145137777778887E-2</v>
      </c>
      <c r="L1086" s="13">
        <f>ABS(MA1SONY[[#This Row],[Erorr 2]])</f>
        <v>0.118933333333338</v>
      </c>
      <c r="M1086" s="11">
        <f>MA1SONY[[#This Row],[Abs Erorr 2]]/MA1SONY[[#This Row],[Adj Close]]</f>
        <v>6.8658296050418816E-3</v>
      </c>
      <c r="N1086" s="9">
        <f t="shared" si="84"/>
        <v>17.206199999999999</v>
      </c>
      <c r="O1086" s="14">
        <f>MA1SONY[[#This Row],[Adj Close]]-MA1SONY[[#This Row],[6-MA]]</f>
        <v>0.11630000000000251</v>
      </c>
      <c r="P1086" s="13">
        <f>(MA1SONY[[#This Row],[Adj Close]]-N1086)^2</f>
        <v>1.3525690000000585E-2</v>
      </c>
      <c r="Q1086" s="13">
        <f>ABS(MA1SONY[[#This Row],[Erorr 3]])</f>
        <v>0.11630000000000251</v>
      </c>
      <c r="R1086" s="15">
        <f>MA1SONY[[#This Row],[Abs Erorr 3]]/MA1SONY[[#This Row],[Adj Close]]</f>
        <v>6.7138115168135374E-3</v>
      </c>
    </row>
    <row r="1087" spans="2:18">
      <c r="B1087" s="7">
        <v>45359.291666666664</v>
      </c>
      <c r="C1087" s="8">
        <v>17.3843</v>
      </c>
      <c r="D1087" s="9">
        <f t="shared" si="81"/>
        <v>17.322500000000002</v>
      </c>
      <c r="E1087" s="10">
        <f>MA1SONY[[#This Row],[Adj Close]]-MA1SONY[[#This Row],[Naive Trend ]]</f>
        <v>6.1799999999998079E-2</v>
      </c>
      <c r="F1087" s="6">
        <f t="shared" si="80"/>
        <v>3.8192399999997626E-3</v>
      </c>
      <c r="G1087" s="6">
        <f>ABS(MA1SONY[[#This Row],[Erorr 1]])</f>
        <v>6.1799999999998079E-2</v>
      </c>
      <c r="H1087" s="11">
        <f>MA1SONY[[#This Row],[Abs Erorr 1]]/MA1SONY[[#This Row],[Adj Close]]</f>
        <v>3.5549317487617036E-3</v>
      </c>
      <c r="I1087" s="9">
        <f t="shared" si="83"/>
        <v>17.231466666666666</v>
      </c>
      <c r="J1087" s="12">
        <f>(MA1SONY[[#This Row],[Adj Close]]-MA1SONY[[#This Row],[3-MA]])</f>
        <v>0.1528333333333336</v>
      </c>
      <c r="K1087" s="13">
        <f t="shared" si="82"/>
        <v>2.3358027777777859E-2</v>
      </c>
      <c r="L1087" s="13">
        <f>ABS(MA1SONY[[#This Row],[Erorr 2]])</f>
        <v>0.1528333333333336</v>
      </c>
      <c r="M1087" s="11">
        <f>MA1SONY[[#This Row],[Abs Erorr 2]]/MA1SONY[[#This Row],[Adj Close]]</f>
        <v>8.7914574261450627E-3</v>
      </c>
      <c r="N1087" s="9">
        <f t="shared" si="84"/>
        <v>17.264016666666667</v>
      </c>
      <c r="O1087" s="14">
        <f>MA1SONY[[#This Row],[Adj Close]]-MA1SONY[[#This Row],[6-MA]]</f>
        <v>0.12028333333333308</v>
      </c>
      <c r="P1087" s="13">
        <f>(MA1SONY[[#This Row],[Adj Close]]-N1087)^2</f>
        <v>1.4468080277777715E-2</v>
      </c>
      <c r="Q1087" s="13">
        <f>ABS(MA1SONY[[#This Row],[Erorr 3]])</f>
        <v>0.12028333333333308</v>
      </c>
      <c r="R1087" s="15">
        <f>MA1SONY[[#This Row],[Abs Erorr 3]]/MA1SONY[[#This Row],[Adj Close]]</f>
        <v>6.9190783254622322E-3</v>
      </c>
    </row>
    <row r="1088" spans="2:18">
      <c r="B1088" s="7">
        <v>45362.291666666664</v>
      </c>
      <c r="C1088" s="8">
        <v>17.294599999999999</v>
      </c>
      <c r="D1088" s="9">
        <f t="shared" si="81"/>
        <v>17.3843</v>
      </c>
      <c r="E1088" s="10">
        <f>MA1SONY[[#This Row],[Adj Close]]-MA1SONY[[#This Row],[Naive Trend ]]</f>
        <v>-8.9700000000000557E-2</v>
      </c>
      <c r="F1088" s="6">
        <f t="shared" si="80"/>
        <v>8.0460900000000994E-3</v>
      </c>
      <c r="G1088" s="6">
        <f>ABS(MA1SONY[[#This Row],[Erorr 1]])</f>
        <v>8.9700000000000557E-2</v>
      </c>
      <c r="H1088" s="11">
        <f>MA1SONY[[#This Row],[Abs Erorr 1]]/MA1SONY[[#This Row],[Adj Close]]</f>
        <v>5.1865900338834408E-3</v>
      </c>
      <c r="I1088" s="9">
        <f t="shared" si="83"/>
        <v>17.334466666666668</v>
      </c>
      <c r="J1088" s="12">
        <f>(MA1SONY[[#This Row],[Adj Close]]-MA1SONY[[#This Row],[3-MA]])</f>
        <v>-3.9866666666668493E-2</v>
      </c>
      <c r="K1088" s="13">
        <f t="shared" si="82"/>
        <v>1.5893511111112568E-3</v>
      </c>
      <c r="L1088" s="13">
        <f>ABS(MA1SONY[[#This Row],[Erorr 2]])</f>
        <v>3.9866666666668493E-2</v>
      </c>
      <c r="M1088" s="11">
        <f>MA1SONY[[#This Row],[Abs Erorr 2]]/MA1SONY[[#This Row],[Adj Close]]</f>
        <v>2.3051511261705094E-3</v>
      </c>
      <c r="N1088" s="9">
        <f t="shared" si="84"/>
        <v>17.310533333333336</v>
      </c>
      <c r="O1088" s="14">
        <f>MA1SONY[[#This Row],[Adj Close]]-MA1SONY[[#This Row],[6-MA]]</f>
        <v>-1.5933333333336464E-2</v>
      </c>
      <c r="P1088" s="13">
        <f>(MA1SONY[[#This Row],[Adj Close]]-N1088)^2</f>
        <v>2.5387111111121086E-4</v>
      </c>
      <c r="Q1088" s="13">
        <f>ABS(MA1SONY[[#This Row],[Erorr 3]])</f>
        <v>1.5933333333336464E-2</v>
      </c>
      <c r="R1088" s="15">
        <f>MA1SONY[[#This Row],[Abs Erorr 3]]/MA1SONY[[#This Row],[Adj Close]]</f>
        <v>9.2128949691443944E-4</v>
      </c>
    </row>
    <row r="1089" spans="2:18">
      <c r="B1089" s="7">
        <v>45363.291666666664</v>
      </c>
      <c r="C1089" s="8">
        <v>17.491900000000001</v>
      </c>
      <c r="D1089" s="9">
        <f t="shared" si="81"/>
        <v>17.294599999999999</v>
      </c>
      <c r="E1089" s="10">
        <f>MA1SONY[[#This Row],[Adj Close]]-MA1SONY[[#This Row],[Naive Trend ]]</f>
        <v>0.19730000000000203</v>
      </c>
      <c r="F1089" s="6">
        <f t="shared" si="80"/>
        <v>3.8927290000000801E-2</v>
      </c>
      <c r="G1089" s="6">
        <f>ABS(MA1SONY[[#This Row],[Erorr 1]])</f>
        <v>0.19730000000000203</v>
      </c>
      <c r="H1089" s="11">
        <f>MA1SONY[[#This Row],[Abs Erorr 1]]/MA1SONY[[#This Row],[Adj Close]]</f>
        <v>1.1279506514443944E-2</v>
      </c>
      <c r="I1089" s="9">
        <f t="shared" si="83"/>
        <v>17.3338</v>
      </c>
      <c r="J1089" s="12">
        <f>(MA1SONY[[#This Row],[Adj Close]]-MA1SONY[[#This Row],[3-MA]])</f>
        <v>0.15810000000000102</v>
      </c>
      <c r="K1089" s="13">
        <f t="shared" si="82"/>
        <v>2.4995610000000321E-2</v>
      </c>
      <c r="L1089" s="13">
        <f>ABS(MA1SONY[[#This Row],[Erorr 2]])</f>
        <v>0.15810000000000102</v>
      </c>
      <c r="M1089" s="11">
        <f>MA1SONY[[#This Row],[Abs Erorr 2]]/MA1SONY[[#This Row],[Adj Close]]</f>
        <v>9.0384692343313758E-3</v>
      </c>
      <c r="N1089" s="9">
        <f t="shared" si="84"/>
        <v>17.268683333333332</v>
      </c>
      <c r="O1089" s="14">
        <f>MA1SONY[[#This Row],[Adj Close]]-MA1SONY[[#This Row],[6-MA]]</f>
        <v>0.22321666666666928</v>
      </c>
      <c r="P1089" s="13">
        <f>(MA1SONY[[#This Row],[Adj Close]]-N1089)^2</f>
        <v>4.9825680277778943E-2</v>
      </c>
      <c r="Q1089" s="13">
        <f>ABS(MA1SONY[[#This Row],[Erorr 3]])</f>
        <v>0.22321666666666928</v>
      </c>
      <c r="R1089" s="15">
        <f>MA1SONY[[#This Row],[Abs Erorr 3]]/MA1SONY[[#This Row],[Adj Close]]</f>
        <v>1.2761144682205437E-2</v>
      </c>
    </row>
    <row r="1090" spans="2:18">
      <c r="B1090" s="7">
        <v>45364.291666666664</v>
      </c>
      <c r="C1090" s="8">
        <v>17.509899999999998</v>
      </c>
      <c r="D1090" s="9">
        <f t="shared" si="81"/>
        <v>17.491900000000001</v>
      </c>
      <c r="E1090" s="10">
        <f>MA1SONY[[#This Row],[Adj Close]]-MA1SONY[[#This Row],[Naive Trend ]]</f>
        <v>1.7999999999997129E-2</v>
      </c>
      <c r="F1090" s="6">
        <f t="shared" si="80"/>
        <v>3.2399999999989664E-4</v>
      </c>
      <c r="G1090" s="6">
        <f>ABS(MA1SONY[[#This Row],[Erorr 1]])</f>
        <v>1.7999999999997129E-2</v>
      </c>
      <c r="H1090" s="11">
        <f>MA1SONY[[#This Row],[Abs Erorr 1]]/MA1SONY[[#This Row],[Adj Close]]</f>
        <v>1.0279898800105729E-3</v>
      </c>
      <c r="I1090" s="9">
        <f t="shared" si="83"/>
        <v>17.390266666666665</v>
      </c>
      <c r="J1090" s="12">
        <f>(MA1SONY[[#This Row],[Adj Close]]-MA1SONY[[#This Row],[3-MA]])</f>
        <v>0.11963333333333281</v>
      </c>
      <c r="K1090" s="13">
        <f t="shared" si="82"/>
        <v>1.4312134444444321E-2</v>
      </c>
      <c r="L1090" s="13">
        <f>ABS(MA1SONY[[#This Row],[Erorr 2]])</f>
        <v>0.11963333333333281</v>
      </c>
      <c r="M1090" s="11">
        <f>MA1SONY[[#This Row],[Abs Erorr 2]]/MA1SONY[[#This Row],[Adj Close]]</f>
        <v>6.8323253321454051E-3</v>
      </c>
      <c r="N1090" s="9">
        <f t="shared" si="84"/>
        <v>17.310866666666666</v>
      </c>
      <c r="O1090" s="14">
        <f>MA1SONY[[#This Row],[Adj Close]]-MA1SONY[[#This Row],[6-MA]]</f>
        <v>0.19903333333333251</v>
      </c>
      <c r="P1090" s="13">
        <f>(MA1SONY[[#This Row],[Adj Close]]-N1090)^2</f>
        <v>3.9614267777777448E-2</v>
      </c>
      <c r="Q1090" s="13">
        <f>ABS(MA1SONY[[#This Row],[Erorr 3]])</f>
        <v>0.19903333333333251</v>
      </c>
      <c r="R1090" s="15">
        <f>MA1SONY[[#This Row],[Abs Erorr 3]]/MA1SONY[[#This Row],[Adj Close]]</f>
        <v>1.1366902913970528E-2</v>
      </c>
    </row>
    <row r="1091" spans="2:18">
      <c r="B1091" s="7">
        <v>45365.291666666664</v>
      </c>
      <c r="C1091" s="8">
        <v>17.362300000000001</v>
      </c>
      <c r="D1091" s="9">
        <f t="shared" si="81"/>
        <v>17.509899999999998</v>
      </c>
      <c r="E1091" s="10">
        <f>MA1SONY[[#This Row],[Adj Close]]-MA1SONY[[#This Row],[Naive Trend ]]</f>
        <v>-0.14759999999999707</v>
      </c>
      <c r="F1091" s="6">
        <f t="shared" si="80"/>
        <v>2.1785759999999134E-2</v>
      </c>
      <c r="G1091" s="6">
        <f>ABS(MA1SONY[[#This Row],[Erorr 1]])</f>
        <v>0.14759999999999707</v>
      </c>
      <c r="H1091" s="11">
        <f>MA1SONY[[#This Row],[Abs Erorr 1]]/MA1SONY[[#This Row],[Adj Close]]</f>
        <v>8.5011778393413919E-3</v>
      </c>
      <c r="I1091" s="9">
        <f t="shared" si="83"/>
        <v>17.432133333333336</v>
      </c>
      <c r="J1091" s="12">
        <f>(MA1SONY[[#This Row],[Adj Close]]-MA1SONY[[#This Row],[3-MA]])</f>
        <v>-6.983333333333519E-2</v>
      </c>
      <c r="K1091" s="13">
        <f t="shared" si="82"/>
        <v>4.8766944444447041E-3</v>
      </c>
      <c r="L1091" s="13">
        <f>ABS(MA1SONY[[#This Row],[Erorr 2]])</f>
        <v>6.983333333333519E-2</v>
      </c>
      <c r="M1091" s="11">
        <f>MA1SONY[[#This Row],[Abs Erorr 2]]/MA1SONY[[#This Row],[Adj Close]]</f>
        <v>4.022124564909902E-3</v>
      </c>
      <c r="N1091" s="9">
        <f t="shared" si="84"/>
        <v>17.383300000000002</v>
      </c>
      <c r="O1091" s="14">
        <f>MA1SONY[[#This Row],[Adj Close]]-MA1SONY[[#This Row],[6-MA]]</f>
        <v>-2.1000000000000796E-2</v>
      </c>
      <c r="P1091" s="13">
        <f>(MA1SONY[[#This Row],[Adj Close]]-N1091)^2</f>
        <v>4.4100000000003343E-4</v>
      </c>
      <c r="Q1091" s="13">
        <f>ABS(MA1SONY[[#This Row],[Erorr 3]])</f>
        <v>2.1000000000000796E-2</v>
      </c>
      <c r="R1091" s="15">
        <f>MA1SONY[[#This Row],[Abs Erorr 3]]/MA1SONY[[#This Row],[Adj Close]]</f>
        <v>1.2095171722640891E-3</v>
      </c>
    </row>
    <row r="1092" spans="2:18">
      <c r="B1092" s="7">
        <v>45366.291666666664</v>
      </c>
      <c r="C1092" s="8">
        <v>17.418199999999999</v>
      </c>
      <c r="D1092" s="9">
        <f t="shared" si="81"/>
        <v>17.362300000000001</v>
      </c>
      <c r="E1092" s="10">
        <f>MA1SONY[[#This Row],[Adj Close]]-MA1SONY[[#This Row],[Naive Trend ]]</f>
        <v>5.5899999999997618E-2</v>
      </c>
      <c r="F1092" s="6">
        <f t="shared" ref="F1092:F1155" si="85">(C1092-D1092)^2</f>
        <v>3.1248099999997337E-3</v>
      </c>
      <c r="G1092" s="6">
        <f>ABS(MA1SONY[[#This Row],[Erorr 1]])</f>
        <v>5.5899999999997618E-2</v>
      </c>
      <c r="H1092" s="11">
        <f>MA1SONY[[#This Row],[Abs Erorr 1]]/MA1SONY[[#This Row],[Adj Close]]</f>
        <v>3.2092868379050431E-3</v>
      </c>
      <c r="I1092" s="9">
        <f t="shared" si="83"/>
        <v>17.454700000000003</v>
      </c>
      <c r="J1092" s="12">
        <f>(MA1SONY[[#This Row],[Adj Close]]-MA1SONY[[#This Row],[3-MA]])</f>
        <v>-3.6500000000003752E-2</v>
      </c>
      <c r="K1092" s="13">
        <f t="shared" si="82"/>
        <v>1.332250000000274E-3</v>
      </c>
      <c r="L1092" s="13">
        <f>ABS(MA1SONY[[#This Row],[Erorr 2]])</f>
        <v>3.6500000000003752E-2</v>
      </c>
      <c r="M1092" s="11">
        <f>MA1SONY[[#This Row],[Abs Erorr 2]]/MA1SONY[[#This Row],[Adj Close]]</f>
        <v>2.0955092948756904E-3</v>
      </c>
      <c r="N1092" s="9">
        <f t="shared" si="84"/>
        <v>17.394250000000003</v>
      </c>
      <c r="O1092" s="14">
        <f>MA1SONY[[#This Row],[Adj Close]]-MA1SONY[[#This Row],[6-MA]]</f>
        <v>2.3949999999995697E-2</v>
      </c>
      <c r="P1092" s="13">
        <f>(MA1SONY[[#This Row],[Adj Close]]-N1092)^2</f>
        <v>5.7360249999979383E-4</v>
      </c>
      <c r="Q1092" s="13">
        <f>ABS(MA1SONY[[#This Row],[Erorr 3]])</f>
        <v>2.3949999999995697E-2</v>
      </c>
      <c r="R1092" s="15">
        <f>MA1SONY[[#This Row],[Abs Erorr 3]]/MA1SONY[[#This Row],[Adj Close]]</f>
        <v>1.3749985647194141E-3</v>
      </c>
    </row>
    <row r="1093" spans="2:18">
      <c r="B1093" s="7">
        <v>45369.291666666664</v>
      </c>
      <c r="C1093" s="8">
        <v>17.7471</v>
      </c>
      <c r="D1093" s="9">
        <f t="shared" ref="D1093:D1156" si="86">C1092</f>
        <v>17.418199999999999</v>
      </c>
      <c r="E1093" s="10">
        <f>MA1SONY[[#This Row],[Adj Close]]-MA1SONY[[#This Row],[Naive Trend ]]</f>
        <v>0.32890000000000086</v>
      </c>
      <c r="F1093" s="6">
        <f t="shared" si="85"/>
        <v>0.10817521000000056</v>
      </c>
      <c r="G1093" s="6">
        <f>ABS(MA1SONY[[#This Row],[Erorr 1]])</f>
        <v>0.32890000000000086</v>
      </c>
      <c r="H1093" s="11">
        <f>MA1SONY[[#This Row],[Abs Erorr 1]]/MA1SONY[[#This Row],[Adj Close]]</f>
        <v>1.8532605327067568E-2</v>
      </c>
      <c r="I1093" s="9">
        <f t="shared" si="83"/>
        <v>17.430133333333334</v>
      </c>
      <c r="J1093" s="12">
        <f>(MA1SONY[[#This Row],[Adj Close]]-MA1SONY[[#This Row],[3-MA]])</f>
        <v>0.31696666666666573</v>
      </c>
      <c r="K1093" s="13">
        <f t="shared" si="82"/>
        <v>0.10046786777777718</v>
      </c>
      <c r="L1093" s="13">
        <f>ABS(MA1SONY[[#This Row],[Erorr 2]])</f>
        <v>0.31696666666666573</v>
      </c>
      <c r="M1093" s="11">
        <f>MA1SONY[[#This Row],[Abs Erorr 2]]/MA1SONY[[#This Row],[Adj Close]]</f>
        <v>1.7860194998995087E-2</v>
      </c>
      <c r="N1093" s="9">
        <f t="shared" si="84"/>
        <v>17.4102</v>
      </c>
      <c r="O1093" s="14">
        <f>MA1SONY[[#This Row],[Adj Close]]-MA1SONY[[#This Row],[6-MA]]</f>
        <v>0.33689999999999998</v>
      </c>
      <c r="P1093" s="13">
        <f>(MA1SONY[[#This Row],[Adj Close]]-N1093)^2</f>
        <v>0.11350160999999999</v>
      </c>
      <c r="Q1093" s="13">
        <f>ABS(MA1SONY[[#This Row],[Erorr 3]])</f>
        <v>0.33689999999999998</v>
      </c>
      <c r="R1093" s="15">
        <f>MA1SONY[[#This Row],[Abs Erorr 3]]/MA1SONY[[#This Row],[Adj Close]]</f>
        <v>1.8983383200635594E-2</v>
      </c>
    </row>
    <row r="1094" spans="2:18">
      <c r="B1094" s="7">
        <v>45370.291666666664</v>
      </c>
      <c r="C1094" s="8">
        <v>17.741099999999999</v>
      </c>
      <c r="D1094" s="9">
        <f t="shared" si="86"/>
        <v>17.7471</v>
      </c>
      <c r="E1094" s="10">
        <f>MA1SONY[[#This Row],[Adj Close]]-MA1SONY[[#This Row],[Naive Trend ]]</f>
        <v>-6.0000000000002274E-3</v>
      </c>
      <c r="F1094" s="6">
        <f t="shared" si="85"/>
        <v>3.6000000000002732E-5</v>
      </c>
      <c r="G1094" s="6">
        <f>ABS(MA1SONY[[#This Row],[Erorr 1]])</f>
        <v>6.0000000000002274E-3</v>
      </c>
      <c r="H1094" s="11">
        <f>MA1SONY[[#This Row],[Abs Erorr 1]]/MA1SONY[[#This Row],[Adj Close]]</f>
        <v>3.381977442210589E-4</v>
      </c>
      <c r="I1094" s="9">
        <f t="shared" si="83"/>
        <v>17.509200000000003</v>
      </c>
      <c r="J1094" s="12">
        <f>(MA1SONY[[#This Row],[Adj Close]]-MA1SONY[[#This Row],[3-MA]])</f>
        <v>0.231899999999996</v>
      </c>
      <c r="K1094" s="13">
        <f t="shared" ref="K1094:K1157" si="87">(C1094-I1094)^2</f>
        <v>5.3777609999998144E-2</v>
      </c>
      <c r="L1094" s="13">
        <f>ABS(MA1SONY[[#This Row],[Erorr 2]])</f>
        <v>0.231899999999996</v>
      </c>
      <c r="M1094" s="11">
        <f>MA1SONY[[#This Row],[Abs Erorr 2]]/MA1SONY[[#This Row],[Adj Close]]</f>
        <v>1.3071342814143204E-2</v>
      </c>
      <c r="N1094" s="9">
        <f t="shared" si="84"/>
        <v>17.47066666666667</v>
      </c>
      <c r="O1094" s="14">
        <f>MA1SONY[[#This Row],[Adj Close]]-MA1SONY[[#This Row],[6-MA]]</f>
        <v>0.27043333333332953</v>
      </c>
      <c r="P1094" s="13">
        <f>(MA1SONY[[#This Row],[Adj Close]]-N1094)^2</f>
        <v>7.3134187777775722E-2</v>
      </c>
      <c r="Q1094" s="13">
        <f>ABS(MA1SONY[[#This Row],[Erorr 3]])</f>
        <v>0.27043333333332953</v>
      </c>
      <c r="R1094" s="15">
        <f>MA1SONY[[#This Row],[Abs Erorr 3]]/MA1SONY[[#This Row],[Adj Close]]</f>
        <v>1.5243323882585045E-2</v>
      </c>
    </row>
    <row r="1095" spans="2:18">
      <c r="B1095" s="7">
        <v>45371.291666666664</v>
      </c>
      <c r="C1095" s="8">
        <v>17.864699999999999</v>
      </c>
      <c r="D1095" s="9">
        <f t="shared" si="86"/>
        <v>17.741099999999999</v>
      </c>
      <c r="E1095" s="10">
        <f>MA1SONY[[#This Row],[Adj Close]]-MA1SONY[[#This Row],[Naive Trend ]]</f>
        <v>0.12359999999999971</v>
      </c>
      <c r="F1095" s="6">
        <f t="shared" si="85"/>
        <v>1.5276959999999928E-2</v>
      </c>
      <c r="G1095" s="6">
        <f>ABS(MA1SONY[[#This Row],[Erorr 1]])</f>
        <v>0.12359999999999971</v>
      </c>
      <c r="H1095" s="11">
        <f>MA1SONY[[#This Row],[Abs Erorr 1]]/MA1SONY[[#This Row],[Adj Close]]</f>
        <v>6.9186720180019661E-3</v>
      </c>
      <c r="I1095" s="9">
        <f t="shared" ref="I1095:I1158" si="88">AVERAGE(C1092:C1094)</f>
        <v>17.63546666666667</v>
      </c>
      <c r="J1095" s="12">
        <f>(MA1SONY[[#This Row],[Adj Close]]-MA1SONY[[#This Row],[3-MA]])</f>
        <v>0.22923333333332963</v>
      </c>
      <c r="K1095" s="13">
        <f t="shared" si="87"/>
        <v>5.2547921111109411E-2</v>
      </c>
      <c r="L1095" s="13">
        <f>ABS(MA1SONY[[#This Row],[Erorr 2]])</f>
        <v>0.22923333333332963</v>
      </c>
      <c r="M1095" s="11">
        <f>MA1SONY[[#This Row],[Abs Erorr 2]]/MA1SONY[[#This Row],[Adj Close]]</f>
        <v>1.2831636318176607E-2</v>
      </c>
      <c r="N1095" s="9">
        <f t="shared" si="84"/>
        <v>17.545083333333334</v>
      </c>
      <c r="O1095" s="14">
        <f>MA1SONY[[#This Row],[Adj Close]]-MA1SONY[[#This Row],[6-MA]]</f>
        <v>0.31961666666666488</v>
      </c>
      <c r="P1095" s="13">
        <f>(MA1SONY[[#This Row],[Adj Close]]-N1095)^2</f>
        <v>0.10215481361110997</v>
      </c>
      <c r="Q1095" s="13">
        <f>ABS(MA1SONY[[#This Row],[Erorr 3]])</f>
        <v>0.31961666666666488</v>
      </c>
      <c r="R1095" s="15">
        <f>MA1SONY[[#This Row],[Abs Erorr 3]]/MA1SONY[[#This Row],[Adj Close]]</f>
        <v>1.7890961878266352E-2</v>
      </c>
    </row>
    <row r="1096" spans="2:18">
      <c r="B1096" s="7">
        <v>45372.291666666664</v>
      </c>
      <c r="C1096" s="8">
        <v>17.685300000000002</v>
      </c>
      <c r="D1096" s="9">
        <f t="shared" si="86"/>
        <v>17.864699999999999</v>
      </c>
      <c r="E1096" s="10">
        <f>MA1SONY[[#This Row],[Adj Close]]-MA1SONY[[#This Row],[Naive Trend ]]</f>
        <v>-0.17939999999999756</v>
      </c>
      <c r="F1096" s="6">
        <f t="shared" si="85"/>
        <v>3.2184359999999128E-2</v>
      </c>
      <c r="G1096" s="6">
        <f>ABS(MA1SONY[[#This Row],[Erorr 1]])</f>
        <v>0.17939999999999756</v>
      </c>
      <c r="H1096" s="11">
        <f>MA1SONY[[#This Row],[Abs Erorr 1]]/MA1SONY[[#This Row],[Adj Close]]</f>
        <v>1.0144017913181995E-2</v>
      </c>
      <c r="I1096" s="9">
        <f t="shared" si="88"/>
        <v>17.784299999999998</v>
      </c>
      <c r="J1096" s="12">
        <f>(MA1SONY[[#This Row],[Adj Close]]-MA1SONY[[#This Row],[3-MA]])</f>
        <v>-9.8999999999996646E-2</v>
      </c>
      <c r="K1096" s="13">
        <f t="shared" si="87"/>
        <v>9.8009999999993363E-3</v>
      </c>
      <c r="L1096" s="13">
        <f>ABS(MA1SONY[[#This Row],[Erorr 2]])</f>
        <v>9.8999999999996646E-2</v>
      </c>
      <c r="M1096" s="11">
        <f>MA1SONY[[#This Row],[Abs Erorr 2]]/MA1SONY[[#This Row],[Adj Close]]</f>
        <v>5.5978694169732286E-3</v>
      </c>
      <c r="N1096" s="9">
        <f t="shared" si="84"/>
        <v>17.607216666666666</v>
      </c>
      <c r="O1096" s="14">
        <f>MA1SONY[[#This Row],[Adj Close]]-MA1SONY[[#This Row],[6-MA]]</f>
        <v>7.8083333333335503E-2</v>
      </c>
      <c r="P1096" s="13">
        <f>(MA1SONY[[#This Row],[Adj Close]]-N1096)^2</f>
        <v>6.0970069444447831E-3</v>
      </c>
      <c r="Q1096" s="13">
        <f>ABS(MA1SONY[[#This Row],[Erorr 3]])</f>
        <v>7.8083333333335503E-2</v>
      </c>
      <c r="R1096" s="15">
        <f>MA1SONY[[#This Row],[Abs Erorr 3]]/MA1SONY[[#This Row],[Adj Close]]</f>
        <v>4.4151545822426249E-3</v>
      </c>
    </row>
    <row r="1097" spans="2:18">
      <c r="B1097" s="7">
        <v>45373.291666666664</v>
      </c>
      <c r="C1097" s="8">
        <v>17.665299999999998</v>
      </c>
      <c r="D1097" s="9">
        <f t="shared" si="86"/>
        <v>17.685300000000002</v>
      </c>
      <c r="E1097" s="10">
        <f>MA1SONY[[#This Row],[Adj Close]]-MA1SONY[[#This Row],[Naive Trend ]]</f>
        <v>-2.0000000000003126E-2</v>
      </c>
      <c r="F1097" s="6">
        <f t="shared" si="85"/>
        <v>4.0000000000012508E-4</v>
      </c>
      <c r="G1097" s="6">
        <f>ABS(MA1SONY[[#This Row],[Erorr 1]])</f>
        <v>2.0000000000003126E-2</v>
      </c>
      <c r="H1097" s="11">
        <f>MA1SONY[[#This Row],[Abs Erorr 1]]/MA1SONY[[#This Row],[Adj Close]]</f>
        <v>1.132163054123232E-3</v>
      </c>
      <c r="I1097" s="9">
        <f t="shared" si="88"/>
        <v>17.7637</v>
      </c>
      <c r="J1097" s="12">
        <f>(MA1SONY[[#This Row],[Adj Close]]-MA1SONY[[#This Row],[3-MA]])</f>
        <v>-9.8400000000001597E-2</v>
      </c>
      <c r="K1097" s="13">
        <f t="shared" si="87"/>
        <v>9.6825600000003138E-3</v>
      </c>
      <c r="L1097" s="13">
        <f>ABS(MA1SONY[[#This Row],[Erorr 2]])</f>
        <v>9.8400000000001597E-2</v>
      </c>
      <c r="M1097" s="11">
        <f>MA1SONY[[#This Row],[Abs Erorr 2]]/MA1SONY[[#This Row],[Adj Close]]</f>
        <v>5.5702422262855203E-3</v>
      </c>
      <c r="N1097" s="9">
        <f t="shared" si="84"/>
        <v>17.63645</v>
      </c>
      <c r="O1097" s="14">
        <f>MA1SONY[[#This Row],[Adj Close]]-MA1SONY[[#This Row],[6-MA]]</f>
        <v>2.8849999999998488E-2</v>
      </c>
      <c r="P1097" s="13">
        <f>(MA1SONY[[#This Row],[Adj Close]]-N1097)^2</f>
        <v>8.3232249999991271E-4</v>
      </c>
      <c r="Q1097" s="13">
        <f>ABS(MA1SONY[[#This Row],[Erorr 3]])</f>
        <v>2.8849999999998488E-2</v>
      </c>
      <c r="R1097" s="15">
        <f>MA1SONY[[#This Row],[Abs Erorr 3]]/MA1SONY[[#This Row],[Adj Close]]</f>
        <v>1.6331452055724212E-3</v>
      </c>
    </row>
    <row r="1098" spans="2:18">
      <c r="B1098" s="7">
        <v>45376.291666666664</v>
      </c>
      <c r="C1098" s="8">
        <v>17.135100000000001</v>
      </c>
      <c r="D1098" s="9">
        <f t="shared" si="86"/>
        <v>17.665299999999998</v>
      </c>
      <c r="E1098" s="10">
        <f>MA1SONY[[#This Row],[Adj Close]]-MA1SONY[[#This Row],[Naive Trend ]]</f>
        <v>-0.53019999999999712</v>
      </c>
      <c r="F1098" s="6">
        <f t="shared" si="85"/>
        <v>0.28111203999999695</v>
      </c>
      <c r="G1098" s="6">
        <f>ABS(MA1SONY[[#This Row],[Erorr 1]])</f>
        <v>0.53019999999999712</v>
      </c>
      <c r="H1098" s="11">
        <f>MA1SONY[[#This Row],[Abs Erorr 1]]/MA1SONY[[#This Row],[Adj Close]]</f>
        <v>3.0942334739802922E-2</v>
      </c>
      <c r="I1098" s="9">
        <f t="shared" si="88"/>
        <v>17.738433333333333</v>
      </c>
      <c r="J1098" s="12">
        <f>(MA1SONY[[#This Row],[Adj Close]]-MA1SONY[[#This Row],[3-MA]])</f>
        <v>-0.60333333333333172</v>
      </c>
      <c r="K1098" s="13">
        <f t="shared" si="87"/>
        <v>0.36401111111110918</v>
      </c>
      <c r="L1098" s="13">
        <f>ABS(MA1SONY[[#This Row],[Erorr 2]])</f>
        <v>0.60333333333333172</v>
      </c>
      <c r="M1098" s="11">
        <f>MA1SONY[[#This Row],[Abs Erorr 2]]/MA1SONY[[#This Row],[Adj Close]]</f>
        <v>3.5210377140100245E-2</v>
      </c>
      <c r="N1098" s="9">
        <f t="shared" ref="N1098:N1161" si="89">AVERAGE(C1092:C1097)</f>
        <v>17.68695</v>
      </c>
      <c r="O1098" s="14">
        <f>MA1SONY[[#This Row],[Adj Close]]-MA1SONY[[#This Row],[6-MA]]</f>
        <v>-0.55184999999999818</v>
      </c>
      <c r="P1098" s="13">
        <f>(MA1SONY[[#This Row],[Adj Close]]-N1098)^2</f>
        <v>0.30453842249999796</v>
      </c>
      <c r="Q1098" s="13">
        <f>ABS(MA1SONY[[#This Row],[Erorr 3]])</f>
        <v>0.55184999999999818</v>
      </c>
      <c r="R1098" s="15">
        <f>MA1SONY[[#This Row],[Abs Erorr 3]]/MA1SONY[[#This Row],[Adj Close]]</f>
        <v>3.2205823134968461E-2</v>
      </c>
    </row>
    <row r="1099" spans="2:18">
      <c r="B1099" s="7">
        <v>45377.291666666664</v>
      </c>
      <c r="C1099" s="8">
        <v>17.2866</v>
      </c>
      <c r="D1099" s="9">
        <f t="shared" si="86"/>
        <v>17.135100000000001</v>
      </c>
      <c r="E1099" s="10">
        <f>MA1SONY[[#This Row],[Adj Close]]-MA1SONY[[#This Row],[Naive Trend ]]</f>
        <v>0.15149999999999864</v>
      </c>
      <c r="F1099" s="6">
        <f t="shared" si="85"/>
        <v>2.2952249999999588E-2</v>
      </c>
      <c r="G1099" s="6">
        <f>ABS(MA1SONY[[#This Row],[Erorr 1]])</f>
        <v>0.15149999999999864</v>
      </c>
      <c r="H1099" s="11">
        <f>MA1SONY[[#This Row],[Abs Erorr 1]]/MA1SONY[[#This Row],[Adj Close]]</f>
        <v>8.7640137447501897E-3</v>
      </c>
      <c r="I1099" s="9">
        <f t="shared" si="88"/>
        <v>17.495233333333335</v>
      </c>
      <c r="J1099" s="12">
        <f>(MA1SONY[[#This Row],[Adj Close]]-MA1SONY[[#This Row],[3-MA]])</f>
        <v>-0.208633333333335</v>
      </c>
      <c r="K1099" s="13">
        <f t="shared" si="87"/>
        <v>4.3527867777778471E-2</v>
      </c>
      <c r="L1099" s="13">
        <f>ABS(MA1SONY[[#This Row],[Erorr 2]])</f>
        <v>0.208633333333335</v>
      </c>
      <c r="M1099" s="11">
        <f>MA1SONY[[#This Row],[Abs Erorr 2]]/MA1SONY[[#This Row],[Adj Close]]</f>
        <v>1.2069078554101732E-2</v>
      </c>
      <c r="N1099" s="9">
        <f t="shared" si="89"/>
        <v>17.63976666666667</v>
      </c>
      <c r="O1099" s="14">
        <f>MA1SONY[[#This Row],[Adj Close]]-MA1SONY[[#This Row],[6-MA]]</f>
        <v>-0.35316666666667018</v>
      </c>
      <c r="P1099" s="13">
        <f>(MA1SONY[[#This Row],[Adj Close]]-N1099)^2</f>
        <v>0.12472669444444692</v>
      </c>
      <c r="Q1099" s="13">
        <f>ABS(MA1SONY[[#This Row],[Erorr 3]])</f>
        <v>0.35316666666667018</v>
      </c>
      <c r="R1099" s="15">
        <f>MA1SONY[[#This Row],[Abs Erorr 3]]/MA1SONY[[#This Row],[Adj Close]]</f>
        <v>2.0430082645903194E-2</v>
      </c>
    </row>
    <row r="1100" spans="2:18">
      <c r="B1100" s="7">
        <v>45378.291666666664</v>
      </c>
      <c r="C1100" s="8">
        <v>17.308</v>
      </c>
      <c r="D1100" s="9">
        <f t="shared" si="86"/>
        <v>17.2866</v>
      </c>
      <c r="E1100" s="10">
        <f>MA1SONY[[#This Row],[Adj Close]]-MA1SONY[[#This Row],[Naive Trend ]]</f>
        <v>2.1399999999999864E-2</v>
      </c>
      <c r="F1100" s="6">
        <f t="shared" si="85"/>
        <v>4.5795999999999419E-4</v>
      </c>
      <c r="G1100" s="6">
        <f>ABS(MA1SONY[[#This Row],[Erorr 1]])</f>
        <v>2.1399999999999864E-2</v>
      </c>
      <c r="H1100" s="11">
        <f>MA1SONY[[#This Row],[Abs Erorr 1]]/MA1SONY[[#This Row],[Adj Close]]</f>
        <v>1.2364224636006393E-3</v>
      </c>
      <c r="I1100" s="9">
        <f t="shared" si="88"/>
        <v>17.362333333333332</v>
      </c>
      <c r="J1100" s="12">
        <f>(MA1SONY[[#This Row],[Adj Close]]-MA1SONY[[#This Row],[3-MA]])</f>
        <v>-5.4333333333332234E-2</v>
      </c>
      <c r="K1100" s="13">
        <f t="shared" si="87"/>
        <v>2.9521111111109918E-3</v>
      </c>
      <c r="L1100" s="13">
        <f>ABS(MA1SONY[[#This Row],[Erorr 2]])</f>
        <v>5.4333333333332234E-2</v>
      </c>
      <c r="M1100" s="11">
        <f>MA1SONY[[#This Row],[Abs Erorr 2]]/MA1SONY[[#This Row],[Adj Close]]</f>
        <v>3.1392034511978414E-3</v>
      </c>
      <c r="N1100" s="9">
        <f t="shared" si="89"/>
        <v>17.563016666666666</v>
      </c>
      <c r="O1100" s="14">
        <f>MA1SONY[[#This Row],[Adj Close]]-MA1SONY[[#This Row],[6-MA]]</f>
        <v>-0.25501666666666623</v>
      </c>
      <c r="P1100" s="13">
        <f>(MA1SONY[[#This Row],[Adj Close]]-N1100)^2</f>
        <v>6.5033500277777559E-2</v>
      </c>
      <c r="Q1100" s="13">
        <f>ABS(MA1SONY[[#This Row],[Erorr 3]])</f>
        <v>0.25501666666666623</v>
      </c>
      <c r="R1100" s="15">
        <f>MA1SONY[[#This Row],[Abs Erorr 3]]/MA1SONY[[#This Row],[Adj Close]]</f>
        <v>1.4734034357907686E-2</v>
      </c>
    </row>
    <row r="1101" spans="2:18">
      <c r="B1101" s="7">
        <v>45379.291666666664</v>
      </c>
      <c r="C1101" s="8">
        <v>17.148</v>
      </c>
      <c r="D1101" s="9">
        <f t="shared" si="86"/>
        <v>17.308</v>
      </c>
      <c r="E1101" s="10">
        <f>MA1SONY[[#This Row],[Adj Close]]-MA1SONY[[#This Row],[Naive Trend ]]</f>
        <v>-0.16000000000000014</v>
      </c>
      <c r="F1101" s="6">
        <f t="shared" si="85"/>
        <v>2.5600000000000046E-2</v>
      </c>
      <c r="G1101" s="6">
        <f>ABS(MA1SONY[[#This Row],[Erorr 1]])</f>
        <v>0.16000000000000014</v>
      </c>
      <c r="H1101" s="11">
        <f>MA1SONY[[#This Row],[Abs Erorr 1]]/MA1SONY[[#This Row],[Adj Close]]</f>
        <v>9.330534173081417E-3</v>
      </c>
      <c r="I1101" s="9">
        <f t="shared" si="88"/>
        <v>17.243233333333333</v>
      </c>
      <c r="J1101" s="12">
        <f>(MA1SONY[[#This Row],[Adj Close]]-MA1SONY[[#This Row],[3-MA]])</f>
        <v>-9.5233333333332837E-2</v>
      </c>
      <c r="K1101" s="13">
        <f t="shared" si="87"/>
        <v>9.0693877777776825E-3</v>
      </c>
      <c r="L1101" s="13">
        <f>ABS(MA1SONY[[#This Row],[Erorr 2]])</f>
        <v>9.5233333333332837E-2</v>
      </c>
      <c r="M1101" s="11">
        <f>MA1SONY[[#This Row],[Abs Erorr 2]]/MA1SONY[[#This Row],[Adj Close]]</f>
        <v>5.5536116942694683E-3</v>
      </c>
      <c r="N1101" s="9">
        <f t="shared" si="89"/>
        <v>17.490833333333331</v>
      </c>
      <c r="O1101" s="14">
        <f>MA1SONY[[#This Row],[Adj Close]]-MA1SONY[[#This Row],[6-MA]]</f>
        <v>-0.34283333333333132</v>
      </c>
      <c r="P1101" s="13">
        <f>(MA1SONY[[#This Row],[Adj Close]]-N1101)^2</f>
        <v>0.11753469444444306</v>
      </c>
      <c r="Q1101" s="13">
        <f>ABS(MA1SONY[[#This Row],[Erorr 3]])</f>
        <v>0.34283333333333132</v>
      </c>
      <c r="R1101" s="15">
        <f>MA1SONY[[#This Row],[Abs Erorr 3]]/MA1SONY[[#This Row],[Adj Close]]</f>
        <v>1.999261332711286E-2</v>
      </c>
    </row>
    <row r="1102" spans="2:18">
      <c r="B1102" s="7">
        <v>45383.291666666664</v>
      </c>
      <c r="C1102" s="8">
        <v>17.234000000000002</v>
      </c>
      <c r="D1102" s="9">
        <f t="shared" si="86"/>
        <v>17.148</v>
      </c>
      <c r="E1102" s="10">
        <f>MA1SONY[[#This Row],[Adj Close]]-MA1SONY[[#This Row],[Naive Trend ]]</f>
        <v>8.6000000000002075E-2</v>
      </c>
      <c r="F1102" s="6">
        <f t="shared" si="85"/>
        <v>7.3960000000003571E-3</v>
      </c>
      <c r="G1102" s="6">
        <f>ABS(MA1SONY[[#This Row],[Erorr 1]])</f>
        <v>8.6000000000002075E-2</v>
      </c>
      <c r="H1102" s="11">
        <f>MA1SONY[[#This Row],[Abs Erorr 1]]/MA1SONY[[#This Row],[Adj Close]]</f>
        <v>4.9901357781131526E-3</v>
      </c>
      <c r="I1102" s="9">
        <f t="shared" si="88"/>
        <v>17.247533333333333</v>
      </c>
      <c r="J1102" s="12">
        <f>(MA1SONY[[#This Row],[Adj Close]]-MA1SONY[[#This Row],[3-MA]])</f>
        <v>-1.3533333333331399E-2</v>
      </c>
      <c r="K1102" s="13">
        <f t="shared" si="87"/>
        <v>1.8315111111105874E-4</v>
      </c>
      <c r="L1102" s="13">
        <f>ABS(MA1SONY[[#This Row],[Erorr 2]])</f>
        <v>1.3533333333331399E-2</v>
      </c>
      <c r="M1102" s="11">
        <f>MA1SONY[[#This Row],[Abs Erorr 2]]/MA1SONY[[#This Row],[Adj Close]]</f>
        <v>7.8526942864868264E-4</v>
      </c>
      <c r="N1102" s="9">
        <f t="shared" si="89"/>
        <v>17.371383333333331</v>
      </c>
      <c r="O1102" s="14">
        <f>MA1SONY[[#This Row],[Adj Close]]-MA1SONY[[#This Row],[6-MA]]</f>
        <v>-0.13738333333332875</v>
      </c>
      <c r="P1102" s="13">
        <f>(MA1SONY[[#This Row],[Adj Close]]-N1102)^2</f>
        <v>1.8874180277776518E-2</v>
      </c>
      <c r="Q1102" s="13">
        <f>ABS(MA1SONY[[#This Row],[Erorr 3]])</f>
        <v>0.13738333333332875</v>
      </c>
      <c r="R1102" s="15">
        <f>MA1SONY[[#This Row],[Abs Erorr 3]]/MA1SONY[[#This Row],[Adj Close]]</f>
        <v>7.9716451974775875E-3</v>
      </c>
    </row>
    <row r="1103" spans="2:18">
      <c r="B1103" s="7">
        <v>45384.291666666664</v>
      </c>
      <c r="C1103" s="8">
        <v>17.065999999999999</v>
      </c>
      <c r="D1103" s="9">
        <f t="shared" si="86"/>
        <v>17.234000000000002</v>
      </c>
      <c r="E1103" s="10">
        <f>MA1SONY[[#This Row],[Adj Close]]-MA1SONY[[#This Row],[Naive Trend ]]</f>
        <v>-0.16800000000000281</v>
      </c>
      <c r="F1103" s="6">
        <f t="shared" si="85"/>
        <v>2.8224000000000946E-2</v>
      </c>
      <c r="G1103" s="6">
        <f>ABS(MA1SONY[[#This Row],[Erorr 1]])</f>
        <v>0.16800000000000281</v>
      </c>
      <c r="H1103" s="11">
        <f>MA1SONY[[#This Row],[Abs Erorr 1]]/MA1SONY[[#This Row],[Adj Close]]</f>
        <v>9.8441345365054972E-3</v>
      </c>
      <c r="I1103" s="9">
        <f t="shared" si="88"/>
        <v>17.23</v>
      </c>
      <c r="J1103" s="12">
        <f>(MA1SONY[[#This Row],[Adj Close]]-MA1SONY[[#This Row],[3-MA]])</f>
        <v>-0.16400000000000148</v>
      </c>
      <c r="K1103" s="13">
        <f t="shared" si="87"/>
        <v>2.6896000000000485E-2</v>
      </c>
      <c r="L1103" s="13">
        <f>ABS(MA1SONY[[#This Row],[Erorr 2]])</f>
        <v>0.16400000000000148</v>
      </c>
      <c r="M1103" s="11">
        <f>MA1SONY[[#This Row],[Abs Erorr 2]]/MA1SONY[[#This Row],[Adj Close]]</f>
        <v>9.6097503808743392E-3</v>
      </c>
      <c r="N1103" s="9">
        <f t="shared" si="89"/>
        <v>17.296166666666664</v>
      </c>
      <c r="O1103" s="14">
        <f>MA1SONY[[#This Row],[Adj Close]]-MA1SONY[[#This Row],[6-MA]]</f>
        <v>-0.23016666666666552</v>
      </c>
      <c r="P1103" s="13">
        <f>(MA1SONY[[#This Row],[Adj Close]]-N1103)^2</f>
        <v>5.2976694444443917E-2</v>
      </c>
      <c r="Q1103" s="13">
        <f>ABS(MA1SONY[[#This Row],[Erorr 3]])</f>
        <v>0.23016666666666552</v>
      </c>
      <c r="R1103" s="15">
        <f>MA1SONY[[#This Row],[Abs Erorr 3]]/MA1SONY[[#This Row],[Adj Close]]</f>
        <v>1.3486854955271623E-2</v>
      </c>
    </row>
    <row r="1104" spans="2:18">
      <c r="B1104" s="7">
        <v>45385.291666666664</v>
      </c>
      <c r="C1104" s="8">
        <v>17.154</v>
      </c>
      <c r="D1104" s="9">
        <f t="shared" si="86"/>
        <v>17.065999999999999</v>
      </c>
      <c r="E1104" s="10">
        <f>MA1SONY[[#This Row],[Adj Close]]-MA1SONY[[#This Row],[Naive Trend ]]</f>
        <v>8.8000000000000966E-2</v>
      </c>
      <c r="F1104" s="6">
        <f t="shared" si="85"/>
        <v>7.74400000000017E-3</v>
      </c>
      <c r="G1104" s="6">
        <f>ABS(MA1SONY[[#This Row],[Erorr 1]])</f>
        <v>8.8000000000000966E-2</v>
      </c>
      <c r="H1104" s="11">
        <f>MA1SONY[[#This Row],[Abs Erorr 1]]/MA1SONY[[#This Row],[Adj Close]]</f>
        <v>5.1299988340912303E-3</v>
      </c>
      <c r="I1104" s="9">
        <f t="shared" si="88"/>
        <v>17.149333333333335</v>
      </c>
      <c r="J1104" s="12">
        <f>(MA1SONY[[#This Row],[Adj Close]]-MA1SONY[[#This Row],[3-MA]])</f>
        <v>4.6666666666652645E-3</v>
      </c>
      <c r="K1104" s="13">
        <f t="shared" si="87"/>
        <v>2.1777777777764691E-5</v>
      </c>
      <c r="L1104" s="13">
        <f>ABS(MA1SONY[[#This Row],[Erorr 2]])</f>
        <v>4.6666666666652645E-3</v>
      </c>
      <c r="M1104" s="11">
        <f>MA1SONY[[#This Row],[Abs Erorr 2]]/MA1SONY[[#This Row],[Adj Close]]</f>
        <v>2.7204539271687448E-4</v>
      </c>
      <c r="N1104" s="9">
        <f t="shared" si="89"/>
        <v>17.196283333333337</v>
      </c>
      <c r="O1104" s="14">
        <f>MA1SONY[[#This Row],[Adj Close]]-MA1SONY[[#This Row],[6-MA]]</f>
        <v>-4.2283333333337225E-2</v>
      </c>
      <c r="P1104" s="13">
        <f>(MA1SONY[[#This Row],[Adj Close]]-N1104)^2</f>
        <v>1.7878802777781069E-3</v>
      </c>
      <c r="Q1104" s="13">
        <f>ABS(MA1SONY[[#This Row],[Erorr 3]])</f>
        <v>4.2283333333337225E-2</v>
      </c>
      <c r="R1104" s="15">
        <f>MA1SONY[[#This Row],[Abs Erorr 3]]/MA1SONY[[#This Row],[Adj Close]]</f>
        <v>2.4649255761535049E-3</v>
      </c>
    </row>
    <row r="1105" spans="2:18">
      <c r="B1105" s="7">
        <v>45386.291666666664</v>
      </c>
      <c r="C1105" s="8">
        <v>16.91</v>
      </c>
      <c r="D1105" s="9">
        <f t="shared" si="86"/>
        <v>17.154</v>
      </c>
      <c r="E1105" s="10">
        <f>MA1SONY[[#This Row],[Adj Close]]-MA1SONY[[#This Row],[Naive Trend ]]</f>
        <v>-0.24399999999999977</v>
      </c>
      <c r="F1105" s="6">
        <f t="shared" si="85"/>
        <v>5.9535999999999888E-2</v>
      </c>
      <c r="G1105" s="6">
        <f>ABS(MA1SONY[[#This Row],[Erorr 1]])</f>
        <v>0.24399999999999977</v>
      </c>
      <c r="H1105" s="11">
        <f>MA1SONY[[#This Row],[Abs Erorr 1]]/MA1SONY[[#This Row],[Adj Close]]</f>
        <v>1.4429331756357171E-2</v>
      </c>
      <c r="I1105" s="9">
        <f t="shared" si="88"/>
        <v>17.15133333333333</v>
      </c>
      <c r="J1105" s="12">
        <f>(MA1SONY[[#This Row],[Adj Close]]-MA1SONY[[#This Row],[3-MA]])</f>
        <v>-0.24133333333332985</v>
      </c>
      <c r="K1105" s="13">
        <f t="shared" si="87"/>
        <v>5.8241777777776095E-2</v>
      </c>
      <c r="L1105" s="13">
        <f>ABS(MA1SONY[[#This Row],[Erorr 2]])</f>
        <v>0.24133333333332985</v>
      </c>
      <c r="M1105" s="11">
        <f>MA1SONY[[#This Row],[Abs Erorr 2]]/MA1SONY[[#This Row],[Adj Close]]</f>
        <v>1.4271634141533403E-2</v>
      </c>
      <c r="N1105" s="9">
        <f t="shared" si="89"/>
        <v>17.199433333333332</v>
      </c>
      <c r="O1105" s="14">
        <f>MA1SONY[[#This Row],[Adj Close]]-MA1SONY[[#This Row],[6-MA]]</f>
        <v>-0.28943333333333143</v>
      </c>
      <c r="P1105" s="13">
        <f>(MA1SONY[[#This Row],[Adj Close]]-N1105)^2</f>
        <v>8.3771654444443344E-2</v>
      </c>
      <c r="Q1105" s="13">
        <f>ABS(MA1SONY[[#This Row],[Erorr 3]])</f>
        <v>0.28943333333333143</v>
      </c>
      <c r="R1105" s="15">
        <f>MA1SONY[[#This Row],[Abs Erorr 3]]/MA1SONY[[#This Row],[Adj Close]]</f>
        <v>1.7116104868913747E-2</v>
      </c>
    </row>
    <row r="1106" spans="2:18">
      <c r="B1106" s="7">
        <v>45387.291666666664</v>
      </c>
      <c r="C1106" s="8">
        <v>16.963999999999999</v>
      </c>
      <c r="D1106" s="9">
        <f t="shared" si="86"/>
        <v>16.91</v>
      </c>
      <c r="E1106" s="10">
        <f>MA1SONY[[#This Row],[Adj Close]]-MA1SONY[[#This Row],[Naive Trend ]]</f>
        <v>5.3999999999998494E-2</v>
      </c>
      <c r="F1106" s="6">
        <f t="shared" si="85"/>
        <v>2.9159999999998371E-3</v>
      </c>
      <c r="G1106" s="6">
        <f>ABS(MA1SONY[[#This Row],[Erorr 1]])</f>
        <v>5.3999999999998494E-2</v>
      </c>
      <c r="H1106" s="11">
        <f>MA1SONY[[#This Row],[Abs Erorr 1]]/MA1SONY[[#This Row],[Adj Close]]</f>
        <v>3.1832115067200245E-3</v>
      </c>
      <c r="I1106" s="9">
        <f t="shared" si="88"/>
        <v>17.043333333333333</v>
      </c>
      <c r="J1106" s="12">
        <f>(MA1SONY[[#This Row],[Adj Close]]-MA1SONY[[#This Row],[3-MA]])</f>
        <v>-7.9333333333334366E-2</v>
      </c>
      <c r="K1106" s="13">
        <f t="shared" si="87"/>
        <v>6.2937777777779414E-3</v>
      </c>
      <c r="L1106" s="13">
        <f>ABS(MA1SONY[[#This Row],[Erorr 2]])</f>
        <v>7.9333333333334366E-2</v>
      </c>
      <c r="M1106" s="11">
        <f>MA1SONY[[#This Row],[Abs Erorr 2]]/MA1SONY[[#This Row],[Adj Close]]</f>
        <v>4.6765699913543018E-3</v>
      </c>
      <c r="N1106" s="9">
        <f t="shared" si="89"/>
        <v>17.136666666666667</v>
      </c>
      <c r="O1106" s="14">
        <f>MA1SONY[[#This Row],[Adj Close]]-MA1SONY[[#This Row],[6-MA]]</f>
        <v>-0.17266666666666808</v>
      </c>
      <c r="P1106" s="13">
        <f>(MA1SONY[[#This Row],[Adj Close]]-N1106)^2</f>
        <v>2.9813777777778265E-2</v>
      </c>
      <c r="Q1106" s="13">
        <f>ABS(MA1SONY[[#This Row],[Erorr 3]])</f>
        <v>0.17266666666666808</v>
      </c>
      <c r="R1106" s="15">
        <f>MA1SONY[[#This Row],[Abs Erorr 3]]/MA1SONY[[#This Row],[Adj Close]]</f>
        <v>1.0178417040006372E-2</v>
      </c>
    </row>
    <row r="1107" spans="2:18">
      <c r="B1107" s="7">
        <v>45390.291666666664</v>
      </c>
      <c r="C1107" s="8">
        <v>16.864000000000001</v>
      </c>
      <c r="D1107" s="9">
        <f t="shared" si="86"/>
        <v>16.963999999999999</v>
      </c>
      <c r="E1107" s="10">
        <f>MA1SONY[[#This Row],[Adj Close]]-MA1SONY[[#This Row],[Naive Trend ]]</f>
        <v>-9.9999999999997868E-2</v>
      </c>
      <c r="F1107" s="6">
        <f t="shared" si="85"/>
        <v>9.9999999999995735E-3</v>
      </c>
      <c r="G1107" s="6">
        <f>ABS(MA1SONY[[#This Row],[Erorr 1]])</f>
        <v>9.9999999999997868E-2</v>
      </c>
      <c r="H1107" s="11">
        <f>MA1SONY[[#This Row],[Abs Erorr 1]]/MA1SONY[[#This Row],[Adj Close]]</f>
        <v>5.9297912713471221E-3</v>
      </c>
      <c r="I1107" s="9">
        <f t="shared" si="88"/>
        <v>17.009333333333334</v>
      </c>
      <c r="J1107" s="12">
        <f>(MA1SONY[[#This Row],[Adj Close]]-MA1SONY[[#This Row],[3-MA]])</f>
        <v>-0.14533333333333331</v>
      </c>
      <c r="K1107" s="13">
        <f t="shared" si="87"/>
        <v>2.1121777777777771E-2</v>
      </c>
      <c r="L1107" s="13">
        <f>ABS(MA1SONY[[#This Row],[Erorr 2]])</f>
        <v>0.14533333333333331</v>
      </c>
      <c r="M1107" s="11">
        <f>MA1SONY[[#This Row],[Abs Erorr 2]]/MA1SONY[[#This Row],[Adj Close]]</f>
        <v>8.617963314357999E-3</v>
      </c>
      <c r="N1107" s="9">
        <f t="shared" si="89"/>
        <v>17.079333333333334</v>
      </c>
      <c r="O1107" s="14">
        <f>MA1SONY[[#This Row],[Adj Close]]-MA1SONY[[#This Row],[6-MA]]</f>
        <v>-0.2153333333333336</v>
      </c>
      <c r="P1107" s="13">
        <f>(MA1SONY[[#This Row],[Adj Close]]-N1107)^2</f>
        <v>4.6368444444444559E-2</v>
      </c>
      <c r="Q1107" s="13">
        <f>ABS(MA1SONY[[#This Row],[Erorr 3]])</f>
        <v>0.2153333333333336</v>
      </c>
      <c r="R1107" s="15">
        <f>MA1SONY[[#This Row],[Abs Erorr 3]]/MA1SONY[[#This Row],[Adj Close]]</f>
        <v>1.276881720430109E-2</v>
      </c>
    </row>
    <row r="1108" spans="2:18">
      <c r="B1108" s="7">
        <v>45391.291666666664</v>
      </c>
      <c r="C1108" s="8">
        <v>16.928000000000001</v>
      </c>
      <c r="D1108" s="9">
        <f t="shared" si="86"/>
        <v>16.864000000000001</v>
      </c>
      <c r="E1108" s="10">
        <f>MA1SONY[[#This Row],[Adj Close]]-MA1SONY[[#This Row],[Naive Trend ]]</f>
        <v>6.4000000000000057E-2</v>
      </c>
      <c r="F1108" s="6">
        <f t="shared" si="85"/>
        <v>4.0960000000000076E-3</v>
      </c>
      <c r="G1108" s="6">
        <f>ABS(MA1SONY[[#This Row],[Erorr 1]])</f>
        <v>6.4000000000000057E-2</v>
      </c>
      <c r="H1108" s="11">
        <f>MA1SONY[[#This Row],[Abs Erorr 1]]/MA1SONY[[#This Row],[Adj Close]]</f>
        <v>3.7807183364839351E-3</v>
      </c>
      <c r="I1108" s="9">
        <f t="shared" si="88"/>
        <v>16.912666666666667</v>
      </c>
      <c r="J1108" s="12">
        <f>(MA1SONY[[#This Row],[Adj Close]]-MA1SONY[[#This Row],[3-MA]])</f>
        <v>1.5333333333334309E-2</v>
      </c>
      <c r="K1108" s="13">
        <f t="shared" si="87"/>
        <v>2.3511111111114105E-4</v>
      </c>
      <c r="L1108" s="13">
        <f>ABS(MA1SONY[[#This Row],[Erorr 2]])</f>
        <v>1.5333333333334309E-2</v>
      </c>
      <c r="M1108" s="11">
        <f>MA1SONY[[#This Row],[Abs Erorr 2]]/MA1SONY[[#This Row],[Adj Close]]</f>
        <v>9.0579710144933294E-4</v>
      </c>
      <c r="N1108" s="9">
        <f t="shared" si="89"/>
        <v>17.032</v>
      </c>
      <c r="O1108" s="14">
        <f>MA1SONY[[#This Row],[Adj Close]]-MA1SONY[[#This Row],[6-MA]]</f>
        <v>-0.1039999999999992</v>
      </c>
      <c r="P1108" s="13">
        <f>(MA1SONY[[#This Row],[Adj Close]]-N1108)^2</f>
        <v>1.0815999999999834E-2</v>
      </c>
      <c r="Q1108" s="13">
        <f>ABS(MA1SONY[[#This Row],[Erorr 3]])</f>
        <v>0.1039999999999992</v>
      </c>
      <c r="R1108" s="15">
        <f>MA1SONY[[#This Row],[Abs Erorr 3]]/MA1SONY[[#This Row],[Adj Close]]</f>
        <v>6.1436672967863423E-3</v>
      </c>
    </row>
    <row r="1109" spans="2:18">
      <c r="B1109" s="7">
        <v>45392.291666666664</v>
      </c>
      <c r="C1109" s="8">
        <v>16.826000000000001</v>
      </c>
      <c r="D1109" s="9">
        <f t="shared" si="86"/>
        <v>16.928000000000001</v>
      </c>
      <c r="E1109" s="10">
        <f>MA1SONY[[#This Row],[Adj Close]]-MA1SONY[[#This Row],[Naive Trend ]]</f>
        <v>-0.10200000000000031</v>
      </c>
      <c r="F1109" s="6">
        <f t="shared" si="85"/>
        <v>1.0404000000000064E-2</v>
      </c>
      <c r="G1109" s="6">
        <f>ABS(MA1SONY[[#This Row],[Erorr 1]])</f>
        <v>0.10200000000000031</v>
      </c>
      <c r="H1109" s="11">
        <f>MA1SONY[[#This Row],[Abs Erorr 1]]/MA1SONY[[#This Row],[Adj Close]]</f>
        <v>6.0620468322833895E-3</v>
      </c>
      <c r="I1109" s="9">
        <f t="shared" si="88"/>
        <v>16.918666666666667</v>
      </c>
      <c r="J1109" s="12">
        <f>(MA1SONY[[#This Row],[Adj Close]]-MA1SONY[[#This Row],[3-MA]])</f>
        <v>-9.2666666666666231E-2</v>
      </c>
      <c r="K1109" s="13">
        <f t="shared" si="87"/>
        <v>8.5871111111110298E-3</v>
      </c>
      <c r="L1109" s="13">
        <f>ABS(MA1SONY[[#This Row],[Erorr 2]])</f>
        <v>9.2666666666666231E-2</v>
      </c>
      <c r="M1109" s="11">
        <f>MA1SONY[[#This Row],[Abs Erorr 2]]/MA1SONY[[#This Row],[Adj Close]]</f>
        <v>5.5073497365188536E-3</v>
      </c>
      <c r="N1109" s="9">
        <f t="shared" si="89"/>
        <v>16.980999999999998</v>
      </c>
      <c r="O1109" s="14">
        <f>MA1SONY[[#This Row],[Adj Close]]-MA1SONY[[#This Row],[6-MA]]</f>
        <v>-0.15499999999999758</v>
      </c>
      <c r="P1109" s="13">
        <f>(MA1SONY[[#This Row],[Adj Close]]-N1109)^2</f>
        <v>2.4024999999999252E-2</v>
      </c>
      <c r="Q1109" s="13">
        <f>ABS(MA1SONY[[#This Row],[Erorr 3]])</f>
        <v>0.15499999999999758</v>
      </c>
      <c r="R1109" s="15">
        <f>MA1SONY[[#This Row],[Abs Erorr 3]]/MA1SONY[[#This Row],[Adj Close]]</f>
        <v>9.2119339118030188E-3</v>
      </c>
    </row>
    <row r="1110" spans="2:18">
      <c r="B1110" s="7">
        <v>45393.291666666664</v>
      </c>
      <c r="C1110" s="8">
        <v>16.812000000000001</v>
      </c>
      <c r="D1110" s="9">
        <f t="shared" si="86"/>
        <v>16.826000000000001</v>
      </c>
      <c r="E1110" s="10">
        <f>MA1SONY[[#This Row],[Adj Close]]-MA1SONY[[#This Row],[Naive Trend ]]</f>
        <v>-1.3999999999999346E-2</v>
      </c>
      <c r="F1110" s="6">
        <f t="shared" si="85"/>
        <v>1.959999999999817E-4</v>
      </c>
      <c r="G1110" s="6">
        <f>ABS(MA1SONY[[#This Row],[Erorr 1]])</f>
        <v>1.3999999999999346E-2</v>
      </c>
      <c r="H1110" s="11">
        <f>MA1SONY[[#This Row],[Abs Erorr 1]]/MA1SONY[[#This Row],[Adj Close]]</f>
        <v>8.3273852010464823E-4</v>
      </c>
      <c r="I1110" s="9">
        <f t="shared" si="88"/>
        <v>16.872666666666667</v>
      </c>
      <c r="J1110" s="12">
        <f>(MA1SONY[[#This Row],[Adj Close]]-MA1SONY[[#This Row],[3-MA]])</f>
        <v>-6.0666666666666202E-2</v>
      </c>
      <c r="K1110" s="13">
        <f t="shared" si="87"/>
        <v>3.6804444444443881E-3</v>
      </c>
      <c r="L1110" s="13">
        <f>ABS(MA1SONY[[#This Row],[Erorr 2]])</f>
        <v>6.0666666666666202E-2</v>
      </c>
      <c r="M1110" s="11">
        <f>MA1SONY[[#This Row],[Abs Erorr 2]]/MA1SONY[[#This Row],[Adj Close]]</f>
        <v>3.6085335871202831E-3</v>
      </c>
      <c r="N1110" s="9">
        <f t="shared" si="89"/>
        <v>16.940999999999999</v>
      </c>
      <c r="O1110" s="14">
        <f>MA1SONY[[#This Row],[Adj Close]]-MA1SONY[[#This Row],[6-MA]]</f>
        <v>-0.12899999999999778</v>
      </c>
      <c r="P1110" s="13">
        <f>(MA1SONY[[#This Row],[Adj Close]]-N1110)^2</f>
        <v>1.6640999999999427E-2</v>
      </c>
      <c r="Q1110" s="13">
        <f>ABS(MA1SONY[[#This Row],[Erorr 3]])</f>
        <v>0.12899999999999778</v>
      </c>
      <c r="R1110" s="15">
        <f>MA1SONY[[#This Row],[Abs Erorr 3]]/MA1SONY[[#This Row],[Adj Close]]</f>
        <v>7.6730906495359134E-3</v>
      </c>
    </row>
    <row r="1111" spans="2:18">
      <c r="B1111" s="7">
        <v>45394.291666666664</v>
      </c>
      <c r="C1111" s="8">
        <v>16.797999999999998</v>
      </c>
      <c r="D1111" s="9">
        <f t="shared" si="86"/>
        <v>16.812000000000001</v>
      </c>
      <c r="E1111" s="10">
        <f>MA1SONY[[#This Row],[Adj Close]]-MA1SONY[[#This Row],[Naive Trend ]]</f>
        <v>-1.4000000000002899E-2</v>
      </c>
      <c r="F1111" s="6">
        <f t="shared" si="85"/>
        <v>1.9600000000008117E-4</v>
      </c>
      <c r="G1111" s="6">
        <f>ABS(MA1SONY[[#This Row],[Erorr 1]])</f>
        <v>1.4000000000002899E-2</v>
      </c>
      <c r="H1111" s="11">
        <f>MA1SONY[[#This Row],[Abs Erorr 1]]/MA1SONY[[#This Row],[Adj Close]]</f>
        <v>8.3343255149439816E-4</v>
      </c>
      <c r="I1111" s="9">
        <f t="shared" si="88"/>
        <v>16.855333333333334</v>
      </c>
      <c r="J1111" s="12">
        <f>(MA1SONY[[#This Row],[Adj Close]]-MA1SONY[[#This Row],[3-MA]])</f>
        <v>-5.7333333333335901E-2</v>
      </c>
      <c r="K1111" s="13">
        <f t="shared" si="87"/>
        <v>3.2871111111114053E-3</v>
      </c>
      <c r="L1111" s="13">
        <f>ABS(MA1SONY[[#This Row],[Erorr 2]])</f>
        <v>5.7333333333335901E-2</v>
      </c>
      <c r="M1111" s="11">
        <f>MA1SONY[[#This Row],[Abs Erorr 2]]/MA1SONY[[#This Row],[Adj Close]]</f>
        <v>3.413104734690791E-3</v>
      </c>
      <c r="N1111" s="9">
        <f t="shared" si="89"/>
        <v>16.883999999999997</v>
      </c>
      <c r="O1111" s="14">
        <f>MA1SONY[[#This Row],[Adj Close]]-MA1SONY[[#This Row],[6-MA]]</f>
        <v>-8.5999999999998522E-2</v>
      </c>
      <c r="P1111" s="13">
        <f>(MA1SONY[[#This Row],[Adj Close]]-N1111)^2</f>
        <v>7.3959999999997457E-3</v>
      </c>
      <c r="Q1111" s="13">
        <f>ABS(MA1SONY[[#This Row],[Erorr 3]])</f>
        <v>8.5999999999998522E-2</v>
      </c>
      <c r="R1111" s="15">
        <f>MA1SONY[[#This Row],[Abs Erorr 3]]/MA1SONY[[#This Row],[Adj Close]]</f>
        <v>5.119657102035869E-3</v>
      </c>
    </row>
    <row r="1112" spans="2:18">
      <c r="B1112" s="7">
        <v>45397.291666666664</v>
      </c>
      <c r="C1112" s="8">
        <v>16.46</v>
      </c>
      <c r="D1112" s="9">
        <f t="shared" si="86"/>
        <v>16.797999999999998</v>
      </c>
      <c r="E1112" s="10">
        <f>MA1SONY[[#This Row],[Adj Close]]-MA1SONY[[#This Row],[Naive Trend ]]</f>
        <v>-0.33799999999999741</v>
      </c>
      <c r="F1112" s="6">
        <f t="shared" si="85"/>
        <v>0.11424399999999825</v>
      </c>
      <c r="G1112" s="6">
        <f>ABS(MA1SONY[[#This Row],[Erorr 1]])</f>
        <v>0.33799999999999741</v>
      </c>
      <c r="H1112" s="11">
        <f>MA1SONY[[#This Row],[Abs Erorr 1]]/MA1SONY[[#This Row],[Adj Close]]</f>
        <v>2.0534629404617095E-2</v>
      </c>
      <c r="I1112" s="9">
        <f t="shared" si="88"/>
        <v>16.812000000000001</v>
      </c>
      <c r="J1112" s="12">
        <f>(MA1SONY[[#This Row],[Adj Close]]-MA1SONY[[#This Row],[3-MA]])</f>
        <v>-0.35200000000000031</v>
      </c>
      <c r="K1112" s="13">
        <f t="shared" si="87"/>
        <v>0.12390400000000022</v>
      </c>
      <c r="L1112" s="13">
        <f>ABS(MA1SONY[[#This Row],[Erorr 2]])</f>
        <v>0.35200000000000031</v>
      </c>
      <c r="M1112" s="11">
        <f>MA1SONY[[#This Row],[Abs Erorr 2]]/MA1SONY[[#This Row],[Adj Close]]</f>
        <v>2.1385176184690175E-2</v>
      </c>
      <c r="N1112" s="9">
        <f t="shared" si="89"/>
        <v>16.865333333333332</v>
      </c>
      <c r="O1112" s="14">
        <f>MA1SONY[[#This Row],[Adj Close]]-MA1SONY[[#This Row],[6-MA]]</f>
        <v>-0.40533333333333132</v>
      </c>
      <c r="P1112" s="13">
        <f>(MA1SONY[[#This Row],[Adj Close]]-N1112)^2</f>
        <v>0.16429511111110948</v>
      </c>
      <c r="Q1112" s="13">
        <f>ABS(MA1SONY[[#This Row],[Erorr 3]])</f>
        <v>0.40533333333333132</v>
      </c>
      <c r="R1112" s="15">
        <f>MA1SONY[[#This Row],[Abs Erorr 3]]/MA1SONY[[#This Row],[Adj Close]]</f>
        <v>2.4625354394491573E-2</v>
      </c>
    </row>
    <row r="1113" spans="2:18">
      <c r="B1113" s="7">
        <v>45398.291666666664</v>
      </c>
      <c r="C1113" s="8">
        <v>16.594000000000001</v>
      </c>
      <c r="D1113" s="9">
        <f t="shared" si="86"/>
        <v>16.46</v>
      </c>
      <c r="E1113" s="10">
        <f>MA1SONY[[#This Row],[Adj Close]]-MA1SONY[[#This Row],[Naive Trend ]]</f>
        <v>0.13400000000000034</v>
      </c>
      <c r="F1113" s="6">
        <f t="shared" si="85"/>
        <v>1.795600000000009E-2</v>
      </c>
      <c r="G1113" s="6">
        <f>ABS(MA1SONY[[#This Row],[Erorr 1]])</f>
        <v>0.13400000000000034</v>
      </c>
      <c r="H1113" s="11">
        <f>MA1SONY[[#This Row],[Abs Erorr 1]]/MA1SONY[[#This Row],[Adj Close]]</f>
        <v>8.0752079064722385E-3</v>
      </c>
      <c r="I1113" s="9">
        <f t="shared" si="88"/>
        <v>16.690000000000001</v>
      </c>
      <c r="J1113" s="12">
        <f>(MA1SONY[[#This Row],[Adj Close]]-MA1SONY[[#This Row],[3-MA]])</f>
        <v>-9.6000000000000085E-2</v>
      </c>
      <c r="K1113" s="13">
        <f t="shared" si="87"/>
        <v>9.2160000000000158E-3</v>
      </c>
      <c r="L1113" s="13">
        <f>ABS(MA1SONY[[#This Row],[Erorr 2]])</f>
        <v>9.6000000000000085E-2</v>
      </c>
      <c r="M1113" s="11">
        <f>MA1SONY[[#This Row],[Abs Erorr 2]]/MA1SONY[[#This Row],[Adj Close]]</f>
        <v>5.785223574786072E-3</v>
      </c>
      <c r="N1113" s="9">
        <f t="shared" si="89"/>
        <v>16.781333333333336</v>
      </c>
      <c r="O1113" s="14">
        <f>MA1SONY[[#This Row],[Adj Close]]-MA1SONY[[#This Row],[6-MA]]</f>
        <v>-0.18733333333333491</v>
      </c>
      <c r="P1113" s="13">
        <f>(MA1SONY[[#This Row],[Adj Close]]-N1113)^2</f>
        <v>3.5093777777778369E-2</v>
      </c>
      <c r="Q1113" s="13">
        <f>ABS(MA1SONY[[#This Row],[Erorr 3]])</f>
        <v>0.18733333333333491</v>
      </c>
      <c r="R1113" s="15">
        <f>MA1SONY[[#This Row],[Abs Erorr 3]]/MA1SONY[[#This Row],[Adj Close]]</f>
        <v>1.1289221003575683E-2</v>
      </c>
    </row>
    <row r="1114" spans="2:18">
      <c r="B1114" s="7">
        <v>45399.291666666664</v>
      </c>
      <c r="C1114" s="8">
        <v>16.315999999999999</v>
      </c>
      <c r="D1114" s="9">
        <f t="shared" si="86"/>
        <v>16.594000000000001</v>
      </c>
      <c r="E1114" s="10">
        <f>MA1SONY[[#This Row],[Adj Close]]-MA1SONY[[#This Row],[Naive Trend ]]</f>
        <v>-0.27800000000000225</v>
      </c>
      <c r="F1114" s="6">
        <f t="shared" si="85"/>
        <v>7.7284000000001254E-2</v>
      </c>
      <c r="G1114" s="6">
        <f>ABS(MA1SONY[[#This Row],[Erorr 1]])</f>
        <v>0.27800000000000225</v>
      </c>
      <c r="H1114" s="11">
        <f>MA1SONY[[#This Row],[Abs Erorr 1]]/MA1SONY[[#This Row],[Adj Close]]</f>
        <v>1.7038489825937867E-2</v>
      </c>
      <c r="I1114" s="9">
        <f t="shared" si="88"/>
        <v>16.617333333333331</v>
      </c>
      <c r="J1114" s="12">
        <f>(MA1SONY[[#This Row],[Adj Close]]-MA1SONY[[#This Row],[3-MA]])</f>
        <v>-0.30133333333333212</v>
      </c>
      <c r="K1114" s="13">
        <f t="shared" si="87"/>
        <v>9.0801777777777051E-2</v>
      </c>
      <c r="L1114" s="13">
        <f>ABS(MA1SONY[[#This Row],[Erorr 2]])</f>
        <v>0.30133333333333212</v>
      </c>
      <c r="M1114" s="11">
        <f>MA1SONY[[#This Row],[Abs Erorr 2]]/MA1SONY[[#This Row],[Adj Close]]</f>
        <v>1.8468578900057129E-2</v>
      </c>
      <c r="N1114" s="9">
        <f t="shared" si="89"/>
        <v>16.736333333333334</v>
      </c>
      <c r="O1114" s="14">
        <f>MA1SONY[[#This Row],[Adj Close]]-MA1SONY[[#This Row],[6-MA]]</f>
        <v>-0.42033333333333545</v>
      </c>
      <c r="P1114" s="13">
        <f>(MA1SONY[[#This Row],[Adj Close]]-N1114)^2</f>
        <v>0.1766801111111129</v>
      </c>
      <c r="Q1114" s="13">
        <f>ABS(MA1SONY[[#This Row],[Erorr 3]])</f>
        <v>0.42033333333333545</v>
      </c>
      <c r="R1114" s="15">
        <f>MA1SONY[[#This Row],[Abs Erorr 3]]/MA1SONY[[#This Row],[Adj Close]]</f>
        <v>2.5762033178066652E-2</v>
      </c>
    </row>
    <row r="1115" spans="2:18">
      <c r="B1115" s="7">
        <v>45400.291666666664</v>
      </c>
      <c r="C1115" s="8">
        <v>16.376000000000001</v>
      </c>
      <c r="D1115" s="9">
        <f t="shared" si="86"/>
        <v>16.315999999999999</v>
      </c>
      <c r="E1115" s="10">
        <f>MA1SONY[[#This Row],[Adj Close]]-MA1SONY[[#This Row],[Naive Trend ]]</f>
        <v>6.0000000000002274E-2</v>
      </c>
      <c r="F1115" s="6">
        <f t="shared" si="85"/>
        <v>3.6000000000002727E-3</v>
      </c>
      <c r="G1115" s="6">
        <f>ABS(MA1SONY[[#This Row],[Erorr 1]])</f>
        <v>6.0000000000002274E-2</v>
      </c>
      <c r="H1115" s="11">
        <f>MA1SONY[[#This Row],[Abs Erorr 1]]/MA1SONY[[#This Row],[Adj Close]]</f>
        <v>3.663898387884848E-3</v>
      </c>
      <c r="I1115" s="9">
        <f t="shared" si="88"/>
        <v>16.456666666666667</v>
      </c>
      <c r="J1115" s="12">
        <f>(MA1SONY[[#This Row],[Adj Close]]-MA1SONY[[#This Row],[3-MA]])</f>
        <v>-8.0666666666665776E-2</v>
      </c>
      <c r="K1115" s="13">
        <f t="shared" si="87"/>
        <v>6.5071111111109671E-3</v>
      </c>
      <c r="L1115" s="13">
        <f>ABS(MA1SONY[[#This Row],[Erorr 2]])</f>
        <v>8.0666666666665776E-2</v>
      </c>
      <c r="M1115" s="11">
        <f>MA1SONY[[#This Row],[Abs Erorr 2]]/MA1SONY[[#This Row],[Adj Close]]</f>
        <v>4.9259078326004992E-3</v>
      </c>
      <c r="N1115" s="9">
        <f t="shared" si="89"/>
        <v>16.634333333333334</v>
      </c>
      <c r="O1115" s="14">
        <f>MA1SONY[[#This Row],[Adj Close]]-MA1SONY[[#This Row],[6-MA]]</f>
        <v>-0.25833333333333286</v>
      </c>
      <c r="P1115" s="13">
        <f>(MA1SONY[[#This Row],[Adj Close]]-N1115)^2</f>
        <v>6.6736111111110871E-2</v>
      </c>
      <c r="Q1115" s="13">
        <f>ABS(MA1SONY[[#This Row],[Erorr 3]])</f>
        <v>0.25833333333333286</v>
      </c>
      <c r="R1115" s="15">
        <f>MA1SONY[[#This Row],[Abs Erorr 3]]/MA1SONY[[#This Row],[Adj Close]]</f>
        <v>1.5775118058948025E-2</v>
      </c>
    </row>
    <row r="1116" spans="2:18">
      <c r="B1116" s="7">
        <v>45401.291666666664</v>
      </c>
      <c r="C1116" s="8">
        <v>16.260000000000002</v>
      </c>
      <c r="D1116" s="9">
        <f t="shared" si="86"/>
        <v>16.376000000000001</v>
      </c>
      <c r="E1116" s="10">
        <f>MA1SONY[[#This Row],[Adj Close]]-MA1SONY[[#This Row],[Naive Trend ]]</f>
        <v>-0.11599999999999966</v>
      </c>
      <c r="F1116" s="6">
        <f t="shared" si="85"/>
        <v>1.3455999999999921E-2</v>
      </c>
      <c r="G1116" s="6">
        <f>ABS(MA1SONY[[#This Row],[Erorr 1]])</f>
        <v>0.11599999999999966</v>
      </c>
      <c r="H1116" s="11">
        <f>MA1SONY[[#This Row],[Abs Erorr 1]]/MA1SONY[[#This Row],[Adj Close]]</f>
        <v>7.1340713407133851E-3</v>
      </c>
      <c r="I1116" s="9">
        <f t="shared" si="88"/>
        <v>16.428666666666668</v>
      </c>
      <c r="J1116" s="12">
        <f>(MA1SONY[[#This Row],[Adj Close]]-MA1SONY[[#This Row],[3-MA]])</f>
        <v>-0.16866666666666674</v>
      </c>
      <c r="K1116" s="13">
        <f t="shared" si="87"/>
        <v>2.8448444444444471E-2</v>
      </c>
      <c r="L1116" s="13">
        <f>ABS(MA1SONY[[#This Row],[Erorr 2]])</f>
        <v>0.16866666666666674</v>
      </c>
      <c r="M1116" s="11">
        <f>MA1SONY[[#This Row],[Abs Erorr 2]]/MA1SONY[[#This Row],[Adj Close]]</f>
        <v>1.0373103731037314E-2</v>
      </c>
      <c r="N1116" s="9">
        <f t="shared" si="89"/>
        <v>16.559333333333335</v>
      </c>
      <c r="O1116" s="14">
        <f>MA1SONY[[#This Row],[Adj Close]]-MA1SONY[[#This Row],[6-MA]]</f>
        <v>-0.29933333333333323</v>
      </c>
      <c r="P1116" s="13">
        <f>(MA1SONY[[#This Row],[Adj Close]]-N1116)^2</f>
        <v>8.9600444444444385E-2</v>
      </c>
      <c r="Q1116" s="13">
        <f>ABS(MA1SONY[[#This Row],[Erorr 3]])</f>
        <v>0.29933333333333323</v>
      </c>
      <c r="R1116" s="15">
        <f>MA1SONY[[#This Row],[Abs Erorr 3]]/MA1SONY[[#This Row],[Adj Close]]</f>
        <v>1.8409184091840912E-2</v>
      </c>
    </row>
    <row r="1117" spans="2:18">
      <c r="B1117" s="7">
        <v>45404.291666666664</v>
      </c>
      <c r="C1117" s="8">
        <v>16.312000000000001</v>
      </c>
      <c r="D1117" s="9">
        <f t="shared" si="86"/>
        <v>16.260000000000002</v>
      </c>
      <c r="E1117" s="10">
        <f>MA1SONY[[#This Row],[Adj Close]]-MA1SONY[[#This Row],[Naive Trend ]]</f>
        <v>5.1999999999999602E-2</v>
      </c>
      <c r="F1117" s="6">
        <f t="shared" si="85"/>
        <v>2.7039999999999586E-3</v>
      </c>
      <c r="G1117" s="6">
        <f>ABS(MA1SONY[[#This Row],[Erorr 1]])</f>
        <v>5.1999999999999602E-2</v>
      </c>
      <c r="H1117" s="11">
        <f>MA1SONY[[#This Row],[Abs Erorr 1]]/MA1SONY[[#This Row],[Adj Close]]</f>
        <v>3.1878371750858015E-3</v>
      </c>
      <c r="I1117" s="9">
        <f t="shared" si="88"/>
        <v>16.317333333333334</v>
      </c>
      <c r="J1117" s="12">
        <f>(MA1SONY[[#This Row],[Adj Close]]-MA1SONY[[#This Row],[3-MA]])</f>
        <v>-5.333333333332746E-3</v>
      </c>
      <c r="K1117" s="13">
        <f t="shared" si="87"/>
        <v>2.8444444444438179E-5</v>
      </c>
      <c r="L1117" s="13">
        <f>ABS(MA1SONY[[#This Row],[Erorr 2]])</f>
        <v>5.333333333332746E-3</v>
      </c>
      <c r="M1117" s="11">
        <f>MA1SONY[[#This Row],[Abs Erorr 2]]/MA1SONY[[#This Row],[Adj Close]]</f>
        <v>3.2695765898312567E-4</v>
      </c>
      <c r="N1117" s="9">
        <f t="shared" si="89"/>
        <v>16.467333333333332</v>
      </c>
      <c r="O1117" s="14">
        <f>MA1SONY[[#This Row],[Adj Close]]-MA1SONY[[#This Row],[6-MA]]</f>
        <v>-0.15533333333333132</v>
      </c>
      <c r="P1117" s="13">
        <f>(MA1SONY[[#This Row],[Adj Close]]-N1117)^2</f>
        <v>2.4128444444443821E-2</v>
      </c>
      <c r="Q1117" s="13">
        <f>ABS(MA1SONY[[#This Row],[Erorr 3]])</f>
        <v>0.15533333333333132</v>
      </c>
      <c r="R1117" s="15">
        <f>MA1SONY[[#This Row],[Abs Erorr 3]]/MA1SONY[[#This Row],[Adj Close]]</f>
        <v>9.5226418178844599E-3</v>
      </c>
    </row>
    <row r="1118" spans="2:18">
      <c r="B1118" s="7">
        <v>45405.291666666664</v>
      </c>
      <c r="C1118" s="8">
        <v>16.361999999999998</v>
      </c>
      <c r="D1118" s="9">
        <f t="shared" si="86"/>
        <v>16.312000000000001</v>
      </c>
      <c r="E1118" s="10">
        <f>MA1SONY[[#This Row],[Adj Close]]-MA1SONY[[#This Row],[Naive Trend ]]</f>
        <v>4.9999999999997158E-2</v>
      </c>
      <c r="F1118" s="6">
        <f t="shared" si="85"/>
        <v>2.499999999999716E-3</v>
      </c>
      <c r="G1118" s="6">
        <f>ABS(MA1SONY[[#This Row],[Erorr 1]])</f>
        <v>4.9999999999997158E-2</v>
      </c>
      <c r="H1118" s="11">
        <f>MA1SONY[[#This Row],[Abs Erorr 1]]/MA1SONY[[#This Row],[Adj Close]]</f>
        <v>3.0558611416695493E-3</v>
      </c>
      <c r="I1118" s="9">
        <f t="shared" si="88"/>
        <v>16.316000000000003</v>
      </c>
      <c r="J1118" s="12">
        <f>(MA1SONY[[#This Row],[Adj Close]]-MA1SONY[[#This Row],[3-MA]])</f>
        <v>4.5999999999995822E-2</v>
      </c>
      <c r="K1118" s="13">
        <f t="shared" si="87"/>
        <v>2.1159999999996156E-3</v>
      </c>
      <c r="L1118" s="13">
        <f>ABS(MA1SONY[[#This Row],[Erorr 2]])</f>
        <v>4.5999999999995822E-2</v>
      </c>
      <c r="M1118" s="11">
        <f>MA1SONY[[#This Row],[Abs Erorr 2]]/MA1SONY[[#This Row],[Adj Close]]</f>
        <v>2.8113922503358898E-3</v>
      </c>
      <c r="N1118" s="9">
        <f t="shared" si="89"/>
        <v>16.386333333333337</v>
      </c>
      <c r="O1118" s="14">
        <f>MA1SONY[[#This Row],[Adj Close]]-MA1SONY[[#This Row],[6-MA]]</f>
        <v>-2.4333333333338203E-2</v>
      </c>
      <c r="P1118" s="13">
        <f>(MA1SONY[[#This Row],[Adj Close]]-N1118)^2</f>
        <v>5.9211111111134808E-4</v>
      </c>
      <c r="Q1118" s="13">
        <f>ABS(MA1SONY[[#This Row],[Erorr 3]])</f>
        <v>2.4333333333338203E-2</v>
      </c>
      <c r="R1118" s="15">
        <f>MA1SONY[[#This Row],[Abs Erorr 3]]/MA1SONY[[#This Row],[Adj Close]]</f>
        <v>1.4871857556128961E-3</v>
      </c>
    </row>
    <row r="1119" spans="2:18">
      <c r="B1119" s="7">
        <v>45406.291666666664</v>
      </c>
      <c r="C1119" s="8">
        <v>16.542000000000002</v>
      </c>
      <c r="D1119" s="9">
        <f t="shared" si="86"/>
        <v>16.361999999999998</v>
      </c>
      <c r="E1119" s="10">
        <f>MA1SONY[[#This Row],[Adj Close]]-MA1SONY[[#This Row],[Naive Trend ]]</f>
        <v>0.18000000000000327</v>
      </c>
      <c r="F1119" s="6">
        <f t="shared" si="85"/>
        <v>3.2400000000001178E-2</v>
      </c>
      <c r="G1119" s="6">
        <f>ABS(MA1SONY[[#This Row],[Erorr 1]])</f>
        <v>0.18000000000000327</v>
      </c>
      <c r="H1119" s="11">
        <f>MA1SONY[[#This Row],[Abs Erorr 1]]/MA1SONY[[#This Row],[Adj Close]]</f>
        <v>1.0881392818280936E-2</v>
      </c>
      <c r="I1119" s="9">
        <f t="shared" si="88"/>
        <v>16.311333333333334</v>
      </c>
      <c r="J1119" s="12">
        <f>(MA1SONY[[#This Row],[Adj Close]]-MA1SONY[[#This Row],[3-MA]])</f>
        <v>0.23066666666666791</v>
      </c>
      <c r="K1119" s="13">
        <f t="shared" si="87"/>
        <v>5.3207111111111684E-2</v>
      </c>
      <c r="L1119" s="13">
        <f>ABS(MA1SONY[[#This Row],[Erorr 2]])</f>
        <v>0.23066666666666791</v>
      </c>
      <c r="M1119" s="11">
        <f>MA1SONY[[#This Row],[Abs Erorr 2]]/MA1SONY[[#This Row],[Adj Close]]</f>
        <v>1.3944303389352429E-2</v>
      </c>
      <c r="N1119" s="9">
        <f t="shared" si="89"/>
        <v>16.37</v>
      </c>
      <c r="O1119" s="14">
        <f>MA1SONY[[#This Row],[Adj Close]]-MA1SONY[[#This Row],[6-MA]]</f>
        <v>0.1720000000000006</v>
      </c>
      <c r="P1119" s="13">
        <f>(MA1SONY[[#This Row],[Adj Close]]-N1119)^2</f>
        <v>2.9584000000000204E-2</v>
      </c>
      <c r="Q1119" s="13">
        <f>ABS(MA1SONY[[#This Row],[Erorr 3]])</f>
        <v>0.1720000000000006</v>
      </c>
      <c r="R1119" s="15">
        <f>MA1SONY[[#This Row],[Abs Erorr 3]]/MA1SONY[[#This Row],[Adj Close]]</f>
        <v>1.039777535969052E-2</v>
      </c>
    </row>
    <row r="1120" spans="2:18">
      <c r="B1120" s="7">
        <v>45407.291666666664</v>
      </c>
      <c r="C1120" s="8">
        <v>16.488</v>
      </c>
      <c r="D1120" s="9">
        <f t="shared" si="86"/>
        <v>16.542000000000002</v>
      </c>
      <c r="E1120" s="10">
        <f>MA1SONY[[#This Row],[Adj Close]]-MA1SONY[[#This Row],[Naive Trend ]]</f>
        <v>-5.4000000000002046E-2</v>
      </c>
      <c r="F1120" s="6">
        <f t="shared" si="85"/>
        <v>2.9160000000002209E-3</v>
      </c>
      <c r="G1120" s="6">
        <f>ABS(MA1SONY[[#This Row],[Erorr 1]])</f>
        <v>5.4000000000002046E-2</v>
      </c>
      <c r="H1120" s="11">
        <f>MA1SONY[[#This Row],[Abs Erorr 1]]/MA1SONY[[#This Row],[Adj Close]]</f>
        <v>3.2751091703058012E-3</v>
      </c>
      <c r="I1120" s="9">
        <f t="shared" si="88"/>
        <v>16.405333333333335</v>
      </c>
      <c r="J1120" s="12">
        <f>(MA1SONY[[#This Row],[Adj Close]]-MA1SONY[[#This Row],[3-MA]])</f>
        <v>8.2666666666664668E-2</v>
      </c>
      <c r="K1120" s="13">
        <f t="shared" si="87"/>
        <v>6.8337777777774476E-3</v>
      </c>
      <c r="L1120" s="13">
        <f>ABS(MA1SONY[[#This Row],[Erorr 2]])</f>
        <v>8.2666666666664668E-2</v>
      </c>
      <c r="M1120" s="11">
        <f>MA1SONY[[#This Row],[Abs Erorr 2]]/MA1SONY[[#This Row],[Adj Close]]</f>
        <v>5.0137473718258529E-3</v>
      </c>
      <c r="N1120" s="9">
        <f t="shared" si="89"/>
        <v>16.361333333333331</v>
      </c>
      <c r="O1120" s="14">
        <f>MA1SONY[[#This Row],[Adj Close]]-MA1SONY[[#This Row],[6-MA]]</f>
        <v>0.1266666666666687</v>
      </c>
      <c r="P1120" s="13">
        <f>(MA1SONY[[#This Row],[Adj Close]]-N1120)^2</f>
        <v>1.6044444444444961E-2</v>
      </c>
      <c r="Q1120" s="13">
        <f>ABS(MA1SONY[[#This Row],[Erorr 3]])</f>
        <v>0.1266666666666687</v>
      </c>
      <c r="R1120" s="15">
        <f>MA1SONY[[#This Row],[Abs Erorr 3]]/MA1SONY[[#This Row],[Adj Close]]</f>
        <v>7.68235484392702E-3</v>
      </c>
    </row>
    <row r="1121" spans="2:18">
      <c r="B1121" s="7">
        <v>45408.291666666664</v>
      </c>
      <c r="C1121" s="8">
        <v>16.466000000000001</v>
      </c>
      <c r="D1121" s="9">
        <f t="shared" si="86"/>
        <v>16.488</v>
      </c>
      <c r="E1121" s="10">
        <f>MA1SONY[[#This Row],[Adj Close]]-MA1SONY[[#This Row],[Naive Trend ]]</f>
        <v>-2.1999999999998465E-2</v>
      </c>
      <c r="F1121" s="6">
        <f t="shared" si="85"/>
        <v>4.8399999999993246E-4</v>
      </c>
      <c r="G1121" s="6">
        <f>ABS(MA1SONY[[#This Row],[Erorr 1]])</f>
        <v>2.1999999999998465E-2</v>
      </c>
      <c r="H1121" s="11">
        <f>MA1SONY[[#This Row],[Abs Erorr 1]]/MA1SONY[[#This Row],[Adj Close]]</f>
        <v>1.3360864812339648E-3</v>
      </c>
      <c r="I1121" s="9">
        <f t="shared" si="88"/>
        <v>16.463999999999999</v>
      </c>
      <c r="J1121" s="12">
        <f>(MA1SONY[[#This Row],[Adj Close]]-MA1SONY[[#This Row],[3-MA]])</f>
        <v>2.0000000000024443E-3</v>
      </c>
      <c r="K1121" s="13">
        <f t="shared" si="87"/>
        <v>4.0000000000097771E-6</v>
      </c>
      <c r="L1121" s="13">
        <f>ABS(MA1SONY[[#This Row],[Erorr 2]])</f>
        <v>2.0000000000024443E-3</v>
      </c>
      <c r="M1121" s="11">
        <f>MA1SONY[[#This Row],[Abs Erorr 2]]/MA1SONY[[#This Row],[Adj Close]]</f>
        <v>1.214624073850628E-4</v>
      </c>
      <c r="N1121" s="9">
        <f t="shared" si="89"/>
        <v>16.39</v>
      </c>
      <c r="O1121" s="14">
        <f>MA1SONY[[#This Row],[Adj Close]]-MA1SONY[[#This Row],[6-MA]]</f>
        <v>7.6000000000000512E-2</v>
      </c>
      <c r="P1121" s="13">
        <f>(MA1SONY[[#This Row],[Adj Close]]-N1121)^2</f>
        <v>5.7760000000000779E-3</v>
      </c>
      <c r="Q1121" s="13">
        <f>ABS(MA1SONY[[#This Row],[Erorr 3]])</f>
        <v>7.6000000000000512E-2</v>
      </c>
      <c r="R1121" s="15">
        <f>MA1SONY[[#This Row],[Abs Erorr 3]]/MA1SONY[[#This Row],[Adj Close]]</f>
        <v>4.6155714806267768E-3</v>
      </c>
    </row>
    <row r="1122" spans="2:18">
      <c r="B1122" s="7">
        <v>45411.291666666664</v>
      </c>
      <c r="C1122" s="8">
        <v>16.597999999999999</v>
      </c>
      <c r="D1122" s="9">
        <f t="shared" si="86"/>
        <v>16.466000000000001</v>
      </c>
      <c r="E1122" s="10">
        <f>MA1SONY[[#This Row],[Adj Close]]-MA1SONY[[#This Row],[Naive Trend ]]</f>
        <v>0.1319999999999979</v>
      </c>
      <c r="F1122" s="6">
        <f t="shared" si="85"/>
        <v>1.7423999999999443E-2</v>
      </c>
      <c r="G1122" s="6">
        <f>ABS(MA1SONY[[#This Row],[Erorr 1]])</f>
        <v>0.1319999999999979</v>
      </c>
      <c r="H1122" s="11">
        <f>MA1SONY[[#This Row],[Abs Erorr 1]]/MA1SONY[[#This Row],[Adj Close]]</f>
        <v>7.9527653934207687E-3</v>
      </c>
      <c r="I1122" s="9">
        <f t="shared" si="88"/>
        <v>16.498666666666669</v>
      </c>
      <c r="J1122" s="12">
        <f>(MA1SONY[[#This Row],[Adj Close]]-MA1SONY[[#This Row],[3-MA]])</f>
        <v>9.9333333333330387E-2</v>
      </c>
      <c r="K1122" s="13">
        <f t="shared" si="87"/>
        <v>9.8671111111105266E-3</v>
      </c>
      <c r="L1122" s="13">
        <f>ABS(MA1SONY[[#This Row],[Erorr 2]])</f>
        <v>9.9333333333330387E-2</v>
      </c>
      <c r="M1122" s="11">
        <f>MA1SONY[[#This Row],[Abs Erorr 2]]/MA1SONY[[#This Row],[Adj Close]]</f>
        <v>5.9846567859579702E-3</v>
      </c>
      <c r="N1122" s="9">
        <f t="shared" si="89"/>
        <v>16.405000000000001</v>
      </c>
      <c r="O1122" s="14">
        <f>MA1SONY[[#This Row],[Adj Close]]-MA1SONY[[#This Row],[6-MA]]</f>
        <v>0.19299999999999784</v>
      </c>
      <c r="P1122" s="13">
        <f>(MA1SONY[[#This Row],[Adj Close]]-N1122)^2</f>
        <v>3.7248999999999165E-2</v>
      </c>
      <c r="Q1122" s="13">
        <f>ABS(MA1SONY[[#This Row],[Erorr 3]])</f>
        <v>0.19299999999999784</v>
      </c>
      <c r="R1122" s="15">
        <f>MA1SONY[[#This Row],[Abs Erorr 3]]/MA1SONY[[#This Row],[Adj Close]]</f>
        <v>1.1627906976744056E-2</v>
      </c>
    </row>
    <row r="1123" spans="2:18">
      <c r="B1123" s="7">
        <v>45412.291666666664</v>
      </c>
      <c r="C1123" s="8">
        <v>16.513999999999999</v>
      </c>
      <c r="D1123" s="9">
        <f t="shared" si="86"/>
        <v>16.597999999999999</v>
      </c>
      <c r="E1123" s="10">
        <f>MA1SONY[[#This Row],[Adj Close]]-MA1SONY[[#This Row],[Naive Trend ]]</f>
        <v>-8.3999999999999631E-2</v>
      </c>
      <c r="F1123" s="6">
        <f t="shared" si="85"/>
        <v>7.0559999999999382E-3</v>
      </c>
      <c r="G1123" s="6">
        <f>ABS(MA1SONY[[#This Row],[Erorr 1]])</f>
        <v>8.3999999999999631E-2</v>
      </c>
      <c r="H1123" s="11">
        <f>MA1SONY[[#This Row],[Abs Erorr 1]]/MA1SONY[[#This Row],[Adj Close]]</f>
        <v>5.0865931936538477E-3</v>
      </c>
      <c r="I1123" s="9">
        <f t="shared" si="88"/>
        <v>16.517333333333333</v>
      </c>
      <c r="J1123" s="12">
        <f>(MA1SONY[[#This Row],[Adj Close]]-MA1SONY[[#This Row],[3-MA]])</f>
        <v>-3.3333333333338544E-3</v>
      </c>
      <c r="K1123" s="13">
        <f t="shared" si="87"/>
        <v>1.1111111111114584E-5</v>
      </c>
      <c r="L1123" s="13">
        <f>ABS(MA1SONY[[#This Row],[Erorr 2]])</f>
        <v>3.3333333333338544E-3</v>
      </c>
      <c r="M1123" s="11">
        <f>MA1SONY[[#This Row],[Abs Erorr 2]]/MA1SONY[[#This Row],[Adj Close]]</f>
        <v>2.018489362561375E-4</v>
      </c>
      <c r="N1123" s="9">
        <f t="shared" si="89"/>
        <v>16.461333333333336</v>
      </c>
      <c r="O1123" s="14">
        <f>MA1SONY[[#This Row],[Adj Close]]-MA1SONY[[#This Row],[6-MA]]</f>
        <v>5.2666666666663531E-2</v>
      </c>
      <c r="P1123" s="13">
        <f>(MA1SONY[[#This Row],[Adj Close]]-N1123)^2</f>
        <v>2.7737777777774473E-3</v>
      </c>
      <c r="Q1123" s="13">
        <f>ABS(MA1SONY[[#This Row],[Erorr 3]])</f>
        <v>5.2666666666663531E-2</v>
      </c>
      <c r="R1123" s="15">
        <f>MA1SONY[[#This Row],[Abs Erorr 3]]/MA1SONY[[#This Row],[Adj Close]]</f>
        <v>3.1892131928462839E-3</v>
      </c>
    </row>
    <row r="1124" spans="2:18">
      <c r="B1124" s="7">
        <v>45413.291666666664</v>
      </c>
      <c r="C1124" s="8">
        <v>16.577999999999999</v>
      </c>
      <c r="D1124" s="9">
        <f t="shared" si="86"/>
        <v>16.513999999999999</v>
      </c>
      <c r="E1124" s="10">
        <f>MA1SONY[[#This Row],[Adj Close]]-MA1SONY[[#This Row],[Naive Trend ]]</f>
        <v>6.4000000000000057E-2</v>
      </c>
      <c r="F1124" s="6">
        <f t="shared" si="85"/>
        <v>4.0960000000000076E-3</v>
      </c>
      <c r="G1124" s="6">
        <f>ABS(MA1SONY[[#This Row],[Erorr 1]])</f>
        <v>6.4000000000000057E-2</v>
      </c>
      <c r="H1124" s="11">
        <f>MA1SONY[[#This Row],[Abs Erorr 1]]/MA1SONY[[#This Row],[Adj Close]]</f>
        <v>3.8605380624924636E-3</v>
      </c>
      <c r="I1124" s="9">
        <f t="shared" si="88"/>
        <v>16.526</v>
      </c>
      <c r="J1124" s="12">
        <f>(MA1SONY[[#This Row],[Adj Close]]-MA1SONY[[#This Row],[3-MA]])</f>
        <v>5.1999999999999602E-2</v>
      </c>
      <c r="K1124" s="13">
        <f t="shared" si="87"/>
        <v>2.7039999999999586E-3</v>
      </c>
      <c r="L1124" s="13">
        <f>ABS(MA1SONY[[#This Row],[Erorr 2]])</f>
        <v>5.1999999999999602E-2</v>
      </c>
      <c r="M1124" s="11">
        <f>MA1SONY[[#This Row],[Abs Erorr 2]]/MA1SONY[[#This Row],[Adj Close]]</f>
        <v>3.1366871757750998E-3</v>
      </c>
      <c r="N1124" s="9">
        <f t="shared" si="89"/>
        <v>16.495000000000001</v>
      </c>
      <c r="O1124" s="14">
        <f>MA1SONY[[#This Row],[Adj Close]]-MA1SONY[[#This Row],[6-MA]]</f>
        <v>8.2999999999998408E-2</v>
      </c>
      <c r="P1124" s="13">
        <f>(MA1SONY[[#This Row],[Adj Close]]-N1124)^2</f>
        <v>6.8889999999997356E-3</v>
      </c>
      <c r="Q1124" s="13">
        <f>ABS(MA1SONY[[#This Row],[Erorr 3]])</f>
        <v>8.2999999999998408E-2</v>
      </c>
      <c r="R1124" s="15">
        <f>MA1SONY[[#This Row],[Abs Erorr 3]]/MA1SONY[[#This Row],[Adj Close]]</f>
        <v>5.0066352997948128E-3</v>
      </c>
    </row>
    <row r="1125" spans="2:18">
      <c r="B1125" s="7">
        <v>45414.291666666664</v>
      </c>
      <c r="C1125" s="8">
        <v>16.815999999999999</v>
      </c>
      <c r="D1125" s="9">
        <f t="shared" si="86"/>
        <v>16.577999999999999</v>
      </c>
      <c r="E1125" s="10">
        <f>MA1SONY[[#This Row],[Adj Close]]-MA1SONY[[#This Row],[Naive Trend ]]</f>
        <v>0.23799999999999955</v>
      </c>
      <c r="F1125" s="6">
        <f t="shared" si="85"/>
        <v>5.6643999999999785E-2</v>
      </c>
      <c r="G1125" s="6">
        <f>ABS(MA1SONY[[#This Row],[Erorr 1]])</f>
        <v>0.23799999999999955</v>
      </c>
      <c r="H1125" s="11">
        <f>MA1SONY[[#This Row],[Abs Erorr 1]]/MA1SONY[[#This Row],[Adj Close]]</f>
        <v>1.4153187440532801E-2</v>
      </c>
      <c r="I1125" s="9">
        <f t="shared" si="88"/>
        <v>16.563333333333333</v>
      </c>
      <c r="J1125" s="12">
        <f>(MA1SONY[[#This Row],[Adj Close]]-MA1SONY[[#This Row],[3-MA]])</f>
        <v>0.25266666666666637</v>
      </c>
      <c r="K1125" s="13">
        <f t="shared" si="87"/>
        <v>6.3840444444444297E-2</v>
      </c>
      <c r="L1125" s="13">
        <f>ABS(MA1SONY[[#This Row],[Erorr 2]])</f>
        <v>0.25266666666666637</v>
      </c>
      <c r="M1125" s="11">
        <f>MA1SONY[[#This Row],[Abs Erorr 2]]/MA1SONY[[#This Row],[Adj Close]]</f>
        <v>1.5025372660957801E-2</v>
      </c>
      <c r="N1125" s="9">
        <f t="shared" si="89"/>
        <v>16.530999999999999</v>
      </c>
      <c r="O1125" s="14">
        <f>MA1SONY[[#This Row],[Adj Close]]-MA1SONY[[#This Row],[6-MA]]</f>
        <v>0.28500000000000014</v>
      </c>
      <c r="P1125" s="13">
        <f>(MA1SONY[[#This Row],[Adj Close]]-N1125)^2</f>
        <v>8.1225000000000075E-2</v>
      </c>
      <c r="Q1125" s="13">
        <f>ABS(MA1SONY[[#This Row],[Erorr 3]])</f>
        <v>0.28500000000000014</v>
      </c>
      <c r="R1125" s="15">
        <f>MA1SONY[[#This Row],[Abs Erorr 3]]/MA1SONY[[#This Row],[Adj Close]]</f>
        <v>1.694814462416747E-2</v>
      </c>
    </row>
    <row r="1126" spans="2:18">
      <c r="B1126" s="7">
        <v>45415.291666666664</v>
      </c>
      <c r="C1126" s="8">
        <v>16.908000000000001</v>
      </c>
      <c r="D1126" s="9">
        <f t="shared" si="86"/>
        <v>16.815999999999999</v>
      </c>
      <c r="E1126" s="10">
        <f>MA1SONY[[#This Row],[Adj Close]]-MA1SONY[[#This Row],[Naive Trend ]]</f>
        <v>9.2000000000002302E-2</v>
      </c>
      <c r="F1126" s="6">
        <f t="shared" si="85"/>
        <v>8.4640000000004243E-3</v>
      </c>
      <c r="G1126" s="6">
        <f>ABS(MA1SONY[[#This Row],[Erorr 1]])</f>
        <v>9.2000000000002302E-2</v>
      </c>
      <c r="H1126" s="11">
        <f>MA1SONY[[#This Row],[Abs Erorr 1]]/MA1SONY[[#This Row],[Adj Close]]</f>
        <v>5.4412112609417019E-3</v>
      </c>
      <c r="I1126" s="9">
        <f t="shared" si="88"/>
        <v>16.635999999999999</v>
      </c>
      <c r="J1126" s="12">
        <f>(MA1SONY[[#This Row],[Adj Close]]-MA1SONY[[#This Row],[3-MA]])</f>
        <v>0.27200000000000202</v>
      </c>
      <c r="K1126" s="13">
        <f t="shared" si="87"/>
        <v>7.3984000000001104E-2</v>
      </c>
      <c r="L1126" s="13">
        <f>ABS(MA1SONY[[#This Row],[Erorr 2]])</f>
        <v>0.27200000000000202</v>
      </c>
      <c r="M1126" s="11">
        <f>MA1SONY[[#This Row],[Abs Erorr 2]]/MA1SONY[[#This Row],[Adj Close]]</f>
        <v>1.6087059380175184E-2</v>
      </c>
      <c r="N1126" s="9">
        <f t="shared" si="89"/>
        <v>16.576666666666668</v>
      </c>
      <c r="O1126" s="14">
        <f>MA1SONY[[#This Row],[Adj Close]]-MA1SONY[[#This Row],[6-MA]]</f>
        <v>0.33133333333333326</v>
      </c>
      <c r="P1126" s="13">
        <f>(MA1SONY[[#This Row],[Adj Close]]-N1126)^2</f>
        <v>0.10978177777777773</v>
      </c>
      <c r="Q1126" s="13">
        <f>ABS(MA1SONY[[#This Row],[Erorr 3]])</f>
        <v>0.33133333333333326</v>
      </c>
      <c r="R1126" s="15">
        <f>MA1SONY[[#This Row],[Abs Erorr 3]]/MA1SONY[[#This Row],[Adj Close]]</f>
        <v>1.9596246352811285E-2</v>
      </c>
    </row>
    <row r="1127" spans="2:18">
      <c r="B1127" s="7">
        <v>45418.291666666664</v>
      </c>
      <c r="C1127" s="8">
        <v>16.968</v>
      </c>
      <c r="D1127" s="9">
        <f t="shared" si="86"/>
        <v>16.908000000000001</v>
      </c>
      <c r="E1127" s="10">
        <f>MA1SONY[[#This Row],[Adj Close]]-MA1SONY[[#This Row],[Naive Trend ]]</f>
        <v>5.9999999999998721E-2</v>
      </c>
      <c r="F1127" s="6">
        <f t="shared" si="85"/>
        <v>3.5999999999998464E-3</v>
      </c>
      <c r="G1127" s="6">
        <f>ABS(MA1SONY[[#This Row],[Erorr 1]])</f>
        <v>5.9999999999998721E-2</v>
      </c>
      <c r="H1127" s="11">
        <f>MA1SONY[[#This Row],[Abs Erorr 1]]/MA1SONY[[#This Row],[Adj Close]]</f>
        <v>3.5360678925034608E-3</v>
      </c>
      <c r="I1127" s="9">
        <f t="shared" si="88"/>
        <v>16.767333333333333</v>
      </c>
      <c r="J1127" s="12">
        <f>(MA1SONY[[#This Row],[Adj Close]]-MA1SONY[[#This Row],[3-MA]])</f>
        <v>0.20066666666666677</v>
      </c>
      <c r="K1127" s="13">
        <f t="shared" si="87"/>
        <v>4.0267111111111156E-2</v>
      </c>
      <c r="L1127" s="13">
        <f>ABS(MA1SONY[[#This Row],[Erorr 2]])</f>
        <v>0.20066666666666677</v>
      </c>
      <c r="M1127" s="11">
        <f>MA1SONY[[#This Row],[Abs Erorr 2]]/MA1SONY[[#This Row],[Adj Close]]</f>
        <v>1.1826182618261832E-2</v>
      </c>
      <c r="N1127" s="9">
        <f t="shared" si="89"/>
        <v>16.646666666666668</v>
      </c>
      <c r="O1127" s="14">
        <f>MA1SONY[[#This Row],[Adj Close]]-MA1SONY[[#This Row],[6-MA]]</f>
        <v>0.32133333333333169</v>
      </c>
      <c r="P1127" s="13">
        <f>(MA1SONY[[#This Row],[Adj Close]]-N1127)^2</f>
        <v>0.10325511111111006</v>
      </c>
      <c r="Q1127" s="13">
        <f>ABS(MA1SONY[[#This Row],[Erorr 3]])</f>
        <v>0.32133333333333169</v>
      </c>
      <c r="R1127" s="15">
        <f>MA1SONY[[#This Row],[Abs Erorr 3]]/MA1SONY[[#This Row],[Adj Close]]</f>
        <v>1.8937608046518842E-2</v>
      </c>
    </row>
    <row r="1128" spans="2:18">
      <c r="B1128" s="7">
        <v>45419.291666666664</v>
      </c>
      <c r="C1128" s="8">
        <v>16.329999999999998</v>
      </c>
      <c r="D1128" s="9">
        <f t="shared" si="86"/>
        <v>16.968</v>
      </c>
      <c r="E1128" s="10">
        <f>MA1SONY[[#This Row],[Adj Close]]-MA1SONY[[#This Row],[Naive Trend ]]</f>
        <v>-0.63800000000000168</v>
      </c>
      <c r="F1128" s="6">
        <f t="shared" si="85"/>
        <v>0.40704400000000213</v>
      </c>
      <c r="G1128" s="6">
        <f>ABS(MA1SONY[[#This Row],[Erorr 1]])</f>
        <v>0.63800000000000168</v>
      </c>
      <c r="H1128" s="11">
        <f>MA1SONY[[#This Row],[Abs Erorr 1]]/MA1SONY[[#This Row],[Adj Close]]</f>
        <v>3.9069197795468573E-2</v>
      </c>
      <c r="I1128" s="9">
        <f t="shared" si="88"/>
        <v>16.897333333333336</v>
      </c>
      <c r="J1128" s="12">
        <f>(MA1SONY[[#This Row],[Adj Close]]-MA1SONY[[#This Row],[3-MA]])</f>
        <v>-0.56733333333333746</v>
      </c>
      <c r="K1128" s="13">
        <f t="shared" si="87"/>
        <v>0.32186711111111582</v>
      </c>
      <c r="L1128" s="13">
        <f>ABS(MA1SONY[[#This Row],[Erorr 2]])</f>
        <v>0.56733333333333746</v>
      </c>
      <c r="M1128" s="11">
        <f>MA1SONY[[#This Row],[Abs Erorr 2]]/MA1SONY[[#This Row],[Adj Close]]</f>
        <v>3.474178403755894E-2</v>
      </c>
      <c r="N1128" s="9">
        <f t="shared" si="89"/>
        <v>16.730333333333334</v>
      </c>
      <c r="O1128" s="14">
        <f>MA1SONY[[#This Row],[Adj Close]]-MA1SONY[[#This Row],[6-MA]]</f>
        <v>-0.40033333333333587</v>
      </c>
      <c r="P1128" s="13">
        <f>(MA1SONY[[#This Row],[Adj Close]]-N1128)^2</f>
        <v>0.16026677777777981</v>
      </c>
      <c r="Q1128" s="13">
        <f>ABS(MA1SONY[[#This Row],[Erorr 3]])</f>
        <v>0.40033333333333587</v>
      </c>
      <c r="R1128" s="15">
        <f>MA1SONY[[#This Row],[Abs Erorr 3]]/MA1SONY[[#This Row],[Adj Close]]</f>
        <v>2.4515207185139984E-2</v>
      </c>
    </row>
    <row r="1129" spans="2:18">
      <c r="B1129" s="7">
        <v>45420.291666666664</v>
      </c>
      <c r="C1129" s="8">
        <v>15.67</v>
      </c>
      <c r="D1129" s="9">
        <f t="shared" si="86"/>
        <v>16.329999999999998</v>
      </c>
      <c r="E1129" s="10">
        <f>MA1SONY[[#This Row],[Adj Close]]-MA1SONY[[#This Row],[Naive Trend ]]</f>
        <v>-0.65999999999999837</v>
      </c>
      <c r="F1129" s="6">
        <f t="shared" si="85"/>
        <v>0.43559999999999782</v>
      </c>
      <c r="G1129" s="6">
        <f>ABS(MA1SONY[[#This Row],[Erorr 1]])</f>
        <v>0.65999999999999837</v>
      </c>
      <c r="H1129" s="11">
        <f>MA1SONY[[#This Row],[Abs Erorr 1]]/MA1SONY[[#This Row],[Adj Close]]</f>
        <v>4.2118698149329822E-2</v>
      </c>
      <c r="I1129" s="9">
        <f t="shared" si="88"/>
        <v>16.735333333333333</v>
      </c>
      <c r="J1129" s="12">
        <f>(MA1SONY[[#This Row],[Adj Close]]-MA1SONY[[#This Row],[3-MA]])</f>
        <v>-1.0653333333333332</v>
      </c>
      <c r="K1129" s="13">
        <f t="shared" si="87"/>
        <v>1.134935111111111</v>
      </c>
      <c r="L1129" s="13">
        <f>ABS(MA1SONY[[#This Row],[Erorr 2]])</f>
        <v>1.0653333333333332</v>
      </c>
      <c r="M1129" s="11">
        <f>MA1SONY[[#This Row],[Abs Erorr 2]]/MA1SONY[[#This Row],[Adj Close]]</f>
        <v>6.7985534992554775E-2</v>
      </c>
      <c r="N1129" s="9">
        <f t="shared" si="89"/>
        <v>16.685666666666666</v>
      </c>
      <c r="O1129" s="14">
        <f>MA1SONY[[#This Row],[Adj Close]]-MA1SONY[[#This Row],[6-MA]]</f>
        <v>-1.0156666666666663</v>
      </c>
      <c r="P1129" s="13">
        <f>(MA1SONY[[#This Row],[Adj Close]]-N1129)^2</f>
        <v>1.031578777777777</v>
      </c>
      <c r="Q1129" s="13">
        <f>ABS(MA1SONY[[#This Row],[Erorr 3]])</f>
        <v>1.0156666666666663</v>
      </c>
      <c r="R1129" s="15">
        <f>MA1SONY[[#This Row],[Abs Erorr 3]]/MA1SONY[[#This Row],[Adj Close]]</f>
        <v>6.4815996596468806E-2</v>
      </c>
    </row>
    <row r="1130" spans="2:18">
      <c r="B1130" s="7">
        <v>45421.291666666664</v>
      </c>
      <c r="C1130" s="8">
        <v>15.494</v>
      </c>
      <c r="D1130" s="9">
        <f t="shared" si="86"/>
        <v>15.67</v>
      </c>
      <c r="E1130" s="10">
        <f>MA1SONY[[#This Row],[Adj Close]]-MA1SONY[[#This Row],[Naive Trend ]]</f>
        <v>-0.17600000000000016</v>
      </c>
      <c r="F1130" s="6">
        <f t="shared" si="85"/>
        <v>3.0976000000000056E-2</v>
      </c>
      <c r="G1130" s="6">
        <f>ABS(MA1SONY[[#This Row],[Erorr 1]])</f>
        <v>0.17600000000000016</v>
      </c>
      <c r="H1130" s="11">
        <f>MA1SONY[[#This Row],[Abs Erorr 1]]/MA1SONY[[#This Row],[Adj Close]]</f>
        <v>1.1359235833225775E-2</v>
      </c>
      <c r="I1130" s="9">
        <f t="shared" si="88"/>
        <v>16.322666666666667</v>
      </c>
      <c r="J1130" s="12">
        <f>(MA1SONY[[#This Row],[Adj Close]]-MA1SONY[[#This Row],[3-MA]])</f>
        <v>-0.82866666666666688</v>
      </c>
      <c r="K1130" s="13">
        <f t="shared" si="87"/>
        <v>0.68668844444444477</v>
      </c>
      <c r="L1130" s="13">
        <f>ABS(MA1SONY[[#This Row],[Erorr 2]])</f>
        <v>0.82866666666666688</v>
      </c>
      <c r="M1130" s="11">
        <f>MA1SONY[[#This Row],[Abs Erorr 2]]/MA1SONY[[#This Row],[Adj Close]]</f>
        <v>5.3483068714771327E-2</v>
      </c>
      <c r="N1130" s="9">
        <f t="shared" si="89"/>
        <v>16.544999999999998</v>
      </c>
      <c r="O1130" s="14">
        <f>MA1SONY[[#This Row],[Adj Close]]-MA1SONY[[#This Row],[6-MA]]</f>
        <v>-1.0509999999999984</v>
      </c>
      <c r="P1130" s="13">
        <f>(MA1SONY[[#This Row],[Adj Close]]-N1130)^2</f>
        <v>1.1046009999999966</v>
      </c>
      <c r="Q1130" s="13">
        <f>ABS(MA1SONY[[#This Row],[Erorr 3]])</f>
        <v>1.0509999999999984</v>
      </c>
      <c r="R1130" s="15">
        <f>MA1SONY[[#This Row],[Abs Erorr 3]]/MA1SONY[[#This Row],[Adj Close]]</f>
        <v>6.7832709435910576E-2</v>
      </c>
    </row>
    <row r="1131" spans="2:18">
      <c r="B1131" s="7">
        <v>45422.291666666664</v>
      </c>
      <c r="C1131" s="8">
        <v>15.074</v>
      </c>
      <c r="D1131" s="9">
        <f t="shared" si="86"/>
        <v>15.494</v>
      </c>
      <c r="E1131" s="10">
        <f>MA1SONY[[#This Row],[Adj Close]]-MA1SONY[[#This Row],[Naive Trend ]]</f>
        <v>-0.41999999999999993</v>
      </c>
      <c r="F1131" s="6">
        <f t="shared" si="85"/>
        <v>0.17639999999999995</v>
      </c>
      <c r="G1131" s="6">
        <f>ABS(MA1SONY[[#This Row],[Erorr 1]])</f>
        <v>0.41999999999999993</v>
      </c>
      <c r="H1131" s="11">
        <f>MA1SONY[[#This Row],[Abs Erorr 1]]/MA1SONY[[#This Row],[Adj Close]]</f>
        <v>2.786254477908982E-2</v>
      </c>
      <c r="I1131" s="9">
        <f t="shared" si="88"/>
        <v>15.831333333333333</v>
      </c>
      <c r="J1131" s="12">
        <f>(MA1SONY[[#This Row],[Adj Close]]-MA1SONY[[#This Row],[3-MA]])</f>
        <v>-0.75733333333333341</v>
      </c>
      <c r="K1131" s="13">
        <f t="shared" si="87"/>
        <v>0.57355377777777794</v>
      </c>
      <c r="L1131" s="13">
        <f>ABS(MA1SONY[[#This Row],[Erorr 2]])</f>
        <v>0.75733333333333341</v>
      </c>
      <c r="M1131" s="11">
        <f>MA1SONY[[#This Row],[Abs Erorr 2]]/MA1SONY[[#This Row],[Adj Close]]</f>
        <v>5.024103312546991E-2</v>
      </c>
      <c r="N1131" s="9">
        <f t="shared" si="89"/>
        <v>16.364333333333335</v>
      </c>
      <c r="O1131" s="14">
        <f>MA1SONY[[#This Row],[Adj Close]]-MA1SONY[[#This Row],[6-MA]]</f>
        <v>-1.2903333333333347</v>
      </c>
      <c r="P1131" s="13">
        <f>(MA1SONY[[#This Row],[Adj Close]]-N1131)^2</f>
        <v>1.6649601111111145</v>
      </c>
      <c r="Q1131" s="13">
        <f>ABS(MA1SONY[[#This Row],[Erorr 3]])</f>
        <v>1.2903333333333347</v>
      </c>
      <c r="R1131" s="15">
        <f>MA1SONY[[#This Row],[Abs Erorr 3]]/MA1SONY[[#This Row],[Adj Close]]</f>
        <v>8.5599929237981598E-2</v>
      </c>
    </row>
    <row r="1132" spans="2:18">
      <c r="B1132" s="7">
        <v>45425.291666666664</v>
      </c>
      <c r="C1132" s="8">
        <v>15.23</v>
      </c>
      <c r="D1132" s="9">
        <f t="shared" si="86"/>
        <v>15.074</v>
      </c>
      <c r="E1132" s="10">
        <f>MA1SONY[[#This Row],[Adj Close]]-MA1SONY[[#This Row],[Naive Trend ]]</f>
        <v>0.15600000000000058</v>
      </c>
      <c r="F1132" s="6">
        <f t="shared" si="85"/>
        <v>2.433600000000018E-2</v>
      </c>
      <c r="G1132" s="6">
        <f>ABS(MA1SONY[[#This Row],[Erorr 1]])</f>
        <v>0.15600000000000058</v>
      </c>
      <c r="H1132" s="11">
        <f>MA1SONY[[#This Row],[Abs Erorr 1]]/MA1SONY[[#This Row],[Adj Close]]</f>
        <v>1.0242941562705225E-2</v>
      </c>
      <c r="I1132" s="9">
        <f t="shared" si="88"/>
        <v>15.412666666666667</v>
      </c>
      <c r="J1132" s="12">
        <f>(MA1SONY[[#This Row],[Adj Close]]-MA1SONY[[#This Row],[3-MA]])</f>
        <v>-0.18266666666666609</v>
      </c>
      <c r="K1132" s="13">
        <f t="shared" si="87"/>
        <v>3.3367111111110903E-2</v>
      </c>
      <c r="L1132" s="13">
        <f>ABS(MA1SONY[[#This Row],[Erorr 2]])</f>
        <v>0.18266666666666609</v>
      </c>
      <c r="M1132" s="11">
        <f>MA1SONY[[#This Row],[Abs Erorr 2]]/MA1SONY[[#This Row],[Adj Close]]</f>
        <v>1.1993871744364155E-2</v>
      </c>
      <c r="N1132" s="9">
        <f t="shared" si="89"/>
        <v>16.074000000000002</v>
      </c>
      <c r="O1132" s="14">
        <f>MA1SONY[[#This Row],[Adj Close]]-MA1SONY[[#This Row],[6-MA]]</f>
        <v>-0.84400000000000119</v>
      </c>
      <c r="P1132" s="13">
        <f>(MA1SONY[[#This Row],[Adj Close]]-N1132)^2</f>
        <v>0.71233600000000197</v>
      </c>
      <c r="Q1132" s="13">
        <f>ABS(MA1SONY[[#This Row],[Erorr 3]])</f>
        <v>0.84400000000000119</v>
      </c>
      <c r="R1132" s="15">
        <f>MA1SONY[[#This Row],[Abs Erorr 3]]/MA1SONY[[#This Row],[Adj Close]]</f>
        <v>5.5416940249507628E-2</v>
      </c>
    </row>
    <row r="1133" spans="2:18">
      <c r="B1133" s="7">
        <v>45426.291666666664</v>
      </c>
      <c r="C1133" s="8">
        <v>16.245999999999999</v>
      </c>
      <c r="D1133" s="9">
        <f t="shared" si="86"/>
        <v>15.23</v>
      </c>
      <c r="E1133" s="10">
        <f>MA1SONY[[#This Row],[Adj Close]]-MA1SONY[[#This Row],[Naive Trend ]]</f>
        <v>1.0159999999999982</v>
      </c>
      <c r="F1133" s="6">
        <f t="shared" si="85"/>
        <v>1.0322559999999965</v>
      </c>
      <c r="G1133" s="6">
        <f>ABS(MA1SONY[[#This Row],[Erorr 1]])</f>
        <v>1.0159999999999982</v>
      </c>
      <c r="H1133" s="11">
        <f>MA1SONY[[#This Row],[Abs Erorr 1]]/MA1SONY[[#This Row],[Adj Close]]</f>
        <v>6.2538471008248081E-2</v>
      </c>
      <c r="I1133" s="9">
        <f t="shared" si="88"/>
        <v>15.266</v>
      </c>
      <c r="J1133" s="12">
        <f>(MA1SONY[[#This Row],[Adj Close]]-MA1SONY[[#This Row],[3-MA]])</f>
        <v>0.97999999999999865</v>
      </c>
      <c r="K1133" s="13">
        <f t="shared" si="87"/>
        <v>0.96039999999999737</v>
      </c>
      <c r="L1133" s="13">
        <f>ABS(MA1SONY[[#This Row],[Erorr 2]])</f>
        <v>0.97999999999999865</v>
      </c>
      <c r="M1133" s="11">
        <f>MA1SONY[[#This Row],[Abs Erorr 2]]/MA1SONY[[#This Row],[Adj Close]]</f>
        <v>6.0322540933152695E-2</v>
      </c>
      <c r="N1133" s="9">
        <f t="shared" si="89"/>
        <v>15.794333333333334</v>
      </c>
      <c r="O1133" s="14">
        <f>MA1SONY[[#This Row],[Adj Close]]-MA1SONY[[#This Row],[6-MA]]</f>
        <v>0.45166666666666444</v>
      </c>
      <c r="P1133" s="13">
        <f>(MA1SONY[[#This Row],[Adj Close]]-N1133)^2</f>
        <v>0.20400277777777576</v>
      </c>
      <c r="Q1133" s="13">
        <f>ABS(MA1SONY[[#This Row],[Erorr 3]])</f>
        <v>0.45166666666666444</v>
      </c>
      <c r="R1133" s="15">
        <f>MA1SONY[[#This Row],[Abs Erorr 3]]/MA1SONY[[#This Row],[Adj Close]]</f>
        <v>2.7801715294020958E-2</v>
      </c>
    </row>
    <row r="1134" spans="2:18">
      <c r="B1134" s="7">
        <v>45427.291666666664</v>
      </c>
      <c r="C1134" s="8">
        <v>16.696000000000002</v>
      </c>
      <c r="D1134" s="9">
        <f t="shared" si="86"/>
        <v>16.245999999999999</v>
      </c>
      <c r="E1134" s="10">
        <f>MA1SONY[[#This Row],[Adj Close]]-MA1SONY[[#This Row],[Naive Trend ]]</f>
        <v>0.45000000000000284</v>
      </c>
      <c r="F1134" s="6">
        <f t="shared" si="85"/>
        <v>0.20250000000000257</v>
      </c>
      <c r="G1134" s="6">
        <f>ABS(MA1SONY[[#This Row],[Erorr 1]])</f>
        <v>0.45000000000000284</v>
      </c>
      <c r="H1134" s="11">
        <f>MA1SONY[[#This Row],[Abs Erorr 1]]/MA1SONY[[#This Row],[Adj Close]]</f>
        <v>2.695256348826083E-2</v>
      </c>
      <c r="I1134" s="9">
        <f t="shared" si="88"/>
        <v>15.516666666666666</v>
      </c>
      <c r="J1134" s="12">
        <f>(MA1SONY[[#This Row],[Adj Close]]-MA1SONY[[#This Row],[3-MA]])</f>
        <v>1.1793333333333358</v>
      </c>
      <c r="K1134" s="13">
        <f t="shared" si="87"/>
        <v>1.390827111111117</v>
      </c>
      <c r="L1134" s="13">
        <f>ABS(MA1SONY[[#This Row],[Erorr 2]])</f>
        <v>1.1793333333333358</v>
      </c>
      <c r="M1134" s="11">
        <f>MA1SONY[[#This Row],[Abs Erorr 2]]/MA1SONY[[#This Row],[Adj Close]]</f>
        <v>7.0635681201086223E-2</v>
      </c>
      <c r="N1134" s="9">
        <f t="shared" si="89"/>
        <v>15.673999999999999</v>
      </c>
      <c r="O1134" s="14">
        <f>MA1SONY[[#This Row],[Adj Close]]-MA1SONY[[#This Row],[6-MA]]</f>
        <v>1.022000000000002</v>
      </c>
      <c r="P1134" s="13">
        <f>(MA1SONY[[#This Row],[Adj Close]]-N1134)^2</f>
        <v>1.0444840000000042</v>
      </c>
      <c r="Q1134" s="13">
        <f>ABS(MA1SONY[[#This Row],[Erorr 3]])</f>
        <v>1.022000000000002</v>
      </c>
      <c r="R1134" s="15">
        <f>MA1SONY[[#This Row],[Abs Erorr 3]]/MA1SONY[[#This Row],[Adj Close]]</f>
        <v>6.1212266411116552E-2</v>
      </c>
    </row>
    <row r="1135" spans="2:18">
      <c r="B1135" s="7">
        <v>45428.291666666664</v>
      </c>
      <c r="C1135" s="8">
        <v>16.678000000000001</v>
      </c>
      <c r="D1135" s="9">
        <f t="shared" si="86"/>
        <v>16.696000000000002</v>
      </c>
      <c r="E1135" s="10">
        <f>MA1SONY[[#This Row],[Adj Close]]-MA1SONY[[#This Row],[Naive Trend ]]</f>
        <v>-1.8000000000000682E-2</v>
      </c>
      <c r="F1135" s="6">
        <f t="shared" si="85"/>
        <v>3.2400000000002457E-4</v>
      </c>
      <c r="G1135" s="6">
        <f>ABS(MA1SONY[[#This Row],[Erorr 1]])</f>
        <v>1.8000000000000682E-2</v>
      </c>
      <c r="H1135" s="11">
        <f>MA1SONY[[#This Row],[Abs Erorr 1]]/MA1SONY[[#This Row],[Adj Close]]</f>
        <v>1.0792660990526851E-3</v>
      </c>
      <c r="I1135" s="9">
        <f t="shared" si="88"/>
        <v>16.057333333333332</v>
      </c>
      <c r="J1135" s="12">
        <f>(MA1SONY[[#This Row],[Adj Close]]-MA1SONY[[#This Row],[3-MA]])</f>
        <v>0.62066666666666848</v>
      </c>
      <c r="K1135" s="13">
        <f t="shared" si="87"/>
        <v>0.38522711111111335</v>
      </c>
      <c r="L1135" s="13">
        <f>ABS(MA1SONY[[#This Row],[Erorr 2]])</f>
        <v>0.62066666666666848</v>
      </c>
      <c r="M1135" s="11">
        <f>MA1SONY[[#This Row],[Abs Erorr 2]]/MA1SONY[[#This Row],[Adj Close]]</f>
        <v>3.7214694008074617E-2</v>
      </c>
      <c r="N1135" s="9">
        <f t="shared" si="89"/>
        <v>15.734999999999999</v>
      </c>
      <c r="O1135" s="14">
        <f>MA1SONY[[#This Row],[Adj Close]]-MA1SONY[[#This Row],[6-MA]]</f>
        <v>0.94300000000000139</v>
      </c>
      <c r="P1135" s="13">
        <f>(MA1SONY[[#This Row],[Adj Close]]-N1135)^2</f>
        <v>0.88924900000000262</v>
      </c>
      <c r="Q1135" s="13">
        <f>ABS(MA1SONY[[#This Row],[Erorr 3]])</f>
        <v>0.94300000000000139</v>
      </c>
      <c r="R1135" s="15">
        <f>MA1SONY[[#This Row],[Abs Erorr 3]]/MA1SONY[[#This Row],[Adj Close]]</f>
        <v>5.6541551744813609E-2</v>
      </c>
    </row>
    <row r="1136" spans="2:18">
      <c r="B1136" s="7">
        <v>45429.291666666664</v>
      </c>
      <c r="C1136" s="8">
        <v>16.75</v>
      </c>
      <c r="D1136" s="9">
        <f t="shared" si="86"/>
        <v>16.678000000000001</v>
      </c>
      <c r="E1136" s="10">
        <f>MA1SONY[[#This Row],[Adj Close]]-MA1SONY[[#This Row],[Naive Trend ]]</f>
        <v>7.1999999999999176E-2</v>
      </c>
      <c r="F1136" s="6">
        <f t="shared" si="85"/>
        <v>5.1839999999998814E-3</v>
      </c>
      <c r="G1136" s="6">
        <f>ABS(MA1SONY[[#This Row],[Erorr 1]])</f>
        <v>7.1999999999999176E-2</v>
      </c>
      <c r="H1136" s="11">
        <f>MA1SONY[[#This Row],[Abs Erorr 1]]/MA1SONY[[#This Row],[Adj Close]]</f>
        <v>4.2985074626865176E-3</v>
      </c>
      <c r="I1136" s="9">
        <f t="shared" si="88"/>
        <v>16.540000000000003</v>
      </c>
      <c r="J1136" s="12">
        <f>(MA1SONY[[#This Row],[Adj Close]]-MA1SONY[[#This Row],[3-MA]])</f>
        <v>0.2099999999999973</v>
      </c>
      <c r="K1136" s="13">
        <f t="shared" si="87"/>
        <v>4.4099999999998869E-2</v>
      </c>
      <c r="L1136" s="13">
        <f>ABS(MA1SONY[[#This Row],[Erorr 2]])</f>
        <v>0.2099999999999973</v>
      </c>
      <c r="M1136" s="11">
        <f>MA1SONY[[#This Row],[Abs Erorr 2]]/MA1SONY[[#This Row],[Adj Close]]</f>
        <v>1.2537313432835659E-2</v>
      </c>
      <c r="N1136" s="9">
        <f t="shared" si="89"/>
        <v>15.902999999999999</v>
      </c>
      <c r="O1136" s="14">
        <f>MA1SONY[[#This Row],[Adj Close]]-MA1SONY[[#This Row],[6-MA]]</f>
        <v>0.84700000000000131</v>
      </c>
      <c r="P1136" s="13">
        <f>(MA1SONY[[#This Row],[Adj Close]]-N1136)^2</f>
        <v>0.71740900000000218</v>
      </c>
      <c r="Q1136" s="13">
        <f>ABS(MA1SONY[[#This Row],[Erorr 3]])</f>
        <v>0.84700000000000131</v>
      </c>
      <c r="R1136" s="15">
        <f>MA1SONY[[#This Row],[Abs Erorr 3]]/MA1SONY[[#This Row],[Adj Close]]</f>
        <v>5.0567164179104555E-2</v>
      </c>
    </row>
    <row r="1137" spans="2:18">
      <c r="B1137" s="7">
        <v>45432.291666666664</v>
      </c>
      <c r="C1137" s="8">
        <v>16.718</v>
      </c>
      <c r="D1137" s="9">
        <f t="shared" si="86"/>
        <v>16.75</v>
      </c>
      <c r="E1137" s="10">
        <f>MA1SONY[[#This Row],[Adj Close]]-MA1SONY[[#This Row],[Naive Trend ]]</f>
        <v>-3.2000000000000028E-2</v>
      </c>
      <c r="F1137" s="6">
        <f t="shared" si="85"/>
        <v>1.0240000000000019E-3</v>
      </c>
      <c r="G1137" s="6">
        <f>ABS(MA1SONY[[#This Row],[Erorr 1]])</f>
        <v>3.2000000000000028E-2</v>
      </c>
      <c r="H1137" s="11">
        <f>MA1SONY[[#This Row],[Abs Erorr 1]]/MA1SONY[[#This Row],[Adj Close]]</f>
        <v>1.9141045579614804E-3</v>
      </c>
      <c r="I1137" s="9">
        <f t="shared" si="88"/>
        <v>16.708000000000002</v>
      </c>
      <c r="J1137" s="12">
        <f>(MA1SONY[[#This Row],[Adj Close]]-MA1SONY[[#This Row],[3-MA]])</f>
        <v>9.9999999999980105E-3</v>
      </c>
      <c r="K1137" s="13">
        <f t="shared" si="87"/>
        <v>9.9999999999960215E-5</v>
      </c>
      <c r="L1137" s="13">
        <f>ABS(MA1SONY[[#This Row],[Erorr 2]])</f>
        <v>9.9999999999980105E-3</v>
      </c>
      <c r="M1137" s="11">
        <f>MA1SONY[[#This Row],[Abs Erorr 2]]/MA1SONY[[#This Row],[Adj Close]]</f>
        <v>5.9815767436284311E-4</v>
      </c>
      <c r="N1137" s="9">
        <f t="shared" si="89"/>
        <v>16.112333333333332</v>
      </c>
      <c r="O1137" s="14">
        <f>MA1SONY[[#This Row],[Adj Close]]-MA1SONY[[#This Row],[6-MA]]</f>
        <v>0.60566666666666791</v>
      </c>
      <c r="P1137" s="13">
        <f>(MA1SONY[[#This Row],[Adj Close]]-N1137)^2</f>
        <v>0.36683211111111264</v>
      </c>
      <c r="Q1137" s="13">
        <f>ABS(MA1SONY[[#This Row],[Erorr 3]])</f>
        <v>0.60566666666666791</v>
      </c>
      <c r="R1137" s="15">
        <f>MA1SONY[[#This Row],[Abs Erorr 3]]/MA1SONY[[#This Row],[Adj Close]]</f>
        <v>3.6228416477250142E-2</v>
      </c>
    </row>
    <row r="1138" spans="2:18">
      <c r="B1138" s="7">
        <v>45433.291666666664</v>
      </c>
      <c r="C1138" s="8">
        <v>16.399999999999999</v>
      </c>
      <c r="D1138" s="9">
        <f t="shared" si="86"/>
        <v>16.718</v>
      </c>
      <c r="E1138" s="10">
        <f>MA1SONY[[#This Row],[Adj Close]]-MA1SONY[[#This Row],[Naive Trend ]]</f>
        <v>-0.31800000000000139</v>
      </c>
      <c r="F1138" s="6">
        <f t="shared" si="85"/>
        <v>0.10112400000000088</v>
      </c>
      <c r="G1138" s="6">
        <f>ABS(MA1SONY[[#This Row],[Erorr 1]])</f>
        <v>0.31800000000000139</v>
      </c>
      <c r="H1138" s="11">
        <f>MA1SONY[[#This Row],[Abs Erorr 1]]/MA1SONY[[#This Row],[Adj Close]]</f>
        <v>1.9390243902439111E-2</v>
      </c>
      <c r="I1138" s="9">
        <f t="shared" si="88"/>
        <v>16.715333333333334</v>
      </c>
      <c r="J1138" s="12">
        <f>(MA1SONY[[#This Row],[Adj Close]]-MA1SONY[[#This Row],[3-MA]])</f>
        <v>-0.31533333333333502</v>
      </c>
      <c r="K1138" s="13">
        <f t="shared" si="87"/>
        <v>9.9435111111112168E-2</v>
      </c>
      <c r="L1138" s="13">
        <f>ABS(MA1SONY[[#This Row],[Erorr 2]])</f>
        <v>0.31533333333333502</v>
      </c>
      <c r="M1138" s="11">
        <f>MA1SONY[[#This Row],[Abs Erorr 2]]/MA1SONY[[#This Row],[Adj Close]]</f>
        <v>1.922764227642287E-2</v>
      </c>
      <c r="N1138" s="9">
        <f t="shared" si="89"/>
        <v>16.386333333333333</v>
      </c>
      <c r="O1138" s="14">
        <f>MA1SONY[[#This Row],[Adj Close]]-MA1SONY[[#This Row],[6-MA]]</f>
        <v>1.3666666666665606E-2</v>
      </c>
      <c r="P1138" s="13">
        <f>(MA1SONY[[#This Row],[Adj Close]]-N1138)^2</f>
        <v>1.8677777777774879E-4</v>
      </c>
      <c r="Q1138" s="13">
        <f>ABS(MA1SONY[[#This Row],[Erorr 3]])</f>
        <v>1.3666666666665606E-2</v>
      </c>
      <c r="R1138" s="15">
        <f>MA1SONY[[#This Row],[Abs Erorr 3]]/MA1SONY[[#This Row],[Adj Close]]</f>
        <v>8.3333333333326866E-4</v>
      </c>
    </row>
    <row r="1139" spans="2:18">
      <c r="B1139" s="7">
        <v>45434.291666666664</v>
      </c>
      <c r="C1139" s="8">
        <v>16.251999999999999</v>
      </c>
      <c r="D1139" s="9">
        <f t="shared" si="86"/>
        <v>16.399999999999999</v>
      </c>
      <c r="E1139" s="10">
        <f>MA1SONY[[#This Row],[Adj Close]]-MA1SONY[[#This Row],[Naive Trend ]]</f>
        <v>-0.14799999999999969</v>
      </c>
      <c r="F1139" s="6">
        <f t="shared" si="85"/>
        <v>2.1903999999999906E-2</v>
      </c>
      <c r="G1139" s="6">
        <f>ABS(MA1SONY[[#This Row],[Erorr 1]])</f>
        <v>0.14799999999999969</v>
      </c>
      <c r="H1139" s="11">
        <f>MA1SONY[[#This Row],[Abs Erorr 1]]/MA1SONY[[#This Row],[Adj Close]]</f>
        <v>9.1065714988924247E-3</v>
      </c>
      <c r="I1139" s="9">
        <f t="shared" si="88"/>
        <v>16.622666666666667</v>
      </c>
      <c r="J1139" s="12">
        <f>(MA1SONY[[#This Row],[Adj Close]]-MA1SONY[[#This Row],[3-MA]])</f>
        <v>-0.37066666666666848</v>
      </c>
      <c r="K1139" s="13">
        <f t="shared" si="87"/>
        <v>0.13739377777777911</v>
      </c>
      <c r="L1139" s="13">
        <f>ABS(MA1SONY[[#This Row],[Erorr 2]])</f>
        <v>0.37066666666666848</v>
      </c>
      <c r="M1139" s="11">
        <f>MA1SONY[[#This Row],[Abs Erorr 2]]/MA1SONY[[#This Row],[Adj Close]]</f>
        <v>2.2807449339568575E-2</v>
      </c>
      <c r="N1139" s="9">
        <f t="shared" si="89"/>
        <v>16.581333333333333</v>
      </c>
      <c r="O1139" s="14">
        <f>MA1SONY[[#This Row],[Adj Close]]-MA1SONY[[#This Row],[6-MA]]</f>
        <v>-0.32933333333333437</v>
      </c>
      <c r="P1139" s="13">
        <f>(MA1SONY[[#This Row],[Adj Close]]-N1139)^2</f>
        <v>0.10846044444444512</v>
      </c>
      <c r="Q1139" s="13">
        <f>ABS(MA1SONY[[#This Row],[Erorr 3]])</f>
        <v>0.32933333333333437</v>
      </c>
      <c r="R1139" s="15">
        <f>MA1SONY[[#This Row],[Abs Erorr 3]]/MA1SONY[[#This Row],[Adj Close]]</f>
        <v>2.0264172614652621E-2</v>
      </c>
    </row>
    <row r="1140" spans="2:18">
      <c r="B1140" s="7">
        <v>45435.291666666664</v>
      </c>
      <c r="C1140" s="8">
        <v>16.16</v>
      </c>
      <c r="D1140" s="9">
        <f t="shared" si="86"/>
        <v>16.251999999999999</v>
      </c>
      <c r="E1140" s="10">
        <f>MA1SONY[[#This Row],[Adj Close]]-MA1SONY[[#This Row],[Naive Trend ]]</f>
        <v>-9.1999999999998749E-2</v>
      </c>
      <c r="F1140" s="6">
        <f t="shared" si="85"/>
        <v>8.4639999999997703E-3</v>
      </c>
      <c r="G1140" s="6">
        <f>ABS(MA1SONY[[#This Row],[Erorr 1]])</f>
        <v>9.1999999999998749E-2</v>
      </c>
      <c r="H1140" s="11">
        <f>MA1SONY[[#This Row],[Abs Erorr 1]]/MA1SONY[[#This Row],[Adj Close]]</f>
        <v>5.6930693069306157E-3</v>
      </c>
      <c r="I1140" s="9">
        <f t="shared" si="88"/>
        <v>16.456666666666663</v>
      </c>
      <c r="J1140" s="12">
        <f>(MA1SONY[[#This Row],[Adj Close]]-MA1SONY[[#This Row],[3-MA]])</f>
        <v>-0.2966666666666633</v>
      </c>
      <c r="K1140" s="13">
        <f t="shared" si="87"/>
        <v>8.8011111111109111E-2</v>
      </c>
      <c r="L1140" s="13">
        <f>ABS(MA1SONY[[#This Row],[Erorr 2]])</f>
        <v>0.2966666666666633</v>
      </c>
      <c r="M1140" s="11">
        <f>MA1SONY[[#This Row],[Abs Erorr 2]]/MA1SONY[[#This Row],[Adj Close]]</f>
        <v>1.835808580858065E-2</v>
      </c>
      <c r="N1140" s="9">
        <f t="shared" si="89"/>
        <v>16.582333333333331</v>
      </c>
      <c r="O1140" s="14">
        <f>MA1SONY[[#This Row],[Adj Close]]-MA1SONY[[#This Row],[6-MA]]</f>
        <v>-0.42233333333333078</v>
      </c>
      <c r="P1140" s="13">
        <f>(MA1SONY[[#This Row],[Adj Close]]-N1140)^2</f>
        <v>0.1783654444444423</v>
      </c>
      <c r="Q1140" s="13">
        <f>ABS(MA1SONY[[#This Row],[Erorr 3]])</f>
        <v>0.42233333333333078</v>
      </c>
      <c r="R1140" s="15">
        <f>MA1SONY[[#This Row],[Abs Erorr 3]]/MA1SONY[[#This Row],[Adj Close]]</f>
        <v>2.6134488448844726E-2</v>
      </c>
    </row>
    <row r="1141" spans="2:18">
      <c r="B1141" s="7">
        <v>45436.291666666664</v>
      </c>
      <c r="C1141" s="8">
        <v>16.058</v>
      </c>
      <c r="D1141" s="9">
        <f t="shared" si="86"/>
        <v>16.16</v>
      </c>
      <c r="E1141" s="10">
        <f>MA1SONY[[#This Row],[Adj Close]]-MA1SONY[[#This Row],[Naive Trend ]]</f>
        <v>-0.10200000000000031</v>
      </c>
      <c r="F1141" s="6">
        <f t="shared" si="85"/>
        <v>1.0404000000000064E-2</v>
      </c>
      <c r="G1141" s="6">
        <f>ABS(MA1SONY[[#This Row],[Erorr 1]])</f>
        <v>0.10200000000000031</v>
      </c>
      <c r="H1141" s="11">
        <f>MA1SONY[[#This Row],[Abs Erorr 1]]/MA1SONY[[#This Row],[Adj Close]]</f>
        <v>6.3519740939095969E-3</v>
      </c>
      <c r="I1141" s="9">
        <f t="shared" si="88"/>
        <v>16.270666666666667</v>
      </c>
      <c r="J1141" s="12">
        <f>(MA1SONY[[#This Row],[Adj Close]]-MA1SONY[[#This Row],[3-MA]])</f>
        <v>-0.21266666666666723</v>
      </c>
      <c r="K1141" s="13">
        <f t="shared" si="87"/>
        <v>4.522711111111135E-2</v>
      </c>
      <c r="L1141" s="13">
        <f>ABS(MA1SONY[[#This Row],[Erorr 2]])</f>
        <v>0.21266666666666723</v>
      </c>
      <c r="M1141" s="11">
        <f>MA1SONY[[#This Row],[Abs Erorr 2]]/MA1SONY[[#This Row],[Adj Close]]</f>
        <v>1.3243658404948762E-2</v>
      </c>
      <c r="N1141" s="9">
        <f t="shared" si="89"/>
        <v>16.492999999999999</v>
      </c>
      <c r="O1141" s="14">
        <f>MA1SONY[[#This Row],[Adj Close]]-MA1SONY[[#This Row],[6-MA]]</f>
        <v>-0.43499999999999872</v>
      </c>
      <c r="P1141" s="13">
        <f>(MA1SONY[[#This Row],[Adj Close]]-N1141)^2</f>
        <v>0.18922499999999889</v>
      </c>
      <c r="Q1141" s="13">
        <f>ABS(MA1SONY[[#This Row],[Erorr 3]])</f>
        <v>0.43499999999999872</v>
      </c>
      <c r="R1141" s="15">
        <f>MA1SONY[[#This Row],[Abs Erorr 3]]/MA1SONY[[#This Row],[Adj Close]]</f>
        <v>2.7089301282849591E-2</v>
      </c>
    </row>
    <row r="1142" spans="2:18">
      <c r="B1142" s="7">
        <v>45440.291666666664</v>
      </c>
      <c r="C1142" s="8">
        <v>15.974</v>
      </c>
      <c r="D1142" s="9">
        <f t="shared" si="86"/>
        <v>16.058</v>
      </c>
      <c r="E1142" s="10">
        <f>MA1SONY[[#This Row],[Adj Close]]-MA1SONY[[#This Row],[Naive Trend ]]</f>
        <v>-8.3999999999999631E-2</v>
      </c>
      <c r="F1142" s="6">
        <f t="shared" si="85"/>
        <v>7.0559999999999382E-3</v>
      </c>
      <c r="G1142" s="6">
        <f>ABS(MA1SONY[[#This Row],[Erorr 1]])</f>
        <v>8.3999999999999631E-2</v>
      </c>
      <c r="H1142" s="11">
        <f>MA1SONY[[#This Row],[Abs Erorr 1]]/MA1SONY[[#This Row],[Adj Close]]</f>
        <v>5.258545135845726E-3</v>
      </c>
      <c r="I1142" s="9">
        <f t="shared" si="88"/>
        <v>16.156666666666666</v>
      </c>
      <c r="J1142" s="12">
        <f>(MA1SONY[[#This Row],[Adj Close]]-MA1SONY[[#This Row],[3-MA]])</f>
        <v>-0.18266666666666609</v>
      </c>
      <c r="K1142" s="13">
        <f t="shared" si="87"/>
        <v>3.3367111111110903E-2</v>
      </c>
      <c r="L1142" s="13">
        <f>ABS(MA1SONY[[#This Row],[Erorr 2]])</f>
        <v>0.18266666666666609</v>
      </c>
      <c r="M1142" s="11">
        <f>MA1SONY[[#This Row],[Abs Erorr 2]]/MA1SONY[[#This Row],[Adj Close]]</f>
        <v>1.1435248946204212E-2</v>
      </c>
      <c r="N1142" s="9">
        <f t="shared" si="89"/>
        <v>16.389666666666667</v>
      </c>
      <c r="O1142" s="14">
        <f>MA1SONY[[#This Row],[Adj Close]]-MA1SONY[[#This Row],[6-MA]]</f>
        <v>-0.41566666666666663</v>
      </c>
      <c r="P1142" s="13">
        <f>(MA1SONY[[#This Row],[Adj Close]]-N1142)^2</f>
        <v>0.17277877777777775</v>
      </c>
      <c r="Q1142" s="13">
        <f>ABS(MA1SONY[[#This Row],[Erorr 3]])</f>
        <v>0.41566666666666663</v>
      </c>
      <c r="R1142" s="15">
        <f>MA1SONY[[#This Row],[Abs Erorr 3]]/MA1SONY[[#This Row],[Adj Close]]</f>
        <v>2.6021451525395433E-2</v>
      </c>
    </row>
    <row r="1143" spans="2:18">
      <c r="B1143" s="7">
        <v>45441.291666666664</v>
      </c>
      <c r="C1143" s="8">
        <v>15.69</v>
      </c>
      <c r="D1143" s="9">
        <f t="shared" si="86"/>
        <v>15.974</v>
      </c>
      <c r="E1143" s="10">
        <f>MA1SONY[[#This Row],[Adj Close]]-MA1SONY[[#This Row],[Naive Trend ]]</f>
        <v>-0.2840000000000007</v>
      </c>
      <c r="F1143" s="6">
        <f t="shared" si="85"/>
        <v>8.0656000000000394E-2</v>
      </c>
      <c r="G1143" s="6">
        <f>ABS(MA1SONY[[#This Row],[Erorr 1]])</f>
        <v>0.2840000000000007</v>
      </c>
      <c r="H1143" s="11">
        <f>MA1SONY[[#This Row],[Abs Erorr 1]]/MA1SONY[[#This Row],[Adj Close]]</f>
        <v>1.8100701083492717E-2</v>
      </c>
      <c r="I1143" s="9">
        <f t="shared" si="88"/>
        <v>16.064000000000004</v>
      </c>
      <c r="J1143" s="12">
        <f>(MA1SONY[[#This Row],[Adj Close]]-MA1SONY[[#This Row],[3-MA]])</f>
        <v>-0.37400000000000411</v>
      </c>
      <c r="K1143" s="13">
        <f t="shared" si="87"/>
        <v>0.13987600000000308</v>
      </c>
      <c r="L1143" s="13">
        <f>ABS(MA1SONY[[#This Row],[Erorr 2]])</f>
        <v>0.37400000000000411</v>
      </c>
      <c r="M1143" s="11">
        <f>MA1SONY[[#This Row],[Abs Erorr 2]]/MA1SONY[[#This Row],[Adj Close]]</f>
        <v>2.3836838750796948E-2</v>
      </c>
      <c r="N1143" s="9">
        <f t="shared" si="89"/>
        <v>16.260333333333332</v>
      </c>
      <c r="O1143" s="14">
        <f>MA1SONY[[#This Row],[Adj Close]]-MA1SONY[[#This Row],[6-MA]]</f>
        <v>-0.57033333333333225</v>
      </c>
      <c r="P1143" s="13">
        <f>(MA1SONY[[#This Row],[Adj Close]]-N1143)^2</f>
        <v>0.32528011111110988</v>
      </c>
      <c r="Q1143" s="13">
        <f>ABS(MA1SONY[[#This Row],[Erorr 3]])</f>
        <v>0.57033333333333225</v>
      </c>
      <c r="R1143" s="15">
        <f>MA1SONY[[#This Row],[Abs Erorr 3]]/MA1SONY[[#This Row],[Adj Close]]</f>
        <v>3.635011684724871E-2</v>
      </c>
    </row>
    <row r="1144" spans="2:18">
      <c r="B1144" s="7">
        <v>45442.291666666664</v>
      </c>
      <c r="C1144" s="8">
        <v>16.158000000000001</v>
      </c>
      <c r="D1144" s="9">
        <f t="shared" si="86"/>
        <v>15.69</v>
      </c>
      <c r="E1144" s="10">
        <f>MA1SONY[[#This Row],[Adj Close]]-MA1SONY[[#This Row],[Naive Trend ]]</f>
        <v>0.46800000000000175</v>
      </c>
      <c r="F1144" s="6">
        <f t="shared" si="85"/>
        <v>0.21902400000000163</v>
      </c>
      <c r="G1144" s="6">
        <f>ABS(MA1SONY[[#This Row],[Erorr 1]])</f>
        <v>0.46800000000000175</v>
      </c>
      <c r="H1144" s="11">
        <f>MA1SONY[[#This Row],[Abs Erorr 1]]/MA1SONY[[#This Row],[Adj Close]]</f>
        <v>2.8963980690679646E-2</v>
      </c>
      <c r="I1144" s="9">
        <f t="shared" si="88"/>
        <v>15.907333333333332</v>
      </c>
      <c r="J1144" s="12">
        <f>(MA1SONY[[#This Row],[Adj Close]]-MA1SONY[[#This Row],[3-MA]])</f>
        <v>0.25066666666666926</v>
      </c>
      <c r="K1144" s="13">
        <f t="shared" si="87"/>
        <v>6.2833777777779071E-2</v>
      </c>
      <c r="L1144" s="13">
        <f>ABS(MA1SONY[[#This Row],[Erorr 2]])</f>
        <v>0.25066666666666926</v>
      </c>
      <c r="M1144" s="11">
        <f>MA1SONY[[#This Row],[Abs Erorr 2]]/MA1SONY[[#This Row],[Adj Close]]</f>
        <v>1.5513471139167548E-2</v>
      </c>
      <c r="N1144" s="9">
        <f t="shared" si="89"/>
        <v>16.089000000000002</v>
      </c>
      <c r="O1144" s="14">
        <f>MA1SONY[[#This Row],[Adj Close]]-MA1SONY[[#This Row],[6-MA]]</f>
        <v>6.8999999999999062E-2</v>
      </c>
      <c r="P1144" s="13">
        <f>(MA1SONY[[#This Row],[Adj Close]]-N1144)^2</f>
        <v>4.7609999999998704E-3</v>
      </c>
      <c r="Q1144" s="13">
        <f>ABS(MA1SONY[[#This Row],[Erorr 3]])</f>
        <v>6.8999999999999062E-2</v>
      </c>
      <c r="R1144" s="15">
        <f>MA1SONY[[#This Row],[Abs Erorr 3]]/MA1SONY[[#This Row],[Adj Close]]</f>
        <v>4.2703304864462836E-3</v>
      </c>
    </row>
    <row r="1145" spans="2:18">
      <c r="B1145" s="7">
        <v>45443.291666666664</v>
      </c>
      <c r="C1145" s="8">
        <v>16.468</v>
      </c>
      <c r="D1145" s="9">
        <f t="shared" si="86"/>
        <v>16.158000000000001</v>
      </c>
      <c r="E1145" s="10">
        <f>MA1SONY[[#This Row],[Adj Close]]-MA1SONY[[#This Row],[Naive Trend ]]</f>
        <v>0.30999999999999872</v>
      </c>
      <c r="F1145" s="6">
        <f t="shared" si="85"/>
        <v>9.6099999999999214E-2</v>
      </c>
      <c r="G1145" s="6">
        <f>ABS(MA1SONY[[#This Row],[Erorr 1]])</f>
        <v>0.30999999999999872</v>
      </c>
      <c r="H1145" s="11">
        <f>MA1SONY[[#This Row],[Abs Erorr 1]]/MA1SONY[[#This Row],[Adj Close]]</f>
        <v>1.8824386689336819E-2</v>
      </c>
      <c r="I1145" s="9">
        <f t="shared" si="88"/>
        <v>15.940666666666667</v>
      </c>
      <c r="J1145" s="12">
        <f>(MA1SONY[[#This Row],[Adj Close]]-MA1SONY[[#This Row],[3-MA]])</f>
        <v>0.52733333333333299</v>
      </c>
      <c r="K1145" s="13">
        <f t="shared" si="87"/>
        <v>0.27808044444444407</v>
      </c>
      <c r="L1145" s="13">
        <f>ABS(MA1SONY[[#This Row],[Erorr 2]])</f>
        <v>0.52733333333333299</v>
      </c>
      <c r="M1145" s="11">
        <f>MA1SONY[[#This Row],[Abs Erorr 2]]/MA1SONY[[#This Row],[Adj Close]]</f>
        <v>3.2021698647882742E-2</v>
      </c>
      <c r="N1145" s="9">
        <f t="shared" si="89"/>
        <v>16.048666666666666</v>
      </c>
      <c r="O1145" s="14">
        <f>MA1SONY[[#This Row],[Adj Close]]-MA1SONY[[#This Row],[6-MA]]</f>
        <v>0.41933333333333422</v>
      </c>
      <c r="P1145" s="13">
        <f>(MA1SONY[[#This Row],[Adj Close]]-N1145)^2</f>
        <v>0.17584044444444519</v>
      </c>
      <c r="Q1145" s="13">
        <f>ABS(MA1SONY[[#This Row],[Erorr 3]])</f>
        <v>0.41933333333333422</v>
      </c>
      <c r="R1145" s="15">
        <f>MA1SONY[[#This Row],[Abs Erorr 3]]/MA1SONY[[#This Row],[Adj Close]]</f>
        <v>2.5463525220629963E-2</v>
      </c>
    </row>
    <row r="1146" spans="2:18">
      <c r="B1146" s="7">
        <v>45446.291666666664</v>
      </c>
      <c r="C1146" s="8">
        <v>16.72</v>
      </c>
      <c r="D1146" s="9">
        <f t="shared" si="86"/>
        <v>16.468</v>
      </c>
      <c r="E1146" s="10">
        <f>MA1SONY[[#This Row],[Adj Close]]-MA1SONY[[#This Row],[Naive Trend ]]</f>
        <v>0.25199999999999889</v>
      </c>
      <c r="F1146" s="6">
        <f t="shared" si="85"/>
        <v>6.3503999999999436E-2</v>
      </c>
      <c r="G1146" s="6">
        <f>ABS(MA1SONY[[#This Row],[Erorr 1]])</f>
        <v>0.25199999999999889</v>
      </c>
      <c r="H1146" s="11">
        <f>MA1SONY[[#This Row],[Abs Erorr 1]]/MA1SONY[[#This Row],[Adj Close]]</f>
        <v>1.5071770334928165E-2</v>
      </c>
      <c r="I1146" s="9">
        <f t="shared" si="88"/>
        <v>16.105333333333334</v>
      </c>
      <c r="J1146" s="12">
        <f>(MA1SONY[[#This Row],[Adj Close]]-MA1SONY[[#This Row],[3-MA]])</f>
        <v>0.6146666666666647</v>
      </c>
      <c r="K1146" s="13">
        <f t="shared" si="87"/>
        <v>0.37781511111110871</v>
      </c>
      <c r="L1146" s="13">
        <f>ABS(MA1SONY[[#This Row],[Erorr 2]])</f>
        <v>0.6146666666666647</v>
      </c>
      <c r="M1146" s="11">
        <f>MA1SONY[[#This Row],[Abs Erorr 2]]/MA1SONY[[#This Row],[Adj Close]]</f>
        <v>3.6762360446570858E-2</v>
      </c>
      <c r="N1146" s="9">
        <f t="shared" si="89"/>
        <v>16.084666666666667</v>
      </c>
      <c r="O1146" s="14">
        <f>MA1SONY[[#This Row],[Adj Close]]-MA1SONY[[#This Row],[6-MA]]</f>
        <v>0.63533333333333175</v>
      </c>
      <c r="P1146" s="13">
        <f>(MA1SONY[[#This Row],[Adj Close]]-N1146)^2</f>
        <v>0.40364844444444242</v>
      </c>
      <c r="Q1146" s="13">
        <f>ABS(MA1SONY[[#This Row],[Erorr 3]])</f>
        <v>0.63533333333333175</v>
      </c>
      <c r="R1146" s="15">
        <f>MA1SONY[[#This Row],[Abs Erorr 3]]/MA1SONY[[#This Row],[Adj Close]]</f>
        <v>3.799840510366817E-2</v>
      </c>
    </row>
    <row r="1147" spans="2:18">
      <c r="B1147" s="7">
        <v>45447.291666666664</v>
      </c>
      <c r="C1147" s="8">
        <v>17.206</v>
      </c>
      <c r="D1147" s="9">
        <f t="shared" si="86"/>
        <v>16.72</v>
      </c>
      <c r="E1147" s="10">
        <f>MA1SONY[[#This Row],[Adj Close]]-MA1SONY[[#This Row],[Naive Trend ]]</f>
        <v>0.48600000000000065</v>
      </c>
      <c r="F1147" s="6">
        <f t="shared" si="85"/>
        <v>0.23619600000000063</v>
      </c>
      <c r="G1147" s="6">
        <f>ABS(MA1SONY[[#This Row],[Erorr 1]])</f>
        <v>0.48600000000000065</v>
      </c>
      <c r="H1147" s="11">
        <f>MA1SONY[[#This Row],[Abs Erorr 1]]/MA1SONY[[#This Row],[Adj Close]]</f>
        <v>2.8245960711379789E-2</v>
      </c>
      <c r="I1147" s="9">
        <f t="shared" si="88"/>
        <v>16.448666666666668</v>
      </c>
      <c r="J1147" s="12">
        <f>(MA1SONY[[#This Row],[Adj Close]]-MA1SONY[[#This Row],[3-MA]])</f>
        <v>0.75733333333333164</v>
      </c>
      <c r="K1147" s="13">
        <f t="shared" si="87"/>
        <v>0.57355377777777516</v>
      </c>
      <c r="L1147" s="13">
        <f>ABS(MA1SONY[[#This Row],[Erorr 2]])</f>
        <v>0.75733333333333164</v>
      </c>
      <c r="M1147" s="11">
        <f>MA1SONY[[#This Row],[Abs Erorr 2]]/MA1SONY[[#This Row],[Adj Close]]</f>
        <v>4.4015653454221301E-2</v>
      </c>
      <c r="N1147" s="9">
        <f t="shared" si="89"/>
        <v>16.178000000000001</v>
      </c>
      <c r="O1147" s="14">
        <f>MA1SONY[[#This Row],[Adj Close]]-MA1SONY[[#This Row],[6-MA]]</f>
        <v>1.0279999999999987</v>
      </c>
      <c r="P1147" s="13">
        <f>(MA1SONY[[#This Row],[Adj Close]]-N1147)^2</f>
        <v>1.0567839999999973</v>
      </c>
      <c r="Q1147" s="13">
        <f>ABS(MA1SONY[[#This Row],[Erorr 3]])</f>
        <v>1.0279999999999987</v>
      </c>
      <c r="R1147" s="15">
        <f>MA1SONY[[#This Row],[Abs Erorr 3]]/MA1SONY[[#This Row],[Adj Close]]</f>
        <v>5.974660002324763E-2</v>
      </c>
    </row>
    <row r="1148" spans="2:18">
      <c r="B1148" s="7">
        <v>45448.291666666664</v>
      </c>
      <c r="C1148" s="8">
        <v>17.327999999999999</v>
      </c>
      <c r="D1148" s="9">
        <f t="shared" si="86"/>
        <v>17.206</v>
      </c>
      <c r="E1148" s="10">
        <f>MA1SONY[[#This Row],[Adj Close]]-MA1SONY[[#This Row],[Naive Trend ]]</f>
        <v>0.12199999999999989</v>
      </c>
      <c r="F1148" s="6">
        <f t="shared" si="85"/>
        <v>1.4883999999999972E-2</v>
      </c>
      <c r="G1148" s="6">
        <f>ABS(MA1SONY[[#This Row],[Erorr 1]])</f>
        <v>0.12199999999999989</v>
      </c>
      <c r="H1148" s="11">
        <f>MA1SONY[[#This Row],[Abs Erorr 1]]/MA1SONY[[#This Row],[Adj Close]]</f>
        <v>7.0406278855032253E-3</v>
      </c>
      <c r="I1148" s="9">
        <f t="shared" si="88"/>
        <v>16.798000000000002</v>
      </c>
      <c r="J1148" s="12">
        <f>(MA1SONY[[#This Row],[Adj Close]]-MA1SONY[[#This Row],[3-MA]])</f>
        <v>0.52999999999999758</v>
      </c>
      <c r="K1148" s="13">
        <f t="shared" si="87"/>
        <v>0.28089999999999743</v>
      </c>
      <c r="L1148" s="13">
        <f>ABS(MA1SONY[[#This Row],[Erorr 2]])</f>
        <v>0.52999999999999758</v>
      </c>
      <c r="M1148" s="11">
        <f>MA1SONY[[#This Row],[Abs Erorr 2]]/MA1SONY[[#This Row],[Adj Close]]</f>
        <v>3.0586334256694228E-2</v>
      </c>
      <c r="N1148" s="9">
        <f t="shared" si="89"/>
        <v>16.369333333333334</v>
      </c>
      <c r="O1148" s="14">
        <f>MA1SONY[[#This Row],[Adj Close]]-MA1SONY[[#This Row],[6-MA]]</f>
        <v>0.95866666666666589</v>
      </c>
      <c r="P1148" s="13">
        <f>(MA1SONY[[#This Row],[Adj Close]]-N1148)^2</f>
        <v>0.91904177777777629</v>
      </c>
      <c r="Q1148" s="13">
        <f>ABS(MA1SONY[[#This Row],[Erorr 3]])</f>
        <v>0.95866666666666589</v>
      </c>
      <c r="R1148" s="15">
        <f>MA1SONY[[#This Row],[Abs Erorr 3]]/MA1SONY[[#This Row],[Adj Close]]</f>
        <v>5.5324715297014423E-2</v>
      </c>
    </row>
    <row r="1149" spans="2:18">
      <c r="B1149" s="7">
        <v>45449.291666666664</v>
      </c>
      <c r="C1149" s="8">
        <v>17.446000000000002</v>
      </c>
      <c r="D1149" s="9">
        <f t="shared" si="86"/>
        <v>17.327999999999999</v>
      </c>
      <c r="E1149" s="10">
        <f>MA1SONY[[#This Row],[Adj Close]]-MA1SONY[[#This Row],[Naive Trend ]]</f>
        <v>0.1180000000000021</v>
      </c>
      <c r="F1149" s="6">
        <f t="shared" si="85"/>
        <v>1.3924000000000497E-2</v>
      </c>
      <c r="G1149" s="6">
        <f>ABS(MA1SONY[[#This Row],[Erorr 1]])</f>
        <v>0.1180000000000021</v>
      </c>
      <c r="H1149" s="11">
        <f>MA1SONY[[#This Row],[Abs Erorr 1]]/MA1SONY[[#This Row],[Adj Close]]</f>
        <v>6.7637280752036047E-3</v>
      </c>
      <c r="I1149" s="9">
        <f t="shared" si="88"/>
        <v>17.084666666666667</v>
      </c>
      <c r="J1149" s="12">
        <f>(MA1SONY[[#This Row],[Adj Close]]-MA1SONY[[#This Row],[3-MA]])</f>
        <v>0.36133333333333439</v>
      </c>
      <c r="K1149" s="13">
        <f t="shared" si="87"/>
        <v>0.13056177777777855</v>
      </c>
      <c r="L1149" s="13">
        <f>ABS(MA1SONY[[#This Row],[Erorr 2]])</f>
        <v>0.36133333333333439</v>
      </c>
      <c r="M1149" s="11">
        <f>MA1SONY[[#This Row],[Abs Erorr 2]]/MA1SONY[[#This Row],[Adj Close]]</f>
        <v>2.071152890825028E-2</v>
      </c>
      <c r="N1149" s="9">
        <f t="shared" si="89"/>
        <v>16.595000000000002</v>
      </c>
      <c r="O1149" s="14">
        <f>MA1SONY[[#This Row],[Adj Close]]-MA1SONY[[#This Row],[6-MA]]</f>
        <v>0.85099999999999909</v>
      </c>
      <c r="P1149" s="13">
        <f>(MA1SONY[[#This Row],[Adj Close]]-N1149)^2</f>
        <v>0.72420099999999843</v>
      </c>
      <c r="Q1149" s="13">
        <f>ABS(MA1SONY[[#This Row],[Erorr 3]])</f>
        <v>0.85099999999999909</v>
      </c>
      <c r="R1149" s="15">
        <f>MA1SONY[[#This Row],[Abs Erorr 3]]/MA1SONY[[#This Row],[Adj Close]]</f>
        <v>4.8779089762696265E-2</v>
      </c>
    </row>
    <row r="1150" spans="2:18">
      <c r="B1150" s="7">
        <v>45450.291666666664</v>
      </c>
      <c r="C1150" s="8">
        <v>17.09</v>
      </c>
      <c r="D1150" s="9">
        <f t="shared" si="86"/>
        <v>17.446000000000002</v>
      </c>
      <c r="E1150" s="10">
        <f>MA1SONY[[#This Row],[Adj Close]]-MA1SONY[[#This Row],[Naive Trend ]]</f>
        <v>-0.35600000000000165</v>
      </c>
      <c r="F1150" s="6">
        <f t="shared" si="85"/>
        <v>0.12673600000000118</v>
      </c>
      <c r="G1150" s="6">
        <f>ABS(MA1SONY[[#This Row],[Erorr 1]])</f>
        <v>0.35600000000000165</v>
      </c>
      <c r="H1150" s="11">
        <f>MA1SONY[[#This Row],[Abs Erorr 1]]/MA1SONY[[#This Row],[Adj Close]]</f>
        <v>2.0830895260386287E-2</v>
      </c>
      <c r="I1150" s="9">
        <f t="shared" si="88"/>
        <v>17.326666666666668</v>
      </c>
      <c r="J1150" s="12">
        <f>(MA1SONY[[#This Row],[Adj Close]]-MA1SONY[[#This Row],[3-MA]])</f>
        <v>-0.23666666666666814</v>
      </c>
      <c r="K1150" s="13">
        <f t="shared" si="87"/>
        <v>5.601111111111181E-2</v>
      </c>
      <c r="L1150" s="13">
        <f>ABS(MA1SONY[[#This Row],[Erorr 2]])</f>
        <v>0.23666666666666814</v>
      </c>
      <c r="M1150" s="11">
        <f>MA1SONY[[#This Row],[Abs Erorr 2]]/MA1SONY[[#This Row],[Adj Close]]</f>
        <v>1.3848254339769932E-2</v>
      </c>
      <c r="N1150" s="9">
        <f t="shared" si="89"/>
        <v>16.887666666666668</v>
      </c>
      <c r="O1150" s="14">
        <f>MA1SONY[[#This Row],[Adj Close]]-MA1SONY[[#This Row],[6-MA]]</f>
        <v>0.20233333333333192</v>
      </c>
      <c r="P1150" s="13">
        <f>(MA1SONY[[#This Row],[Adj Close]]-N1150)^2</f>
        <v>4.0938777777777206E-2</v>
      </c>
      <c r="Q1150" s="13">
        <f>ABS(MA1SONY[[#This Row],[Erorr 3]])</f>
        <v>0.20233333333333192</v>
      </c>
      <c r="R1150" s="15">
        <f>MA1SONY[[#This Row],[Abs Erorr 3]]/MA1SONY[[#This Row],[Adj Close]]</f>
        <v>1.1839282231324279E-2</v>
      </c>
    </row>
    <row r="1151" spans="2:18">
      <c r="B1151" s="7">
        <v>45453.291666666664</v>
      </c>
      <c r="C1151" s="8">
        <v>17.128</v>
      </c>
      <c r="D1151" s="9">
        <f t="shared" si="86"/>
        <v>17.09</v>
      </c>
      <c r="E1151" s="10">
        <f>MA1SONY[[#This Row],[Adj Close]]-MA1SONY[[#This Row],[Naive Trend ]]</f>
        <v>3.8000000000000256E-2</v>
      </c>
      <c r="F1151" s="6">
        <f t="shared" si="85"/>
        <v>1.4440000000000195E-3</v>
      </c>
      <c r="G1151" s="6">
        <f>ABS(MA1SONY[[#This Row],[Erorr 1]])</f>
        <v>3.8000000000000256E-2</v>
      </c>
      <c r="H1151" s="11">
        <f>MA1SONY[[#This Row],[Abs Erorr 1]]/MA1SONY[[#This Row],[Adj Close]]</f>
        <v>2.2185894441849752E-3</v>
      </c>
      <c r="I1151" s="9">
        <f t="shared" si="88"/>
        <v>17.288</v>
      </c>
      <c r="J1151" s="12">
        <f>(MA1SONY[[#This Row],[Adj Close]]-MA1SONY[[#This Row],[3-MA]])</f>
        <v>-0.16000000000000014</v>
      </c>
      <c r="K1151" s="13">
        <f t="shared" si="87"/>
        <v>2.5600000000000046E-2</v>
      </c>
      <c r="L1151" s="13">
        <f>ABS(MA1SONY[[#This Row],[Erorr 2]])</f>
        <v>0.16000000000000014</v>
      </c>
      <c r="M1151" s="11">
        <f>MA1SONY[[#This Row],[Abs Erorr 2]]/MA1SONY[[#This Row],[Adj Close]]</f>
        <v>9.3414292386735254E-3</v>
      </c>
      <c r="N1151" s="9">
        <f t="shared" si="89"/>
        <v>17.043000000000003</v>
      </c>
      <c r="O1151" s="14">
        <f>MA1SONY[[#This Row],[Adj Close]]-MA1SONY[[#This Row],[6-MA]]</f>
        <v>8.49999999999973E-2</v>
      </c>
      <c r="P1151" s="13">
        <f>(MA1SONY[[#This Row],[Adj Close]]-N1151)^2</f>
        <v>7.2249999999995408E-3</v>
      </c>
      <c r="Q1151" s="13">
        <f>ABS(MA1SONY[[#This Row],[Erorr 3]])</f>
        <v>8.49999999999973E-2</v>
      </c>
      <c r="R1151" s="15">
        <f>MA1SONY[[#This Row],[Abs Erorr 3]]/MA1SONY[[#This Row],[Adj Close]]</f>
        <v>4.9626342830451486E-3</v>
      </c>
    </row>
    <row r="1152" spans="2:18">
      <c r="B1152" s="7">
        <v>45454.291666666664</v>
      </c>
      <c r="C1152" s="8">
        <v>17</v>
      </c>
      <c r="D1152" s="9">
        <f t="shared" si="86"/>
        <v>17.128</v>
      </c>
      <c r="E1152" s="10">
        <f>MA1SONY[[#This Row],[Adj Close]]-MA1SONY[[#This Row],[Naive Trend ]]</f>
        <v>-0.12800000000000011</v>
      </c>
      <c r="F1152" s="6">
        <f t="shared" si="85"/>
        <v>1.638400000000003E-2</v>
      </c>
      <c r="G1152" s="6">
        <f>ABS(MA1SONY[[#This Row],[Erorr 1]])</f>
        <v>0.12800000000000011</v>
      </c>
      <c r="H1152" s="11">
        <f>MA1SONY[[#This Row],[Abs Erorr 1]]/MA1SONY[[#This Row],[Adj Close]]</f>
        <v>7.5294117647058886E-3</v>
      </c>
      <c r="I1152" s="9">
        <f t="shared" si="88"/>
        <v>17.221333333333334</v>
      </c>
      <c r="J1152" s="12">
        <f>(MA1SONY[[#This Row],[Adj Close]]-MA1SONY[[#This Row],[3-MA]])</f>
        <v>-0.22133333333333383</v>
      </c>
      <c r="K1152" s="13">
        <f t="shared" si="87"/>
        <v>4.8988444444444661E-2</v>
      </c>
      <c r="L1152" s="13">
        <f>ABS(MA1SONY[[#This Row],[Erorr 2]])</f>
        <v>0.22133333333333383</v>
      </c>
      <c r="M1152" s="11">
        <f>MA1SONY[[#This Row],[Abs Erorr 2]]/MA1SONY[[#This Row],[Adj Close]]</f>
        <v>1.3019607843137285E-2</v>
      </c>
      <c r="N1152" s="9">
        <f t="shared" si="89"/>
        <v>17.153000000000002</v>
      </c>
      <c r="O1152" s="14">
        <f>MA1SONY[[#This Row],[Adj Close]]-MA1SONY[[#This Row],[6-MA]]</f>
        <v>-0.15300000000000225</v>
      </c>
      <c r="P1152" s="13">
        <f>(MA1SONY[[#This Row],[Adj Close]]-N1152)^2</f>
        <v>2.3409000000000686E-2</v>
      </c>
      <c r="Q1152" s="13">
        <f>ABS(MA1SONY[[#This Row],[Erorr 3]])</f>
        <v>0.15300000000000225</v>
      </c>
      <c r="R1152" s="15">
        <f>MA1SONY[[#This Row],[Abs Erorr 3]]/MA1SONY[[#This Row],[Adj Close]]</f>
        <v>9.0000000000001329E-3</v>
      </c>
    </row>
    <row r="1153" spans="2:18">
      <c r="B1153" s="7">
        <v>45455.291666666664</v>
      </c>
      <c r="C1153" s="8">
        <v>16.792000000000002</v>
      </c>
      <c r="D1153" s="9">
        <f t="shared" si="86"/>
        <v>17</v>
      </c>
      <c r="E1153" s="10">
        <f>MA1SONY[[#This Row],[Adj Close]]-MA1SONY[[#This Row],[Naive Trend ]]</f>
        <v>-0.20799999999999841</v>
      </c>
      <c r="F1153" s="6">
        <f t="shared" si="85"/>
        <v>4.3263999999999338E-2</v>
      </c>
      <c r="G1153" s="6">
        <f>ABS(MA1SONY[[#This Row],[Erorr 1]])</f>
        <v>0.20799999999999841</v>
      </c>
      <c r="H1153" s="11">
        <f>MA1SONY[[#This Row],[Abs Erorr 1]]/MA1SONY[[#This Row],[Adj Close]]</f>
        <v>1.2386850881371985E-2</v>
      </c>
      <c r="I1153" s="9">
        <f t="shared" si="88"/>
        <v>17.072666666666667</v>
      </c>
      <c r="J1153" s="12">
        <f>(MA1SONY[[#This Row],[Adj Close]]-MA1SONY[[#This Row],[3-MA]])</f>
        <v>-0.28066666666666507</v>
      </c>
      <c r="K1153" s="13">
        <f t="shared" si="87"/>
        <v>7.8773777777776874E-2</v>
      </c>
      <c r="L1153" s="13">
        <f>ABS(MA1SONY[[#This Row],[Erorr 2]])</f>
        <v>0.28066666666666507</v>
      </c>
      <c r="M1153" s="11">
        <f>MA1SONY[[#This Row],[Abs Erorr 2]]/MA1SONY[[#This Row],[Adj Close]]</f>
        <v>1.6714308400825693E-2</v>
      </c>
      <c r="N1153" s="9">
        <f t="shared" si="89"/>
        <v>17.199666666666669</v>
      </c>
      <c r="O1153" s="14">
        <f>MA1SONY[[#This Row],[Adj Close]]-MA1SONY[[#This Row],[6-MA]]</f>
        <v>-0.40766666666666751</v>
      </c>
      <c r="P1153" s="13">
        <f>(MA1SONY[[#This Row],[Adj Close]]-N1153)^2</f>
        <v>0.16619211111111179</v>
      </c>
      <c r="Q1153" s="13">
        <f>ABS(MA1SONY[[#This Row],[Erorr 3]])</f>
        <v>0.40766666666666751</v>
      </c>
      <c r="R1153" s="15">
        <f>MA1SONY[[#This Row],[Abs Erorr 3]]/MA1SONY[[#This Row],[Adj Close]]</f>
        <v>2.4277433698586676E-2</v>
      </c>
    </row>
    <row r="1154" spans="2:18">
      <c r="B1154" s="7">
        <v>45456.291666666664</v>
      </c>
      <c r="C1154" s="8">
        <v>16.82</v>
      </c>
      <c r="D1154" s="9">
        <f t="shared" si="86"/>
        <v>16.792000000000002</v>
      </c>
      <c r="E1154" s="10">
        <f>MA1SONY[[#This Row],[Adj Close]]-MA1SONY[[#This Row],[Naive Trend ]]</f>
        <v>2.7999999999998693E-2</v>
      </c>
      <c r="F1154" s="6">
        <f t="shared" si="85"/>
        <v>7.8399999999992679E-4</v>
      </c>
      <c r="G1154" s="6">
        <f>ABS(MA1SONY[[#This Row],[Erorr 1]])</f>
        <v>2.7999999999998693E-2</v>
      </c>
      <c r="H1154" s="11">
        <f>MA1SONY[[#This Row],[Abs Erorr 1]]/MA1SONY[[#This Row],[Adj Close]]</f>
        <v>1.6646848989297677E-3</v>
      </c>
      <c r="I1154" s="9">
        <f t="shared" si="88"/>
        <v>16.973333333333333</v>
      </c>
      <c r="J1154" s="12">
        <f>(MA1SONY[[#This Row],[Adj Close]]-MA1SONY[[#This Row],[3-MA]])</f>
        <v>-0.15333333333333243</v>
      </c>
      <c r="K1154" s="13">
        <f t="shared" si="87"/>
        <v>2.3511111111110834E-2</v>
      </c>
      <c r="L1154" s="13">
        <f>ABS(MA1SONY[[#This Row],[Erorr 2]])</f>
        <v>0.15333333333333243</v>
      </c>
      <c r="M1154" s="11">
        <f>MA1SONY[[#This Row],[Abs Erorr 2]]/MA1SONY[[#This Row],[Adj Close]]</f>
        <v>9.1161315893776712E-3</v>
      </c>
      <c r="N1154" s="9">
        <f t="shared" si="89"/>
        <v>17.130666666666666</v>
      </c>
      <c r="O1154" s="14">
        <f>MA1SONY[[#This Row],[Adj Close]]-MA1SONY[[#This Row],[6-MA]]</f>
        <v>-0.3106666666666662</v>
      </c>
      <c r="P1154" s="13">
        <f>(MA1SONY[[#This Row],[Adj Close]]-N1154)^2</f>
        <v>9.651377777777749E-2</v>
      </c>
      <c r="Q1154" s="13">
        <f>ABS(MA1SONY[[#This Row],[Erorr 3]])</f>
        <v>0.3106666666666662</v>
      </c>
      <c r="R1154" s="15">
        <f>MA1SONY[[#This Row],[Abs Erorr 3]]/MA1SONY[[#This Row],[Adj Close]]</f>
        <v>1.8470075307173973E-2</v>
      </c>
    </row>
    <row r="1155" spans="2:18">
      <c r="B1155" s="7">
        <v>45457.291666666664</v>
      </c>
      <c r="C1155" s="8">
        <v>16.443999999999999</v>
      </c>
      <c r="D1155" s="9">
        <f t="shared" si="86"/>
        <v>16.82</v>
      </c>
      <c r="E1155" s="10">
        <f>MA1SONY[[#This Row],[Adj Close]]-MA1SONY[[#This Row],[Naive Trend ]]</f>
        <v>-0.37600000000000122</v>
      </c>
      <c r="F1155" s="6">
        <f t="shared" si="85"/>
        <v>0.14137600000000092</v>
      </c>
      <c r="G1155" s="6">
        <f>ABS(MA1SONY[[#This Row],[Erorr 1]])</f>
        <v>0.37600000000000122</v>
      </c>
      <c r="H1155" s="11">
        <f>MA1SONY[[#This Row],[Abs Erorr 1]]/MA1SONY[[#This Row],[Adj Close]]</f>
        <v>2.2865482850887936E-2</v>
      </c>
      <c r="I1155" s="9">
        <f t="shared" si="88"/>
        <v>16.870666666666668</v>
      </c>
      <c r="J1155" s="12">
        <f>(MA1SONY[[#This Row],[Adj Close]]-MA1SONY[[#This Row],[3-MA]])</f>
        <v>-0.42666666666666941</v>
      </c>
      <c r="K1155" s="13">
        <f t="shared" si="87"/>
        <v>0.18204444444444678</v>
      </c>
      <c r="L1155" s="13">
        <f>ABS(MA1SONY[[#This Row],[Erorr 2]])</f>
        <v>0.42666666666666941</v>
      </c>
      <c r="M1155" s="11">
        <f>MA1SONY[[#This Row],[Abs Erorr 2]]/MA1SONY[[#This Row],[Adj Close]]</f>
        <v>2.5946647206681429E-2</v>
      </c>
      <c r="N1155" s="9">
        <f t="shared" si="89"/>
        <v>17.046000000000003</v>
      </c>
      <c r="O1155" s="14">
        <f>MA1SONY[[#This Row],[Adj Close]]-MA1SONY[[#This Row],[6-MA]]</f>
        <v>-0.60200000000000387</v>
      </c>
      <c r="P1155" s="13">
        <f>(MA1SONY[[#This Row],[Adj Close]]-N1155)^2</f>
        <v>0.36240400000000467</v>
      </c>
      <c r="Q1155" s="13">
        <f>ABS(MA1SONY[[#This Row],[Erorr 3]])</f>
        <v>0.60200000000000387</v>
      </c>
      <c r="R1155" s="15">
        <f>MA1SONY[[#This Row],[Abs Erorr 3]]/MA1SONY[[#This Row],[Adj Close]]</f>
        <v>3.660909754317708E-2</v>
      </c>
    </row>
    <row r="1156" spans="2:18">
      <c r="B1156" s="7">
        <v>45460.291666666664</v>
      </c>
      <c r="C1156" s="8">
        <v>16.224</v>
      </c>
      <c r="D1156" s="9">
        <f t="shared" si="86"/>
        <v>16.443999999999999</v>
      </c>
      <c r="E1156" s="10">
        <f>MA1SONY[[#This Row],[Adj Close]]-MA1SONY[[#This Row],[Naive Trend ]]</f>
        <v>-0.21999999999999886</v>
      </c>
      <c r="F1156" s="6">
        <f t="shared" ref="F1156:F1219" si="90">(C1156-D1156)^2</f>
        <v>4.8399999999999499E-2</v>
      </c>
      <c r="G1156" s="6">
        <f>ABS(MA1SONY[[#This Row],[Erorr 1]])</f>
        <v>0.21999999999999886</v>
      </c>
      <c r="H1156" s="11">
        <f>MA1SONY[[#This Row],[Abs Erorr 1]]/MA1SONY[[#This Row],[Adj Close]]</f>
        <v>1.3560157790926952E-2</v>
      </c>
      <c r="I1156" s="9">
        <f t="shared" si="88"/>
        <v>16.685333333333332</v>
      </c>
      <c r="J1156" s="12">
        <f>(MA1SONY[[#This Row],[Adj Close]]-MA1SONY[[#This Row],[3-MA]])</f>
        <v>-0.46133333333333226</v>
      </c>
      <c r="K1156" s="13">
        <f t="shared" si="87"/>
        <v>0.21282844444444346</v>
      </c>
      <c r="L1156" s="13">
        <f>ABS(MA1SONY[[#This Row],[Erorr 2]])</f>
        <v>0.46133333333333226</v>
      </c>
      <c r="M1156" s="11">
        <f>MA1SONY[[#This Row],[Abs Erorr 2]]/MA1SONY[[#This Row],[Adj Close]]</f>
        <v>2.8435239973701447E-2</v>
      </c>
      <c r="N1156" s="9">
        <f t="shared" si="89"/>
        <v>16.879000000000001</v>
      </c>
      <c r="O1156" s="14">
        <f>MA1SONY[[#This Row],[Adj Close]]-MA1SONY[[#This Row],[6-MA]]</f>
        <v>-0.65500000000000114</v>
      </c>
      <c r="P1156" s="13">
        <f>(MA1SONY[[#This Row],[Adj Close]]-N1156)^2</f>
        <v>0.42902500000000149</v>
      </c>
      <c r="Q1156" s="13">
        <f>ABS(MA1SONY[[#This Row],[Erorr 3]])</f>
        <v>0.65500000000000114</v>
      </c>
      <c r="R1156" s="15">
        <f>MA1SONY[[#This Row],[Abs Erorr 3]]/MA1SONY[[#This Row],[Adj Close]]</f>
        <v>4.0372287968441882E-2</v>
      </c>
    </row>
    <row r="1157" spans="2:18">
      <c r="B1157" s="7">
        <v>45461.291666666664</v>
      </c>
      <c r="C1157" s="8">
        <v>15.926</v>
      </c>
      <c r="D1157" s="9">
        <f t="shared" ref="D1157:D1220" si="91">C1156</f>
        <v>16.224</v>
      </c>
      <c r="E1157" s="10">
        <f>MA1SONY[[#This Row],[Adj Close]]-MA1SONY[[#This Row],[Naive Trend ]]</f>
        <v>-0.29800000000000004</v>
      </c>
      <c r="F1157" s="6">
        <f t="shared" si="90"/>
        <v>8.8804000000000022E-2</v>
      </c>
      <c r="G1157" s="6">
        <f>ABS(MA1SONY[[#This Row],[Erorr 1]])</f>
        <v>0.29800000000000004</v>
      </c>
      <c r="H1157" s="11">
        <f>MA1SONY[[#This Row],[Abs Erorr 1]]/MA1SONY[[#This Row],[Adj Close]]</f>
        <v>1.8711540876554064E-2</v>
      </c>
      <c r="I1157" s="9">
        <f t="shared" si="88"/>
        <v>16.495999999999999</v>
      </c>
      <c r="J1157" s="12">
        <f>(MA1SONY[[#This Row],[Adj Close]]-MA1SONY[[#This Row],[3-MA]])</f>
        <v>-0.56999999999999851</v>
      </c>
      <c r="K1157" s="13">
        <f t="shared" si="87"/>
        <v>0.3248999999999983</v>
      </c>
      <c r="L1157" s="13">
        <f>ABS(MA1SONY[[#This Row],[Erorr 2]])</f>
        <v>0.56999999999999851</v>
      </c>
      <c r="M1157" s="11">
        <f>MA1SONY[[#This Row],[Abs Erorr 2]]/MA1SONY[[#This Row],[Adj Close]]</f>
        <v>3.5790531206831504E-2</v>
      </c>
      <c r="N1157" s="9">
        <f t="shared" si="89"/>
        <v>16.734666666666669</v>
      </c>
      <c r="O1157" s="14">
        <f>MA1SONY[[#This Row],[Adj Close]]-MA1SONY[[#This Row],[6-MA]]</f>
        <v>-0.80866666666666909</v>
      </c>
      <c r="P1157" s="13">
        <f>(MA1SONY[[#This Row],[Adj Close]]-N1157)^2</f>
        <v>0.65394177777778173</v>
      </c>
      <c r="Q1157" s="13">
        <f>ABS(MA1SONY[[#This Row],[Erorr 3]])</f>
        <v>0.80866666666666909</v>
      </c>
      <c r="R1157" s="15">
        <f>MA1SONY[[#This Row],[Abs Erorr 3]]/MA1SONY[[#This Row],[Adj Close]]</f>
        <v>5.0776508016241936E-2</v>
      </c>
    </row>
    <row r="1158" spans="2:18">
      <c r="B1158" s="7">
        <v>45463.291666666664</v>
      </c>
      <c r="C1158" s="8">
        <v>16.166</v>
      </c>
      <c r="D1158" s="9">
        <f t="shared" si="91"/>
        <v>15.926</v>
      </c>
      <c r="E1158" s="10">
        <f>MA1SONY[[#This Row],[Adj Close]]-MA1SONY[[#This Row],[Naive Trend ]]</f>
        <v>0.24000000000000021</v>
      </c>
      <c r="F1158" s="6">
        <f t="shared" si="90"/>
        <v>5.7600000000000103E-2</v>
      </c>
      <c r="G1158" s="6">
        <f>ABS(MA1SONY[[#This Row],[Erorr 1]])</f>
        <v>0.24000000000000021</v>
      </c>
      <c r="H1158" s="11">
        <f>MA1SONY[[#This Row],[Abs Erorr 1]]/MA1SONY[[#This Row],[Adj Close]]</f>
        <v>1.4845973029815676E-2</v>
      </c>
      <c r="I1158" s="9">
        <f t="shared" si="88"/>
        <v>16.198</v>
      </c>
      <c r="J1158" s="12">
        <f>(MA1SONY[[#This Row],[Adj Close]]-MA1SONY[[#This Row],[3-MA]])</f>
        <v>-3.2000000000000028E-2</v>
      </c>
      <c r="K1158" s="13">
        <f t="shared" ref="K1158:K1221" si="92">(C1158-I1158)^2</f>
        <v>1.0240000000000019E-3</v>
      </c>
      <c r="L1158" s="13">
        <f>ABS(MA1SONY[[#This Row],[Erorr 2]])</f>
        <v>3.2000000000000028E-2</v>
      </c>
      <c r="M1158" s="11">
        <f>MA1SONY[[#This Row],[Abs Erorr 2]]/MA1SONY[[#This Row],[Adj Close]]</f>
        <v>1.9794630706420902E-3</v>
      </c>
      <c r="N1158" s="9">
        <f t="shared" si="89"/>
        <v>16.534333333333333</v>
      </c>
      <c r="O1158" s="14">
        <f>MA1SONY[[#This Row],[Adj Close]]-MA1SONY[[#This Row],[6-MA]]</f>
        <v>-0.36833333333333229</v>
      </c>
      <c r="P1158" s="13">
        <f>(MA1SONY[[#This Row],[Adj Close]]-N1158)^2</f>
        <v>0.13566944444444368</v>
      </c>
      <c r="Q1158" s="13">
        <f>ABS(MA1SONY[[#This Row],[Erorr 3]])</f>
        <v>0.36833333333333229</v>
      </c>
      <c r="R1158" s="15">
        <f>MA1SONY[[#This Row],[Abs Erorr 3]]/MA1SONY[[#This Row],[Adj Close]]</f>
        <v>2.2784444719369804E-2</v>
      </c>
    </row>
    <row r="1159" spans="2:18">
      <c r="B1159" s="7">
        <v>45464.291666666664</v>
      </c>
      <c r="C1159" s="8">
        <v>16.106000000000002</v>
      </c>
      <c r="D1159" s="9">
        <f t="shared" si="91"/>
        <v>16.166</v>
      </c>
      <c r="E1159" s="10">
        <f>MA1SONY[[#This Row],[Adj Close]]-MA1SONY[[#This Row],[Naive Trend ]]</f>
        <v>-5.9999999999998721E-2</v>
      </c>
      <c r="F1159" s="6">
        <f t="shared" si="90"/>
        <v>3.5999999999998464E-3</v>
      </c>
      <c r="G1159" s="6">
        <f>ABS(MA1SONY[[#This Row],[Erorr 1]])</f>
        <v>5.9999999999998721E-2</v>
      </c>
      <c r="H1159" s="11">
        <f>MA1SONY[[#This Row],[Abs Erorr 1]]/MA1SONY[[#This Row],[Adj Close]]</f>
        <v>3.725319756612363E-3</v>
      </c>
      <c r="I1159" s="9">
        <f t="shared" ref="I1159:I1222" si="93">AVERAGE(C1156:C1158)</f>
        <v>16.105333333333334</v>
      </c>
      <c r="J1159" s="12">
        <f>(MA1SONY[[#This Row],[Adj Close]]-MA1SONY[[#This Row],[3-MA]])</f>
        <v>6.6666666666748142E-4</v>
      </c>
      <c r="K1159" s="13">
        <f t="shared" si="92"/>
        <v>4.4444444444553081E-7</v>
      </c>
      <c r="L1159" s="13">
        <f>ABS(MA1SONY[[#This Row],[Erorr 2]])</f>
        <v>6.6666666666748142E-4</v>
      </c>
      <c r="M1159" s="11">
        <f>MA1SONY[[#This Row],[Abs Erorr 2]]/MA1SONY[[#This Row],[Adj Close]]</f>
        <v>4.1392441740188834E-5</v>
      </c>
      <c r="N1159" s="9">
        <f t="shared" si="89"/>
        <v>16.395333333333333</v>
      </c>
      <c r="O1159" s="14">
        <f>MA1SONY[[#This Row],[Adj Close]]-MA1SONY[[#This Row],[6-MA]]</f>
        <v>-0.28933333333333167</v>
      </c>
      <c r="P1159" s="13">
        <f>(MA1SONY[[#This Row],[Adj Close]]-N1159)^2</f>
        <v>8.3713777777776818E-2</v>
      </c>
      <c r="Q1159" s="13">
        <f>ABS(MA1SONY[[#This Row],[Erorr 3]])</f>
        <v>0.28933333333333167</v>
      </c>
      <c r="R1159" s="15">
        <f>MA1SONY[[#This Row],[Abs Erorr 3]]/MA1SONY[[#This Row],[Adj Close]]</f>
        <v>1.7964319715219897E-2</v>
      </c>
    </row>
    <row r="1160" spans="2:18">
      <c r="B1160" s="7">
        <v>45467.291666666664</v>
      </c>
      <c r="C1160" s="8">
        <v>16.224</v>
      </c>
      <c r="D1160" s="9">
        <f t="shared" si="91"/>
        <v>16.106000000000002</v>
      </c>
      <c r="E1160" s="10">
        <f>MA1SONY[[#This Row],[Adj Close]]-MA1SONY[[#This Row],[Naive Trend ]]</f>
        <v>0.11799999999999855</v>
      </c>
      <c r="F1160" s="6">
        <f t="shared" si="90"/>
        <v>1.3923999999999657E-2</v>
      </c>
      <c r="G1160" s="6">
        <f>ABS(MA1SONY[[#This Row],[Erorr 1]])</f>
        <v>0.11799999999999855</v>
      </c>
      <c r="H1160" s="11">
        <f>MA1SONY[[#This Row],[Abs Erorr 1]]/MA1SONY[[#This Row],[Adj Close]]</f>
        <v>7.2731755424062221E-3</v>
      </c>
      <c r="I1160" s="9">
        <f t="shared" si="93"/>
        <v>16.065999999999999</v>
      </c>
      <c r="J1160" s="12">
        <f>(MA1SONY[[#This Row],[Adj Close]]-MA1SONY[[#This Row],[3-MA]])</f>
        <v>0.15800000000000125</v>
      </c>
      <c r="K1160" s="13">
        <f t="shared" si="92"/>
        <v>2.4964000000000396E-2</v>
      </c>
      <c r="L1160" s="13">
        <f>ABS(MA1SONY[[#This Row],[Erorr 2]])</f>
        <v>0.15800000000000125</v>
      </c>
      <c r="M1160" s="11">
        <f>MA1SONY[[#This Row],[Abs Erorr 2]]/MA1SONY[[#This Row],[Adj Close]]</f>
        <v>9.7386587771203931E-3</v>
      </c>
      <c r="N1160" s="9">
        <f t="shared" si="89"/>
        <v>16.281000000000002</v>
      </c>
      <c r="O1160" s="14">
        <f>MA1SONY[[#This Row],[Adj Close]]-MA1SONY[[#This Row],[6-MA]]</f>
        <v>-5.700000000000216E-2</v>
      </c>
      <c r="P1160" s="13">
        <f>(MA1SONY[[#This Row],[Adj Close]]-N1160)^2</f>
        <v>3.249000000000246E-3</v>
      </c>
      <c r="Q1160" s="13">
        <f>ABS(MA1SONY[[#This Row],[Erorr 3]])</f>
        <v>5.700000000000216E-2</v>
      </c>
      <c r="R1160" s="15">
        <f>MA1SONY[[#This Row],[Abs Erorr 3]]/MA1SONY[[#This Row],[Adj Close]]</f>
        <v>3.5133136094675889E-3</v>
      </c>
    </row>
    <row r="1161" spans="2:18">
      <c r="B1161" s="7">
        <v>45468.291666666664</v>
      </c>
      <c r="C1161" s="8">
        <v>16.416</v>
      </c>
      <c r="D1161" s="9">
        <f t="shared" si="91"/>
        <v>16.224</v>
      </c>
      <c r="E1161" s="10">
        <f>MA1SONY[[#This Row],[Adj Close]]-MA1SONY[[#This Row],[Naive Trend ]]</f>
        <v>0.19200000000000017</v>
      </c>
      <c r="F1161" s="6">
        <f t="shared" si="90"/>
        <v>3.6864000000000063E-2</v>
      </c>
      <c r="G1161" s="6">
        <f>ABS(MA1SONY[[#This Row],[Erorr 1]])</f>
        <v>0.19200000000000017</v>
      </c>
      <c r="H1161" s="11">
        <f>MA1SONY[[#This Row],[Abs Erorr 1]]/MA1SONY[[#This Row],[Adj Close]]</f>
        <v>1.1695906432748548E-2</v>
      </c>
      <c r="I1161" s="9">
        <f t="shared" si="93"/>
        <v>16.165333333333336</v>
      </c>
      <c r="J1161" s="12">
        <f>(MA1SONY[[#This Row],[Adj Close]]-MA1SONY[[#This Row],[3-MA]])</f>
        <v>0.25066666666666393</v>
      </c>
      <c r="K1161" s="13">
        <f t="shared" si="92"/>
        <v>6.2833777777776406E-2</v>
      </c>
      <c r="L1161" s="13">
        <f>ABS(MA1SONY[[#This Row],[Erorr 2]])</f>
        <v>0.25066666666666393</v>
      </c>
      <c r="M1161" s="11">
        <f>MA1SONY[[#This Row],[Abs Erorr 2]]/MA1SONY[[#This Row],[Adj Close]]</f>
        <v>1.5269655620532646E-2</v>
      </c>
      <c r="N1161" s="9">
        <f t="shared" si="89"/>
        <v>16.181666666666668</v>
      </c>
      <c r="O1161" s="14">
        <f>MA1SONY[[#This Row],[Adj Close]]-MA1SONY[[#This Row],[6-MA]]</f>
        <v>0.23433333333333195</v>
      </c>
      <c r="P1161" s="13">
        <f>(MA1SONY[[#This Row],[Adj Close]]-N1161)^2</f>
        <v>5.4912111111110461E-2</v>
      </c>
      <c r="Q1161" s="13">
        <f>ABS(MA1SONY[[#This Row],[Erorr 3]])</f>
        <v>0.23433333333333195</v>
      </c>
      <c r="R1161" s="15">
        <f>MA1SONY[[#This Row],[Abs Erorr 3]]/MA1SONY[[#This Row],[Adj Close]]</f>
        <v>1.4274691358024607E-2</v>
      </c>
    </row>
    <row r="1162" spans="2:18">
      <c r="B1162" s="7">
        <v>45469.291666666664</v>
      </c>
      <c r="C1162" s="8">
        <v>16.571999999999999</v>
      </c>
      <c r="D1162" s="9">
        <f t="shared" si="91"/>
        <v>16.416</v>
      </c>
      <c r="E1162" s="10">
        <f>MA1SONY[[#This Row],[Adj Close]]-MA1SONY[[#This Row],[Naive Trend ]]</f>
        <v>0.15599999999999881</v>
      </c>
      <c r="F1162" s="6">
        <f t="shared" si="90"/>
        <v>2.4335999999999629E-2</v>
      </c>
      <c r="G1162" s="6">
        <f>ABS(MA1SONY[[#This Row],[Erorr 1]])</f>
        <v>0.15599999999999881</v>
      </c>
      <c r="H1162" s="11">
        <f>MA1SONY[[#This Row],[Abs Erorr 1]]/MA1SONY[[#This Row],[Adj Close]]</f>
        <v>9.4134685010860975E-3</v>
      </c>
      <c r="I1162" s="9">
        <f t="shared" si="93"/>
        <v>16.248666666666665</v>
      </c>
      <c r="J1162" s="12">
        <f>(MA1SONY[[#This Row],[Adj Close]]-MA1SONY[[#This Row],[3-MA]])</f>
        <v>0.32333333333333414</v>
      </c>
      <c r="K1162" s="13">
        <f t="shared" si="92"/>
        <v>0.10454444444444497</v>
      </c>
      <c r="L1162" s="13">
        <f>ABS(MA1SONY[[#This Row],[Erorr 2]])</f>
        <v>0.32333333333333414</v>
      </c>
      <c r="M1162" s="11">
        <f>MA1SONY[[#This Row],[Abs Erorr 2]]/MA1SONY[[#This Row],[Adj Close]]</f>
        <v>1.951082146592651E-2</v>
      </c>
      <c r="N1162" s="9">
        <f t="shared" ref="N1162:N1225" si="94">AVERAGE(C1156:C1161)</f>
        <v>16.177</v>
      </c>
      <c r="O1162" s="14">
        <f>MA1SONY[[#This Row],[Adj Close]]-MA1SONY[[#This Row],[6-MA]]</f>
        <v>0.39499999999999957</v>
      </c>
      <c r="P1162" s="13">
        <f>(MA1SONY[[#This Row],[Adj Close]]-N1162)^2</f>
        <v>0.15602499999999966</v>
      </c>
      <c r="Q1162" s="13">
        <f>ABS(MA1SONY[[#This Row],[Erorr 3]])</f>
        <v>0.39499999999999957</v>
      </c>
      <c r="R1162" s="15">
        <f>MA1SONY[[#This Row],[Abs Erorr 3]]/MA1SONY[[#This Row],[Adj Close]]</f>
        <v>2.3835384986724571E-2</v>
      </c>
    </row>
    <row r="1163" spans="2:18">
      <c r="B1163" s="7">
        <v>45470.291666666664</v>
      </c>
      <c r="C1163" s="8">
        <v>16.856000000000002</v>
      </c>
      <c r="D1163" s="9">
        <f t="shared" si="91"/>
        <v>16.571999999999999</v>
      </c>
      <c r="E1163" s="10">
        <f>MA1SONY[[#This Row],[Adj Close]]-MA1SONY[[#This Row],[Naive Trend ]]</f>
        <v>0.28400000000000247</v>
      </c>
      <c r="F1163" s="6">
        <f t="shared" si="90"/>
        <v>8.0656000000001407E-2</v>
      </c>
      <c r="G1163" s="6">
        <f>ABS(MA1SONY[[#This Row],[Erorr 1]])</f>
        <v>0.28400000000000247</v>
      </c>
      <c r="H1163" s="11">
        <f>MA1SONY[[#This Row],[Abs Erorr 1]]/MA1SONY[[#This Row],[Adj Close]]</f>
        <v>1.6848599905078455E-2</v>
      </c>
      <c r="I1163" s="9">
        <f t="shared" si="93"/>
        <v>16.404</v>
      </c>
      <c r="J1163" s="12">
        <f>(MA1SONY[[#This Row],[Adj Close]]-MA1SONY[[#This Row],[3-MA]])</f>
        <v>0.45200000000000173</v>
      </c>
      <c r="K1163" s="13">
        <f t="shared" si="92"/>
        <v>0.20430400000000157</v>
      </c>
      <c r="L1163" s="13">
        <f>ABS(MA1SONY[[#This Row],[Erorr 2]])</f>
        <v>0.45200000000000173</v>
      </c>
      <c r="M1163" s="11">
        <f>MA1SONY[[#This Row],[Abs Erorr 2]]/MA1SONY[[#This Row],[Adj Close]]</f>
        <v>2.6815377313716283E-2</v>
      </c>
      <c r="N1163" s="9">
        <f t="shared" si="94"/>
        <v>16.234999999999999</v>
      </c>
      <c r="O1163" s="14">
        <f>MA1SONY[[#This Row],[Adj Close]]-MA1SONY[[#This Row],[6-MA]]</f>
        <v>0.62100000000000222</v>
      </c>
      <c r="P1163" s="13">
        <f>(MA1SONY[[#This Row],[Adj Close]]-N1163)^2</f>
        <v>0.38564100000000273</v>
      </c>
      <c r="Q1163" s="13">
        <f>ABS(MA1SONY[[#This Row],[Erorr 3]])</f>
        <v>0.62100000000000222</v>
      </c>
      <c r="R1163" s="15">
        <f>MA1SONY[[#This Row],[Abs Erorr 3]]/MA1SONY[[#This Row],[Adj Close]]</f>
        <v>3.6841480778357985E-2</v>
      </c>
    </row>
    <row r="1164" spans="2:18">
      <c r="B1164" s="7">
        <v>45471.291666666664</v>
      </c>
      <c r="C1164" s="8">
        <v>16.989999999999998</v>
      </c>
      <c r="D1164" s="9">
        <f t="shared" si="91"/>
        <v>16.856000000000002</v>
      </c>
      <c r="E1164" s="10">
        <f>MA1SONY[[#This Row],[Adj Close]]-MA1SONY[[#This Row],[Naive Trend ]]</f>
        <v>0.13399999999999679</v>
      </c>
      <c r="F1164" s="6">
        <f t="shared" si="90"/>
        <v>1.7955999999999139E-2</v>
      </c>
      <c r="G1164" s="6">
        <f>ABS(MA1SONY[[#This Row],[Erorr 1]])</f>
        <v>0.13399999999999679</v>
      </c>
      <c r="H1164" s="11">
        <f>MA1SONY[[#This Row],[Abs Erorr 1]]/MA1SONY[[#This Row],[Adj Close]]</f>
        <v>7.8869923484400709E-3</v>
      </c>
      <c r="I1164" s="9">
        <f t="shared" si="93"/>
        <v>16.614666666666668</v>
      </c>
      <c r="J1164" s="12">
        <f>(MA1SONY[[#This Row],[Adj Close]]-MA1SONY[[#This Row],[3-MA]])</f>
        <v>0.37533333333333019</v>
      </c>
      <c r="K1164" s="13">
        <f t="shared" si="92"/>
        <v>0.14087511111110876</v>
      </c>
      <c r="L1164" s="13">
        <f>ABS(MA1SONY[[#This Row],[Erorr 2]])</f>
        <v>0.37533333333333019</v>
      </c>
      <c r="M1164" s="11">
        <f>MA1SONY[[#This Row],[Abs Erorr 2]]/MA1SONY[[#This Row],[Adj Close]]</f>
        <v>2.2091426329213081E-2</v>
      </c>
      <c r="N1164" s="9">
        <f t="shared" si="94"/>
        <v>16.39</v>
      </c>
      <c r="O1164" s="14">
        <f>MA1SONY[[#This Row],[Adj Close]]-MA1SONY[[#This Row],[6-MA]]</f>
        <v>0.59999999999999787</v>
      </c>
      <c r="P1164" s="13">
        <f>(MA1SONY[[#This Row],[Adj Close]]-N1164)^2</f>
        <v>0.35999999999999743</v>
      </c>
      <c r="Q1164" s="13">
        <f>ABS(MA1SONY[[#This Row],[Erorr 3]])</f>
        <v>0.59999999999999787</v>
      </c>
      <c r="R1164" s="15">
        <f>MA1SONY[[#This Row],[Abs Erorr 3]]/MA1SONY[[#This Row],[Adj Close]]</f>
        <v>3.531489111241895E-2</v>
      </c>
    </row>
    <row r="1165" spans="2:18">
      <c r="B1165" s="7">
        <v>45474.291666666664</v>
      </c>
      <c r="C1165" s="8">
        <v>17.062000000000001</v>
      </c>
      <c r="D1165" s="9">
        <f t="shared" si="91"/>
        <v>16.989999999999998</v>
      </c>
      <c r="E1165" s="10">
        <f>MA1SONY[[#This Row],[Adj Close]]-MA1SONY[[#This Row],[Naive Trend ]]</f>
        <v>7.2000000000002728E-2</v>
      </c>
      <c r="F1165" s="6">
        <f t="shared" si="90"/>
        <v>5.1840000000003932E-3</v>
      </c>
      <c r="G1165" s="6">
        <f>ABS(MA1SONY[[#This Row],[Erorr 1]])</f>
        <v>7.2000000000002728E-2</v>
      </c>
      <c r="H1165" s="11">
        <f>MA1SONY[[#This Row],[Abs Erorr 1]]/MA1SONY[[#This Row],[Adj Close]]</f>
        <v>4.2199038799673383E-3</v>
      </c>
      <c r="I1165" s="9">
        <f t="shared" si="93"/>
        <v>16.805999999999997</v>
      </c>
      <c r="J1165" s="12">
        <f>(MA1SONY[[#This Row],[Adj Close]]-MA1SONY[[#This Row],[3-MA]])</f>
        <v>0.25600000000000378</v>
      </c>
      <c r="K1165" s="13">
        <f t="shared" si="92"/>
        <v>6.553600000000194E-2</v>
      </c>
      <c r="L1165" s="13">
        <f>ABS(MA1SONY[[#This Row],[Erorr 2]])</f>
        <v>0.25600000000000378</v>
      </c>
      <c r="M1165" s="11">
        <f>MA1SONY[[#This Row],[Abs Erorr 2]]/MA1SONY[[#This Row],[Adj Close]]</f>
        <v>1.5004102684327966E-2</v>
      </c>
      <c r="N1165" s="9">
        <f t="shared" si="94"/>
        <v>16.527333333333335</v>
      </c>
      <c r="O1165" s="14">
        <f>MA1SONY[[#This Row],[Adj Close]]-MA1SONY[[#This Row],[6-MA]]</f>
        <v>0.5346666666666664</v>
      </c>
      <c r="P1165" s="13">
        <f>(MA1SONY[[#This Row],[Adj Close]]-N1165)^2</f>
        <v>0.28586844444444415</v>
      </c>
      <c r="Q1165" s="13">
        <f>ABS(MA1SONY[[#This Row],[Erorr 3]])</f>
        <v>0.5346666666666664</v>
      </c>
      <c r="R1165" s="15">
        <f>MA1SONY[[#This Row],[Abs Erorr 3]]/MA1SONY[[#This Row],[Adj Close]]</f>
        <v>3.133669362716366E-2</v>
      </c>
    </row>
    <row r="1166" spans="2:18">
      <c r="B1166" s="7">
        <v>45475.291666666664</v>
      </c>
      <c r="C1166" s="8">
        <v>17.332000000000001</v>
      </c>
      <c r="D1166" s="9">
        <f t="shared" si="91"/>
        <v>17.062000000000001</v>
      </c>
      <c r="E1166" s="10">
        <f>MA1SONY[[#This Row],[Adj Close]]-MA1SONY[[#This Row],[Naive Trend ]]</f>
        <v>0.26999999999999957</v>
      </c>
      <c r="F1166" s="6">
        <f t="shared" si="90"/>
        <v>7.2899999999999771E-2</v>
      </c>
      <c r="G1166" s="6">
        <f>ABS(MA1SONY[[#This Row],[Erorr 1]])</f>
        <v>0.26999999999999957</v>
      </c>
      <c r="H1166" s="11">
        <f>MA1SONY[[#This Row],[Abs Erorr 1]]/MA1SONY[[#This Row],[Adj Close]]</f>
        <v>1.5578121393953356E-2</v>
      </c>
      <c r="I1166" s="9">
        <f t="shared" si="93"/>
        <v>16.969333333333335</v>
      </c>
      <c r="J1166" s="12">
        <f>(MA1SONY[[#This Row],[Adj Close]]-MA1SONY[[#This Row],[3-MA]])</f>
        <v>0.3626666666666658</v>
      </c>
      <c r="K1166" s="13">
        <f t="shared" si="92"/>
        <v>0.13152711111111048</v>
      </c>
      <c r="L1166" s="13">
        <f>ABS(MA1SONY[[#This Row],[Erorr 2]])</f>
        <v>0.3626666666666658</v>
      </c>
      <c r="M1166" s="11">
        <f>MA1SONY[[#This Row],[Abs Erorr 2]]/MA1SONY[[#This Row],[Adj Close]]</f>
        <v>2.0924686514347209E-2</v>
      </c>
      <c r="N1166" s="9">
        <f t="shared" si="94"/>
        <v>16.686666666666667</v>
      </c>
      <c r="O1166" s="14">
        <f>MA1SONY[[#This Row],[Adj Close]]-MA1SONY[[#This Row],[6-MA]]</f>
        <v>0.64533333333333331</v>
      </c>
      <c r="P1166" s="13">
        <f>(MA1SONY[[#This Row],[Adj Close]]-N1166)^2</f>
        <v>0.41645511111111111</v>
      </c>
      <c r="Q1166" s="13">
        <f>ABS(MA1SONY[[#This Row],[Erorr 3]])</f>
        <v>0.64533333333333331</v>
      </c>
      <c r="R1166" s="15">
        <f>MA1SONY[[#This Row],[Abs Erorr 3]]/MA1SONY[[#This Row],[Adj Close]]</f>
        <v>3.7233633356412027E-2</v>
      </c>
    </row>
    <row r="1167" spans="2:18">
      <c r="B1167" s="7">
        <v>45476.291666666664</v>
      </c>
      <c r="C1167" s="8">
        <v>17.13</v>
      </c>
      <c r="D1167" s="9">
        <f t="shared" si="91"/>
        <v>17.332000000000001</v>
      </c>
      <c r="E1167" s="10">
        <f>MA1SONY[[#This Row],[Adj Close]]-MA1SONY[[#This Row],[Naive Trend ]]</f>
        <v>-0.20200000000000173</v>
      </c>
      <c r="F1167" s="6">
        <f t="shared" si="90"/>
        <v>4.0804000000000701E-2</v>
      </c>
      <c r="G1167" s="6">
        <f>ABS(MA1SONY[[#This Row],[Erorr 1]])</f>
        <v>0.20200000000000173</v>
      </c>
      <c r="H1167" s="11">
        <f>MA1SONY[[#This Row],[Abs Erorr 1]]/MA1SONY[[#This Row],[Adj Close]]</f>
        <v>1.1792177466433259E-2</v>
      </c>
      <c r="I1167" s="9">
        <f t="shared" si="93"/>
        <v>17.128</v>
      </c>
      <c r="J1167" s="12">
        <f>(MA1SONY[[#This Row],[Adj Close]]-MA1SONY[[#This Row],[3-MA]])</f>
        <v>1.9999999999988916E-3</v>
      </c>
      <c r="K1167" s="13">
        <f t="shared" si="92"/>
        <v>3.9999999999955664E-6</v>
      </c>
      <c r="L1167" s="13">
        <f>ABS(MA1SONY[[#This Row],[Erorr 2]])</f>
        <v>1.9999999999988916E-3</v>
      </c>
      <c r="M1167" s="11">
        <f>MA1SONY[[#This Row],[Abs Erorr 2]]/MA1SONY[[#This Row],[Adj Close]]</f>
        <v>1.1675423234085765E-4</v>
      </c>
      <c r="N1167" s="9">
        <f t="shared" si="94"/>
        <v>16.871333333333336</v>
      </c>
      <c r="O1167" s="14">
        <f>MA1SONY[[#This Row],[Adj Close]]-MA1SONY[[#This Row],[6-MA]]</f>
        <v>0.25866666666666305</v>
      </c>
      <c r="P1167" s="13">
        <f>(MA1SONY[[#This Row],[Adj Close]]-N1167)^2</f>
        <v>6.6908444444442577E-2</v>
      </c>
      <c r="Q1167" s="13">
        <f>ABS(MA1SONY[[#This Row],[Erorr 3]])</f>
        <v>0.25866666666666305</v>
      </c>
      <c r="R1167" s="15">
        <f>MA1SONY[[#This Row],[Abs Erorr 3]]/MA1SONY[[#This Row],[Adj Close]]</f>
        <v>1.5100214049425747E-2</v>
      </c>
    </row>
    <row r="1168" spans="2:18">
      <c r="B1168" s="7">
        <v>45478.291666666664</v>
      </c>
      <c r="C1168" s="8">
        <v>17.364000000000001</v>
      </c>
      <c r="D1168" s="9">
        <f t="shared" si="91"/>
        <v>17.13</v>
      </c>
      <c r="E1168" s="10">
        <f>MA1SONY[[#This Row],[Adj Close]]-MA1SONY[[#This Row],[Naive Trend ]]</f>
        <v>0.23400000000000176</v>
      </c>
      <c r="F1168" s="6">
        <f t="shared" si="90"/>
        <v>5.4756000000000825E-2</v>
      </c>
      <c r="G1168" s="6">
        <f>ABS(MA1SONY[[#This Row],[Erorr 1]])</f>
        <v>0.23400000000000176</v>
      </c>
      <c r="H1168" s="11">
        <f>MA1SONY[[#This Row],[Abs Erorr 1]]/MA1SONY[[#This Row],[Adj Close]]</f>
        <v>1.347615756738089E-2</v>
      </c>
      <c r="I1168" s="9">
        <f t="shared" si="93"/>
        <v>17.174666666666667</v>
      </c>
      <c r="J1168" s="12">
        <f>(MA1SONY[[#This Row],[Adj Close]]-MA1SONY[[#This Row],[3-MA]])</f>
        <v>0.1893333333333338</v>
      </c>
      <c r="K1168" s="13">
        <f t="shared" si="92"/>
        <v>3.5847111111111288E-2</v>
      </c>
      <c r="L1168" s="13">
        <f>ABS(MA1SONY[[#This Row],[Erorr 2]])</f>
        <v>0.1893333333333338</v>
      </c>
      <c r="M1168" s="11">
        <f>MA1SONY[[#This Row],[Abs Erorr 2]]/MA1SONY[[#This Row],[Adj Close]]</f>
        <v>1.0903785610074509E-2</v>
      </c>
      <c r="N1168" s="9">
        <f t="shared" si="94"/>
        <v>16.990333333333329</v>
      </c>
      <c r="O1168" s="14">
        <f>MA1SONY[[#This Row],[Adj Close]]-MA1SONY[[#This Row],[6-MA]]</f>
        <v>0.37366666666667214</v>
      </c>
      <c r="P1168" s="13">
        <f>(MA1SONY[[#This Row],[Adj Close]]-N1168)^2</f>
        <v>0.13962677777778187</v>
      </c>
      <c r="Q1168" s="13">
        <f>ABS(MA1SONY[[#This Row],[Erorr 3]])</f>
        <v>0.37366666666667214</v>
      </c>
      <c r="R1168" s="15">
        <f>MA1SONY[[#This Row],[Abs Erorr 3]]/MA1SONY[[#This Row],[Adj Close]]</f>
        <v>2.1519619135376186E-2</v>
      </c>
    </row>
    <row r="1169" spans="2:18">
      <c r="B1169" s="7">
        <v>45481.291666666664</v>
      </c>
      <c r="C1169" s="8">
        <v>17.32</v>
      </c>
      <c r="D1169" s="9">
        <f t="shared" si="91"/>
        <v>17.364000000000001</v>
      </c>
      <c r="E1169" s="10">
        <f>MA1SONY[[#This Row],[Adj Close]]-MA1SONY[[#This Row],[Naive Trend ]]</f>
        <v>-4.4000000000000483E-2</v>
      </c>
      <c r="F1169" s="6">
        <f t="shared" si="90"/>
        <v>1.9360000000000425E-3</v>
      </c>
      <c r="G1169" s="6">
        <f>ABS(MA1SONY[[#This Row],[Erorr 1]])</f>
        <v>4.4000000000000483E-2</v>
      </c>
      <c r="H1169" s="11">
        <f>MA1SONY[[#This Row],[Abs Erorr 1]]/MA1SONY[[#This Row],[Adj Close]]</f>
        <v>2.5404157043880187E-3</v>
      </c>
      <c r="I1169" s="9">
        <f t="shared" si="93"/>
        <v>17.275333333333336</v>
      </c>
      <c r="J1169" s="12">
        <f>(MA1SONY[[#This Row],[Adj Close]]-MA1SONY[[#This Row],[3-MA]])</f>
        <v>4.4666666666664412E-2</v>
      </c>
      <c r="K1169" s="13">
        <f t="shared" si="92"/>
        <v>1.9951111111109095E-3</v>
      </c>
      <c r="L1169" s="13">
        <f>ABS(MA1SONY[[#This Row],[Erorr 2]])</f>
        <v>4.4666666666664412E-2</v>
      </c>
      <c r="M1169" s="11">
        <f>MA1SONY[[#This Row],[Abs Erorr 2]]/MA1SONY[[#This Row],[Adj Close]]</f>
        <v>2.5789068514240421E-3</v>
      </c>
      <c r="N1169" s="9">
        <f t="shared" si="94"/>
        <v>17.122333333333334</v>
      </c>
      <c r="O1169" s="14">
        <f>MA1SONY[[#This Row],[Adj Close]]-MA1SONY[[#This Row],[6-MA]]</f>
        <v>0.19766666666666666</v>
      </c>
      <c r="P1169" s="13">
        <f>(MA1SONY[[#This Row],[Adj Close]]-N1169)^2</f>
        <v>3.9072111111111106E-2</v>
      </c>
      <c r="Q1169" s="13">
        <f>ABS(MA1SONY[[#This Row],[Erorr 3]])</f>
        <v>0.19766666666666666</v>
      </c>
      <c r="R1169" s="15">
        <f>MA1SONY[[#This Row],[Abs Erorr 3]]/MA1SONY[[#This Row],[Adj Close]]</f>
        <v>1.1412625096227867E-2</v>
      </c>
    </row>
    <row r="1170" spans="2:18">
      <c r="B1170" s="7">
        <v>45482.291666666664</v>
      </c>
      <c r="C1170" s="8">
        <v>18.088000000000001</v>
      </c>
      <c r="D1170" s="9">
        <f t="shared" si="91"/>
        <v>17.32</v>
      </c>
      <c r="E1170" s="10">
        <f>MA1SONY[[#This Row],[Adj Close]]-MA1SONY[[#This Row],[Naive Trend ]]</f>
        <v>0.76800000000000068</v>
      </c>
      <c r="F1170" s="6">
        <f t="shared" si="90"/>
        <v>0.58982400000000101</v>
      </c>
      <c r="G1170" s="6">
        <f>ABS(MA1SONY[[#This Row],[Erorr 1]])</f>
        <v>0.76800000000000068</v>
      </c>
      <c r="H1170" s="11">
        <f>MA1SONY[[#This Row],[Abs Erorr 1]]/MA1SONY[[#This Row],[Adj Close]]</f>
        <v>4.2459088898717419E-2</v>
      </c>
      <c r="I1170" s="9">
        <f t="shared" si="93"/>
        <v>17.271333333333335</v>
      </c>
      <c r="J1170" s="12">
        <f>(MA1SONY[[#This Row],[Adj Close]]-MA1SONY[[#This Row],[3-MA]])</f>
        <v>0.81666666666666643</v>
      </c>
      <c r="K1170" s="13">
        <f t="shared" si="92"/>
        <v>0.66694444444444401</v>
      </c>
      <c r="L1170" s="13">
        <f>ABS(MA1SONY[[#This Row],[Erorr 2]])</f>
        <v>0.81666666666666643</v>
      </c>
      <c r="M1170" s="11">
        <f>MA1SONY[[#This Row],[Abs Erorr 2]]/MA1SONY[[#This Row],[Adj Close]]</f>
        <v>4.5149638802889559E-2</v>
      </c>
      <c r="N1170" s="9">
        <f t="shared" si="94"/>
        <v>17.199666666666669</v>
      </c>
      <c r="O1170" s="14">
        <f>MA1SONY[[#This Row],[Adj Close]]-MA1SONY[[#This Row],[6-MA]]</f>
        <v>0.88833333333333186</v>
      </c>
      <c r="P1170" s="13">
        <f>(MA1SONY[[#This Row],[Adj Close]]-N1170)^2</f>
        <v>0.78913611111110848</v>
      </c>
      <c r="Q1170" s="13">
        <f>ABS(MA1SONY[[#This Row],[Erorr 3]])</f>
        <v>0.88833333333333186</v>
      </c>
      <c r="R1170" s="15">
        <f>MA1SONY[[#This Row],[Abs Erorr 3]]/MA1SONY[[#This Row],[Adj Close]]</f>
        <v>4.9111749963143068E-2</v>
      </c>
    </row>
    <row r="1171" spans="2:18">
      <c r="B1171" s="7">
        <v>45483.291666666664</v>
      </c>
      <c r="C1171" s="8">
        <v>18.545999999999999</v>
      </c>
      <c r="D1171" s="9">
        <f t="shared" si="91"/>
        <v>18.088000000000001</v>
      </c>
      <c r="E1171" s="10">
        <f>MA1SONY[[#This Row],[Adj Close]]-MA1SONY[[#This Row],[Naive Trend ]]</f>
        <v>0.45799999999999841</v>
      </c>
      <c r="F1171" s="6">
        <f t="shared" si="90"/>
        <v>0.20976399999999853</v>
      </c>
      <c r="G1171" s="6">
        <f>ABS(MA1SONY[[#This Row],[Erorr 1]])</f>
        <v>0.45799999999999841</v>
      </c>
      <c r="H1171" s="11">
        <f>MA1SONY[[#This Row],[Abs Erorr 1]]/MA1SONY[[#This Row],[Adj Close]]</f>
        <v>2.4695352097487244E-2</v>
      </c>
      <c r="I1171" s="9">
        <f t="shared" si="93"/>
        <v>17.590666666666667</v>
      </c>
      <c r="J1171" s="12">
        <f>(MA1SONY[[#This Row],[Adj Close]]-MA1SONY[[#This Row],[3-MA]])</f>
        <v>0.95533333333333204</v>
      </c>
      <c r="K1171" s="13">
        <f t="shared" si="92"/>
        <v>0.91266177777777535</v>
      </c>
      <c r="L1171" s="13">
        <f>ABS(MA1SONY[[#This Row],[Erorr 2]])</f>
        <v>0.95533333333333204</v>
      </c>
      <c r="M1171" s="11">
        <f>MA1SONY[[#This Row],[Abs Erorr 2]]/MA1SONY[[#This Row],[Adj Close]]</f>
        <v>5.1511556849635071E-2</v>
      </c>
      <c r="N1171" s="9">
        <f t="shared" si="94"/>
        <v>17.382666666666665</v>
      </c>
      <c r="O1171" s="14">
        <f>MA1SONY[[#This Row],[Adj Close]]-MA1SONY[[#This Row],[6-MA]]</f>
        <v>1.163333333333334</v>
      </c>
      <c r="P1171" s="13">
        <f>(MA1SONY[[#This Row],[Adj Close]]-N1171)^2</f>
        <v>1.353344444444446</v>
      </c>
      <c r="Q1171" s="13">
        <f>ABS(MA1SONY[[#This Row],[Erorr 3]])</f>
        <v>1.163333333333334</v>
      </c>
      <c r="R1171" s="15">
        <f>MA1SONY[[#This Row],[Abs Erorr 3]]/MA1SONY[[#This Row],[Adj Close]]</f>
        <v>6.2726913260721134E-2</v>
      </c>
    </row>
    <row r="1172" spans="2:18">
      <c r="B1172" s="7">
        <v>45484.291666666664</v>
      </c>
      <c r="C1172" s="8">
        <v>19.126000000000001</v>
      </c>
      <c r="D1172" s="9">
        <f t="shared" si="91"/>
        <v>18.545999999999999</v>
      </c>
      <c r="E1172" s="10">
        <f>MA1SONY[[#This Row],[Adj Close]]-MA1SONY[[#This Row],[Naive Trend ]]</f>
        <v>0.58000000000000185</v>
      </c>
      <c r="F1172" s="6">
        <f t="shared" si="90"/>
        <v>0.33640000000000214</v>
      </c>
      <c r="G1172" s="6">
        <f>ABS(MA1SONY[[#This Row],[Erorr 1]])</f>
        <v>0.58000000000000185</v>
      </c>
      <c r="H1172" s="11">
        <f>MA1SONY[[#This Row],[Abs Erorr 1]]/MA1SONY[[#This Row],[Adj Close]]</f>
        <v>3.0325211753633893E-2</v>
      </c>
      <c r="I1172" s="9">
        <f t="shared" si="93"/>
        <v>17.984666666666666</v>
      </c>
      <c r="J1172" s="12">
        <f>(MA1SONY[[#This Row],[Adj Close]]-MA1SONY[[#This Row],[3-MA]])</f>
        <v>1.1413333333333355</v>
      </c>
      <c r="K1172" s="13">
        <f t="shared" si="92"/>
        <v>1.3026417777777828</v>
      </c>
      <c r="L1172" s="13">
        <f>ABS(MA1SONY[[#This Row],[Erorr 2]])</f>
        <v>1.1413333333333355</v>
      </c>
      <c r="M1172" s="11">
        <f>MA1SONY[[#This Row],[Abs Erorr 2]]/MA1SONY[[#This Row],[Adj Close]]</f>
        <v>5.9674439680713974E-2</v>
      </c>
      <c r="N1172" s="9">
        <f t="shared" si="94"/>
        <v>17.63</v>
      </c>
      <c r="O1172" s="14">
        <f>MA1SONY[[#This Row],[Adj Close]]-MA1SONY[[#This Row],[6-MA]]</f>
        <v>1.4960000000000022</v>
      </c>
      <c r="P1172" s="13">
        <f>(MA1SONY[[#This Row],[Adj Close]]-N1172)^2</f>
        <v>2.2380160000000067</v>
      </c>
      <c r="Q1172" s="13">
        <f>ABS(MA1SONY[[#This Row],[Erorr 3]])</f>
        <v>1.4960000000000022</v>
      </c>
      <c r="R1172" s="15">
        <f>MA1SONY[[#This Row],[Abs Erorr 3]]/MA1SONY[[#This Row],[Adj Close]]</f>
        <v>7.8218132385234868E-2</v>
      </c>
    </row>
    <row r="1173" spans="2:18">
      <c r="B1173" s="7">
        <v>45485.291666666664</v>
      </c>
      <c r="C1173" s="8">
        <v>19.213999999999999</v>
      </c>
      <c r="D1173" s="9">
        <f t="shared" si="91"/>
        <v>19.126000000000001</v>
      </c>
      <c r="E1173" s="10">
        <f>MA1SONY[[#This Row],[Adj Close]]-MA1SONY[[#This Row],[Naive Trend ]]</f>
        <v>8.7999999999997414E-2</v>
      </c>
      <c r="F1173" s="6">
        <f t="shared" si="90"/>
        <v>7.7439999999995447E-3</v>
      </c>
      <c r="G1173" s="6">
        <f>ABS(MA1SONY[[#This Row],[Erorr 1]])</f>
        <v>8.7999999999997414E-2</v>
      </c>
      <c r="H1173" s="11">
        <f>MA1SONY[[#This Row],[Abs Erorr 1]]/MA1SONY[[#This Row],[Adj Close]]</f>
        <v>4.579993754553837E-3</v>
      </c>
      <c r="I1173" s="9">
        <f t="shared" si="93"/>
        <v>18.58666666666667</v>
      </c>
      <c r="J1173" s="12">
        <f>(MA1SONY[[#This Row],[Adj Close]]-MA1SONY[[#This Row],[3-MA]])</f>
        <v>0.62733333333332908</v>
      </c>
      <c r="K1173" s="13">
        <f t="shared" si="92"/>
        <v>0.3935471111111058</v>
      </c>
      <c r="L1173" s="13">
        <f>ABS(MA1SONY[[#This Row],[Erorr 2]])</f>
        <v>0.62733333333332908</v>
      </c>
      <c r="M1173" s="11">
        <f>MA1SONY[[#This Row],[Abs Erorr 2]]/MA1SONY[[#This Row],[Adj Close]]</f>
        <v>3.264980396238832E-2</v>
      </c>
      <c r="N1173" s="9">
        <f t="shared" si="94"/>
        <v>17.929000000000002</v>
      </c>
      <c r="O1173" s="14">
        <f>MA1SONY[[#This Row],[Adj Close]]-MA1SONY[[#This Row],[6-MA]]</f>
        <v>1.2849999999999966</v>
      </c>
      <c r="P1173" s="13">
        <f>(MA1SONY[[#This Row],[Adj Close]]-N1173)^2</f>
        <v>1.6512249999999913</v>
      </c>
      <c r="Q1173" s="13">
        <f>ABS(MA1SONY[[#This Row],[Erorr 3]])</f>
        <v>1.2849999999999966</v>
      </c>
      <c r="R1173" s="15">
        <f>MA1SONY[[#This Row],[Abs Erorr 3]]/MA1SONY[[#This Row],[Adj Close]]</f>
        <v>6.6878317893202699E-2</v>
      </c>
    </row>
    <row r="1174" spans="2:18">
      <c r="B1174" s="7">
        <v>45488.291666666664</v>
      </c>
      <c r="C1174" s="8">
        <v>19.126000000000001</v>
      </c>
      <c r="D1174" s="9">
        <f t="shared" si="91"/>
        <v>19.213999999999999</v>
      </c>
      <c r="E1174" s="10">
        <f>MA1SONY[[#This Row],[Adj Close]]-MA1SONY[[#This Row],[Naive Trend ]]</f>
        <v>-8.7999999999997414E-2</v>
      </c>
      <c r="F1174" s="6">
        <f t="shared" si="90"/>
        <v>7.7439999999995447E-3</v>
      </c>
      <c r="G1174" s="6">
        <f>ABS(MA1SONY[[#This Row],[Erorr 1]])</f>
        <v>8.7999999999997414E-2</v>
      </c>
      <c r="H1174" s="11">
        <f>MA1SONY[[#This Row],[Abs Erorr 1]]/MA1SONY[[#This Row],[Adj Close]]</f>
        <v>4.6010666108960265E-3</v>
      </c>
      <c r="I1174" s="9">
        <f t="shared" si="93"/>
        <v>18.962</v>
      </c>
      <c r="J1174" s="12">
        <f>(MA1SONY[[#This Row],[Adj Close]]-MA1SONY[[#This Row],[3-MA]])</f>
        <v>0.16400000000000148</v>
      </c>
      <c r="K1174" s="13">
        <f t="shared" si="92"/>
        <v>2.6896000000000485E-2</v>
      </c>
      <c r="L1174" s="13">
        <f>ABS(MA1SONY[[#This Row],[Erorr 2]])</f>
        <v>0.16400000000000148</v>
      </c>
      <c r="M1174" s="11">
        <f>MA1SONY[[#This Row],[Abs Erorr 2]]/MA1SONY[[#This Row],[Adj Close]]</f>
        <v>8.5747150475792878E-3</v>
      </c>
      <c r="N1174" s="9">
        <f t="shared" si="94"/>
        <v>18.276333333333334</v>
      </c>
      <c r="O1174" s="14">
        <f>MA1SONY[[#This Row],[Adj Close]]-MA1SONY[[#This Row],[6-MA]]</f>
        <v>0.84966666666666768</v>
      </c>
      <c r="P1174" s="13">
        <f>(MA1SONY[[#This Row],[Adj Close]]-N1174)^2</f>
        <v>0.72193344444444618</v>
      </c>
      <c r="Q1174" s="13">
        <f>ABS(MA1SONY[[#This Row],[Erorr 3]])</f>
        <v>0.84966666666666768</v>
      </c>
      <c r="R1174" s="15">
        <f>MA1SONY[[#This Row],[Abs Erorr 3]]/MA1SONY[[#This Row],[Adj Close]]</f>
        <v>4.4424692390811857E-2</v>
      </c>
    </row>
    <row r="1175" spans="2:18">
      <c r="B1175" s="7">
        <v>45489.291666666664</v>
      </c>
      <c r="C1175" s="8">
        <v>19.225999999999999</v>
      </c>
      <c r="D1175" s="9">
        <f t="shared" si="91"/>
        <v>19.126000000000001</v>
      </c>
      <c r="E1175" s="10">
        <f>MA1SONY[[#This Row],[Adj Close]]-MA1SONY[[#This Row],[Naive Trend ]]</f>
        <v>9.9999999999997868E-2</v>
      </c>
      <c r="F1175" s="6">
        <f t="shared" si="90"/>
        <v>9.9999999999995735E-3</v>
      </c>
      <c r="G1175" s="6">
        <f>ABS(MA1SONY[[#This Row],[Erorr 1]])</f>
        <v>9.9999999999997868E-2</v>
      </c>
      <c r="H1175" s="11">
        <f>MA1SONY[[#This Row],[Abs Erorr 1]]/MA1SONY[[#This Row],[Adj Close]]</f>
        <v>5.2012899199000246E-3</v>
      </c>
      <c r="I1175" s="9">
        <f t="shared" si="93"/>
        <v>19.155333333333335</v>
      </c>
      <c r="J1175" s="12">
        <f>(MA1SONY[[#This Row],[Adj Close]]-MA1SONY[[#This Row],[3-MA]])</f>
        <v>7.0666666666664213E-2</v>
      </c>
      <c r="K1175" s="13">
        <f t="shared" si="92"/>
        <v>4.9937777777774306E-3</v>
      </c>
      <c r="L1175" s="13">
        <f>ABS(MA1SONY[[#This Row],[Erorr 2]])</f>
        <v>7.0666666666664213E-2</v>
      </c>
      <c r="M1175" s="11">
        <f>MA1SONY[[#This Row],[Abs Erorr 2]]/MA1SONY[[#This Row],[Adj Close]]</f>
        <v>3.6755782100626349E-3</v>
      </c>
      <c r="N1175" s="9">
        <f t="shared" si="94"/>
        <v>18.57</v>
      </c>
      <c r="O1175" s="14">
        <f>MA1SONY[[#This Row],[Adj Close]]-MA1SONY[[#This Row],[6-MA]]</f>
        <v>0.65599999999999881</v>
      </c>
      <c r="P1175" s="13">
        <f>(MA1SONY[[#This Row],[Adj Close]]-N1175)^2</f>
        <v>0.43033599999999844</v>
      </c>
      <c r="Q1175" s="13">
        <f>ABS(MA1SONY[[#This Row],[Erorr 3]])</f>
        <v>0.65599999999999881</v>
      </c>
      <c r="R1175" s="15">
        <f>MA1SONY[[#This Row],[Abs Erorr 3]]/MA1SONY[[#This Row],[Adj Close]]</f>
        <v>3.4120461874544823E-2</v>
      </c>
    </row>
    <row r="1176" spans="2:18">
      <c r="B1176" s="7">
        <v>45490.291666666664</v>
      </c>
      <c r="C1176" s="8">
        <v>19.192</v>
      </c>
      <c r="D1176" s="9">
        <f t="shared" si="91"/>
        <v>19.225999999999999</v>
      </c>
      <c r="E1176" s="10">
        <f>MA1SONY[[#This Row],[Adj Close]]-MA1SONY[[#This Row],[Naive Trend ]]</f>
        <v>-3.399999999999892E-2</v>
      </c>
      <c r="F1176" s="6">
        <f t="shared" si="90"/>
        <v>1.1559999999999266E-3</v>
      </c>
      <c r="G1176" s="6">
        <f>ABS(MA1SONY[[#This Row],[Erorr 1]])</f>
        <v>3.399999999999892E-2</v>
      </c>
      <c r="H1176" s="11">
        <f>MA1SONY[[#This Row],[Abs Erorr 1]]/MA1SONY[[#This Row],[Adj Close]]</f>
        <v>1.7715714881199936E-3</v>
      </c>
      <c r="I1176" s="9">
        <f t="shared" si="93"/>
        <v>19.188666666666666</v>
      </c>
      <c r="J1176" s="12">
        <f>(MA1SONY[[#This Row],[Adj Close]]-MA1SONY[[#This Row],[3-MA]])</f>
        <v>3.3333333333338544E-3</v>
      </c>
      <c r="K1176" s="13">
        <f t="shared" si="92"/>
        <v>1.1111111111114584E-5</v>
      </c>
      <c r="L1176" s="13">
        <f>ABS(MA1SONY[[#This Row],[Erorr 2]])</f>
        <v>3.3333333333338544E-3</v>
      </c>
      <c r="M1176" s="11">
        <f>MA1SONY[[#This Row],[Abs Erorr 2]]/MA1SONY[[#This Row],[Adj Close]]</f>
        <v>1.7368347922748302E-4</v>
      </c>
      <c r="N1176" s="9">
        <f t="shared" si="94"/>
        <v>18.887666666666668</v>
      </c>
      <c r="O1176" s="14">
        <f>MA1SONY[[#This Row],[Adj Close]]-MA1SONY[[#This Row],[6-MA]]</f>
        <v>0.30433333333333223</v>
      </c>
      <c r="P1176" s="13">
        <f>(MA1SONY[[#This Row],[Adj Close]]-N1176)^2</f>
        <v>9.2618777777777106E-2</v>
      </c>
      <c r="Q1176" s="13">
        <f>ABS(MA1SONY[[#This Row],[Erorr 3]])</f>
        <v>0.30433333333333223</v>
      </c>
      <c r="R1176" s="15">
        <f>MA1SONY[[#This Row],[Abs Erorr 3]]/MA1SONY[[#This Row],[Adj Close]]</f>
        <v>1.5857301653466663E-2</v>
      </c>
    </row>
    <row r="1177" spans="2:18">
      <c r="B1177" s="7">
        <v>45491.291666666664</v>
      </c>
      <c r="C1177" s="8">
        <v>18.64</v>
      </c>
      <c r="D1177" s="9">
        <f t="shared" si="91"/>
        <v>19.192</v>
      </c>
      <c r="E1177" s="10">
        <f>MA1SONY[[#This Row],[Adj Close]]-MA1SONY[[#This Row],[Naive Trend ]]</f>
        <v>-0.5519999999999996</v>
      </c>
      <c r="F1177" s="6">
        <f t="shared" si="90"/>
        <v>0.30470399999999959</v>
      </c>
      <c r="G1177" s="6">
        <f>ABS(MA1SONY[[#This Row],[Erorr 1]])</f>
        <v>0.5519999999999996</v>
      </c>
      <c r="H1177" s="11">
        <f>MA1SONY[[#This Row],[Abs Erorr 1]]/MA1SONY[[#This Row],[Adj Close]]</f>
        <v>2.9613733905579379E-2</v>
      </c>
      <c r="I1177" s="9">
        <f t="shared" si="93"/>
        <v>19.181333333333335</v>
      </c>
      <c r="J1177" s="12">
        <f>(MA1SONY[[#This Row],[Adj Close]]-MA1SONY[[#This Row],[3-MA]])</f>
        <v>-0.54133333333333411</v>
      </c>
      <c r="K1177" s="13">
        <f t="shared" si="92"/>
        <v>0.29304177777777862</v>
      </c>
      <c r="L1177" s="13">
        <f>ABS(MA1SONY[[#This Row],[Erorr 2]])</f>
        <v>0.54133333333333411</v>
      </c>
      <c r="M1177" s="11">
        <f>MA1SONY[[#This Row],[Abs Erorr 2]]/MA1SONY[[#This Row],[Adj Close]]</f>
        <v>2.9041487839771143E-2</v>
      </c>
      <c r="N1177" s="9">
        <f t="shared" si="94"/>
        <v>19.071666666666669</v>
      </c>
      <c r="O1177" s="14">
        <f>MA1SONY[[#This Row],[Adj Close]]-MA1SONY[[#This Row],[6-MA]]</f>
        <v>-0.43166666666666842</v>
      </c>
      <c r="P1177" s="13">
        <f>(MA1SONY[[#This Row],[Adj Close]]-N1177)^2</f>
        <v>0.18633611111111262</v>
      </c>
      <c r="Q1177" s="13">
        <f>ABS(MA1SONY[[#This Row],[Erorr 3]])</f>
        <v>0.43166666666666842</v>
      </c>
      <c r="R1177" s="15">
        <f>MA1SONY[[#This Row],[Abs Erorr 3]]/MA1SONY[[#This Row],[Adj Close]]</f>
        <v>2.3158082975679634E-2</v>
      </c>
    </row>
    <row r="1178" spans="2:18">
      <c r="B1178" s="7">
        <v>45492.291666666664</v>
      </c>
      <c r="C1178" s="8">
        <v>18.565999999999999</v>
      </c>
      <c r="D1178" s="9">
        <f t="shared" si="91"/>
        <v>18.64</v>
      </c>
      <c r="E1178" s="10">
        <f>MA1SONY[[#This Row],[Adj Close]]-MA1SONY[[#This Row],[Naive Trend ]]</f>
        <v>-7.400000000000162E-2</v>
      </c>
      <c r="F1178" s="6">
        <f t="shared" si="90"/>
        <v>5.4760000000002394E-3</v>
      </c>
      <c r="G1178" s="6">
        <f>ABS(MA1SONY[[#This Row],[Erorr 1]])</f>
        <v>7.400000000000162E-2</v>
      </c>
      <c r="H1178" s="11">
        <f>MA1SONY[[#This Row],[Abs Erorr 1]]/MA1SONY[[#This Row],[Adj Close]]</f>
        <v>3.985780458903459E-3</v>
      </c>
      <c r="I1178" s="9">
        <f t="shared" si="93"/>
        <v>19.019333333333332</v>
      </c>
      <c r="J1178" s="12">
        <f>(MA1SONY[[#This Row],[Adj Close]]-MA1SONY[[#This Row],[3-MA]])</f>
        <v>-0.45333333333333314</v>
      </c>
      <c r="K1178" s="13">
        <f t="shared" si="92"/>
        <v>0.20551111111111095</v>
      </c>
      <c r="L1178" s="13">
        <f>ABS(MA1SONY[[#This Row],[Erorr 2]])</f>
        <v>0.45333333333333314</v>
      </c>
      <c r="M1178" s="11">
        <f>MA1SONY[[#This Row],[Abs Erorr 2]]/MA1SONY[[#This Row],[Adj Close]]</f>
        <v>2.4417393802290917E-2</v>
      </c>
      <c r="N1178" s="9">
        <f t="shared" si="94"/>
        <v>19.087333333333337</v>
      </c>
      <c r="O1178" s="14">
        <f>MA1SONY[[#This Row],[Adj Close]]-MA1SONY[[#This Row],[6-MA]]</f>
        <v>-0.52133333333333809</v>
      </c>
      <c r="P1178" s="13">
        <f>(MA1SONY[[#This Row],[Adj Close]]-N1178)^2</f>
        <v>0.27178844444444938</v>
      </c>
      <c r="Q1178" s="13">
        <f>ABS(MA1SONY[[#This Row],[Erorr 3]])</f>
        <v>0.52133333333333809</v>
      </c>
      <c r="R1178" s="15">
        <f>MA1SONY[[#This Row],[Abs Erorr 3]]/MA1SONY[[#This Row],[Adj Close]]</f>
        <v>2.8080002872634822E-2</v>
      </c>
    </row>
    <row r="1179" spans="2:18">
      <c r="B1179" s="7">
        <v>45495.291666666664</v>
      </c>
      <c r="C1179" s="8">
        <v>18.562000000000001</v>
      </c>
      <c r="D1179" s="9">
        <f t="shared" si="91"/>
        <v>18.565999999999999</v>
      </c>
      <c r="E1179" s="10">
        <f>MA1SONY[[#This Row],[Adj Close]]-MA1SONY[[#This Row],[Naive Trend ]]</f>
        <v>-3.9999999999977831E-3</v>
      </c>
      <c r="F1179" s="6">
        <f t="shared" si="90"/>
        <v>1.5999999999982266E-5</v>
      </c>
      <c r="G1179" s="6">
        <f>ABS(MA1SONY[[#This Row],[Erorr 1]])</f>
        <v>3.9999999999977831E-3</v>
      </c>
      <c r="H1179" s="11">
        <f>MA1SONY[[#This Row],[Abs Erorr 1]]/MA1SONY[[#This Row],[Adj Close]]</f>
        <v>2.1549402004082441E-4</v>
      </c>
      <c r="I1179" s="9">
        <f t="shared" si="93"/>
        <v>18.799333333333333</v>
      </c>
      <c r="J1179" s="12">
        <f>(MA1SONY[[#This Row],[Adj Close]]-MA1SONY[[#This Row],[3-MA]])</f>
        <v>-0.23733333333333206</v>
      </c>
      <c r="K1179" s="13">
        <f t="shared" si="92"/>
        <v>5.6327111111110509E-2</v>
      </c>
      <c r="L1179" s="13">
        <f>ABS(MA1SONY[[#This Row],[Erorr 2]])</f>
        <v>0.23733333333333206</v>
      </c>
      <c r="M1179" s="11">
        <f>MA1SONY[[#This Row],[Abs Erorr 2]]/MA1SONY[[#This Row],[Adj Close]]</f>
        <v>1.2785978522429266E-2</v>
      </c>
      <c r="N1179" s="9">
        <f t="shared" si="94"/>
        <v>18.994000000000003</v>
      </c>
      <c r="O1179" s="14">
        <f>MA1SONY[[#This Row],[Adj Close]]-MA1SONY[[#This Row],[6-MA]]</f>
        <v>-0.43200000000000216</v>
      </c>
      <c r="P1179" s="13">
        <f>(MA1SONY[[#This Row],[Adj Close]]-N1179)^2</f>
        <v>0.18662400000000187</v>
      </c>
      <c r="Q1179" s="13">
        <f>ABS(MA1SONY[[#This Row],[Erorr 3]])</f>
        <v>0.43200000000000216</v>
      </c>
      <c r="R1179" s="15">
        <f>MA1SONY[[#This Row],[Abs Erorr 3]]/MA1SONY[[#This Row],[Adj Close]]</f>
        <v>2.3273354164422052E-2</v>
      </c>
    </row>
    <row r="1180" spans="2:18">
      <c r="B1180" s="7">
        <v>45496.291666666664</v>
      </c>
      <c r="C1180" s="8">
        <v>18.334</v>
      </c>
      <c r="D1180" s="9">
        <f t="shared" si="91"/>
        <v>18.562000000000001</v>
      </c>
      <c r="E1180" s="10">
        <f>MA1SONY[[#This Row],[Adj Close]]-MA1SONY[[#This Row],[Naive Trend ]]</f>
        <v>-0.22800000000000153</v>
      </c>
      <c r="F1180" s="6">
        <f t="shared" si="90"/>
        <v>5.1984000000000703E-2</v>
      </c>
      <c r="G1180" s="6">
        <f>ABS(MA1SONY[[#This Row],[Erorr 1]])</f>
        <v>0.22800000000000153</v>
      </c>
      <c r="H1180" s="11">
        <f>MA1SONY[[#This Row],[Abs Erorr 1]]/MA1SONY[[#This Row],[Adj Close]]</f>
        <v>1.2435911421402941E-2</v>
      </c>
      <c r="I1180" s="9">
        <f t="shared" si="93"/>
        <v>18.589333333333332</v>
      </c>
      <c r="J1180" s="12">
        <f>(MA1SONY[[#This Row],[Adj Close]]-MA1SONY[[#This Row],[3-MA]])</f>
        <v>-0.25533333333333275</v>
      </c>
      <c r="K1180" s="13">
        <f t="shared" si="92"/>
        <v>6.5195111111110815E-2</v>
      </c>
      <c r="L1180" s="13">
        <f>ABS(MA1SONY[[#This Row],[Erorr 2]])</f>
        <v>0.25533333333333275</v>
      </c>
      <c r="M1180" s="11">
        <f>MA1SONY[[#This Row],[Abs Erorr 2]]/MA1SONY[[#This Row],[Adj Close]]</f>
        <v>1.3926766299407263E-2</v>
      </c>
      <c r="N1180" s="9">
        <f t="shared" si="94"/>
        <v>18.885333333333332</v>
      </c>
      <c r="O1180" s="14">
        <f>MA1SONY[[#This Row],[Adj Close]]-MA1SONY[[#This Row],[6-MA]]</f>
        <v>-0.55133333333333212</v>
      </c>
      <c r="P1180" s="13">
        <f>(MA1SONY[[#This Row],[Adj Close]]-N1180)^2</f>
        <v>0.3039684444444431</v>
      </c>
      <c r="Q1180" s="13">
        <f>ABS(MA1SONY[[#This Row],[Erorr 3]])</f>
        <v>0.55133333333333212</v>
      </c>
      <c r="R1180" s="15">
        <f>MA1SONY[[#This Row],[Abs Erorr 3]]/MA1SONY[[#This Row],[Adj Close]]</f>
        <v>3.0071633758772344E-2</v>
      </c>
    </row>
    <row r="1181" spans="2:18">
      <c r="B1181" s="7">
        <v>45497.291666666664</v>
      </c>
      <c r="C1181" s="8">
        <v>17.838000000000001</v>
      </c>
      <c r="D1181" s="9">
        <f t="shared" si="91"/>
        <v>18.334</v>
      </c>
      <c r="E1181" s="10">
        <f>MA1SONY[[#This Row],[Adj Close]]-MA1SONY[[#This Row],[Naive Trend ]]</f>
        <v>-0.49599999999999866</v>
      </c>
      <c r="F1181" s="6">
        <f t="shared" si="90"/>
        <v>0.24601599999999868</v>
      </c>
      <c r="G1181" s="6">
        <f>ABS(MA1SONY[[#This Row],[Erorr 1]])</f>
        <v>0.49599999999999866</v>
      </c>
      <c r="H1181" s="11">
        <f>MA1SONY[[#This Row],[Abs Erorr 1]]/MA1SONY[[#This Row],[Adj Close]]</f>
        <v>2.7805807825989383E-2</v>
      </c>
      <c r="I1181" s="9">
        <f t="shared" si="93"/>
        <v>18.487333333333336</v>
      </c>
      <c r="J1181" s="12">
        <f>(MA1SONY[[#This Row],[Adj Close]]-MA1SONY[[#This Row],[3-MA]])</f>
        <v>-0.64933333333333465</v>
      </c>
      <c r="K1181" s="13">
        <f t="shared" si="92"/>
        <v>0.42163377777777949</v>
      </c>
      <c r="L1181" s="13">
        <f>ABS(MA1SONY[[#This Row],[Erorr 2]])</f>
        <v>0.64933333333333465</v>
      </c>
      <c r="M1181" s="11">
        <f>MA1SONY[[#This Row],[Abs Erorr 2]]/MA1SONY[[#This Row],[Adj Close]]</f>
        <v>3.6401689277572293E-2</v>
      </c>
      <c r="N1181" s="9">
        <f t="shared" si="94"/>
        <v>18.753333333333334</v>
      </c>
      <c r="O1181" s="14">
        <f>MA1SONY[[#This Row],[Adj Close]]-MA1SONY[[#This Row],[6-MA]]</f>
        <v>-0.91533333333333289</v>
      </c>
      <c r="P1181" s="13">
        <f>(MA1SONY[[#This Row],[Adj Close]]-N1181)^2</f>
        <v>0.83783511111111031</v>
      </c>
      <c r="Q1181" s="13">
        <f>ABS(MA1SONY[[#This Row],[Erorr 3]])</f>
        <v>0.91533333333333289</v>
      </c>
      <c r="R1181" s="15">
        <f>MA1SONY[[#This Row],[Abs Erorr 3]]/MA1SONY[[#This Row],[Adj Close]]</f>
        <v>5.1313674926187512E-2</v>
      </c>
    </row>
    <row r="1182" spans="2:18">
      <c r="B1182" s="7">
        <v>45498.291666666664</v>
      </c>
      <c r="C1182" s="8">
        <v>17.206</v>
      </c>
      <c r="D1182" s="9">
        <f t="shared" si="91"/>
        <v>17.838000000000001</v>
      </c>
      <c r="E1182" s="10">
        <f>MA1SONY[[#This Row],[Adj Close]]-MA1SONY[[#This Row],[Naive Trend ]]</f>
        <v>-0.63200000000000145</v>
      </c>
      <c r="F1182" s="6">
        <f t="shared" si="90"/>
        <v>0.39942400000000183</v>
      </c>
      <c r="G1182" s="6">
        <f>ABS(MA1SONY[[#This Row],[Erorr 1]])</f>
        <v>0.63200000000000145</v>
      </c>
      <c r="H1182" s="11">
        <f>MA1SONY[[#This Row],[Abs Erorr 1]]/MA1SONY[[#This Row],[Adj Close]]</f>
        <v>3.6731372776938366E-2</v>
      </c>
      <c r="I1182" s="9">
        <f t="shared" si="93"/>
        <v>18.244666666666667</v>
      </c>
      <c r="J1182" s="12">
        <f>(MA1SONY[[#This Row],[Adj Close]]-MA1SONY[[#This Row],[3-MA]])</f>
        <v>-1.0386666666666677</v>
      </c>
      <c r="K1182" s="13">
        <f t="shared" si="92"/>
        <v>1.0788284444444467</v>
      </c>
      <c r="L1182" s="13">
        <f>ABS(MA1SONY[[#This Row],[Erorr 2]])</f>
        <v>1.0386666666666677</v>
      </c>
      <c r="M1182" s="11">
        <f>MA1SONY[[#This Row],[Abs Erorr 2]]/MA1SONY[[#This Row],[Adj Close]]</f>
        <v>6.0366538804293143E-2</v>
      </c>
      <c r="N1182" s="9">
        <f t="shared" si="94"/>
        <v>18.522000000000002</v>
      </c>
      <c r="O1182" s="14">
        <f>MA1SONY[[#This Row],[Adj Close]]-MA1SONY[[#This Row],[6-MA]]</f>
        <v>-1.3160000000000025</v>
      </c>
      <c r="P1182" s="13">
        <f>(MA1SONY[[#This Row],[Adj Close]]-N1182)^2</f>
        <v>1.7318560000000065</v>
      </c>
      <c r="Q1182" s="13">
        <f>ABS(MA1SONY[[#This Row],[Erorr 3]])</f>
        <v>1.3160000000000025</v>
      </c>
      <c r="R1182" s="15">
        <f>MA1SONY[[#This Row],[Abs Erorr 3]]/MA1SONY[[#This Row],[Adj Close]]</f>
        <v>7.6484947111472884E-2</v>
      </c>
    </row>
    <row r="1183" spans="2:18">
      <c r="B1183" s="7">
        <v>45499.291666666664</v>
      </c>
      <c r="C1183" s="8">
        <v>17.463999999999999</v>
      </c>
      <c r="D1183" s="9">
        <f t="shared" si="91"/>
        <v>17.206</v>
      </c>
      <c r="E1183" s="10">
        <f>MA1SONY[[#This Row],[Adj Close]]-MA1SONY[[#This Row],[Naive Trend ]]</f>
        <v>0.25799999999999912</v>
      </c>
      <c r="F1183" s="6">
        <f t="shared" si="90"/>
        <v>6.656399999999954E-2</v>
      </c>
      <c r="G1183" s="6">
        <f>ABS(MA1SONY[[#This Row],[Erorr 1]])</f>
        <v>0.25799999999999912</v>
      </c>
      <c r="H1183" s="11">
        <f>MA1SONY[[#This Row],[Abs Erorr 1]]/MA1SONY[[#This Row],[Adj Close]]</f>
        <v>1.4773247824095233E-2</v>
      </c>
      <c r="I1183" s="9">
        <f t="shared" si="93"/>
        <v>17.792666666666666</v>
      </c>
      <c r="J1183" s="12">
        <f>(MA1SONY[[#This Row],[Adj Close]]-MA1SONY[[#This Row],[3-MA]])</f>
        <v>-0.32866666666666688</v>
      </c>
      <c r="K1183" s="13">
        <f t="shared" si="92"/>
        <v>0.10802177777777792</v>
      </c>
      <c r="L1183" s="13">
        <f>ABS(MA1SONY[[#This Row],[Erorr 2]])</f>
        <v>0.32866666666666688</v>
      </c>
      <c r="M1183" s="11">
        <f>MA1SONY[[#This Row],[Abs Erorr 2]]/MA1SONY[[#This Row],[Adj Close]]</f>
        <v>1.8819667124751884E-2</v>
      </c>
      <c r="N1183" s="9">
        <f t="shared" si="94"/>
        <v>18.190999999999999</v>
      </c>
      <c r="O1183" s="14">
        <f>MA1SONY[[#This Row],[Adj Close]]-MA1SONY[[#This Row],[6-MA]]</f>
        <v>-0.72700000000000031</v>
      </c>
      <c r="P1183" s="13">
        <f>(MA1SONY[[#This Row],[Adj Close]]-N1183)^2</f>
        <v>0.52852900000000047</v>
      </c>
      <c r="Q1183" s="13">
        <f>ABS(MA1SONY[[#This Row],[Erorr 3]])</f>
        <v>0.72700000000000031</v>
      </c>
      <c r="R1183" s="15">
        <f>MA1SONY[[#This Row],[Abs Erorr 3]]/MA1SONY[[#This Row],[Adj Close]]</f>
        <v>4.1628492899679362E-2</v>
      </c>
    </row>
    <row r="1184" spans="2:18">
      <c r="B1184" s="7">
        <v>45502.291666666664</v>
      </c>
      <c r="C1184" s="8">
        <v>17.28</v>
      </c>
      <c r="D1184" s="9">
        <f t="shared" si="91"/>
        <v>17.463999999999999</v>
      </c>
      <c r="E1184" s="10">
        <f>MA1SONY[[#This Row],[Adj Close]]-MA1SONY[[#This Row],[Naive Trend ]]</f>
        <v>-0.1839999999999975</v>
      </c>
      <c r="F1184" s="6">
        <f t="shared" si="90"/>
        <v>3.3855999999999081E-2</v>
      </c>
      <c r="G1184" s="6">
        <f>ABS(MA1SONY[[#This Row],[Erorr 1]])</f>
        <v>0.1839999999999975</v>
      </c>
      <c r="H1184" s="11">
        <f>MA1SONY[[#This Row],[Abs Erorr 1]]/MA1SONY[[#This Row],[Adj Close]]</f>
        <v>1.0648148148148002E-2</v>
      </c>
      <c r="I1184" s="9">
        <f t="shared" si="93"/>
        <v>17.502666666666666</v>
      </c>
      <c r="J1184" s="12">
        <f>(MA1SONY[[#This Row],[Adj Close]]-MA1SONY[[#This Row],[3-MA]])</f>
        <v>-0.22266666666666524</v>
      </c>
      <c r="K1184" s="13">
        <f t="shared" si="92"/>
        <v>4.9580444444443809E-2</v>
      </c>
      <c r="L1184" s="13">
        <f>ABS(MA1SONY[[#This Row],[Erorr 2]])</f>
        <v>0.22266666666666524</v>
      </c>
      <c r="M1184" s="11">
        <f>MA1SONY[[#This Row],[Abs Erorr 2]]/MA1SONY[[#This Row],[Adj Close]]</f>
        <v>1.2885802469135718E-2</v>
      </c>
      <c r="N1184" s="9">
        <f t="shared" si="94"/>
        <v>17.995000000000001</v>
      </c>
      <c r="O1184" s="14">
        <f>MA1SONY[[#This Row],[Adj Close]]-MA1SONY[[#This Row],[6-MA]]</f>
        <v>-0.71499999999999986</v>
      </c>
      <c r="P1184" s="13">
        <f>(MA1SONY[[#This Row],[Adj Close]]-N1184)^2</f>
        <v>0.51122499999999982</v>
      </c>
      <c r="Q1184" s="13">
        <f>ABS(MA1SONY[[#This Row],[Erorr 3]])</f>
        <v>0.71499999999999986</v>
      </c>
      <c r="R1184" s="15">
        <f>MA1SONY[[#This Row],[Abs Erorr 3]]/MA1SONY[[#This Row],[Adj Close]]</f>
        <v>4.1377314814814804E-2</v>
      </c>
    </row>
    <row r="1185" spans="2:18">
      <c r="B1185" s="7">
        <v>45503.291666666664</v>
      </c>
      <c r="C1185" s="8">
        <v>17.675999999999998</v>
      </c>
      <c r="D1185" s="9">
        <f t="shared" si="91"/>
        <v>17.28</v>
      </c>
      <c r="E1185" s="10">
        <f>MA1SONY[[#This Row],[Adj Close]]-MA1SONY[[#This Row],[Naive Trend ]]</f>
        <v>0.39599999999999724</v>
      </c>
      <c r="F1185" s="6">
        <f t="shared" si="90"/>
        <v>0.15681599999999782</v>
      </c>
      <c r="G1185" s="6">
        <f>ABS(MA1SONY[[#This Row],[Erorr 1]])</f>
        <v>0.39599999999999724</v>
      </c>
      <c r="H1185" s="11">
        <f>MA1SONY[[#This Row],[Abs Erorr 1]]/MA1SONY[[#This Row],[Adj Close]]</f>
        <v>2.2403258655804326E-2</v>
      </c>
      <c r="I1185" s="9">
        <f t="shared" si="93"/>
        <v>17.316666666666666</v>
      </c>
      <c r="J1185" s="12">
        <f>(MA1SONY[[#This Row],[Adj Close]]-MA1SONY[[#This Row],[3-MA]])</f>
        <v>0.35933333333333195</v>
      </c>
      <c r="K1185" s="13">
        <f t="shared" si="92"/>
        <v>0.12912044444444346</v>
      </c>
      <c r="L1185" s="13">
        <f>ABS(MA1SONY[[#This Row],[Erorr 2]])</f>
        <v>0.35933333333333195</v>
      </c>
      <c r="M1185" s="11">
        <f>MA1SONY[[#This Row],[Abs Erorr 2]]/MA1SONY[[#This Row],[Adj Close]]</f>
        <v>2.0328882854341028E-2</v>
      </c>
      <c r="N1185" s="9">
        <f t="shared" si="94"/>
        <v>17.780666666666665</v>
      </c>
      <c r="O1185" s="14">
        <f>MA1SONY[[#This Row],[Adj Close]]-MA1SONY[[#This Row],[6-MA]]</f>
        <v>-0.10466666666666669</v>
      </c>
      <c r="P1185" s="13">
        <f>(MA1SONY[[#This Row],[Adj Close]]-N1185)^2</f>
        <v>1.0955111111111115E-2</v>
      </c>
      <c r="Q1185" s="13">
        <f>ABS(MA1SONY[[#This Row],[Erorr 3]])</f>
        <v>0.10466666666666669</v>
      </c>
      <c r="R1185" s="15">
        <f>MA1SONY[[#This Row],[Abs Erorr 3]]/MA1SONY[[#This Row],[Adj Close]]</f>
        <v>5.9214000150863708E-3</v>
      </c>
    </row>
    <row r="1186" spans="2:18">
      <c r="B1186" s="7">
        <v>45504.291666666664</v>
      </c>
      <c r="C1186" s="8">
        <v>17.718</v>
      </c>
      <c r="D1186" s="9">
        <f t="shared" si="91"/>
        <v>17.675999999999998</v>
      </c>
      <c r="E1186" s="10">
        <f>MA1SONY[[#This Row],[Adj Close]]-MA1SONY[[#This Row],[Naive Trend ]]</f>
        <v>4.2000000000001592E-2</v>
      </c>
      <c r="F1186" s="6">
        <f t="shared" si="90"/>
        <v>1.7640000000001337E-3</v>
      </c>
      <c r="G1186" s="6">
        <f>ABS(MA1SONY[[#This Row],[Erorr 1]])</f>
        <v>4.2000000000001592E-2</v>
      </c>
      <c r="H1186" s="11">
        <f>MA1SONY[[#This Row],[Abs Erorr 1]]/MA1SONY[[#This Row],[Adj Close]]</f>
        <v>2.3704707077549154E-3</v>
      </c>
      <c r="I1186" s="9">
        <f t="shared" si="93"/>
        <v>17.473333333333333</v>
      </c>
      <c r="J1186" s="12">
        <f>(MA1SONY[[#This Row],[Adj Close]]-MA1SONY[[#This Row],[3-MA]])</f>
        <v>0.24466666666666725</v>
      </c>
      <c r="K1186" s="13">
        <f t="shared" si="92"/>
        <v>5.9861777777778062E-2</v>
      </c>
      <c r="L1186" s="13">
        <f>ABS(MA1SONY[[#This Row],[Erorr 2]])</f>
        <v>0.24466666666666725</v>
      </c>
      <c r="M1186" s="11">
        <f>MA1SONY[[#This Row],[Abs Erorr 2]]/MA1SONY[[#This Row],[Adj Close]]</f>
        <v>1.380893253565116E-2</v>
      </c>
      <c r="N1186" s="9">
        <f t="shared" si="94"/>
        <v>17.632999999999999</v>
      </c>
      <c r="O1186" s="14">
        <f>MA1SONY[[#This Row],[Adj Close]]-MA1SONY[[#This Row],[6-MA]]</f>
        <v>8.5000000000000853E-2</v>
      </c>
      <c r="P1186" s="13">
        <f>(MA1SONY[[#This Row],[Adj Close]]-N1186)^2</f>
        <v>7.2250000000001454E-3</v>
      </c>
      <c r="Q1186" s="13">
        <f>ABS(MA1SONY[[#This Row],[Erorr 3]])</f>
        <v>8.5000000000000853E-2</v>
      </c>
      <c r="R1186" s="15">
        <f>MA1SONY[[#This Row],[Abs Erorr 3]]/MA1SONY[[#This Row],[Adj Close]]</f>
        <v>4.7973811942657665E-3</v>
      </c>
    </row>
    <row r="1187" spans="2:18">
      <c r="B1187" s="7">
        <v>45505.291666666664</v>
      </c>
      <c r="C1187" s="8">
        <v>16.986000000000001</v>
      </c>
      <c r="D1187" s="9">
        <f t="shared" si="91"/>
        <v>17.718</v>
      </c>
      <c r="E1187" s="10">
        <f>MA1SONY[[#This Row],[Adj Close]]-MA1SONY[[#This Row],[Naive Trend ]]</f>
        <v>-0.73199999999999932</v>
      </c>
      <c r="F1187" s="6">
        <f t="shared" si="90"/>
        <v>0.53582399999999897</v>
      </c>
      <c r="G1187" s="6">
        <f>ABS(MA1SONY[[#This Row],[Erorr 1]])</f>
        <v>0.73199999999999932</v>
      </c>
      <c r="H1187" s="11">
        <f>MA1SONY[[#This Row],[Abs Erorr 1]]/MA1SONY[[#This Row],[Adj Close]]</f>
        <v>4.3094312963617057E-2</v>
      </c>
      <c r="I1187" s="9">
        <f t="shared" si="93"/>
        <v>17.558000000000003</v>
      </c>
      <c r="J1187" s="12">
        <f>(MA1SONY[[#This Row],[Adj Close]]-MA1SONY[[#This Row],[3-MA]])</f>
        <v>-0.57200000000000273</v>
      </c>
      <c r="K1187" s="13">
        <f t="shared" si="92"/>
        <v>0.32718400000000314</v>
      </c>
      <c r="L1187" s="13">
        <f>ABS(MA1SONY[[#This Row],[Erorr 2]])</f>
        <v>0.57200000000000273</v>
      </c>
      <c r="M1187" s="11">
        <f>MA1SONY[[#This Row],[Abs Erorr 2]]/MA1SONY[[#This Row],[Adj Close]]</f>
        <v>3.3674791004356691E-2</v>
      </c>
      <c r="N1187" s="9">
        <f t="shared" si="94"/>
        <v>17.530333333333335</v>
      </c>
      <c r="O1187" s="14">
        <f>MA1SONY[[#This Row],[Adj Close]]-MA1SONY[[#This Row],[6-MA]]</f>
        <v>-0.54433333333333422</v>
      </c>
      <c r="P1187" s="13">
        <f>(MA1SONY[[#This Row],[Adj Close]]-N1187)^2</f>
        <v>0.29629877777777874</v>
      </c>
      <c r="Q1187" s="13">
        <f>ABS(MA1SONY[[#This Row],[Erorr 3]])</f>
        <v>0.54433333333333422</v>
      </c>
      <c r="R1187" s="15">
        <f>MA1SONY[[#This Row],[Abs Erorr 3]]/MA1SONY[[#This Row],[Adj Close]]</f>
        <v>3.2045998665567774E-2</v>
      </c>
    </row>
    <row r="1188" spans="2:18">
      <c r="B1188" s="7">
        <v>45506.291666666664</v>
      </c>
      <c r="C1188" s="8">
        <v>16.321999999999999</v>
      </c>
      <c r="D1188" s="9">
        <f t="shared" si="91"/>
        <v>16.986000000000001</v>
      </c>
      <c r="E1188" s="10">
        <f>MA1SONY[[#This Row],[Adj Close]]-MA1SONY[[#This Row],[Naive Trend ]]</f>
        <v>-0.66400000000000148</v>
      </c>
      <c r="F1188" s="6">
        <f t="shared" si="90"/>
        <v>0.44089600000000195</v>
      </c>
      <c r="G1188" s="6">
        <f>ABS(MA1SONY[[#This Row],[Erorr 1]])</f>
        <v>0.66400000000000148</v>
      </c>
      <c r="H1188" s="11">
        <f>MA1SONY[[#This Row],[Abs Erorr 1]]/MA1SONY[[#This Row],[Adj Close]]</f>
        <v>4.0681289057713607E-2</v>
      </c>
      <c r="I1188" s="9">
        <f t="shared" si="93"/>
        <v>17.459999999999997</v>
      </c>
      <c r="J1188" s="12">
        <f>(MA1SONY[[#This Row],[Adj Close]]-MA1SONY[[#This Row],[3-MA]])</f>
        <v>-1.1379999999999981</v>
      </c>
      <c r="K1188" s="13">
        <f t="shared" si="92"/>
        <v>1.2950439999999956</v>
      </c>
      <c r="L1188" s="13">
        <f>ABS(MA1SONY[[#This Row],[Erorr 2]])</f>
        <v>1.1379999999999981</v>
      </c>
      <c r="M1188" s="11">
        <f>MA1SONY[[#This Row],[Abs Erorr 2]]/MA1SONY[[#This Row],[Adj Close]]</f>
        <v>6.9721847812767926E-2</v>
      </c>
      <c r="N1188" s="9">
        <f t="shared" si="94"/>
        <v>17.388333333333335</v>
      </c>
      <c r="O1188" s="14">
        <f>MA1SONY[[#This Row],[Adj Close]]-MA1SONY[[#This Row],[6-MA]]</f>
        <v>-1.0663333333333362</v>
      </c>
      <c r="P1188" s="13">
        <f>(MA1SONY[[#This Row],[Adj Close]]-N1188)^2</f>
        <v>1.1370667777777841</v>
      </c>
      <c r="Q1188" s="13">
        <f>ABS(MA1SONY[[#This Row],[Erorr 3]])</f>
        <v>1.0663333333333362</v>
      </c>
      <c r="R1188" s="15">
        <f>MA1SONY[[#This Row],[Abs Erorr 3]]/MA1SONY[[#This Row],[Adj Close]]</f>
        <v>6.5331046031940718E-2</v>
      </c>
    </row>
    <row r="1189" spans="2:18">
      <c r="B1189" s="7">
        <v>45509.291666666664</v>
      </c>
      <c r="C1189" s="8">
        <v>16.475999999999999</v>
      </c>
      <c r="D1189" s="9">
        <f t="shared" si="91"/>
        <v>16.321999999999999</v>
      </c>
      <c r="E1189" s="10">
        <f>MA1SONY[[#This Row],[Adj Close]]-MA1SONY[[#This Row],[Naive Trend ]]</f>
        <v>0.15399999999999991</v>
      </c>
      <c r="F1189" s="6">
        <f t="shared" si="90"/>
        <v>2.3715999999999973E-2</v>
      </c>
      <c r="G1189" s="6">
        <f>ABS(MA1SONY[[#This Row],[Erorr 1]])</f>
        <v>0.15399999999999991</v>
      </c>
      <c r="H1189" s="11">
        <f>MA1SONY[[#This Row],[Abs Erorr 1]]/MA1SONY[[#This Row],[Adj Close]]</f>
        <v>9.3469288662296635E-3</v>
      </c>
      <c r="I1189" s="9">
        <f t="shared" si="93"/>
        <v>17.008666666666667</v>
      </c>
      <c r="J1189" s="12">
        <f>(MA1SONY[[#This Row],[Adj Close]]-MA1SONY[[#This Row],[3-MA]])</f>
        <v>-0.53266666666666751</v>
      </c>
      <c r="K1189" s="13">
        <f t="shared" si="92"/>
        <v>0.2837337777777787</v>
      </c>
      <c r="L1189" s="13">
        <f>ABS(MA1SONY[[#This Row],[Erorr 2]])</f>
        <v>0.53266666666666751</v>
      </c>
      <c r="M1189" s="11">
        <f>MA1SONY[[#This Row],[Abs Erorr 2]]/MA1SONY[[#This Row],[Adj Close]]</f>
        <v>3.2329853524318254E-2</v>
      </c>
      <c r="N1189" s="9">
        <f t="shared" si="94"/>
        <v>17.241000000000003</v>
      </c>
      <c r="O1189" s="14">
        <f>MA1SONY[[#This Row],[Adj Close]]-MA1SONY[[#This Row],[6-MA]]</f>
        <v>-0.76500000000000412</v>
      </c>
      <c r="P1189" s="13">
        <f>(MA1SONY[[#This Row],[Adj Close]]-N1189)^2</f>
        <v>0.58522500000000632</v>
      </c>
      <c r="Q1189" s="13">
        <f>ABS(MA1SONY[[#This Row],[Erorr 3]])</f>
        <v>0.76500000000000412</v>
      </c>
      <c r="R1189" s="15">
        <f>MA1SONY[[#This Row],[Abs Erorr 3]]/MA1SONY[[#This Row],[Adj Close]]</f>
        <v>4.6431172614712558E-2</v>
      </c>
    </row>
    <row r="1190" spans="2:18">
      <c r="B1190" s="7">
        <v>45510.291666666664</v>
      </c>
      <c r="C1190" s="8">
        <v>16.61</v>
      </c>
      <c r="D1190" s="9">
        <f t="shared" si="91"/>
        <v>16.475999999999999</v>
      </c>
      <c r="E1190" s="10">
        <f>MA1SONY[[#This Row],[Adj Close]]-MA1SONY[[#This Row],[Naive Trend ]]</f>
        <v>0.13400000000000034</v>
      </c>
      <c r="F1190" s="6">
        <f t="shared" si="90"/>
        <v>1.795600000000009E-2</v>
      </c>
      <c r="G1190" s="6">
        <f>ABS(MA1SONY[[#This Row],[Erorr 1]])</f>
        <v>0.13400000000000034</v>
      </c>
      <c r="H1190" s="11">
        <f>MA1SONY[[#This Row],[Abs Erorr 1]]/MA1SONY[[#This Row],[Adj Close]]</f>
        <v>8.0674292594822596E-3</v>
      </c>
      <c r="I1190" s="9">
        <f t="shared" si="93"/>
        <v>16.594666666666665</v>
      </c>
      <c r="J1190" s="12">
        <f>(MA1SONY[[#This Row],[Adj Close]]-MA1SONY[[#This Row],[3-MA]])</f>
        <v>1.5333333333334309E-2</v>
      </c>
      <c r="K1190" s="13">
        <f t="shared" si="92"/>
        <v>2.3511111111114105E-4</v>
      </c>
      <c r="L1190" s="13">
        <f>ABS(MA1SONY[[#This Row],[Erorr 2]])</f>
        <v>1.5333333333334309E-2</v>
      </c>
      <c r="M1190" s="11">
        <f>MA1SONY[[#This Row],[Abs Erorr 2]]/MA1SONY[[#This Row],[Adj Close]]</f>
        <v>9.2313867148310111E-4</v>
      </c>
      <c r="N1190" s="9">
        <f t="shared" si="94"/>
        <v>17.076333333333334</v>
      </c>
      <c r="O1190" s="14">
        <f>MA1SONY[[#This Row],[Adj Close]]-MA1SONY[[#This Row],[6-MA]]</f>
        <v>-0.46633333333333482</v>
      </c>
      <c r="P1190" s="13">
        <f>(MA1SONY[[#This Row],[Adj Close]]-N1190)^2</f>
        <v>0.21746677777777917</v>
      </c>
      <c r="Q1190" s="13">
        <f>ABS(MA1SONY[[#This Row],[Erorr 3]])</f>
        <v>0.46633333333333482</v>
      </c>
      <c r="R1190" s="15">
        <f>MA1SONY[[#This Row],[Abs Erorr 3]]/MA1SONY[[#This Row],[Adj Close]]</f>
        <v>2.8075456552277833E-2</v>
      </c>
    </row>
    <row r="1191" spans="2:18">
      <c r="B1191" s="7">
        <v>45511.291666666664</v>
      </c>
      <c r="C1191" s="8">
        <v>16.911999999999999</v>
      </c>
      <c r="D1191" s="9">
        <f t="shared" si="91"/>
        <v>16.61</v>
      </c>
      <c r="E1191" s="10">
        <f>MA1SONY[[#This Row],[Adj Close]]-MA1SONY[[#This Row],[Naive Trend ]]</f>
        <v>0.3019999999999996</v>
      </c>
      <c r="F1191" s="6">
        <f t="shared" si="90"/>
        <v>9.1203999999999757E-2</v>
      </c>
      <c r="G1191" s="6">
        <f>ABS(MA1SONY[[#This Row],[Erorr 1]])</f>
        <v>0.3019999999999996</v>
      </c>
      <c r="H1191" s="11">
        <f>MA1SONY[[#This Row],[Abs Erorr 1]]/MA1SONY[[#This Row],[Adj Close]]</f>
        <v>1.7857142857142835E-2</v>
      </c>
      <c r="I1191" s="9">
        <f t="shared" si="93"/>
        <v>16.469333333333335</v>
      </c>
      <c r="J1191" s="12">
        <f>(MA1SONY[[#This Row],[Adj Close]]-MA1SONY[[#This Row],[3-MA]])</f>
        <v>0.4426666666666641</v>
      </c>
      <c r="K1191" s="13">
        <f t="shared" si="92"/>
        <v>0.19595377777777551</v>
      </c>
      <c r="L1191" s="13">
        <f>ABS(MA1SONY[[#This Row],[Erorr 2]])</f>
        <v>0.4426666666666641</v>
      </c>
      <c r="M1191" s="11">
        <f>MA1SONY[[#This Row],[Abs Erorr 2]]/MA1SONY[[#This Row],[Adj Close]]</f>
        <v>2.617470829391344E-2</v>
      </c>
      <c r="N1191" s="9">
        <f t="shared" si="94"/>
        <v>16.964666666666666</v>
      </c>
      <c r="O1191" s="14">
        <f>MA1SONY[[#This Row],[Adj Close]]-MA1SONY[[#This Row],[6-MA]]</f>
        <v>-5.2666666666667084E-2</v>
      </c>
      <c r="P1191" s="13">
        <f>(MA1SONY[[#This Row],[Adj Close]]-N1191)^2</f>
        <v>2.7737777777778216E-3</v>
      </c>
      <c r="Q1191" s="13">
        <f>ABS(MA1SONY[[#This Row],[Erorr 3]])</f>
        <v>5.2666666666667084E-2</v>
      </c>
      <c r="R1191" s="15">
        <f>MA1SONY[[#This Row],[Abs Erorr 3]]/MA1SONY[[#This Row],[Adj Close]]</f>
        <v>3.1141595711132383E-3</v>
      </c>
    </row>
    <row r="1192" spans="2:18">
      <c r="B1192" s="7">
        <v>45512.291666666664</v>
      </c>
      <c r="C1192" s="8">
        <v>16.885999999999999</v>
      </c>
      <c r="D1192" s="9">
        <f t="shared" si="91"/>
        <v>16.911999999999999</v>
      </c>
      <c r="E1192" s="10">
        <f>MA1SONY[[#This Row],[Adj Close]]-MA1SONY[[#This Row],[Naive Trend ]]</f>
        <v>-2.5999999999999801E-2</v>
      </c>
      <c r="F1192" s="6">
        <f t="shared" si="90"/>
        <v>6.7599999999998965E-4</v>
      </c>
      <c r="G1192" s="6">
        <f>ABS(MA1SONY[[#This Row],[Erorr 1]])</f>
        <v>2.5999999999999801E-2</v>
      </c>
      <c r="H1192" s="11">
        <f>MA1SONY[[#This Row],[Abs Erorr 1]]/MA1SONY[[#This Row],[Adj Close]]</f>
        <v>1.5397370602866162E-3</v>
      </c>
      <c r="I1192" s="9">
        <f t="shared" si="93"/>
        <v>16.666</v>
      </c>
      <c r="J1192" s="12">
        <f>(MA1SONY[[#This Row],[Adj Close]]-MA1SONY[[#This Row],[3-MA]])</f>
        <v>0.21999999999999886</v>
      </c>
      <c r="K1192" s="13">
        <f t="shared" si="92"/>
        <v>4.8399999999999499E-2</v>
      </c>
      <c r="L1192" s="13">
        <f>ABS(MA1SONY[[#This Row],[Erorr 2]])</f>
        <v>0.21999999999999886</v>
      </c>
      <c r="M1192" s="11">
        <f>MA1SONY[[#This Row],[Abs Erorr 2]]/MA1SONY[[#This Row],[Adj Close]]</f>
        <v>1.3028544356271401E-2</v>
      </c>
      <c r="N1192" s="9">
        <f t="shared" si="94"/>
        <v>16.837333333333333</v>
      </c>
      <c r="O1192" s="14">
        <f>MA1SONY[[#This Row],[Adj Close]]-MA1SONY[[#This Row],[6-MA]]</f>
        <v>4.8666666666665748E-2</v>
      </c>
      <c r="P1192" s="13">
        <f>(MA1SONY[[#This Row],[Adj Close]]-N1192)^2</f>
        <v>2.3684444444443549E-3</v>
      </c>
      <c r="Q1192" s="13">
        <f>ABS(MA1SONY[[#This Row],[Erorr 3]])</f>
        <v>4.8666666666665748E-2</v>
      </c>
      <c r="R1192" s="15">
        <f>MA1SONY[[#This Row],[Abs Erorr 3]]/MA1SONY[[#This Row],[Adj Close]]</f>
        <v>2.8820719333569672E-3</v>
      </c>
    </row>
    <row r="1193" spans="2:18">
      <c r="B1193" s="7">
        <v>45513.291666666664</v>
      </c>
      <c r="C1193" s="8">
        <v>16.88</v>
      </c>
      <c r="D1193" s="9">
        <f t="shared" si="91"/>
        <v>16.885999999999999</v>
      </c>
      <c r="E1193" s="10">
        <f>MA1SONY[[#This Row],[Adj Close]]-MA1SONY[[#This Row],[Naive Trend ]]</f>
        <v>-6.0000000000002274E-3</v>
      </c>
      <c r="F1193" s="6">
        <f t="shared" si="90"/>
        <v>3.6000000000002732E-5</v>
      </c>
      <c r="G1193" s="6">
        <f>ABS(MA1SONY[[#This Row],[Erorr 1]])</f>
        <v>6.0000000000002274E-3</v>
      </c>
      <c r="H1193" s="11">
        <f>MA1SONY[[#This Row],[Abs Erorr 1]]/MA1SONY[[#This Row],[Adj Close]]</f>
        <v>3.5545023696683813E-4</v>
      </c>
      <c r="I1193" s="9">
        <f t="shared" si="93"/>
        <v>16.802666666666667</v>
      </c>
      <c r="J1193" s="12">
        <f>(MA1SONY[[#This Row],[Adj Close]]-MA1SONY[[#This Row],[3-MA]])</f>
        <v>7.7333333333331922E-2</v>
      </c>
      <c r="K1193" s="13">
        <f t="shared" si="92"/>
        <v>5.9804444444442259E-3</v>
      </c>
      <c r="L1193" s="13">
        <f>ABS(MA1SONY[[#This Row],[Erorr 2]])</f>
        <v>7.7333333333331922E-2</v>
      </c>
      <c r="M1193" s="11">
        <f>MA1SONY[[#This Row],[Abs Erorr 2]]/MA1SONY[[#This Row],[Adj Close]]</f>
        <v>4.5813586097945454E-3</v>
      </c>
      <c r="N1193" s="9">
        <f t="shared" si="94"/>
        <v>16.698666666666668</v>
      </c>
      <c r="O1193" s="14">
        <f>MA1SONY[[#This Row],[Adj Close]]-MA1SONY[[#This Row],[6-MA]]</f>
        <v>0.18133333333333113</v>
      </c>
      <c r="P1193" s="13">
        <f>(MA1SONY[[#This Row],[Adj Close]]-N1193)^2</f>
        <v>3.2881777777776976E-2</v>
      </c>
      <c r="Q1193" s="13">
        <f>ABS(MA1SONY[[#This Row],[Erorr 3]])</f>
        <v>0.18133333333333113</v>
      </c>
      <c r="R1193" s="15">
        <f>MA1SONY[[#This Row],[Abs Erorr 3]]/MA1SONY[[#This Row],[Adj Close]]</f>
        <v>1.0742496050552792E-2</v>
      </c>
    </row>
    <row r="1194" spans="2:18">
      <c r="B1194" s="7">
        <v>45516.291666666664</v>
      </c>
      <c r="C1194" s="8">
        <v>16.943999999999999</v>
      </c>
      <c r="D1194" s="9">
        <f t="shared" si="91"/>
        <v>16.88</v>
      </c>
      <c r="E1194" s="10">
        <f>MA1SONY[[#This Row],[Adj Close]]-MA1SONY[[#This Row],[Naive Trend ]]</f>
        <v>6.4000000000000057E-2</v>
      </c>
      <c r="F1194" s="6">
        <f t="shared" si="90"/>
        <v>4.0960000000000076E-3</v>
      </c>
      <c r="G1194" s="6">
        <f>ABS(MA1SONY[[#This Row],[Erorr 1]])</f>
        <v>6.4000000000000057E-2</v>
      </c>
      <c r="H1194" s="11">
        <f>MA1SONY[[#This Row],[Abs Erorr 1]]/MA1SONY[[#This Row],[Adj Close]]</f>
        <v>3.7771482530689366E-3</v>
      </c>
      <c r="I1194" s="9">
        <f t="shared" si="93"/>
        <v>16.892666666666667</v>
      </c>
      <c r="J1194" s="12">
        <f>(MA1SONY[[#This Row],[Adj Close]]-MA1SONY[[#This Row],[3-MA]])</f>
        <v>5.1333333333332121E-2</v>
      </c>
      <c r="K1194" s="13">
        <f t="shared" si="92"/>
        <v>2.6351111111109866E-3</v>
      </c>
      <c r="L1194" s="13">
        <f>ABS(MA1SONY[[#This Row],[Erorr 2]])</f>
        <v>5.1333333333332121E-2</v>
      </c>
      <c r="M1194" s="11">
        <f>MA1SONY[[#This Row],[Abs Erorr 2]]/MA1SONY[[#This Row],[Adj Close]]</f>
        <v>3.0295876613156353E-3</v>
      </c>
      <c r="N1194" s="9">
        <f t="shared" si="94"/>
        <v>16.680999999999997</v>
      </c>
      <c r="O1194" s="14">
        <f>MA1SONY[[#This Row],[Adj Close]]-MA1SONY[[#This Row],[6-MA]]</f>
        <v>0.26300000000000168</v>
      </c>
      <c r="P1194" s="13">
        <f>(MA1SONY[[#This Row],[Adj Close]]-N1194)^2</f>
        <v>6.9169000000000883E-2</v>
      </c>
      <c r="Q1194" s="13">
        <f>ABS(MA1SONY[[#This Row],[Erorr 3]])</f>
        <v>0.26300000000000168</v>
      </c>
      <c r="R1194" s="15">
        <f>MA1SONY[[#This Row],[Abs Erorr 3]]/MA1SONY[[#This Row],[Adj Close]]</f>
        <v>1.5521718602455246E-2</v>
      </c>
    </row>
    <row r="1195" spans="2:18">
      <c r="B1195" s="7">
        <v>45517.291666666664</v>
      </c>
      <c r="C1195" s="8">
        <v>17.812000000000001</v>
      </c>
      <c r="D1195" s="9">
        <f t="shared" si="91"/>
        <v>16.943999999999999</v>
      </c>
      <c r="E1195" s="10">
        <f>MA1SONY[[#This Row],[Adj Close]]-MA1SONY[[#This Row],[Naive Trend ]]</f>
        <v>0.8680000000000021</v>
      </c>
      <c r="F1195" s="6">
        <f t="shared" si="90"/>
        <v>0.75342400000000365</v>
      </c>
      <c r="G1195" s="6">
        <f>ABS(MA1SONY[[#This Row],[Erorr 1]])</f>
        <v>0.8680000000000021</v>
      </c>
      <c r="H1195" s="11">
        <f>MA1SONY[[#This Row],[Abs Erorr 1]]/MA1SONY[[#This Row],[Adj Close]]</f>
        <v>4.8731192454525153E-2</v>
      </c>
      <c r="I1195" s="9">
        <f t="shared" si="93"/>
        <v>16.903333333333332</v>
      </c>
      <c r="J1195" s="12">
        <f>(MA1SONY[[#This Row],[Adj Close]]-MA1SONY[[#This Row],[3-MA]])</f>
        <v>0.90866666666666873</v>
      </c>
      <c r="K1195" s="13">
        <f t="shared" si="92"/>
        <v>0.82567511111111491</v>
      </c>
      <c r="L1195" s="13">
        <f>ABS(MA1SONY[[#This Row],[Erorr 2]])</f>
        <v>0.90866666666666873</v>
      </c>
      <c r="M1195" s="11">
        <f>MA1SONY[[#This Row],[Abs Erorr 2]]/MA1SONY[[#This Row],[Adj Close]]</f>
        <v>5.1014297477356203E-2</v>
      </c>
      <c r="N1195" s="9">
        <f t="shared" si="94"/>
        <v>16.784666666666666</v>
      </c>
      <c r="O1195" s="14">
        <f>MA1SONY[[#This Row],[Adj Close]]-MA1SONY[[#This Row],[6-MA]]</f>
        <v>1.0273333333333348</v>
      </c>
      <c r="P1195" s="13">
        <f>(MA1SONY[[#This Row],[Adj Close]]-N1195)^2</f>
        <v>1.0554137777777808</v>
      </c>
      <c r="Q1195" s="13">
        <f>ABS(MA1SONY[[#This Row],[Erorr 3]])</f>
        <v>1.0273333333333348</v>
      </c>
      <c r="R1195" s="15">
        <f>MA1SONY[[#This Row],[Abs Erorr 3]]/MA1SONY[[#This Row],[Adj Close]]</f>
        <v>5.7676472789879557E-2</v>
      </c>
    </row>
    <row r="1196" spans="2:18">
      <c r="B1196" s="7">
        <v>45518.291666666664</v>
      </c>
      <c r="C1196" s="8">
        <v>17.797999999999998</v>
      </c>
      <c r="D1196" s="9">
        <f t="shared" si="91"/>
        <v>17.812000000000001</v>
      </c>
      <c r="E1196" s="10">
        <f>MA1SONY[[#This Row],[Adj Close]]-MA1SONY[[#This Row],[Naive Trend ]]</f>
        <v>-1.4000000000002899E-2</v>
      </c>
      <c r="F1196" s="6">
        <f t="shared" si="90"/>
        <v>1.9600000000008117E-4</v>
      </c>
      <c r="G1196" s="6">
        <f>ABS(MA1SONY[[#This Row],[Erorr 1]])</f>
        <v>1.4000000000002899E-2</v>
      </c>
      <c r="H1196" s="11">
        <f>MA1SONY[[#This Row],[Abs Erorr 1]]/MA1SONY[[#This Row],[Adj Close]]</f>
        <v>7.8660523654359483E-4</v>
      </c>
      <c r="I1196" s="9">
        <f t="shared" si="93"/>
        <v>17.212</v>
      </c>
      <c r="J1196" s="12">
        <f>(MA1SONY[[#This Row],[Adj Close]]-MA1SONY[[#This Row],[3-MA]])</f>
        <v>0.58599999999999852</v>
      </c>
      <c r="K1196" s="13">
        <f t="shared" si="92"/>
        <v>0.34339599999999826</v>
      </c>
      <c r="L1196" s="13">
        <f>ABS(MA1SONY[[#This Row],[Erorr 2]])</f>
        <v>0.58599999999999852</v>
      </c>
      <c r="M1196" s="11">
        <f>MA1SONY[[#This Row],[Abs Erorr 2]]/MA1SONY[[#This Row],[Adj Close]]</f>
        <v>3.2925047758174994E-2</v>
      </c>
      <c r="N1196" s="9">
        <f t="shared" si="94"/>
        <v>17.007333333333332</v>
      </c>
      <c r="O1196" s="14">
        <f>MA1SONY[[#This Row],[Adj Close]]-MA1SONY[[#This Row],[6-MA]]</f>
        <v>0.79066666666666663</v>
      </c>
      <c r="P1196" s="13">
        <f>(MA1SONY[[#This Row],[Adj Close]]-N1196)^2</f>
        <v>0.6251537777777777</v>
      </c>
      <c r="Q1196" s="13">
        <f>ABS(MA1SONY[[#This Row],[Erorr 3]])</f>
        <v>0.79066666666666663</v>
      </c>
      <c r="R1196" s="15">
        <f>MA1SONY[[#This Row],[Abs Erorr 3]]/MA1SONY[[#This Row],[Adj Close]]</f>
        <v>4.4424467168595723E-2</v>
      </c>
    </row>
    <row r="1197" spans="2:18">
      <c r="B1197" s="7">
        <v>45519.291666666664</v>
      </c>
      <c r="C1197" s="8">
        <v>17.692</v>
      </c>
      <c r="D1197" s="9">
        <f t="shared" si="91"/>
        <v>17.797999999999998</v>
      </c>
      <c r="E1197" s="10">
        <f>MA1SONY[[#This Row],[Adj Close]]-MA1SONY[[#This Row],[Naive Trend ]]</f>
        <v>-0.1059999999999981</v>
      </c>
      <c r="F1197" s="6">
        <f t="shared" si="90"/>
        <v>1.1235999999999597E-2</v>
      </c>
      <c r="G1197" s="6">
        <f>ABS(MA1SONY[[#This Row],[Erorr 1]])</f>
        <v>0.1059999999999981</v>
      </c>
      <c r="H1197" s="11">
        <f>MA1SONY[[#This Row],[Abs Erorr 1]]/MA1SONY[[#This Row],[Adj Close]]</f>
        <v>5.9914085462354789E-3</v>
      </c>
      <c r="I1197" s="9">
        <f t="shared" si="93"/>
        <v>17.518000000000001</v>
      </c>
      <c r="J1197" s="12">
        <f>(MA1SONY[[#This Row],[Adj Close]]-MA1SONY[[#This Row],[3-MA]])</f>
        <v>0.17399999999999949</v>
      </c>
      <c r="K1197" s="13">
        <f t="shared" si="92"/>
        <v>3.027599999999982E-2</v>
      </c>
      <c r="L1197" s="13">
        <f>ABS(MA1SONY[[#This Row],[Erorr 2]])</f>
        <v>0.17399999999999949</v>
      </c>
      <c r="M1197" s="11">
        <f>MA1SONY[[#This Row],[Abs Erorr 2]]/MA1SONY[[#This Row],[Adj Close]]</f>
        <v>9.8349536513678212E-3</v>
      </c>
      <c r="N1197" s="9">
        <f t="shared" si="94"/>
        <v>17.205333333333332</v>
      </c>
      <c r="O1197" s="14">
        <f>MA1SONY[[#This Row],[Adj Close]]-MA1SONY[[#This Row],[6-MA]]</f>
        <v>0.48666666666666814</v>
      </c>
      <c r="P1197" s="13">
        <f>(MA1SONY[[#This Row],[Adj Close]]-N1197)^2</f>
        <v>0.23684444444444588</v>
      </c>
      <c r="Q1197" s="13">
        <f>ABS(MA1SONY[[#This Row],[Erorr 3]])</f>
        <v>0.48666666666666814</v>
      </c>
      <c r="R1197" s="15">
        <f>MA1SONY[[#This Row],[Abs Erorr 3]]/MA1SONY[[#This Row],[Adj Close]]</f>
        <v>2.7507724772025104E-2</v>
      </c>
    </row>
    <row r="1198" spans="2:18">
      <c r="B1198" s="7">
        <v>45520.291666666664</v>
      </c>
      <c r="C1198" s="8">
        <v>18.047999999999998</v>
      </c>
      <c r="D1198" s="9">
        <f t="shared" si="91"/>
        <v>17.692</v>
      </c>
      <c r="E1198" s="10">
        <f>MA1SONY[[#This Row],[Adj Close]]-MA1SONY[[#This Row],[Naive Trend ]]</f>
        <v>0.3559999999999981</v>
      </c>
      <c r="F1198" s="6">
        <f t="shared" si="90"/>
        <v>0.12673599999999866</v>
      </c>
      <c r="G1198" s="6">
        <f>ABS(MA1SONY[[#This Row],[Erorr 1]])</f>
        <v>0.3559999999999981</v>
      </c>
      <c r="H1198" s="11">
        <f>MA1SONY[[#This Row],[Abs Erorr 1]]/MA1SONY[[#This Row],[Adj Close]]</f>
        <v>1.9725177304964436E-2</v>
      </c>
      <c r="I1198" s="9">
        <f t="shared" si="93"/>
        <v>17.767333333333333</v>
      </c>
      <c r="J1198" s="12">
        <f>(MA1SONY[[#This Row],[Adj Close]]-MA1SONY[[#This Row],[3-MA]])</f>
        <v>0.28066666666666507</v>
      </c>
      <c r="K1198" s="13">
        <f t="shared" si="92"/>
        <v>7.8773777777776874E-2</v>
      </c>
      <c r="L1198" s="13">
        <f>ABS(MA1SONY[[#This Row],[Erorr 2]])</f>
        <v>0.28066666666666507</v>
      </c>
      <c r="M1198" s="11">
        <f>MA1SONY[[#This Row],[Abs Erorr 2]]/MA1SONY[[#This Row],[Adj Close]]</f>
        <v>1.5551122931441994E-2</v>
      </c>
      <c r="N1198" s="9">
        <f t="shared" si="94"/>
        <v>17.335333333333335</v>
      </c>
      <c r="O1198" s="14">
        <f>MA1SONY[[#This Row],[Adj Close]]-MA1SONY[[#This Row],[6-MA]]</f>
        <v>0.71266666666666367</v>
      </c>
      <c r="P1198" s="13">
        <f>(MA1SONY[[#This Row],[Adj Close]]-N1198)^2</f>
        <v>0.50789377777777356</v>
      </c>
      <c r="Q1198" s="13">
        <f>ABS(MA1SONY[[#This Row],[Erorr 3]])</f>
        <v>0.71266666666666367</v>
      </c>
      <c r="R1198" s="15">
        <f>MA1SONY[[#This Row],[Abs Erorr 3]]/MA1SONY[[#This Row],[Adj Close]]</f>
        <v>3.9487293144207875E-2</v>
      </c>
    </row>
    <row r="1199" spans="2:18">
      <c r="B1199" s="7">
        <v>45523.291666666664</v>
      </c>
      <c r="C1199" s="8">
        <v>18.29</v>
      </c>
      <c r="D1199" s="9">
        <f t="shared" si="91"/>
        <v>18.047999999999998</v>
      </c>
      <c r="E1199" s="10">
        <f>MA1SONY[[#This Row],[Adj Close]]-MA1SONY[[#This Row],[Naive Trend ]]</f>
        <v>0.24200000000000088</v>
      </c>
      <c r="F1199" s="6">
        <f t="shared" si="90"/>
        <v>5.8564000000000428E-2</v>
      </c>
      <c r="G1199" s="6">
        <f>ABS(MA1SONY[[#This Row],[Erorr 1]])</f>
        <v>0.24200000000000088</v>
      </c>
      <c r="H1199" s="11">
        <f>MA1SONY[[#This Row],[Abs Erorr 1]]/MA1SONY[[#This Row],[Adj Close]]</f>
        <v>1.3231273920175007E-2</v>
      </c>
      <c r="I1199" s="9">
        <f t="shared" si="93"/>
        <v>17.846</v>
      </c>
      <c r="J1199" s="12">
        <f>(MA1SONY[[#This Row],[Adj Close]]-MA1SONY[[#This Row],[3-MA]])</f>
        <v>0.44399999999999906</v>
      </c>
      <c r="K1199" s="13">
        <f t="shared" si="92"/>
        <v>0.19713599999999917</v>
      </c>
      <c r="L1199" s="13">
        <f>ABS(MA1SONY[[#This Row],[Erorr 2]])</f>
        <v>0.44399999999999906</v>
      </c>
      <c r="M1199" s="11">
        <f>MA1SONY[[#This Row],[Abs Erorr 2]]/MA1SONY[[#This Row],[Adj Close]]</f>
        <v>2.4275560415527562E-2</v>
      </c>
      <c r="N1199" s="9">
        <f t="shared" si="94"/>
        <v>17.529</v>
      </c>
      <c r="O1199" s="14">
        <f>MA1SONY[[#This Row],[Adj Close]]-MA1SONY[[#This Row],[6-MA]]</f>
        <v>0.76099999999999923</v>
      </c>
      <c r="P1199" s="13">
        <f>(MA1SONY[[#This Row],[Adj Close]]-N1199)^2</f>
        <v>0.57912099999999889</v>
      </c>
      <c r="Q1199" s="13">
        <f>ABS(MA1SONY[[#This Row],[Erorr 3]])</f>
        <v>0.76099999999999923</v>
      </c>
      <c r="R1199" s="15">
        <f>MA1SONY[[#This Row],[Abs Erorr 3]]/MA1SONY[[#This Row],[Adj Close]]</f>
        <v>4.1607435757244356E-2</v>
      </c>
    </row>
    <row r="1200" spans="2:18">
      <c r="B1200" s="7">
        <v>45524.291666666664</v>
      </c>
      <c r="C1200" s="8">
        <v>18.158000000000001</v>
      </c>
      <c r="D1200" s="9">
        <f t="shared" si="91"/>
        <v>18.29</v>
      </c>
      <c r="E1200" s="10">
        <f>MA1SONY[[#This Row],[Adj Close]]-MA1SONY[[#This Row],[Naive Trend ]]</f>
        <v>-0.1319999999999979</v>
      </c>
      <c r="F1200" s="6">
        <f t="shared" si="90"/>
        <v>1.7423999999999443E-2</v>
      </c>
      <c r="G1200" s="6">
        <f>ABS(MA1SONY[[#This Row],[Erorr 1]])</f>
        <v>0.1319999999999979</v>
      </c>
      <c r="H1200" s="11">
        <f>MA1SONY[[#This Row],[Abs Erorr 1]]/MA1SONY[[#This Row],[Adj Close]]</f>
        <v>7.2695230752284328E-3</v>
      </c>
      <c r="I1200" s="9">
        <f t="shared" si="93"/>
        <v>18.009999999999998</v>
      </c>
      <c r="J1200" s="12">
        <f>(MA1SONY[[#This Row],[Adj Close]]-MA1SONY[[#This Row],[3-MA]])</f>
        <v>0.14800000000000324</v>
      </c>
      <c r="K1200" s="13">
        <f t="shared" si="92"/>
        <v>2.1904000000000957E-2</v>
      </c>
      <c r="L1200" s="13">
        <f>ABS(MA1SONY[[#This Row],[Erorr 2]])</f>
        <v>0.14800000000000324</v>
      </c>
      <c r="M1200" s="11">
        <f>MA1SONY[[#This Row],[Abs Erorr 2]]/MA1SONY[[#This Row],[Adj Close]]</f>
        <v>8.1506773873776424E-3</v>
      </c>
      <c r="N1200" s="9">
        <f t="shared" si="94"/>
        <v>17.763999999999999</v>
      </c>
      <c r="O1200" s="14">
        <f>MA1SONY[[#This Row],[Adj Close]]-MA1SONY[[#This Row],[6-MA]]</f>
        <v>0.3940000000000019</v>
      </c>
      <c r="P1200" s="13">
        <f>(MA1SONY[[#This Row],[Adj Close]]-N1200)^2</f>
        <v>0.15523600000000151</v>
      </c>
      <c r="Q1200" s="13">
        <f>ABS(MA1SONY[[#This Row],[Erorr 3]])</f>
        <v>0.3940000000000019</v>
      </c>
      <c r="R1200" s="15">
        <f>MA1SONY[[#This Row],[Abs Erorr 3]]/MA1SONY[[#This Row],[Adj Close]]</f>
        <v>2.1698424936667137E-2</v>
      </c>
    </row>
    <row r="1201" spans="2:18">
      <c r="B1201" s="7">
        <v>45525.291666666664</v>
      </c>
      <c r="C1201" s="8">
        <v>18.558</v>
      </c>
      <c r="D1201" s="9">
        <f t="shared" si="91"/>
        <v>18.158000000000001</v>
      </c>
      <c r="E1201" s="10">
        <f>MA1SONY[[#This Row],[Adj Close]]-MA1SONY[[#This Row],[Naive Trend ]]</f>
        <v>0.39999999999999858</v>
      </c>
      <c r="F1201" s="6">
        <f t="shared" si="90"/>
        <v>0.15999999999999887</v>
      </c>
      <c r="G1201" s="6">
        <f>ABS(MA1SONY[[#This Row],[Erorr 1]])</f>
        <v>0.39999999999999858</v>
      </c>
      <c r="H1201" s="11">
        <f>MA1SONY[[#This Row],[Abs Erorr 1]]/MA1SONY[[#This Row],[Adj Close]]</f>
        <v>2.155404677228142E-2</v>
      </c>
      <c r="I1201" s="9">
        <f t="shared" si="93"/>
        <v>18.165333333333333</v>
      </c>
      <c r="J1201" s="12">
        <f>(MA1SONY[[#This Row],[Adj Close]]-MA1SONY[[#This Row],[3-MA]])</f>
        <v>0.39266666666666694</v>
      </c>
      <c r="K1201" s="13">
        <f t="shared" si="92"/>
        <v>0.15418711111111133</v>
      </c>
      <c r="L1201" s="13">
        <f>ABS(MA1SONY[[#This Row],[Erorr 2]])</f>
        <v>0.39266666666666694</v>
      </c>
      <c r="M1201" s="11">
        <f>MA1SONY[[#This Row],[Abs Erorr 2]]/MA1SONY[[#This Row],[Adj Close]]</f>
        <v>2.1158889248123015E-2</v>
      </c>
      <c r="N1201" s="9">
        <f t="shared" si="94"/>
        <v>17.966333333333331</v>
      </c>
      <c r="O1201" s="14">
        <f>MA1SONY[[#This Row],[Adj Close]]-MA1SONY[[#This Row],[6-MA]]</f>
        <v>0.59166666666666856</v>
      </c>
      <c r="P1201" s="13">
        <f>(MA1SONY[[#This Row],[Adj Close]]-N1201)^2</f>
        <v>0.35006944444444671</v>
      </c>
      <c r="Q1201" s="13">
        <f>ABS(MA1SONY[[#This Row],[Erorr 3]])</f>
        <v>0.59166666666666856</v>
      </c>
      <c r="R1201" s="15">
        <f>MA1SONY[[#This Row],[Abs Erorr 3]]/MA1SONY[[#This Row],[Adj Close]]</f>
        <v>3.1882027517333149E-2</v>
      </c>
    </row>
    <row r="1202" spans="2:18">
      <c r="B1202" s="7">
        <v>45526.291666666664</v>
      </c>
      <c r="C1202" s="8">
        <v>18.257999999999999</v>
      </c>
      <c r="D1202" s="9">
        <f t="shared" si="91"/>
        <v>18.558</v>
      </c>
      <c r="E1202" s="10">
        <f>MA1SONY[[#This Row],[Adj Close]]-MA1SONY[[#This Row],[Naive Trend ]]</f>
        <v>-0.30000000000000071</v>
      </c>
      <c r="F1202" s="6">
        <f t="shared" si="90"/>
        <v>9.0000000000000427E-2</v>
      </c>
      <c r="G1202" s="6">
        <f>ABS(MA1SONY[[#This Row],[Erorr 1]])</f>
        <v>0.30000000000000071</v>
      </c>
      <c r="H1202" s="11">
        <f>MA1SONY[[#This Row],[Abs Erorr 1]]/MA1SONY[[#This Row],[Adj Close]]</f>
        <v>1.6431153466973422E-2</v>
      </c>
      <c r="I1202" s="9">
        <f t="shared" si="93"/>
        <v>18.335333333333335</v>
      </c>
      <c r="J1202" s="12">
        <f>(MA1SONY[[#This Row],[Adj Close]]-MA1SONY[[#This Row],[3-MA]])</f>
        <v>-7.7333333333335474E-2</v>
      </c>
      <c r="K1202" s="13">
        <f t="shared" si="92"/>
        <v>5.9804444444447758E-3</v>
      </c>
      <c r="L1202" s="13">
        <f>ABS(MA1SONY[[#This Row],[Erorr 2]])</f>
        <v>7.7333333333335474E-2</v>
      </c>
      <c r="M1202" s="11">
        <f>MA1SONY[[#This Row],[Abs Erorr 2]]/MA1SONY[[#This Row],[Adj Close]]</f>
        <v>4.235586227042145E-3</v>
      </c>
      <c r="N1202" s="9">
        <f t="shared" si="94"/>
        <v>18.090666666666667</v>
      </c>
      <c r="O1202" s="14">
        <f>MA1SONY[[#This Row],[Adj Close]]-MA1SONY[[#This Row],[6-MA]]</f>
        <v>0.16733333333333178</v>
      </c>
      <c r="P1202" s="13">
        <f>(MA1SONY[[#This Row],[Adj Close]]-N1202)^2</f>
        <v>2.8000444444443925E-2</v>
      </c>
      <c r="Q1202" s="13">
        <f>ABS(MA1SONY[[#This Row],[Erorr 3]])</f>
        <v>0.16733333333333178</v>
      </c>
      <c r="R1202" s="15">
        <f>MA1SONY[[#This Row],[Abs Erorr 3]]/MA1SONY[[#This Row],[Adj Close]]</f>
        <v>9.1649322671339562E-3</v>
      </c>
    </row>
    <row r="1203" spans="2:18">
      <c r="B1203" s="7">
        <v>45527.291666666664</v>
      </c>
      <c r="C1203" s="8">
        <v>18.478000000000002</v>
      </c>
      <c r="D1203" s="9">
        <f t="shared" si="91"/>
        <v>18.257999999999999</v>
      </c>
      <c r="E1203" s="10">
        <f>MA1SONY[[#This Row],[Adj Close]]-MA1SONY[[#This Row],[Naive Trend ]]</f>
        <v>0.22000000000000242</v>
      </c>
      <c r="F1203" s="6">
        <f t="shared" si="90"/>
        <v>4.840000000000106E-2</v>
      </c>
      <c r="G1203" s="6">
        <f>ABS(MA1SONY[[#This Row],[Erorr 1]])</f>
        <v>0.22000000000000242</v>
      </c>
      <c r="H1203" s="11">
        <f>MA1SONY[[#This Row],[Abs Erorr 1]]/MA1SONY[[#This Row],[Adj Close]]</f>
        <v>1.190605043835926E-2</v>
      </c>
      <c r="I1203" s="9">
        <f t="shared" si="93"/>
        <v>18.324666666666669</v>
      </c>
      <c r="J1203" s="12">
        <f>(MA1SONY[[#This Row],[Adj Close]]-MA1SONY[[#This Row],[3-MA]])</f>
        <v>0.15333333333333243</v>
      </c>
      <c r="K1203" s="13">
        <f t="shared" si="92"/>
        <v>2.3511111111110834E-2</v>
      </c>
      <c r="L1203" s="13">
        <f>ABS(MA1SONY[[#This Row],[Erorr 2]])</f>
        <v>0.15333333333333243</v>
      </c>
      <c r="M1203" s="11">
        <f>MA1SONY[[#This Row],[Abs Erorr 2]]/MA1SONY[[#This Row],[Adj Close]]</f>
        <v>8.2981563661290413E-3</v>
      </c>
      <c r="N1203" s="9">
        <f t="shared" si="94"/>
        <v>18.167333333333328</v>
      </c>
      <c r="O1203" s="14">
        <f>MA1SONY[[#This Row],[Adj Close]]-MA1SONY[[#This Row],[6-MA]]</f>
        <v>0.31066666666667331</v>
      </c>
      <c r="P1203" s="13">
        <f>(MA1SONY[[#This Row],[Adj Close]]-N1203)^2</f>
        <v>9.6513777777781903E-2</v>
      </c>
      <c r="Q1203" s="13">
        <f>ABS(MA1SONY[[#This Row],[Erorr 3]])</f>
        <v>0.31066666666667331</v>
      </c>
      <c r="R1203" s="15">
        <f>MA1SONY[[#This Row],[Abs Erorr 3]]/MA1SONY[[#This Row],[Adj Close]]</f>
        <v>1.681278637659234E-2</v>
      </c>
    </row>
    <row r="1204" spans="2:18">
      <c r="B1204" s="7">
        <v>45530.291666666664</v>
      </c>
      <c r="C1204" s="8">
        <v>18.562000000000001</v>
      </c>
      <c r="D1204" s="9">
        <f t="shared" si="91"/>
        <v>18.478000000000002</v>
      </c>
      <c r="E1204" s="10">
        <f>MA1SONY[[#This Row],[Adj Close]]-MA1SONY[[#This Row],[Naive Trend ]]</f>
        <v>8.3999999999999631E-2</v>
      </c>
      <c r="F1204" s="6">
        <f t="shared" si="90"/>
        <v>7.0559999999999382E-3</v>
      </c>
      <c r="G1204" s="6">
        <f>ABS(MA1SONY[[#This Row],[Erorr 1]])</f>
        <v>8.3999999999999631E-2</v>
      </c>
      <c r="H1204" s="11">
        <f>MA1SONY[[#This Row],[Abs Erorr 1]]/MA1SONY[[#This Row],[Adj Close]]</f>
        <v>4.5253744208598005E-3</v>
      </c>
      <c r="I1204" s="9">
        <f t="shared" si="93"/>
        <v>18.431333333333335</v>
      </c>
      <c r="J1204" s="12">
        <f>(MA1SONY[[#This Row],[Adj Close]]-MA1SONY[[#This Row],[3-MA]])</f>
        <v>0.13066666666666649</v>
      </c>
      <c r="K1204" s="13">
        <f t="shared" si="92"/>
        <v>1.7073777777777729E-2</v>
      </c>
      <c r="L1204" s="13">
        <f>ABS(MA1SONY[[#This Row],[Erorr 2]])</f>
        <v>0.13066666666666649</v>
      </c>
      <c r="M1204" s="11">
        <f>MA1SONY[[#This Row],[Abs Erorr 2]]/MA1SONY[[#This Row],[Adj Close]]</f>
        <v>7.039471321337489E-3</v>
      </c>
      <c r="N1204" s="9">
        <f t="shared" si="94"/>
        <v>18.298333333333332</v>
      </c>
      <c r="O1204" s="14">
        <f>MA1SONY[[#This Row],[Adj Close]]-MA1SONY[[#This Row],[6-MA]]</f>
        <v>0.26366666666666916</v>
      </c>
      <c r="P1204" s="13">
        <f>(MA1SONY[[#This Row],[Adj Close]]-N1204)^2</f>
        <v>6.952011111111242E-2</v>
      </c>
      <c r="Q1204" s="13">
        <f>ABS(MA1SONY[[#This Row],[Erorr 3]])</f>
        <v>0.26366666666666916</v>
      </c>
      <c r="R1204" s="15">
        <f>MA1SONY[[#This Row],[Abs Erorr 3]]/MA1SONY[[#This Row],[Adj Close]]</f>
        <v>1.4204647487699016E-2</v>
      </c>
    </row>
    <row r="1205" spans="2:18">
      <c r="B1205" s="7">
        <v>45531.291666666664</v>
      </c>
      <c r="C1205" s="8">
        <v>19.213999999999999</v>
      </c>
      <c r="D1205" s="9">
        <f t="shared" si="91"/>
        <v>18.562000000000001</v>
      </c>
      <c r="E1205" s="10">
        <f>MA1SONY[[#This Row],[Adj Close]]-MA1SONY[[#This Row],[Naive Trend ]]</f>
        <v>0.65199999999999747</v>
      </c>
      <c r="F1205" s="6">
        <f t="shared" si="90"/>
        <v>0.42510399999999671</v>
      </c>
      <c r="G1205" s="6">
        <f>ABS(MA1SONY[[#This Row],[Erorr 1]])</f>
        <v>0.65199999999999747</v>
      </c>
      <c r="H1205" s="11">
        <f>MA1SONY[[#This Row],[Abs Erorr 1]]/MA1SONY[[#This Row],[Adj Close]]</f>
        <v>3.3933590090558838E-2</v>
      </c>
      <c r="I1205" s="9">
        <f t="shared" si="93"/>
        <v>18.432666666666666</v>
      </c>
      <c r="J1205" s="12">
        <f>(MA1SONY[[#This Row],[Adj Close]]-MA1SONY[[#This Row],[3-MA]])</f>
        <v>0.78133333333333255</v>
      </c>
      <c r="K1205" s="13">
        <f t="shared" si="92"/>
        <v>0.61048177777777657</v>
      </c>
      <c r="L1205" s="13">
        <f>ABS(MA1SONY[[#This Row],[Erorr 2]])</f>
        <v>0.78133333333333255</v>
      </c>
      <c r="M1205" s="11">
        <f>MA1SONY[[#This Row],[Abs Erorr 2]]/MA1SONY[[#This Row],[Adj Close]]</f>
        <v>4.066479303285795E-2</v>
      </c>
      <c r="N1205" s="9">
        <f t="shared" si="94"/>
        <v>18.383999999999997</v>
      </c>
      <c r="O1205" s="14">
        <f>MA1SONY[[#This Row],[Adj Close]]-MA1SONY[[#This Row],[6-MA]]</f>
        <v>0.83000000000000185</v>
      </c>
      <c r="P1205" s="13">
        <f>(MA1SONY[[#This Row],[Adj Close]]-N1205)^2</f>
        <v>0.68890000000000307</v>
      </c>
      <c r="Q1205" s="13">
        <f>ABS(MA1SONY[[#This Row],[Erorr 3]])</f>
        <v>0.83000000000000185</v>
      </c>
      <c r="R1205" s="15">
        <f>MA1SONY[[#This Row],[Abs Erorr 3]]/MA1SONY[[#This Row],[Adj Close]]</f>
        <v>4.3197668366815961E-2</v>
      </c>
    </row>
    <row r="1206" spans="2:18">
      <c r="B1206" s="7">
        <v>45532.291666666664</v>
      </c>
      <c r="C1206" s="8">
        <v>19.350000000000001</v>
      </c>
      <c r="D1206" s="9">
        <f t="shared" si="91"/>
        <v>19.213999999999999</v>
      </c>
      <c r="E1206" s="10">
        <f>MA1SONY[[#This Row],[Adj Close]]-MA1SONY[[#This Row],[Naive Trend ]]</f>
        <v>0.13600000000000279</v>
      </c>
      <c r="F1206" s="6">
        <f t="shared" si="90"/>
        <v>1.8496000000000758E-2</v>
      </c>
      <c r="G1206" s="6">
        <f>ABS(MA1SONY[[#This Row],[Erorr 1]])</f>
        <v>0.13600000000000279</v>
      </c>
      <c r="H1206" s="11">
        <f>MA1SONY[[#This Row],[Abs Erorr 1]]/MA1SONY[[#This Row],[Adj Close]]</f>
        <v>7.0284237726099628E-3</v>
      </c>
      <c r="I1206" s="9">
        <f t="shared" si="93"/>
        <v>18.751333333333335</v>
      </c>
      <c r="J1206" s="12">
        <f>(MA1SONY[[#This Row],[Adj Close]]-MA1SONY[[#This Row],[3-MA]])</f>
        <v>0.59866666666666646</v>
      </c>
      <c r="K1206" s="13">
        <f t="shared" si="92"/>
        <v>0.35840177777777754</v>
      </c>
      <c r="L1206" s="13">
        <f>ABS(MA1SONY[[#This Row],[Erorr 2]])</f>
        <v>0.59866666666666646</v>
      </c>
      <c r="M1206" s="11">
        <f>MA1SONY[[#This Row],[Abs Erorr 2]]/MA1SONY[[#This Row],[Adj Close]]</f>
        <v>3.093884582256674E-2</v>
      </c>
      <c r="N1206" s="9">
        <f t="shared" si="94"/>
        <v>18.538</v>
      </c>
      <c r="O1206" s="14">
        <f>MA1SONY[[#This Row],[Adj Close]]-MA1SONY[[#This Row],[6-MA]]</f>
        <v>0.81200000000000117</v>
      </c>
      <c r="P1206" s="13">
        <f>(MA1SONY[[#This Row],[Adj Close]]-N1206)^2</f>
        <v>0.65934400000000193</v>
      </c>
      <c r="Q1206" s="13">
        <f>ABS(MA1SONY[[#This Row],[Erorr 3]])</f>
        <v>0.81200000000000117</v>
      </c>
      <c r="R1206" s="15">
        <f>MA1SONY[[#This Row],[Abs Erorr 3]]/MA1SONY[[#This Row],[Adj Close]]</f>
        <v>4.1963824289405739E-2</v>
      </c>
    </row>
    <row r="1207" spans="2:18">
      <c r="B1207" s="7">
        <v>45533.291666666664</v>
      </c>
      <c r="C1207" s="8">
        <v>19.361999999999998</v>
      </c>
      <c r="D1207" s="9">
        <f t="shared" si="91"/>
        <v>19.350000000000001</v>
      </c>
      <c r="E1207" s="10">
        <f>MA1SONY[[#This Row],[Adj Close]]-MA1SONY[[#This Row],[Naive Trend ]]</f>
        <v>1.1999999999996902E-2</v>
      </c>
      <c r="F1207" s="6">
        <f t="shared" si="90"/>
        <v>1.4399999999992565E-4</v>
      </c>
      <c r="G1207" s="6">
        <f>ABS(MA1SONY[[#This Row],[Erorr 1]])</f>
        <v>1.1999999999996902E-2</v>
      </c>
      <c r="H1207" s="11">
        <f>MA1SONY[[#This Row],[Abs Erorr 1]]/MA1SONY[[#This Row],[Adj Close]]</f>
        <v>6.1977068484644676E-4</v>
      </c>
      <c r="I1207" s="9">
        <f t="shared" si="93"/>
        <v>19.041999999999998</v>
      </c>
      <c r="J1207" s="12">
        <f>(MA1SONY[[#This Row],[Adj Close]]-MA1SONY[[#This Row],[3-MA]])</f>
        <v>0.32000000000000028</v>
      </c>
      <c r="K1207" s="13">
        <f t="shared" si="92"/>
        <v>0.10240000000000019</v>
      </c>
      <c r="L1207" s="13">
        <f>ABS(MA1SONY[[#This Row],[Erorr 2]])</f>
        <v>0.32000000000000028</v>
      </c>
      <c r="M1207" s="11">
        <f>MA1SONY[[#This Row],[Abs Erorr 2]]/MA1SONY[[#This Row],[Adj Close]]</f>
        <v>1.6527218262576197E-2</v>
      </c>
      <c r="N1207" s="9">
        <f t="shared" si="94"/>
        <v>18.736666666666668</v>
      </c>
      <c r="O1207" s="14">
        <f>MA1SONY[[#This Row],[Adj Close]]-MA1SONY[[#This Row],[6-MA]]</f>
        <v>0.62533333333333019</v>
      </c>
      <c r="P1207" s="13">
        <f>(MA1SONY[[#This Row],[Adj Close]]-N1207)^2</f>
        <v>0.39104177777777382</v>
      </c>
      <c r="Q1207" s="13">
        <f>ABS(MA1SONY[[#This Row],[Erorr 3]])</f>
        <v>0.62533333333333019</v>
      </c>
      <c r="R1207" s="15">
        <f>MA1SONY[[#This Row],[Abs Erorr 3]]/MA1SONY[[#This Row],[Adj Close]]</f>
        <v>3.2296939021450789E-2</v>
      </c>
    </row>
    <row r="1208" spans="2:18">
      <c r="B1208" s="7">
        <v>45534.291666666664</v>
      </c>
      <c r="C1208" s="8">
        <v>19.512</v>
      </c>
      <c r="D1208" s="9">
        <f t="shared" si="91"/>
        <v>19.361999999999998</v>
      </c>
      <c r="E1208" s="10">
        <f>MA1SONY[[#This Row],[Adj Close]]-MA1SONY[[#This Row],[Naive Trend ]]</f>
        <v>0.15000000000000213</v>
      </c>
      <c r="F1208" s="6">
        <f t="shared" si="90"/>
        <v>2.2500000000000641E-2</v>
      </c>
      <c r="G1208" s="6">
        <f>ABS(MA1SONY[[#This Row],[Erorr 1]])</f>
        <v>0.15000000000000213</v>
      </c>
      <c r="H1208" s="11">
        <f>MA1SONY[[#This Row],[Abs Erorr 1]]/MA1SONY[[#This Row],[Adj Close]]</f>
        <v>7.6875768757688669E-3</v>
      </c>
      <c r="I1208" s="9">
        <f t="shared" si="93"/>
        <v>19.308666666666667</v>
      </c>
      <c r="J1208" s="12">
        <f>(MA1SONY[[#This Row],[Adj Close]]-MA1SONY[[#This Row],[3-MA]])</f>
        <v>0.20333333333333314</v>
      </c>
      <c r="K1208" s="13">
        <f t="shared" si="92"/>
        <v>4.1344444444444364E-2</v>
      </c>
      <c r="L1208" s="13">
        <f>ABS(MA1SONY[[#This Row],[Erorr 2]])</f>
        <v>0.20333333333333314</v>
      </c>
      <c r="M1208" s="11">
        <f>MA1SONY[[#This Row],[Abs Erorr 2]]/MA1SONY[[#This Row],[Adj Close]]</f>
        <v>1.0420937542708751E-2</v>
      </c>
      <c r="N1208" s="9">
        <f t="shared" si="94"/>
        <v>18.870666666666665</v>
      </c>
      <c r="O1208" s="14">
        <f>MA1SONY[[#This Row],[Adj Close]]-MA1SONY[[#This Row],[6-MA]]</f>
        <v>0.64133333333333553</v>
      </c>
      <c r="P1208" s="13">
        <f>(MA1SONY[[#This Row],[Adj Close]]-N1208)^2</f>
        <v>0.41130844444444725</v>
      </c>
      <c r="Q1208" s="13">
        <f>ABS(MA1SONY[[#This Row],[Erorr 3]])</f>
        <v>0.64133333333333553</v>
      </c>
      <c r="R1208" s="15">
        <f>MA1SONY[[#This Row],[Abs Erorr 3]]/MA1SONY[[#This Row],[Adj Close]]</f>
        <v>3.2868662019953643E-2</v>
      </c>
    </row>
    <row r="1209" spans="2:18">
      <c r="B1209" s="7">
        <v>45538.291666666664</v>
      </c>
      <c r="C1209" s="8">
        <v>19.096</v>
      </c>
      <c r="D1209" s="9">
        <f t="shared" si="91"/>
        <v>19.512</v>
      </c>
      <c r="E1209" s="10">
        <f>MA1SONY[[#This Row],[Adj Close]]-MA1SONY[[#This Row],[Naive Trend ]]</f>
        <v>-0.41600000000000037</v>
      </c>
      <c r="F1209" s="6">
        <f t="shared" si="90"/>
        <v>0.17305600000000032</v>
      </c>
      <c r="G1209" s="6">
        <f>ABS(MA1SONY[[#This Row],[Erorr 1]])</f>
        <v>0.41600000000000037</v>
      </c>
      <c r="H1209" s="11">
        <f>MA1SONY[[#This Row],[Abs Erorr 1]]/MA1SONY[[#This Row],[Adj Close]]</f>
        <v>2.1784666945957289E-2</v>
      </c>
      <c r="I1209" s="9">
        <f t="shared" si="93"/>
        <v>19.408000000000001</v>
      </c>
      <c r="J1209" s="12">
        <f>(MA1SONY[[#This Row],[Adj Close]]-MA1SONY[[#This Row],[3-MA]])</f>
        <v>-0.31200000000000117</v>
      </c>
      <c r="K1209" s="13">
        <f t="shared" si="92"/>
        <v>9.7344000000000722E-2</v>
      </c>
      <c r="L1209" s="13">
        <f>ABS(MA1SONY[[#This Row],[Erorr 2]])</f>
        <v>0.31200000000000117</v>
      </c>
      <c r="M1209" s="11">
        <f>MA1SONY[[#This Row],[Abs Erorr 2]]/MA1SONY[[#This Row],[Adj Close]]</f>
        <v>1.6338500209468011E-2</v>
      </c>
      <c r="N1209" s="9">
        <f t="shared" si="94"/>
        <v>19.079666666666668</v>
      </c>
      <c r="O1209" s="14">
        <f>MA1SONY[[#This Row],[Adj Close]]-MA1SONY[[#This Row],[6-MA]]</f>
        <v>1.6333333333331979E-2</v>
      </c>
      <c r="P1209" s="13">
        <f>(MA1SONY[[#This Row],[Adj Close]]-N1209)^2</f>
        <v>2.6677777777773355E-4</v>
      </c>
      <c r="Q1209" s="13">
        <f>ABS(MA1SONY[[#This Row],[Erorr 3]])</f>
        <v>1.6333333333331979E-2</v>
      </c>
      <c r="R1209" s="15">
        <f>MA1SONY[[#This Row],[Abs Erorr 3]]/MA1SONY[[#This Row],[Adj Close]]</f>
        <v>8.5532746823062313E-4</v>
      </c>
    </row>
    <row r="1210" spans="2:18">
      <c r="B1210" s="7">
        <v>45539.291666666664</v>
      </c>
      <c r="C1210" s="8">
        <v>18.891999999999999</v>
      </c>
      <c r="D1210" s="9">
        <f t="shared" si="91"/>
        <v>19.096</v>
      </c>
      <c r="E1210" s="10">
        <f>MA1SONY[[#This Row],[Adj Close]]-MA1SONY[[#This Row],[Naive Trend ]]</f>
        <v>-0.20400000000000063</v>
      </c>
      <c r="F1210" s="6">
        <f t="shared" si="90"/>
        <v>4.1616000000000257E-2</v>
      </c>
      <c r="G1210" s="6">
        <f>ABS(MA1SONY[[#This Row],[Erorr 1]])</f>
        <v>0.20400000000000063</v>
      </c>
      <c r="H1210" s="11">
        <f>MA1SONY[[#This Row],[Abs Erorr 1]]/MA1SONY[[#This Row],[Adj Close]]</f>
        <v>1.0798221469405072E-2</v>
      </c>
      <c r="I1210" s="9">
        <f t="shared" si="93"/>
        <v>19.323333333333334</v>
      </c>
      <c r="J1210" s="12">
        <f>(MA1SONY[[#This Row],[Adj Close]]-MA1SONY[[#This Row],[3-MA]])</f>
        <v>-0.43133333333333468</v>
      </c>
      <c r="K1210" s="13">
        <f t="shared" si="92"/>
        <v>0.1860484444444456</v>
      </c>
      <c r="L1210" s="13">
        <f>ABS(MA1SONY[[#This Row],[Erorr 2]])</f>
        <v>0.43133333333333468</v>
      </c>
      <c r="M1210" s="11">
        <f>MA1SONY[[#This Row],[Abs Erorr 2]]/MA1SONY[[#This Row],[Adj Close]]</f>
        <v>2.2831533629755173E-2</v>
      </c>
      <c r="N1210" s="9">
        <f t="shared" si="94"/>
        <v>19.182666666666666</v>
      </c>
      <c r="O1210" s="14">
        <f>MA1SONY[[#This Row],[Adj Close]]-MA1SONY[[#This Row],[6-MA]]</f>
        <v>-0.29066666666666663</v>
      </c>
      <c r="P1210" s="13">
        <f>(MA1SONY[[#This Row],[Adj Close]]-N1210)^2</f>
        <v>8.4487111111111082E-2</v>
      </c>
      <c r="Q1210" s="13">
        <f>ABS(MA1SONY[[#This Row],[Erorr 3]])</f>
        <v>0.29066666666666663</v>
      </c>
      <c r="R1210" s="15">
        <f>MA1SONY[[#This Row],[Abs Erorr 3]]/MA1SONY[[#This Row],[Adj Close]]</f>
        <v>1.5385701178629401E-2</v>
      </c>
    </row>
    <row r="1211" spans="2:18">
      <c r="B1211" s="7">
        <v>45540.291666666664</v>
      </c>
      <c r="C1211" s="8">
        <v>18.872</v>
      </c>
      <c r="D1211" s="9">
        <f t="shared" si="91"/>
        <v>18.891999999999999</v>
      </c>
      <c r="E1211" s="10">
        <f>MA1SONY[[#This Row],[Adj Close]]-MA1SONY[[#This Row],[Naive Trend ]]</f>
        <v>-1.9999999999999574E-2</v>
      </c>
      <c r="F1211" s="6">
        <f t="shared" si="90"/>
        <v>3.9999999999998294E-4</v>
      </c>
      <c r="G1211" s="6">
        <f>ABS(MA1SONY[[#This Row],[Erorr 1]])</f>
        <v>1.9999999999999574E-2</v>
      </c>
      <c r="H1211" s="11">
        <f>MA1SONY[[#This Row],[Abs Erorr 1]]/MA1SONY[[#This Row],[Adj Close]]</f>
        <v>1.0597710894446573E-3</v>
      </c>
      <c r="I1211" s="9">
        <f t="shared" si="93"/>
        <v>19.166666666666668</v>
      </c>
      <c r="J1211" s="12">
        <f>(MA1SONY[[#This Row],[Adj Close]]-MA1SONY[[#This Row],[3-MA]])</f>
        <v>-0.29466666666666796</v>
      </c>
      <c r="K1211" s="13">
        <f t="shared" si="92"/>
        <v>8.6828444444445207E-2</v>
      </c>
      <c r="L1211" s="13">
        <f>ABS(MA1SONY[[#This Row],[Erorr 2]])</f>
        <v>0.29466666666666796</v>
      </c>
      <c r="M1211" s="11">
        <f>MA1SONY[[#This Row],[Abs Erorr 2]]/MA1SONY[[#This Row],[Adj Close]]</f>
        <v>1.5613960717818353E-2</v>
      </c>
      <c r="N1211" s="9">
        <f t="shared" si="94"/>
        <v>19.237666666666666</v>
      </c>
      <c r="O1211" s="14">
        <f>MA1SONY[[#This Row],[Adj Close]]-MA1SONY[[#This Row],[6-MA]]</f>
        <v>-0.36566666666666592</v>
      </c>
      <c r="P1211" s="13">
        <f>(MA1SONY[[#This Row],[Adj Close]]-N1211)^2</f>
        <v>0.13371211111111056</v>
      </c>
      <c r="Q1211" s="13">
        <f>ABS(MA1SONY[[#This Row],[Erorr 3]])</f>
        <v>0.36566666666666592</v>
      </c>
      <c r="R1211" s="15">
        <f>MA1SONY[[#This Row],[Abs Erorr 3]]/MA1SONY[[#This Row],[Adj Close]]</f>
        <v>1.9376148085346857E-2</v>
      </c>
    </row>
    <row r="1212" spans="2:18">
      <c r="B1212" s="7">
        <v>45541.291666666664</v>
      </c>
      <c r="C1212" s="8">
        <v>18.010000000000002</v>
      </c>
      <c r="D1212" s="9">
        <f t="shared" si="91"/>
        <v>18.872</v>
      </c>
      <c r="E1212" s="10">
        <f>MA1SONY[[#This Row],[Adj Close]]-MA1SONY[[#This Row],[Naive Trend ]]</f>
        <v>-0.86199999999999832</v>
      </c>
      <c r="F1212" s="6">
        <f t="shared" si="90"/>
        <v>0.74304399999999715</v>
      </c>
      <c r="G1212" s="6">
        <f>ABS(MA1SONY[[#This Row],[Erorr 1]])</f>
        <v>0.86199999999999832</v>
      </c>
      <c r="H1212" s="11">
        <f>MA1SONY[[#This Row],[Abs Erorr 1]]/MA1SONY[[#This Row],[Adj Close]]</f>
        <v>4.7862298722931608E-2</v>
      </c>
      <c r="I1212" s="9">
        <f t="shared" si="93"/>
        <v>18.953333333333333</v>
      </c>
      <c r="J1212" s="12">
        <f>(MA1SONY[[#This Row],[Adj Close]]-MA1SONY[[#This Row],[3-MA]])</f>
        <v>-0.94333333333333158</v>
      </c>
      <c r="K1212" s="13">
        <f t="shared" si="92"/>
        <v>0.88987777777777444</v>
      </c>
      <c r="L1212" s="13">
        <f>ABS(MA1SONY[[#This Row],[Erorr 2]])</f>
        <v>0.94333333333333158</v>
      </c>
      <c r="M1212" s="11">
        <f>MA1SONY[[#This Row],[Abs Erorr 2]]/MA1SONY[[#This Row],[Adj Close]]</f>
        <v>5.2378308347214408E-2</v>
      </c>
      <c r="N1212" s="9">
        <f t="shared" si="94"/>
        <v>19.180666666666667</v>
      </c>
      <c r="O1212" s="14">
        <f>MA1SONY[[#This Row],[Adj Close]]-MA1SONY[[#This Row],[6-MA]]</f>
        <v>-1.1706666666666656</v>
      </c>
      <c r="P1212" s="13">
        <f>(MA1SONY[[#This Row],[Adj Close]]-N1212)^2</f>
        <v>1.3704604444444419</v>
      </c>
      <c r="Q1212" s="13">
        <f>ABS(MA1SONY[[#This Row],[Erorr 3]])</f>
        <v>1.1706666666666656</v>
      </c>
      <c r="R1212" s="15">
        <f>MA1SONY[[#This Row],[Abs Erorr 3]]/MA1SONY[[#This Row],[Adj Close]]</f>
        <v>6.5000925411808186E-2</v>
      </c>
    </row>
    <row r="1213" spans="2:18">
      <c r="B1213" s="7">
        <v>45544.291666666664</v>
      </c>
      <c r="C1213" s="8">
        <v>18.21</v>
      </c>
      <c r="D1213" s="9">
        <f t="shared" si="91"/>
        <v>18.010000000000002</v>
      </c>
      <c r="E1213" s="10">
        <f>MA1SONY[[#This Row],[Adj Close]]-MA1SONY[[#This Row],[Naive Trend ]]</f>
        <v>0.19999999999999929</v>
      </c>
      <c r="F1213" s="6">
        <f t="shared" si="90"/>
        <v>3.9999999999999716E-2</v>
      </c>
      <c r="G1213" s="6">
        <f>ABS(MA1SONY[[#This Row],[Erorr 1]])</f>
        <v>0.19999999999999929</v>
      </c>
      <c r="H1213" s="11">
        <f>MA1SONY[[#This Row],[Abs Erorr 1]]/MA1SONY[[#This Row],[Adj Close]]</f>
        <v>1.0982976386600729E-2</v>
      </c>
      <c r="I1213" s="9">
        <f t="shared" si="93"/>
        <v>18.591333333333335</v>
      </c>
      <c r="J1213" s="12">
        <f>(MA1SONY[[#This Row],[Adj Close]]-MA1SONY[[#This Row],[3-MA]])</f>
        <v>-0.38133333333333397</v>
      </c>
      <c r="K1213" s="13">
        <f t="shared" si="92"/>
        <v>0.14541511111111161</v>
      </c>
      <c r="L1213" s="13">
        <f>ABS(MA1SONY[[#This Row],[Erorr 2]])</f>
        <v>0.38133333333333397</v>
      </c>
      <c r="M1213" s="11">
        <f>MA1SONY[[#This Row],[Abs Erorr 2]]/MA1SONY[[#This Row],[Adj Close]]</f>
        <v>2.0940874977118832E-2</v>
      </c>
      <c r="N1213" s="9">
        <f t="shared" si="94"/>
        <v>18.957333333333334</v>
      </c>
      <c r="O1213" s="14">
        <f>MA1SONY[[#This Row],[Adj Close]]-MA1SONY[[#This Row],[6-MA]]</f>
        <v>-0.74733333333333363</v>
      </c>
      <c r="P1213" s="13">
        <f>(MA1SONY[[#This Row],[Adj Close]]-N1213)^2</f>
        <v>0.55850711111111151</v>
      </c>
      <c r="Q1213" s="13">
        <f>ABS(MA1SONY[[#This Row],[Erorr 3]])</f>
        <v>0.74733333333333363</v>
      </c>
      <c r="R1213" s="15">
        <f>MA1SONY[[#This Row],[Abs Erorr 3]]/MA1SONY[[#This Row],[Adj Close]]</f>
        <v>4.1039721764598219E-2</v>
      </c>
    </row>
    <row r="1214" spans="2:18">
      <c r="B1214" s="7">
        <v>45545.291666666664</v>
      </c>
      <c r="C1214" s="8">
        <v>18.596</v>
      </c>
      <c r="D1214" s="9">
        <f t="shared" si="91"/>
        <v>18.21</v>
      </c>
      <c r="E1214" s="10">
        <f>MA1SONY[[#This Row],[Adj Close]]-MA1SONY[[#This Row],[Naive Trend ]]</f>
        <v>0.38599999999999923</v>
      </c>
      <c r="F1214" s="6">
        <f t="shared" si="90"/>
        <v>0.14899599999999941</v>
      </c>
      <c r="G1214" s="6">
        <f>ABS(MA1SONY[[#This Row],[Erorr 1]])</f>
        <v>0.38599999999999923</v>
      </c>
      <c r="H1214" s="11">
        <f>MA1SONY[[#This Row],[Abs Erorr 1]]/MA1SONY[[#This Row],[Adj Close]]</f>
        <v>2.0757152075715168E-2</v>
      </c>
      <c r="I1214" s="9">
        <f t="shared" si="93"/>
        <v>18.364000000000001</v>
      </c>
      <c r="J1214" s="12">
        <f>(MA1SONY[[#This Row],[Adj Close]]-MA1SONY[[#This Row],[3-MA]])</f>
        <v>0.23199999999999932</v>
      </c>
      <c r="K1214" s="13">
        <f t="shared" si="92"/>
        <v>5.3823999999999685E-2</v>
      </c>
      <c r="L1214" s="13">
        <f>ABS(MA1SONY[[#This Row],[Erorr 2]])</f>
        <v>0.23199999999999932</v>
      </c>
      <c r="M1214" s="11">
        <f>MA1SONY[[#This Row],[Abs Erorr 2]]/MA1SONY[[#This Row],[Adj Close]]</f>
        <v>1.2475801247580088E-2</v>
      </c>
      <c r="N1214" s="9">
        <f t="shared" si="94"/>
        <v>18.765333333333334</v>
      </c>
      <c r="O1214" s="14">
        <f>MA1SONY[[#This Row],[Adj Close]]-MA1SONY[[#This Row],[6-MA]]</f>
        <v>-0.16933333333333422</v>
      </c>
      <c r="P1214" s="13">
        <f>(MA1SONY[[#This Row],[Adj Close]]-N1214)^2</f>
        <v>2.8673777777778079E-2</v>
      </c>
      <c r="Q1214" s="13">
        <f>ABS(MA1SONY[[#This Row],[Erorr 3]])</f>
        <v>0.16933333333333422</v>
      </c>
      <c r="R1214" s="15">
        <f>MA1SONY[[#This Row],[Abs Erorr 3]]/MA1SONY[[#This Row],[Adj Close]]</f>
        <v>9.1059009105901381E-3</v>
      </c>
    </row>
    <row r="1215" spans="2:18">
      <c r="B1215" s="7">
        <v>45546.291666666664</v>
      </c>
      <c r="C1215" s="8">
        <v>18.754000000000001</v>
      </c>
      <c r="D1215" s="9">
        <f t="shared" si="91"/>
        <v>18.596</v>
      </c>
      <c r="E1215" s="10">
        <f>MA1SONY[[#This Row],[Adj Close]]-MA1SONY[[#This Row],[Naive Trend ]]</f>
        <v>0.15800000000000125</v>
      </c>
      <c r="F1215" s="6">
        <f t="shared" si="90"/>
        <v>2.4964000000000396E-2</v>
      </c>
      <c r="G1215" s="6">
        <f>ABS(MA1SONY[[#This Row],[Erorr 1]])</f>
        <v>0.15800000000000125</v>
      </c>
      <c r="H1215" s="11">
        <f>MA1SONY[[#This Row],[Abs Erorr 1]]/MA1SONY[[#This Row],[Adj Close]]</f>
        <v>8.42486936120301E-3</v>
      </c>
      <c r="I1215" s="9">
        <f t="shared" si="93"/>
        <v>18.272000000000002</v>
      </c>
      <c r="J1215" s="12">
        <f>(MA1SONY[[#This Row],[Adj Close]]-MA1SONY[[#This Row],[3-MA]])</f>
        <v>0.48199999999999932</v>
      </c>
      <c r="K1215" s="13">
        <f t="shared" si="92"/>
        <v>0.23232399999999934</v>
      </c>
      <c r="L1215" s="13">
        <f>ABS(MA1SONY[[#This Row],[Erorr 2]])</f>
        <v>0.48199999999999932</v>
      </c>
      <c r="M1215" s="11">
        <f>MA1SONY[[#This Row],[Abs Erorr 2]]/MA1SONY[[#This Row],[Adj Close]]</f>
        <v>2.570118374746717E-2</v>
      </c>
      <c r="N1215" s="9">
        <f t="shared" si="94"/>
        <v>18.612666666666669</v>
      </c>
      <c r="O1215" s="14">
        <f>MA1SONY[[#This Row],[Adj Close]]-MA1SONY[[#This Row],[6-MA]]</f>
        <v>0.14133333333333198</v>
      </c>
      <c r="P1215" s="13">
        <f>(MA1SONY[[#This Row],[Adj Close]]-N1215)^2</f>
        <v>1.9975111111110729E-2</v>
      </c>
      <c r="Q1215" s="13">
        <f>ABS(MA1SONY[[#This Row],[Erorr 3]])</f>
        <v>0.14133333333333198</v>
      </c>
      <c r="R1215" s="15">
        <f>MA1SONY[[#This Row],[Abs Erorr 3]]/MA1SONY[[#This Row],[Adj Close]]</f>
        <v>7.5361700614979188E-3</v>
      </c>
    </row>
    <row r="1216" spans="2:18">
      <c r="B1216" s="7">
        <v>45547.291666666664</v>
      </c>
      <c r="C1216" s="8">
        <v>18.724</v>
      </c>
      <c r="D1216" s="9">
        <f t="shared" si="91"/>
        <v>18.754000000000001</v>
      </c>
      <c r="E1216" s="10">
        <f>MA1SONY[[#This Row],[Adj Close]]-MA1SONY[[#This Row],[Naive Trend ]]</f>
        <v>-3.0000000000001137E-2</v>
      </c>
      <c r="F1216" s="6">
        <f t="shared" si="90"/>
        <v>9.0000000000006817E-4</v>
      </c>
      <c r="G1216" s="6">
        <f>ABS(MA1SONY[[#This Row],[Erorr 1]])</f>
        <v>3.0000000000001137E-2</v>
      </c>
      <c r="H1216" s="11">
        <f>MA1SONY[[#This Row],[Abs Erorr 1]]/MA1SONY[[#This Row],[Adj Close]]</f>
        <v>1.6022217474899133E-3</v>
      </c>
      <c r="I1216" s="9">
        <f t="shared" si="93"/>
        <v>18.52</v>
      </c>
      <c r="J1216" s="12">
        <f>(MA1SONY[[#This Row],[Adj Close]]-MA1SONY[[#This Row],[3-MA]])</f>
        <v>0.20400000000000063</v>
      </c>
      <c r="K1216" s="13">
        <f t="shared" si="92"/>
        <v>4.1616000000000257E-2</v>
      </c>
      <c r="L1216" s="13">
        <f>ABS(MA1SONY[[#This Row],[Erorr 2]])</f>
        <v>0.20400000000000063</v>
      </c>
      <c r="M1216" s="11">
        <f>MA1SONY[[#This Row],[Abs Erorr 2]]/MA1SONY[[#This Row],[Adj Close]]</f>
        <v>1.0895107882931031E-2</v>
      </c>
      <c r="N1216" s="9">
        <f t="shared" si="94"/>
        <v>18.555666666666671</v>
      </c>
      <c r="O1216" s="14">
        <f>MA1SONY[[#This Row],[Adj Close]]-MA1SONY[[#This Row],[6-MA]]</f>
        <v>0.16833333333332945</v>
      </c>
      <c r="P1216" s="13">
        <f>(MA1SONY[[#This Row],[Adj Close]]-N1216)^2</f>
        <v>2.8336111111109803E-2</v>
      </c>
      <c r="Q1216" s="13">
        <f>ABS(MA1SONY[[#This Row],[Erorr 3]])</f>
        <v>0.16833333333332945</v>
      </c>
      <c r="R1216" s="15">
        <f>MA1SONY[[#This Row],[Abs Erorr 3]]/MA1SONY[[#This Row],[Adj Close]]</f>
        <v>8.9902442498039654E-3</v>
      </c>
    </row>
    <row r="1217" spans="2:18">
      <c r="B1217" s="7">
        <v>45548.291666666664</v>
      </c>
      <c r="C1217" s="8">
        <v>18.687999999999999</v>
      </c>
      <c r="D1217" s="9">
        <f t="shared" si="91"/>
        <v>18.724</v>
      </c>
      <c r="E1217" s="10">
        <f>MA1SONY[[#This Row],[Adj Close]]-MA1SONY[[#This Row],[Naive Trend ]]</f>
        <v>-3.6000000000001364E-2</v>
      </c>
      <c r="F1217" s="6">
        <f t="shared" si="90"/>
        <v>1.2960000000000983E-3</v>
      </c>
      <c r="G1217" s="6">
        <f>ABS(MA1SONY[[#This Row],[Erorr 1]])</f>
        <v>3.6000000000001364E-2</v>
      </c>
      <c r="H1217" s="11">
        <f>MA1SONY[[#This Row],[Abs Erorr 1]]/MA1SONY[[#This Row],[Adj Close]]</f>
        <v>1.9263698630137718E-3</v>
      </c>
      <c r="I1217" s="9">
        <f t="shared" si="93"/>
        <v>18.691333333333333</v>
      </c>
      <c r="J1217" s="12">
        <f>(MA1SONY[[#This Row],[Adj Close]]-MA1SONY[[#This Row],[3-MA]])</f>
        <v>-3.3333333333338544E-3</v>
      </c>
      <c r="K1217" s="13">
        <f t="shared" si="92"/>
        <v>1.1111111111114584E-5</v>
      </c>
      <c r="L1217" s="13">
        <f>ABS(MA1SONY[[#This Row],[Erorr 2]])</f>
        <v>3.3333333333338544E-3</v>
      </c>
      <c r="M1217" s="11">
        <f>MA1SONY[[#This Row],[Abs Erorr 2]]/MA1SONY[[#This Row],[Adj Close]]</f>
        <v>1.7836757990870368E-4</v>
      </c>
      <c r="N1217" s="9">
        <f t="shared" si="94"/>
        <v>18.527666666666669</v>
      </c>
      <c r="O1217" s="14">
        <f>MA1SONY[[#This Row],[Adj Close]]-MA1SONY[[#This Row],[6-MA]]</f>
        <v>0.16033333333333033</v>
      </c>
      <c r="P1217" s="13">
        <f>(MA1SONY[[#This Row],[Adj Close]]-N1217)^2</f>
        <v>2.5706777777776815E-2</v>
      </c>
      <c r="Q1217" s="13">
        <f>ABS(MA1SONY[[#This Row],[Erorr 3]])</f>
        <v>0.16033333333333033</v>
      </c>
      <c r="R1217" s="15">
        <f>MA1SONY[[#This Row],[Abs Erorr 3]]/MA1SONY[[#This Row],[Adj Close]]</f>
        <v>8.5794805936071465E-3</v>
      </c>
    </row>
    <row r="1218" spans="2:18">
      <c r="B1218" s="7">
        <v>45551.291666666664</v>
      </c>
      <c r="C1218" s="8">
        <v>18.622</v>
      </c>
      <c r="D1218" s="9">
        <f t="shared" si="91"/>
        <v>18.687999999999999</v>
      </c>
      <c r="E1218" s="10">
        <f>MA1SONY[[#This Row],[Adj Close]]-MA1SONY[[#This Row],[Naive Trend ]]</f>
        <v>-6.5999999999998948E-2</v>
      </c>
      <c r="F1218" s="6">
        <f t="shared" si="90"/>
        <v>4.3559999999998609E-3</v>
      </c>
      <c r="G1218" s="6">
        <f>ABS(MA1SONY[[#This Row],[Erorr 1]])</f>
        <v>6.5999999999998948E-2</v>
      </c>
      <c r="H1218" s="11">
        <f>MA1SONY[[#This Row],[Abs Erorr 1]]/MA1SONY[[#This Row],[Adj Close]]</f>
        <v>3.5441950381268901E-3</v>
      </c>
      <c r="I1218" s="9">
        <f t="shared" si="93"/>
        <v>18.721999999999998</v>
      </c>
      <c r="J1218" s="12">
        <f>(MA1SONY[[#This Row],[Adj Close]]-MA1SONY[[#This Row],[3-MA]])</f>
        <v>-9.9999999999997868E-2</v>
      </c>
      <c r="K1218" s="13">
        <f t="shared" si="92"/>
        <v>9.9999999999995735E-3</v>
      </c>
      <c r="L1218" s="13">
        <f>ABS(MA1SONY[[#This Row],[Erorr 2]])</f>
        <v>9.9999999999997868E-2</v>
      </c>
      <c r="M1218" s="11">
        <f>MA1SONY[[#This Row],[Abs Erorr 2]]/MA1SONY[[#This Row],[Adj Close]]</f>
        <v>5.3699924820104104E-3</v>
      </c>
      <c r="N1218" s="9">
        <f t="shared" si="94"/>
        <v>18.497000000000003</v>
      </c>
      <c r="O1218" s="14">
        <f>MA1SONY[[#This Row],[Adj Close]]-MA1SONY[[#This Row],[6-MA]]</f>
        <v>0.12499999999999645</v>
      </c>
      <c r="P1218" s="13">
        <f>(MA1SONY[[#This Row],[Adj Close]]-N1218)^2</f>
        <v>1.5624999999999112E-2</v>
      </c>
      <c r="Q1218" s="13">
        <f>ABS(MA1SONY[[#This Row],[Erorr 3]])</f>
        <v>0.12499999999999645</v>
      </c>
      <c r="R1218" s="15">
        <f>MA1SONY[[#This Row],[Abs Erorr 3]]/MA1SONY[[#This Row],[Adj Close]]</f>
        <v>6.7124906025129655E-3</v>
      </c>
    </row>
    <row r="1219" spans="2:18">
      <c r="B1219" s="7">
        <v>45552.291666666664</v>
      </c>
      <c r="C1219" s="8">
        <v>18.11</v>
      </c>
      <c r="D1219" s="9">
        <f t="shared" si="91"/>
        <v>18.622</v>
      </c>
      <c r="E1219" s="10">
        <f>MA1SONY[[#This Row],[Adj Close]]-MA1SONY[[#This Row],[Naive Trend ]]</f>
        <v>-0.51200000000000045</v>
      </c>
      <c r="F1219" s="6">
        <f t="shared" si="90"/>
        <v>0.26214400000000049</v>
      </c>
      <c r="G1219" s="6">
        <f>ABS(MA1SONY[[#This Row],[Erorr 1]])</f>
        <v>0.51200000000000045</v>
      </c>
      <c r="H1219" s="11">
        <f>MA1SONY[[#This Row],[Abs Erorr 1]]/MA1SONY[[#This Row],[Adj Close]]</f>
        <v>2.8271673108779705E-2</v>
      </c>
      <c r="I1219" s="9">
        <f t="shared" si="93"/>
        <v>18.678000000000001</v>
      </c>
      <c r="J1219" s="12">
        <f>(MA1SONY[[#This Row],[Adj Close]]-MA1SONY[[#This Row],[3-MA]])</f>
        <v>-0.56800000000000139</v>
      </c>
      <c r="K1219" s="13">
        <f t="shared" si="92"/>
        <v>0.32262400000000158</v>
      </c>
      <c r="L1219" s="13">
        <f>ABS(MA1SONY[[#This Row],[Erorr 2]])</f>
        <v>0.56800000000000139</v>
      </c>
      <c r="M1219" s="11">
        <f>MA1SONY[[#This Row],[Abs Erorr 2]]/MA1SONY[[#This Row],[Adj Close]]</f>
        <v>3.1363887355052536E-2</v>
      </c>
      <c r="N1219" s="9">
        <f t="shared" si="94"/>
        <v>18.599</v>
      </c>
      <c r="O1219" s="14">
        <f>MA1SONY[[#This Row],[Adj Close]]-MA1SONY[[#This Row],[6-MA]]</f>
        <v>-0.48900000000000077</v>
      </c>
      <c r="P1219" s="13">
        <f>(MA1SONY[[#This Row],[Adj Close]]-N1219)^2</f>
        <v>0.23912100000000075</v>
      </c>
      <c r="Q1219" s="13">
        <f>ABS(MA1SONY[[#This Row],[Erorr 3]])</f>
        <v>0.48900000000000077</v>
      </c>
      <c r="R1219" s="15">
        <f>MA1SONY[[#This Row],[Abs Erorr 3]]/MA1SONY[[#This Row],[Adj Close]]</f>
        <v>2.7001656543346259E-2</v>
      </c>
    </row>
    <row r="1220" spans="2:18">
      <c r="B1220" s="7">
        <v>45553.291666666664</v>
      </c>
      <c r="C1220" s="8">
        <v>18.097999999999999</v>
      </c>
      <c r="D1220" s="9">
        <f t="shared" si="91"/>
        <v>18.11</v>
      </c>
      <c r="E1220" s="10">
        <f>MA1SONY[[#This Row],[Adj Close]]-MA1SONY[[#This Row],[Naive Trend ]]</f>
        <v>-1.2000000000000455E-2</v>
      </c>
      <c r="F1220" s="6">
        <f t="shared" ref="F1220:F1260" si="95">(C1220-D1220)^2</f>
        <v>1.4400000000001093E-4</v>
      </c>
      <c r="G1220" s="6">
        <f>ABS(MA1SONY[[#This Row],[Erorr 1]])</f>
        <v>1.2000000000000455E-2</v>
      </c>
      <c r="H1220" s="11">
        <f>MA1SONY[[#This Row],[Abs Erorr 1]]/MA1SONY[[#This Row],[Adj Close]]</f>
        <v>6.6305669134713533E-4</v>
      </c>
      <c r="I1220" s="9">
        <f t="shared" si="93"/>
        <v>18.473333333333333</v>
      </c>
      <c r="J1220" s="12">
        <f>(MA1SONY[[#This Row],[Adj Close]]-MA1SONY[[#This Row],[3-MA]])</f>
        <v>-0.37533333333333374</v>
      </c>
      <c r="K1220" s="13">
        <f t="shared" si="92"/>
        <v>0.14087511111111142</v>
      </c>
      <c r="L1220" s="13">
        <f>ABS(MA1SONY[[#This Row],[Erorr 2]])</f>
        <v>0.37533333333333374</v>
      </c>
      <c r="M1220" s="11">
        <f>MA1SONY[[#This Row],[Abs Erorr 2]]/MA1SONY[[#This Row],[Adj Close]]</f>
        <v>2.0738939846023527E-2</v>
      </c>
      <c r="N1220" s="9">
        <f t="shared" si="94"/>
        <v>18.582333333333334</v>
      </c>
      <c r="O1220" s="14">
        <f>MA1SONY[[#This Row],[Adj Close]]-MA1SONY[[#This Row],[6-MA]]</f>
        <v>-0.4843333333333355</v>
      </c>
      <c r="P1220" s="13">
        <f>(MA1SONY[[#This Row],[Adj Close]]-N1220)^2</f>
        <v>0.23457877777777988</v>
      </c>
      <c r="Q1220" s="13">
        <f>ABS(MA1SONY[[#This Row],[Erorr 3]])</f>
        <v>0.4843333333333355</v>
      </c>
      <c r="R1220" s="15">
        <f>MA1SONY[[#This Row],[Abs Erorr 3]]/MA1SONY[[#This Row],[Adj Close]]</f>
        <v>2.6761704792426542E-2</v>
      </c>
    </row>
    <row r="1221" spans="2:18">
      <c r="B1221" s="7">
        <v>45554.291666666664</v>
      </c>
      <c r="C1221" s="8">
        <v>18.646000000000001</v>
      </c>
      <c r="D1221" s="9">
        <f t="shared" ref="D1221:D1260" si="96">C1220</f>
        <v>18.097999999999999</v>
      </c>
      <c r="E1221" s="10">
        <f>MA1SONY[[#This Row],[Adj Close]]-MA1SONY[[#This Row],[Naive Trend ]]</f>
        <v>0.54800000000000182</v>
      </c>
      <c r="F1221" s="6">
        <f t="shared" si="95"/>
        <v>0.30030400000000201</v>
      </c>
      <c r="G1221" s="6">
        <f>ABS(MA1SONY[[#This Row],[Erorr 1]])</f>
        <v>0.54800000000000182</v>
      </c>
      <c r="H1221" s="11">
        <f>MA1SONY[[#This Row],[Abs Erorr 1]]/MA1SONY[[#This Row],[Adj Close]]</f>
        <v>2.9389681433015222E-2</v>
      </c>
      <c r="I1221" s="9">
        <f t="shared" si="93"/>
        <v>18.276666666666667</v>
      </c>
      <c r="J1221" s="12">
        <f>(MA1SONY[[#This Row],[Adj Close]]-MA1SONY[[#This Row],[3-MA]])</f>
        <v>0.36933333333333351</v>
      </c>
      <c r="K1221" s="13">
        <f t="shared" si="92"/>
        <v>0.13640711111111126</v>
      </c>
      <c r="L1221" s="13">
        <f>ABS(MA1SONY[[#This Row],[Erorr 2]])</f>
        <v>0.36933333333333351</v>
      </c>
      <c r="M1221" s="11">
        <f>MA1SONY[[#This Row],[Abs Erorr 2]]/MA1SONY[[#This Row],[Adj Close]]</f>
        <v>1.9807644177482223E-2</v>
      </c>
      <c r="N1221" s="9">
        <f t="shared" si="94"/>
        <v>18.499333333333333</v>
      </c>
      <c r="O1221" s="14">
        <f>MA1SONY[[#This Row],[Adj Close]]-MA1SONY[[#This Row],[6-MA]]</f>
        <v>0.14666666666666828</v>
      </c>
      <c r="P1221" s="13">
        <f>(MA1SONY[[#This Row],[Adj Close]]-N1221)^2</f>
        <v>2.1511111111111585E-2</v>
      </c>
      <c r="Q1221" s="13">
        <f>ABS(MA1SONY[[#This Row],[Erorr 3]])</f>
        <v>0.14666666666666828</v>
      </c>
      <c r="R1221" s="15">
        <f>MA1SONY[[#This Row],[Abs Erorr 3]]/MA1SONY[[#This Row],[Adj Close]]</f>
        <v>7.8658514784226245E-3</v>
      </c>
    </row>
    <row r="1222" spans="2:18">
      <c r="B1222" s="7">
        <v>45555.291666666664</v>
      </c>
      <c r="C1222" s="8">
        <v>18.617999999999999</v>
      </c>
      <c r="D1222" s="9">
        <f t="shared" si="96"/>
        <v>18.646000000000001</v>
      </c>
      <c r="E1222" s="10">
        <f>MA1SONY[[#This Row],[Adj Close]]-MA1SONY[[#This Row],[Naive Trend ]]</f>
        <v>-2.8000000000002245E-2</v>
      </c>
      <c r="F1222" s="6">
        <f t="shared" si="95"/>
        <v>7.8400000000012574E-4</v>
      </c>
      <c r="G1222" s="6">
        <f>ABS(MA1SONY[[#This Row],[Erorr 1]])</f>
        <v>2.8000000000002245E-2</v>
      </c>
      <c r="H1222" s="11">
        <f>MA1SONY[[#This Row],[Abs Erorr 1]]/MA1SONY[[#This Row],[Adj Close]]</f>
        <v>1.5039209367280185E-3</v>
      </c>
      <c r="I1222" s="9">
        <f t="shared" si="93"/>
        <v>18.284666666666666</v>
      </c>
      <c r="J1222" s="12">
        <f>(MA1SONY[[#This Row],[Adj Close]]-MA1SONY[[#This Row],[3-MA]])</f>
        <v>0.33333333333333215</v>
      </c>
      <c r="K1222" s="13">
        <f t="shared" ref="K1222:K1260" si="97">(C1222-I1222)^2</f>
        <v>0.11111111111111033</v>
      </c>
      <c r="L1222" s="13">
        <f>ABS(MA1SONY[[#This Row],[Erorr 2]])</f>
        <v>0.33333333333333215</v>
      </c>
      <c r="M1222" s="11">
        <f>MA1SONY[[#This Row],[Abs Erorr 2]]/MA1SONY[[#This Row],[Adj Close]]</f>
        <v>1.7903820675332055E-2</v>
      </c>
      <c r="N1222" s="9">
        <f t="shared" si="94"/>
        <v>18.481333333333335</v>
      </c>
      <c r="O1222" s="14">
        <f>MA1SONY[[#This Row],[Adj Close]]-MA1SONY[[#This Row],[6-MA]]</f>
        <v>0.13666666666666316</v>
      </c>
      <c r="P1222" s="13">
        <f>(MA1SONY[[#This Row],[Adj Close]]-N1222)^2</f>
        <v>1.8677777777776818E-2</v>
      </c>
      <c r="Q1222" s="13">
        <f>ABS(MA1SONY[[#This Row],[Erorr 3]])</f>
        <v>0.13666666666666316</v>
      </c>
      <c r="R1222" s="15">
        <f>MA1SONY[[#This Row],[Abs Erorr 3]]/MA1SONY[[#This Row],[Adj Close]]</f>
        <v>7.3405664768859801E-3</v>
      </c>
    </row>
    <row r="1223" spans="2:18">
      <c r="B1223" s="7">
        <v>45558.291666666664</v>
      </c>
      <c r="C1223" s="8">
        <v>18.841999999999999</v>
      </c>
      <c r="D1223" s="9">
        <f t="shared" si="96"/>
        <v>18.617999999999999</v>
      </c>
      <c r="E1223" s="10">
        <f>MA1SONY[[#This Row],[Adj Close]]-MA1SONY[[#This Row],[Naive Trend ]]</f>
        <v>0.2240000000000002</v>
      </c>
      <c r="F1223" s="6">
        <f t="shared" si="95"/>
        <v>5.0176000000000089E-2</v>
      </c>
      <c r="G1223" s="6">
        <f>ABS(MA1SONY[[#This Row],[Erorr 1]])</f>
        <v>0.2240000000000002</v>
      </c>
      <c r="H1223" s="11">
        <f>MA1SONY[[#This Row],[Abs Erorr 1]]/MA1SONY[[#This Row],[Adj Close]]</f>
        <v>1.1888334571701529E-2</v>
      </c>
      <c r="I1223" s="9">
        <f t="shared" ref="I1223:I1260" si="98">AVERAGE(C1220:C1222)</f>
        <v>18.453999999999997</v>
      </c>
      <c r="J1223" s="12">
        <f>(MA1SONY[[#This Row],[Adj Close]]-MA1SONY[[#This Row],[3-MA]])</f>
        <v>0.38800000000000168</v>
      </c>
      <c r="K1223" s="13">
        <f t="shared" si="97"/>
        <v>0.15054400000000129</v>
      </c>
      <c r="L1223" s="13">
        <f>ABS(MA1SONY[[#This Row],[Erorr 2]])</f>
        <v>0.38800000000000168</v>
      </c>
      <c r="M1223" s="11">
        <f>MA1SONY[[#This Row],[Abs Erorr 2]]/MA1SONY[[#This Row],[Adj Close]]</f>
        <v>2.0592293811697363E-2</v>
      </c>
      <c r="N1223" s="9">
        <f t="shared" si="94"/>
        <v>18.463666666666665</v>
      </c>
      <c r="O1223" s="14">
        <f>MA1SONY[[#This Row],[Adj Close]]-MA1SONY[[#This Row],[6-MA]]</f>
        <v>0.37833333333333385</v>
      </c>
      <c r="P1223" s="13">
        <f>(MA1SONY[[#This Row],[Adj Close]]-N1223)^2</f>
        <v>0.14313611111111152</v>
      </c>
      <c r="Q1223" s="13">
        <f>ABS(MA1SONY[[#This Row],[Erorr 3]])</f>
        <v>0.37833333333333385</v>
      </c>
      <c r="R1223" s="15">
        <f>MA1SONY[[#This Row],[Abs Erorr 3]]/MA1SONY[[#This Row],[Adj Close]]</f>
        <v>2.0079255563811373E-2</v>
      </c>
    </row>
    <row r="1224" spans="2:18">
      <c r="B1224" s="7">
        <v>45559.291666666664</v>
      </c>
      <c r="C1224" s="8">
        <v>19.111999999999998</v>
      </c>
      <c r="D1224" s="9">
        <f t="shared" si="96"/>
        <v>18.841999999999999</v>
      </c>
      <c r="E1224" s="10">
        <f>MA1SONY[[#This Row],[Adj Close]]-MA1SONY[[#This Row],[Naive Trend ]]</f>
        <v>0.26999999999999957</v>
      </c>
      <c r="F1224" s="6">
        <f t="shared" si="95"/>
        <v>7.2899999999999771E-2</v>
      </c>
      <c r="G1224" s="6">
        <f>ABS(MA1SONY[[#This Row],[Erorr 1]])</f>
        <v>0.26999999999999957</v>
      </c>
      <c r="H1224" s="11">
        <f>MA1SONY[[#This Row],[Abs Erorr 1]]/MA1SONY[[#This Row],[Adj Close]]</f>
        <v>1.4127249895353683E-2</v>
      </c>
      <c r="I1224" s="9">
        <f t="shared" si="98"/>
        <v>18.701999999999998</v>
      </c>
      <c r="J1224" s="12">
        <f>(MA1SONY[[#This Row],[Adj Close]]-MA1SONY[[#This Row],[3-MA]])</f>
        <v>0.41000000000000014</v>
      </c>
      <c r="K1224" s="13">
        <f t="shared" si="97"/>
        <v>0.16810000000000011</v>
      </c>
      <c r="L1224" s="13">
        <f>ABS(MA1SONY[[#This Row],[Erorr 2]])</f>
        <v>0.41000000000000014</v>
      </c>
      <c r="M1224" s="11">
        <f>MA1SONY[[#This Row],[Abs Erorr 2]]/MA1SONY[[#This Row],[Adj Close]]</f>
        <v>2.1452490581833412E-2</v>
      </c>
      <c r="N1224" s="9">
        <f t="shared" si="94"/>
        <v>18.489333333333331</v>
      </c>
      <c r="O1224" s="14">
        <f>MA1SONY[[#This Row],[Adj Close]]-MA1SONY[[#This Row],[6-MA]]</f>
        <v>0.62266666666666737</v>
      </c>
      <c r="P1224" s="13">
        <f>(MA1SONY[[#This Row],[Adj Close]]-N1224)^2</f>
        <v>0.38771377777777866</v>
      </c>
      <c r="Q1224" s="13">
        <f>ABS(MA1SONY[[#This Row],[Erorr 3]])</f>
        <v>0.62266666666666737</v>
      </c>
      <c r="R1224" s="15">
        <f>MA1SONY[[#This Row],[Abs Erorr 3]]/MA1SONY[[#This Row],[Adj Close]]</f>
        <v>3.2579880005581173E-2</v>
      </c>
    </row>
    <row r="1225" spans="2:18">
      <c r="B1225" s="7">
        <v>45560.291666666664</v>
      </c>
      <c r="C1225" s="8">
        <v>19.202000000000002</v>
      </c>
      <c r="D1225" s="9">
        <f t="shared" si="96"/>
        <v>19.111999999999998</v>
      </c>
      <c r="E1225" s="10">
        <f>MA1SONY[[#This Row],[Adj Close]]-MA1SONY[[#This Row],[Naive Trend ]]</f>
        <v>9.0000000000003411E-2</v>
      </c>
      <c r="F1225" s="6">
        <f t="shared" si="95"/>
        <v>8.1000000000006137E-3</v>
      </c>
      <c r="G1225" s="6">
        <f>ABS(MA1SONY[[#This Row],[Erorr 1]])</f>
        <v>9.0000000000003411E-2</v>
      </c>
      <c r="H1225" s="11">
        <f>MA1SONY[[#This Row],[Abs Erorr 1]]/MA1SONY[[#This Row],[Adj Close]]</f>
        <v>4.6870117696075101E-3</v>
      </c>
      <c r="I1225" s="9">
        <f t="shared" si="98"/>
        <v>18.85733333333333</v>
      </c>
      <c r="J1225" s="12">
        <f>(MA1SONY[[#This Row],[Adj Close]]-MA1SONY[[#This Row],[3-MA]])</f>
        <v>0.34466666666667223</v>
      </c>
      <c r="K1225" s="13">
        <f t="shared" si="97"/>
        <v>0.11879511111111495</v>
      </c>
      <c r="L1225" s="13">
        <f>ABS(MA1SONY[[#This Row],[Erorr 2]])</f>
        <v>0.34466666666667223</v>
      </c>
      <c r="M1225" s="11">
        <f>MA1SONY[[#This Row],[Abs Erorr 2]]/MA1SONY[[#This Row],[Adj Close]]</f>
        <v>1.794951914731133E-2</v>
      </c>
      <c r="N1225" s="9">
        <f t="shared" si="94"/>
        <v>18.570999999999998</v>
      </c>
      <c r="O1225" s="14">
        <f>MA1SONY[[#This Row],[Adj Close]]-MA1SONY[[#This Row],[6-MA]]</f>
        <v>0.63100000000000378</v>
      </c>
      <c r="P1225" s="13">
        <f>(MA1SONY[[#This Row],[Adj Close]]-N1225)^2</f>
        <v>0.39816100000000476</v>
      </c>
      <c r="Q1225" s="13">
        <f>ABS(MA1SONY[[#This Row],[Erorr 3]])</f>
        <v>0.63100000000000378</v>
      </c>
      <c r="R1225" s="15">
        <f>MA1SONY[[#This Row],[Abs Erorr 3]]/MA1SONY[[#This Row],[Adj Close]]</f>
        <v>3.2861160295802716E-2</v>
      </c>
    </row>
    <row r="1226" spans="2:18">
      <c r="B1226" s="7">
        <v>45561.291666666664</v>
      </c>
      <c r="C1226" s="8">
        <v>19.73</v>
      </c>
      <c r="D1226" s="9">
        <f t="shared" si="96"/>
        <v>19.202000000000002</v>
      </c>
      <c r="E1226" s="10">
        <f>MA1SONY[[#This Row],[Adj Close]]-MA1SONY[[#This Row],[Naive Trend ]]</f>
        <v>0.52799999999999869</v>
      </c>
      <c r="F1226" s="6">
        <f t="shared" si="95"/>
        <v>0.27878399999999864</v>
      </c>
      <c r="G1226" s="6">
        <f>ABS(MA1SONY[[#This Row],[Erorr 1]])</f>
        <v>0.52799999999999869</v>
      </c>
      <c r="H1226" s="11">
        <f>MA1SONY[[#This Row],[Abs Erorr 1]]/MA1SONY[[#This Row],[Adj Close]]</f>
        <v>2.676127724277743E-2</v>
      </c>
      <c r="I1226" s="9">
        <f t="shared" si="98"/>
        <v>19.051999999999996</v>
      </c>
      <c r="J1226" s="12">
        <f>(MA1SONY[[#This Row],[Adj Close]]-MA1SONY[[#This Row],[3-MA]])</f>
        <v>0.67800000000000438</v>
      </c>
      <c r="K1226" s="13">
        <f t="shared" si="97"/>
        <v>0.45968400000000592</v>
      </c>
      <c r="L1226" s="13">
        <f>ABS(MA1SONY[[#This Row],[Erorr 2]])</f>
        <v>0.67800000000000438</v>
      </c>
      <c r="M1226" s="11">
        <f>MA1SONY[[#This Row],[Abs Erorr 2]]/MA1SONY[[#This Row],[Adj Close]]</f>
        <v>3.4363912823112235E-2</v>
      </c>
      <c r="N1226" s="9">
        <f t="shared" ref="N1226:N1260" si="99">AVERAGE(C1220:C1225)</f>
        <v>18.752999999999997</v>
      </c>
      <c r="O1226" s="14">
        <f>MA1SONY[[#This Row],[Adj Close]]-MA1SONY[[#This Row],[6-MA]]</f>
        <v>0.97700000000000387</v>
      </c>
      <c r="P1226" s="13">
        <f>(MA1SONY[[#This Row],[Adj Close]]-N1226)^2</f>
        <v>0.95452900000000751</v>
      </c>
      <c r="Q1226" s="13">
        <f>ABS(MA1SONY[[#This Row],[Erorr 3]])</f>
        <v>0.97700000000000387</v>
      </c>
      <c r="R1226" s="15">
        <f>MA1SONY[[#This Row],[Abs Erorr 3]]/MA1SONY[[#This Row],[Adj Close]]</f>
        <v>4.9518499746579007E-2</v>
      </c>
    </row>
    <row r="1227" spans="2:18">
      <c r="B1227" s="7">
        <v>45562.291666666664</v>
      </c>
      <c r="C1227" s="8">
        <v>19.231999999999999</v>
      </c>
      <c r="D1227" s="9">
        <f t="shared" si="96"/>
        <v>19.73</v>
      </c>
      <c r="E1227" s="10">
        <f>MA1SONY[[#This Row],[Adj Close]]-MA1SONY[[#This Row],[Naive Trend ]]</f>
        <v>-0.49800000000000111</v>
      </c>
      <c r="F1227" s="6">
        <f t="shared" si="95"/>
        <v>0.24800400000000111</v>
      </c>
      <c r="G1227" s="6">
        <f>ABS(MA1SONY[[#This Row],[Erorr 1]])</f>
        <v>0.49800000000000111</v>
      </c>
      <c r="H1227" s="11">
        <f>MA1SONY[[#This Row],[Abs Erorr 1]]/MA1SONY[[#This Row],[Adj Close]]</f>
        <v>2.5894342762063288E-2</v>
      </c>
      <c r="I1227" s="9">
        <f t="shared" si="98"/>
        <v>19.347999999999999</v>
      </c>
      <c r="J1227" s="12">
        <f>(MA1SONY[[#This Row],[Adj Close]]-MA1SONY[[#This Row],[3-MA]])</f>
        <v>-0.11599999999999966</v>
      </c>
      <c r="K1227" s="13">
        <f t="shared" si="97"/>
        <v>1.3455999999999921E-2</v>
      </c>
      <c r="L1227" s="13">
        <f>ABS(MA1SONY[[#This Row],[Erorr 2]])</f>
        <v>0.11599999999999966</v>
      </c>
      <c r="M1227" s="11">
        <f>MA1SONY[[#This Row],[Abs Erorr 2]]/MA1SONY[[#This Row],[Adj Close]]</f>
        <v>6.0316139767054733E-3</v>
      </c>
      <c r="N1227" s="9">
        <f t="shared" si="99"/>
        <v>19.024999999999999</v>
      </c>
      <c r="O1227" s="14">
        <f>MA1SONY[[#This Row],[Adj Close]]-MA1SONY[[#This Row],[6-MA]]</f>
        <v>0.20700000000000074</v>
      </c>
      <c r="P1227" s="13">
        <f>(MA1SONY[[#This Row],[Adj Close]]-N1227)^2</f>
        <v>4.2849000000000304E-2</v>
      </c>
      <c r="Q1227" s="13">
        <f>ABS(MA1SONY[[#This Row],[Erorr 3]])</f>
        <v>0.20700000000000074</v>
      </c>
      <c r="R1227" s="15">
        <f>MA1SONY[[#This Row],[Abs Erorr 3]]/MA1SONY[[#This Row],[Adj Close]]</f>
        <v>1.0763311148086561E-2</v>
      </c>
    </row>
    <row r="1228" spans="2:18">
      <c r="B1228" s="7">
        <v>45565.291666666664</v>
      </c>
      <c r="C1228" s="8">
        <v>19.314</v>
      </c>
      <c r="D1228" s="9">
        <f t="shared" si="96"/>
        <v>19.231999999999999</v>
      </c>
      <c r="E1228" s="10">
        <f>MA1SONY[[#This Row],[Adj Close]]-MA1SONY[[#This Row],[Naive Trend ]]</f>
        <v>8.2000000000000739E-2</v>
      </c>
      <c r="F1228" s="6">
        <f t="shared" si="95"/>
        <v>6.7240000000001214E-3</v>
      </c>
      <c r="G1228" s="6">
        <f>ABS(MA1SONY[[#This Row],[Erorr 1]])</f>
        <v>8.2000000000000739E-2</v>
      </c>
      <c r="H1228" s="11">
        <f>MA1SONY[[#This Row],[Abs Erorr 1]]/MA1SONY[[#This Row],[Adj Close]]</f>
        <v>4.2456249352801458E-3</v>
      </c>
      <c r="I1228" s="9">
        <f t="shared" si="98"/>
        <v>19.388000000000002</v>
      </c>
      <c r="J1228" s="12">
        <f>(MA1SONY[[#This Row],[Adj Close]]-MA1SONY[[#This Row],[3-MA]])</f>
        <v>-7.400000000000162E-2</v>
      </c>
      <c r="K1228" s="13">
        <f t="shared" si="97"/>
        <v>5.4760000000002394E-3</v>
      </c>
      <c r="L1228" s="13">
        <f>ABS(MA1SONY[[#This Row],[Erorr 2]])</f>
        <v>7.400000000000162E-2</v>
      </c>
      <c r="M1228" s="11">
        <f>MA1SONY[[#This Row],[Abs Erorr 2]]/MA1SONY[[#This Row],[Adj Close]]</f>
        <v>3.8314176245211567E-3</v>
      </c>
      <c r="N1228" s="9">
        <f t="shared" si="99"/>
        <v>19.122666666666664</v>
      </c>
      <c r="O1228" s="14">
        <f>MA1SONY[[#This Row],[Adj Close]]-MA1SONY[[#This Row],[6-MA]]</f>
        <v>0.19133333333333624</v>
      </c>
      <c r="P1228" s="13">
        <f>(MA1SONY[[#This Row],[Adj Close]]-N1228)^2</f>
        <v>3.6608444444445561E-2</v>
      </c>
      <c r="Q1228" s="13">
        <f>ABS(MA1SONY[[#This Row],[Erorr 3]])</f>
        <v>0.19133333333333624</v>
      </c>
      <c r="R1228" s="15">
        <f>MA1SONY[[#This Row],[Abs Erorr 3]]/MA1SONY[[#This Row],[Adj Close]]</f>
        <v>9.9064581823204018E-3</v>
      </c>
    </row>
    <row r="1229" spans="2:18">
      <c r="B1229" s="7">
        <v>45566.291666666664</v>
      </c>
      <c r="C1229" s="8">
        <v>19.36</v>
      </c>
      <c r="D1229" s="9">
        <f t="shared" si="96"/>
        <v>19.314</v>
      </c>
      <c r="E1229" s="10">
        <f>MA1SONY[[#This Row],[Adj Close]]-MA1SONY[[#This Row],[Naive Trend ]]</f>
        <v>4.5999999999999375E-2</v>
      </c>
      <c r="F1229" s="6">
        <f t="shared" si="95"/>
        <v>2.1159999999999426E-3</v>
      </c>
      <c r="G1229" s="6">
        <f>ABS(MA1SONY[[#This Row],[Erorr 1]])</f>
        <v>4.5999999999999375E-2</v>
      </c>
      <c r="H1229" s="11">
        <f>MA1SONY[[#This Row],[Abs Erorr 1]]/MA1SONY[[#This Row],[Adj Close]]</f>
        <v>2.3760330578512074E-3</v>
      </c>
      <c r="I1229" s="9">
        <f t="shared" si="98"/>
        <v>19.425333333333334</v>
      </c>
      <c r="J1229" s="12">
        <f>(MA1SONY[[#This Row],[Adj Close]]-MA1SONY[[#This Row],[3-MA]])</f>
        <v>-6.533333333333502E-2</v>
      </c>
      <c r="K1229" s="13">
        <f t="shared" si="97"/>
        <v>4.2684444444446648E-3</v>
      </c>
      <c r="L1229" s="13">
        <f>ABS(MA1SONY[[#This Row],[Erorr 2]])</f>
        <v>6.533333333333502E-2</v>
      </c>
      <c r="M1229" s="11">
        <f>MA1SONY[[#This Row],[Abs Erorr 2]]/MA1SONY[[#This Row],[Adj Close]]</f>
        <v>3.3746556473830073E-3</v>
      </c>
      <c r="N1229" s="9">
        <f t="shared" si="99"/>
        <v>19.238666666666663</v>
      </c>
      <c r="O1229" s="14">
        <f>MA1SONY[[#This Row],[Adj Close]]-MA1SONY[[#This Row],[6-MA]]</f>
        <v>0.12133333333333596</v>
      </c>
      <c r="P1229" s="13">
        <f>(MA1SONY[[#This Row],[Adj Close]]-N1229)^2</f>
        <v>1.4721777777778415E-2</v>
      </c>
      <c r="Q1229" s="13">
        <f>ABS(MA1SONY[[#This Row],[Erorr 3]])</f>
        <v>0.12133333333333596</v>
      </c>
      <c r="R1229" s="15">
        <f>MA1SONY[[#This Row],[Abs Erorr 3]]/MA1SONY[[#This Row],[Adj Close]]</f>
        <v>6.2672176308541305E-3</v>
      </c>
    </row>
    <row r="1230" spans="2:18">
      <c r="B1230" s="7">
        <v>45567.291666666664</v>
      </c>
      <c r="C1230" s="8">
        <v>18.989999999999998</v>
      </c>
      <c r="D1230" s="9">
        <f t="shared" si="96"/>
        <v>19.36</v>
      </c>
      <c r="E1230" s="10">
        <f>MA1SONY[[#This Row],[Adj Close]]-MA1SONY[[#This Row],[Naive Trend ]]</f>
        <v>-0.37000000000000099</v>
      </c>
      <c r="F1230" s="6">
        <f t="shared" si="95"/>
        <v>0.13690000000000074</v>
      </c>
      <c r="G1230" s="6">
        <f>ABS(MA1SONY[[#This Row],[Erorr 1]])</f>
        <v>0.37000000000000099</v>
      </c>
      <c r="H1230" s="11">
        <f>MA1SONY[[#This Row],[Abs Erorr 1]]/MA1SONY[[#This Row],[Adj Close]]</f>
        <v>1.9483938915218591E-2</v>
      </c>
      <c r="I1230" s="9">
        <f t="shared" si="98"/>
        <v>19.302</v>
      </c>
      <c r="J1230" s="12">
        <f>(MA1SONY[[#This Row],[Adj Close]]-MA1SONY[[#This Row],[3-MA]])</f>
        <v>-0.31200000000000117</v>
      </c>
      <c r="K1230" s="13">
        <f t="shared" si="97"/>
        <v>9.7344000000000722E-2</v>
      </c>
      <c r="L1230" s="13">
        <f>ABS(MA1SONY[[#This Row],[Erorr 2]])</f>
        <v>0.31200000000000117</v>
      </c>
      <c r="M1230" s="11">
        <f>MA1SONY[[#This Row],[Abs Erorr 2]]/MA1SONY[[#This Row],[Adj Close]]</f>
        <v>1.642969984202218E-2</v>
      </c>
      <c r="N1230" s="9">
        <f t="shared" si="99"/>
        <v>19.324999999999999</v>
      </c>
      <c r="O1230" s="14">
        <f>MA1SONY[[#This Row],[Adj Close]]-MA1SONY[[#This Row],[6-MA]]</f>
        <v>-0.33500000000000085</v>
      </c>
      <c r="P1230" s="13">
        <f>(MA1SONY[[#This Row],[Adj Close]]-N1230)^2</f>
        <v>0.11222500000000057</v>
      </c>
      <c r="Q1230" s="13">
        <f>ABS(MA1SONY[[#This Row],[Erorr 3]])</f>
        <v>0.33500000000000085</v>
      </c>
      <c r="R1230" s="15">
        <f>MA1SONY[[#This Row],[Abs Erorr 3]]/MA1SONY[[#This Row],[Adj Close]]</f>
        <v>1.764086361242764E-2</v>
      </c>
    </row>
    <row r="1231" spans="2:18">
      <c r="B1231" s="7">
        <v>45568.291666666664</v>
      </c>
      <c r="C1231" s="8">
        <v>18.8</v>
      </c>
      <c r="D1231" s="9">
        <f t="shared" si="96"/>
        <v>18.989999999999998</v>
      </c>
      <c r="E1231" s="10">
        <f>MA1SONY[[#This Row],[Adj Close]]-MA1SONY[[#This Row],[Naive Trend ]]</f>
        <v>-0.18999999999999773</v>
      </c>
      <c r="F1231" s="6">
        <f t="shared" si="95"/>
        <v>3.6099999999999133E-2</v>
      </c>
      <c r="G1231" s="6">
        <f>ABS(MA1SONY[[#This Row],[Erorr 1]])</f>
        <v>0.18999999999999773</v>
      </c>
      <c r="H1231" s="11">
        <f>MA1SONY[[#This Row],[Abs Erorr 1]]/MA1SONY[[#This Row],[Adj Close]]</f>
        <v>1.0106382978723284E-2</v>
      </c>
      <c r="I1231" s="9">
        <f t="shared" si="98"/>
        <v>19.221333333333334</v>
      </c>
      <c r="J1231" s="12">
        <f>(MA1SONY[[#This Row],[Adj Close]]-MA1SONY[[#This Row],[3-MA]])</f>
        <v>-0.42133333333333312</v>
      </c>
      <c r="K1231" s="13">
        <f t="shared" si="97"/>
        <v>0.17752177777777758</v>
      </c>
      <c r="L1231" s="13">
        <f>ABS(MA1SONY[[#This Row],[Erorr 2]])</f>
        <v>0.42133333333333312</v>
      </c>
      <c r="M1231" s="11">
        <f>MA1SONY[[#This Row],[Abs Erorr 2]]/MA1SONY[[#This Row],[Adj Close]]</f>
        <v>2.2411347517730485E-2</v>
      </c>
      <c r="N1231" s="9">
        <f t="shared" si="99"/>
        <v>19.304666666666666</v>
      </c>
      <c r="O1231" s="14">
        <f>MA1SONY[[#This Row],[Adj Close]]-MA1SONY[[#This Row],[6-MA]]</f>
        <v>-0.50466666666666526</v>
      </c>
      <c r="P1231" s="13">
        <f>(MA1SONY[[#This Row],[Adj Close]]-N1231)^2</f>
        <v>0.25468844444444305</v>
      </c>
      <c r="Q1231" s="13">
        <f>ABS(MA1SONY[[#This Row],[Erorr 3]])</f>
        <v>0.50466666666666526</v>
      </c>
      <c r="R1231" s="15">
        <f>MA1SONY[[#This Row],[Abs Erorr 3]]/MA1SONY[[#This Row],[Adj Close]]</f>
        <v>2.6843971631205599E-2</v>
      </c>
    </row>
    <row r="1232" spans="2:18">
      <c r="B1232" s="7">
        <v>45569.291666666664</v>
      </c>
      <c r="C1232" s="8">
        <v>18.97</v>
      </c>
      <c r="D1232" s="9">
        <f t="shared" si="96"/>
        <v>18.8</v>
      </c>
      <c r="E1232" s="10">
        <f>MA1SONY[[#This Row],[Adj Close]]-MA1SONY[[#This Row],[Naive Trend ]]</f>
        <v>0.16999999999999815</v>
      </c>
      <c r="F1232" s="6">
        <f t="shared" si="95"/>
        <v>2.8899999999999371E-2</v>
      </c>
      <c r="G1232" s="6">
        <f>ABS(MA1SONY[[#This Row],[Erorr 1]])</f>
        <v>0.16999999999999815</v>
      </c>
      <c r="H1232" s="11">
        <f>MA1SONY[[#This Row],[Abs Erorr 1]]/MA1SONY[[#This Row],[Adj Close]]</f>
        <v>8.9615181866103399E-3</v>
      </c>
      <c r="I1232" s="9">
        <f t="shared" si="98"/>
        <v>19.049999999999997</v>
      </c>
      <c r="J1232" s="12">
        <f>(MA1SONY[[#This Row],[Adj Close]]-MA1SONY[[#This Row],[3-MA]])</f>
        <v>-7.9999999999998295E-2</v>
      </c>
      <c r="K1232" s="13">
        <f t="shared" si="97"/>
        <v>6.3999999999997271E-3</v>
      </c>
      <c r="L1232" s="13">
        <f>ABS(MA1SONY[[#This Row],[Erorr 2]])</f>
        <v>7.9999999999998295E-2</v>
      </c>
      <c r="M1232" s="11">
        <f>MA1SONY[[#This Row],[Abs Erorr 2]]/MA1SONY[[#This Row],[Adj Close]]</f>
        <v>4.2171850289930571E-3</v>
      </c>
      <c r="N1232" s="9">
        <f t="shared" si="99"/>
        <v>19.237666666666666</v>
      </c>
      <c r="O1232" s="14">
        <f>MA1SONY[[#This Row],[Adj Close]]-MA1SONY[[#This Row],[6-MA]]</f>
        <v>-0.26766666666666694</v>
      </c>
      <c r="P1232" s="13">
        <f>(MA1SONY[[#This Row],[Adj Close]]-N1232)^2</f>
        <v>7.1645444444444595E-2</v>
      </c>
      <c r="Q1232" s="13">
        <f>ABS(MA1SONY[[#This Row],[Erorr 3]])</f>
        <v>0.26766666666666694</v>
      </c>
      <c r="R1232" s="15">
        <f>MA1SONY[[#This Row],[Abs Erorr 3]]/MA1SONY[[#This Row],[Adj Close]]</f>
        <v>1.4109998242839587E-2</v>
      </c>
    </row>
    <row r="1233" spans="2:18">
      <c r="B1233" s="7">
        <v>45572.291666666664</v>
      </c>
      <c r="C1233" s="8">
        <v>19.132000000000001</v>
      </c>
      <c r="D1233" s="9">
        <f t="shared" si="96"/>
        <v>18.97</v>
      </c>
      <c r="E1233" s="10">
        <f>MA1SONY[[#This Row],[Adj Close]]-MA1SONY[[#This Row],[Naive Trend ]]</f>
        <v>0.16200000000000259</v>
      </c>
      <c r="F1233" s="6">
        <f t="shared" si="95"/>
        <v>2.624400000000084E-2</v>
      </c>
      <c r="G1233" s="6">
        <f>ABS(MA1SONY[[#This Row],[Erorr 1]])</f>
        <v>0.16200000000000259</v>
      </c>
      <c r="H1233" s="11">
        <f>MA1SONY[[#This Row],[Abs Erorr 1]]/MA1SONY[[#This Row],[Adj Close]]</f>
        <v>8.4674890236254748E-3</v>
      </c>
      <c r="I1233" s="9">
        <f t="shared" si="98"/>
        <v>18.919999999999998</v>
      </c>
      <c r="J1233" s="12">
        <f>(MA1SONY[[#This Row],[Adj Close]]-MA1SONY[[#This Row],[3-MA]])</f>
        <v>0.2120000000000033</v>
      </c>
      <c r="K1233" s="13">
        <f t="shared" si="97"/>
        <v>4.4944000000001399E-2</v>
      </c>
      <c r="L1233" s="13">
        <f>ABS(MA1SONY[[#This Row],[Erorr 2]])</f>
        <v>0.2120000000000033</v>
      </c>
      <c r="M1233" s="11">
        <f>MA1SONY[[#This Row],[Abs Erorr 2]]/MA1SONY[[#This Row],[Adj Close]]</f>
        <v>1.108091156178148E-2</v>
      </c>
      <c r="N1233" s="9">
        <f t="shared" si="99"/>
        <v>19.111000000000001</v>
      </c>
      <c r="O1233" s="14">
        <f>MA1SONY[[#This Row],[Adj Close]]-MA1SONY[[#This Row],[6-MA]]</f>
        <v>2.1000000000000796E-2</v>
      </c>
      <c r="P1233" s="13">
        <f>(MA1SONY[[#This Row],[Adj Close]]-N1233)^2</f>
        <v>4.4100000000003343E-4</v>
      </c>
      <c r="Q1233" s="13">
        <f>ABS(MA1SONY[[#This Row],[Erorr 3]])</f>
        <v>2.1000000000000796E-2</v>
      </c>
      <c r="R1233" s="15">
        <f>MA1SONY[[#This Row],[Abs Erorr 3]]/MA1SONY[[#This Row],[Adj Close]]</f>
        <v>1.0976374660255485E-3</v>
      </c>
    </row>
    <row r="1234" spans="2:18">
      <c r="B1234" s="7">
        <v>45573.291666666664</v>
      </c>
      <c r="C1234" s="8">
        <v>19.027999999999999</v>
      </c>
      <c r="D1234" s="9">
        <f t="shared" si="96"/>
        <v>19.132000000000001</v>
      </c>
      <c r="E1234" s="10">
        <f>MA1SONY[[#This Row],[Adj Close]]-MA1SONY[[#This Row],[Naive Trend ]]</f>
        <v>-0.10400000000000276</v>
      </c>
      <c r="F1234" s="6">
        <f t="shared" si="95"/>
        <v>1.0816000000000573E-2</v>
      </c>
      <c r="G1234" s="6">
        <f>ABS(MA1SONY[[#This Row],[Erorr 1]])</f>
        <v>0.10400000000000276</v>
      </c>
      <c r="H1234" s="11">
        <f>MA1SONY[[#This Row],[Abs Erorr 1]]/MA1SONY[[#This Row],[Adj Close]]</f>
        <v>5.4656295984865863E-3</v>
      </c>
      <c r="I1234" s="9">
        <f t="shared" si="98"/>
        <v>18.967333333333332</v>
      </c>
      <c r="J1234" s="12">
        <f>(MA1SONY[[#This Row],[Adj Close]]-MA1SONY[[#This Row],[3-MA]])</f>
        <v>6.0666666666666202E-2</v>
      </c>
      <c r="K1234" s="13">
        <f t="shared" si="97"/>
        <v>3.6804444444443881E-3</v>
      </c>
      <c r="L1234" s="13">
        <f>ABS(MA1SONY[[#This Row],[Erorr 2]])</f>
        <v>6.0666666666666202E-2</v>
      </c>
      <c r="M1234" s="11">
        <f>MA1SONY[[#This Row],[Abs Erorr 2]]/MA1SONY[[#This Row],[Adj Close]]</f>
        <v>3.1882839324504E-3</v>
      </c>
      <c r="N1234" s="9">
        <f t="shared" si="99"/>
        <v>19.094333333333335</v>
      </c>
      <c r="O1234" s="14">
        <f>MA1SONY[[#This Row],[Adj Close]]-MA1SONY[[#This Row],[6-MA]]</f>
        <v>-6.6333333333336242E-2</v>
      </c>
      <c r="P1234" s="13">
        <f>(MA1SONY[[#This Row],[Adj Close]]-N1234)^2</f>
        <v>4.4001111111114967E-3</v>
      </c>
      <c r="Q1234" s="13">
        <f>ABS(MA1SONY[[#This Row],[Erorr 3]])</f>
        <v>6.6333333333336242E-2</v>
      </c>
      <c r="R1234" s="15">
        <f>MA1SONY[[#This Row],[Abs Erorr 3]]/MA1SONY[[#This Row],[Adj Close]]</f>
        <v>3.4860906733937486E-3</v>
      </c>
    </row>
    <row r="1235" spans="2:18">
      <c r="B1235" s="7">
        <v>45574.291666666664</v>
      </c>
      <c r="C1235" s="8">
        <v>19.05</v>
      </c>
      <c r="D1235" s="9">
        <f t="shared" si="96"/>
        <v>19.027999999999999</v>
      </c>
      <c r="E1235" s="10">
        <f>MA1SONY[[#This Row],[Adj Close]]-MA1SONY[[#This Row],[Naive Trend ]]</f>
        <v>2.2000000000002018E-2</v>
      </c>
      <c r="F1235" s="6">
        <f t="shared" si="95"/>
        <v>4.840000000000888E-4</v>
      </c>
      <c r="G1235" s="6">
        <f>ABS(MA1SONY[[#This Row],[Erorr 1]])</f>
        <v>2.2000000000002018E-2</v>
      </c>
      <c r="H1235" s="11">
        <f>MA1SONY[[#This Row],[Abs Erorr 1]]/MA1SONY[[#This Row],[Adj Close]]</f>
        <v>1.1548556430447253E-3</v>
      </c>
      <c r="I1235" s="9">
        <f t="shared" si="98"/>
        <v>19.043333333333333</v>
      </c>
      <c r="J1235" s="12">
        <f>(MA1SONY[[#This Row],[Adj Close]]-MA1SONY[[#This Row],[3-MA]])</f>
        <v>6.6666666666677088E-3</v>
      </c>
      <c r="K1235" s="13">
        <f t="shared" si="97"/>
        <v>4.4444444444458338E-5</v>
      </c>
      <c r="L1235" s="13">
        <f>ABS(MA1SONY[[#This Row],[Erorr 2]])</f>
        <v>6.6666666666677088E-3</v>
      </c>
      <c r="M1235" s="11">
        <f>MA1SONY[[#This Row],[Abs Erorr 2]]/MA1SONY[[#This Row],[Adj Close]]</f>
        <v>3.4995625546812117E-4</v>
      </c>
      <c r="N1235" s="9">
        <f t="shared" si="99"/>
        <v>19.046666666666667</v>
      </c>
      <c r="O1235" s="14">
        <f>MA1SONY[[#This Row],[Adj Close]]-MA1SONY[[#This Row],[6-MA]]</f>
        <v>3.3333333333338544E-3</v>
      </c>
      <c r="P1235" s="13">
        <f>(MA1SONY[[#This Row],[Adj Close]]-N1235)^2</f>
        <v>1.1111111111114584E-5</v>
      </c>
      <c r="Q1235" s="13">
        <f>ABS(MA1SONY[[#This Row],[Erorr 3]])</f>
        <v>3.3333333333338544E-3</v>
      </c>
      <c r="R1235" s="15">
        <f>MA1SONY[[#This Row],[Abs Erorr 3]]/MA1SONY[[#This Row],[Adj Close]]</f>
        <v>1.7497812773406058E-4</v>
      </c>
    </row>
    <row r="1236" spans="2:18">
      <c r="B1236" s="7">
        <v>45575.291666666664</v>
      </c>
      <c r="C1236" s="8">
        <v>18.86</v>
      </c>
      <c r="D1236" s="9">
        <f t="shared" si="96"/>
        <v>19.05</v>
      </c>
      <c r="E1236" s="10">
        <f>MA1SONY[[#This Row],[Adj Close]]-MA1SONY[[#This Row],[Naive Trend ]]</f>
        <v>-0.19000000000000128</v>
      </c>
      <c r="F1236" s="6">
        <f t="shared" si="95"/>
        <v>3.6100000000000486E-2</v>
      </c>
      <c r="G1236" s="6">
        <f>ABS(MA1SONY[[#This Row],[Erorr 1]])</f>
        <v>0.19000000000000128</v>
      </c>
      <c r="H1236" s="11">
        <f>MA1SONY[[#This Row],[Abs Erorr 1]]/MA1SONY[[#This Row],[Adj Close]]</f>
        <v>1.0074231177094448E-2</v>
      </c>
      <c r="I1236" s="9">
        <f t="shared" si="98"/>
        <v>19.069999999999997</v>
      </c>
      <c r="J1236" s="12">
        <f>(MA1SONY[[#This Row],[Adj Close]]-MA1SONY[[#This Row],[3-MA]])</f>
        <v>-0.2099999999999973</v>
      </c>
      <c r="K1236" s="13">
        <f t="shared" si="97"/>
        <v>4.4099999999998869E-2</v>
      </c>
      <c r="L1236" s="13">
        <f>ABS(MA1SONY[[#This Row],[Erorr 2]])</f>
        <v>0.2099999999999973</v>
      </c>
      <c r="M1236" s="11">
        <f>MA1SONY[[#This Row],[Abs Erorr 2]]/MA1SONY[[#This Row],[Adj Close]]</f>
        <v>1.1134676564156802E-2</v>
      </c>
      <c r="N1236" s="9">
        <f t="shared" si="99"/>
        <v>18.994999999999997</v>
      </c>
      <c r="O1236" s="14">
        <f>MA1SONY[[#This Row],[Adj Close]]-MA1SONY[[#This Row],[6-MA]]</f>
        <v>-0.13499999999999801</v>
      </c>
      <c r="P1236" s="13">
        <f>(MA1SONY[[#This Row],[Adj Close]]-N1236)^2</f>
        <v>1.8224999999999464E-2</v>
      </c>
      <c r="Q1236" s="13">
        <f>ABS(MA1SONY[[#This Row],[Erorr 3]])</f>
        <v>0.13499999999999801</v>
      </c>
      <c r="R1236" s="15">
        <f>MA1SONY[[#This Row],[Abs Erorr 3]]/MA1SONY[[#This Row],[Adj Close]]</f>
        <v>7.1580063626722175E-3</v>
      </c>
    </row>
    <row r="1237" spans="2:18">
      <c r="B1237" s="7">
        <v>45576.291666666664</v>
      </c>
      <c r="C1237" s="8">
        <v>18.98</v>
      </c>
      <c r="D1237" s="9">
        <f t="shared" si="96"/>
        <v>18.86</v>
      </c>
      <c r="E1237" s="10">
        <f>MA1SONY[[#This Row],[Adj Close]]-MA1SONY[[#This Row],[Naive Trend ]]</f>
        <v>0.12000000000000099</v>
      </c>
      <c r="F1237" s="6">
        <f t="shared" si="95"/>
        <v>1.4400000000000239E-2</v>
      </c>
      <c r="G1237" s="6">
        <f>ABS(MA1SONY[[#This Row],[Erorr 1]])</f>
        <v>0.12000000000000099</v>
      </c>
      <c r="H1237" s="11">
        <f>MA1SONY[[#This Row],[Abs Erorr 1]]/MA1SONY[[#This Row],[Adj Close]]</f>
        <v>6.3224446786091142E-3</v>
      </c>
      <c r="I1237" s="9">
        <f t="shared" si="98"/>
        <v>18.979333333333333</v>
      </c>
      <c r="J1237" s="12">
        <f>(MA1SONY[[#This Row],[Adj Close]]-MA1SONY[[#This Row],[3-MA]])</f>
        <v>6.6666666666748142E-4</v>
      </c>
      <c r="K1237" s="13">
        <f t="shared" si="97"/>
        <v>4.4444444444553081E-7</v>
      </c>
      <c r="L1237" s="13">
        <f>ABS(MA1SONY[[#This Row],[Erorr 2]])</f>
        <v>6.6666666666748142E-4</v>
      </c>
      <c r="M1237" s="11">
        <f>MA1SONY[[#This Row],[Abs Erorr 2]]/MA1SONY[[#This Row],[Adj Close]]</f>
        <v>3.5124692658982164E-5</v>
      </c>
      <c r="N1237" s="9">
        <f t="shared" si="99"/>
        <v>18.973333333333333</v>
      </c>
      <c r="O1237" s="14">
        <f>MA1SONY[[#This Row],[Adj Close]]-MA1SONY[[#This Row],[6-MA]]</f>
        <v>6.6666666666677088E-3</v>
      </c>
      <c r="P1237" s="13">
        <f>(MA1SONY[[#This Row],[Adj Close]]-N1237)^2</f>
        <v>4.4444444444458338E-5</v>
      </c>
      <c r="Q1237" s="13">
        <f>ABS(MA1SONY[[#This Row],[Erorr 3]])</f>
        <v>6.6666666666677088E-3</v>
      </c>
      <c r="R1237" s="15">
        <f>MA1SONY[[#This Row],[Abs Erorr 3]]/MA1SONY[[#This Row],[Adj Close]]</f>
        <v>3.5124692658944725E-4</v>
      </c>
    </row>
    <row r="1238" spans="2:18">
      <c r="B1238" s="7">
        <v>45579.291666666664</v>
      </c>
      <c r="C1238" s="8">
        <v>19.09</v>
      </c>
      <c r="D1238" s="9">
        <f t="shared" si="96"/>
        <v>18.98</v>
      </c>
      <c r="E1238" s="10">
        <f>MA1SONY[[#This Row],[Adj Close]]-MA1SONY[[#This Row],[Naive Trend ]]</f>
        <v>0.10999999999999943</v>
      </c>
      <c r="F1238" s="6">
        <f t="shared" si="95"/>
        <v>1.2099999999999875E-2</v>
      </c>
      <c r="G1238" s="6">
        <f>ABS(MA1SONY[[#This Row],[Erorr 1]])</f>
        <v>0.10999999999999943</v>
      </c>
      <c r="H1238" s="11">
        <f>MA1SONY[[#This Row],[Abs Erorr 1]]/MA1SONY[[#This Row],[Adj Close]]</f>
        <v>5.7621791513881313E-3</v>
      </c>
      <c r="I1238" s="9">
        <f t="shared" si="98"/>
        <v>18.963333333333335</v>
      </c>
      <c r="J1238" s="12">
        <f>(MA1SONY[[#This Row],[Adj Close]]-MA1SONY[[#This Row],[3-MA]])</f>
        <v>0.12666666666666515</v>
      </c>
      <c r="K1238" s="13">
        <f t="shared" si="97"/>
        <v>1.6044444444444059E-2</v>
      </c>
      <c r="L1238" s="13">
        <f>ABS(MA1SONY[[#This Row],[Erorr 2]])</f>
        <v>0.12666666666666515</v>
      </c>
      <c r="M1238" s="11">
        <f>MA1SONY[[#This Row],[Abs Erorr 2]]/MA1SONY[[#This Row],[Adj Close]]</f>
        <v>6.6352365985681066E-3</v>
      </c>
      <c r="N1238" s="9">
        <f t="shared" si="99"/>
        <v>19.003333333333334</v>
      </c>
      <c r="O1238" s="14">
        <f>MA1SONY[[#This Row],[Adj Close]]-MA1SONY[[#This Row],[6-MA]]</f>
        <v>8.6666666666666003E-2</v>
      </c>
      <c r="P1238" s="13">
        <f>(MA1SONY[[#This Row],[Adj Close]]-N1238)^2</f>
        <v>7.5111111111109963E-3</v>
      </c>
      <c r="Q1238" s="13">
        <f>ABS(MA1SONY[[#This Row],[Erorr 3]])</f>
        <v>8.6666666666666003E-2</v>
      </c>
      <c r="R1238" s="15">
        <f>MA1SONY[[#This Row],[Abs Erorr 3]]/MA1SONY[[#This Row],[Adj Close]]</f>
        <v>4.5398987253360921E-3</v>
      </c>
    </row>
    <row r="1239" spans="2:18">
      <c r="B1239" s="7">
        <v>45580.291666666664</v>
      </c>
      <c r="C1239" s="8">
        <v>18.66</v>
      </c>
      <c r="D1239" s="9">
        <f t="shared" si="96"/>
        <v>19.09</v>
      </c>
      <c r="E1239" s="10">
        <f>MA1SONY[[#This Row],[Adj Close]]-MA1SONY[[#This Row],[Naive Trend ]]</f>
        <v>-0.42999999999999972</v>
      </c>
      <c r="F1239" s="6">
        <f t="shared" si="95"/>
        <v>0.18489999999999976</v>
      </c>
      <c r="G1239" s="6">
        <f>ABS(MA1SONY[[#This Row],[Erorr 1]])</f>
        <v>0.42999999999999972</v>
      </c>
      <c r="H1239" s="11">
        <f>MA1SONY[[#This Row],[Abs Erorr 1]]/MA1SONY[[#This Row],[Adj Close]]</f>
        <v>2.3043944265809201E-2</v>
      </c>
      <c r="I1239" s="9">
        <f t="shared" si="98"/>
        <v>18.97666666666667</v>
      </c>
      <c r="J1239" s="12">
        <f>(MA1SONY[[#This Row],[Adj Close]]-MA1SONY[[#This Row],[3-MA]])</f>
        <v>-0.31666666666666998</v>
      </c>
      <c r="K1239" s="13">
        <f t="shared" si="97"/>
        <v>0.10027777777777988</v>
      </c>
      <c r="L1239" s="13">
        <f>ABS(MA1SONY[[#This Row],[Erorr 2]])</f>
        <v>0.31666666666666998</v>
      </c>
      <c r="M1239" s="11">
        <f>MA1SONY[[#This Row],[Abs Erorr 2]]/MA1SONY[[#This Row],[Adj Close]]</f>
        <v>1.6970346552340299E-2</v>
      </c>
      <c r="N1239" s="9">
        <f t="shared" si="99"/>
        <v>19.023333333333333</v>
      </c>
      <c r="O1239" s="14">
        <f>MA1SONY[[#This Row],[Adj Close]]-MA1SONY[[#This Row],[6-MA]]</f>
        <v>-0.36333333333333329</v>
      </c>
      <c r="P1239" s="13">
        <f>(MA1SONY[[#This Row],[Adj Close]]-N1239)^2</f>
        <v>0.13201111111111108</v>
      </c>
      <c r="Q1239" s="13">
        <f>ABS(MA1SONY[[#This Row],[Erorr 3]])</f>
        <v>0.36333333333333329</v>
      </c>
      <c r="R1239" s="15">
        <f>MA1SONY[[#This Row],[Abs Erorr 3]]/MA1SONY[[#This Row],[Adj Close]]</f>
        <v>1.9471239728474452E-2</v>
      </c>
    </row>
    <row r="1240" spans="2:18">
      <c r="B1240" s="7">
        <v>45581.291666666664</v>
      </c>
      <c r="C1240" s="8">
        <v>18.68</v>
      </c>
      <c r="D1240" s="9">
        <f t="shared" si="96"/>
        <v>18.66</v>
      </c>
      <c r="E1240" s="10">
        <f>MA1SONY[[#This Row],[Adj Close]]-MA1SONY[[#This Row],[Naive Trend ]]</f>
        <v>1.9999999999999574E-2</v>
      </c>
      <c r="F1240" s="6">
        <f t="shared" si="95"/>
        <v>3.9999999999998294E-4</v>
      </c>
      <c r="G1240" s="6">
        <f>ABS(MA1SONY[[#This Row],[Erorr 1]])</f>
        <v>1.9999999999999574E-2</v>
      </c>
      <c r="H1240" s="11">
        <f>MA1SONY[[#This Row],[Abs Erorr 1]]/MA1SONY[[#This Row],[Adj Close]]</f>
        <v>1.0706638115631465E-3</v>
      </c>
      <c r="I1240" s="9">
        <f t="shared" si="98"/>
        <v>18.91</v>
      </c>
      <c r="J1240" s="12">
        <f>(MA1SONY[[#This Row],[Adj Close]]-MA1SONY[[#This Row],[3-MA]])</f>
        <v>-0.23000000000000043</v>
      </c>
      <c r="K1240" s="13">
        <f t="shared" si="97"/>
        <v>5.2900000000000197E-2</v>
      </c>
      <c r="L1240" s="13">
        <f>ABS(MA1SONY[[#This Row],[Erorr 2]])</f>
        <v>0.23000000000000043</v>
      </c>
      <c r="M1240" s="11">
        <f>MA1SONY[[#This Row],[Abs Erorr 2]]/MA1SONY[[#This Row],[Adj Close]]</f>
        <v>1.2312633832976469E-2</v>
      </c>
      <c r="N1240" s="9">
        <f t="shared" si="99"/>
        <v>18.944666666666667</v>
      </c>
      <c r="O1240" s="14">
        <f>MA1SONY[[#This Row],[Adj Close]]-MA1SONY[[#This Row],[6-MA]]</f>
        <v>-0.26466666666666683</v>
      </c>
      <c r="P1240" s="13">
        <f>(MA1SONY[[#This Row],[Adj Close]]-N1240)^2</f>
        <v>7.0048444444444524E-2</v>
      </c>
      <c r="Q1240" s="13">
        <f>ABS(MA1SONY[[#This Row],[Erorr 3]])</f>
        <v>0.26466666666666683</v>
      </c>
      <c r="R1240" s="15">
        <f>MA1SONY[[#This Row],[Abs Erorr 3]]/MA1SONY[[#This Row],[Adj Close]]</f>
        <v>1.4168451106352615E-2</v>
      </c>
    </row>
    <row r="1241" spans="2:18">
      <c r="B1241" s="7">
        <v>45582.291666666664</v>
      </c>
      <c r="C1241" s="8">
        <v>18.510000000000002</v>
      </c>
      <c r="D1241" s="9">
        <f t="shared" si="96"/>
        <v>18.68</v>
      </c>
      <c r="E1241" s="10">
        <f>MA1SONY[[#This Row],[Adj Close]]-MA1SONY[[#This Row],[Naive Trend ]]</f>
        <v>-0.16999999999999815</v>
      </c>
      <c r="F1241" s="6">
        <f t="shared" si="95"/>
        <v>2.8899999999999371E-2</v>
      </c>
      <c r="G1241" s="6">
        <f>ABS(MA1SONY[[#This Row],[Erorr 1]])</f>
        <v>0.16999999999999815</v>
      </c>
      <c r="H1241" s="11">
        <f>MA1SONY[[#This Row],[Abs Erorr 1]]/MA1SONY[[#This Row],[Adj Close]]</f>
        <v>9.1842247433818556E-3</v>
      </c>
      <c r="I1241" s="9">
        <f t="shared" si="98"/>
        <v>18.809999999999999</v>
      </c>
      <c r="J1241" s="12">
        <f>(MA1SONY[[#This Row],[Adj Close]]-MA1SONY[[#This Row],[3-MA]])</f>
        <v>-0.29999999999999716</v>
      </c>
      <c r="K1241" s="13">
        <f t="shared" si="97"/>
        <v>8.999999999999829E-2</v>
      </c>
      <c r="L1241" s="13">
        <f>ABS(MA1SONY[[#This Row],[Erorr 2]])</f>
        <v>0.29999999999999716</v>
      </c>
      <c r="M1241" s="11">
        <f>MA1SONY[[#This Row],[Abs Erorr 2]]/MA1SONY[[#This Row],[Adj Close]]</f>
        <v>1.6207455429497412E-2</v>
      </c>
      <c r="N1241" s="9">
        <f t="shared" si="99"/>
        <v>18.886666666666667</v>
      </c>
      <c r="O1241" s="14">
        <f>MA1SONY[[#This Row],[Adj Close]]-MA1SONY[[#This Row],[6-MA]]</f>
        <v>-0.37666666666666515</v>
      </c>
      <c r="P1241" s="13">
        <f>(MA1SONY[[#This Row],[Adj Close]]-N1241)^2</f>
        <v>0.14187777777777663</v>
      </c>
      <c r="Q1241" s="13">
        <f>ABS(MA1SONY[[#This Row],[Erorr 3]])</f>
        <v>0.37666666666666515</v>
      </c>
      <c r="R1241" s="15">
        <f>MA1SONY[[#This Row],[Abs Erorr 3]]/MA1SONY[[#This Row],[Adj Close]]</f>
        <v>2.0349360705924642E-2</v>
      </c>
    </row>
    <row r="1242" spans="2:18">
      <c r="B1242" s="7">
        <v>45583.291666666664</v>
      </c>
      <c r="C1242" s="8">
        <v>18.22</v>
      </c>
      <c r="D1242" s="9">
        <f t="shared" si="96"/>
        <v>18.510000000000002</v>
      </c>
      <c r="E1242" s="10">
        <f>MA1SONY[[#This Row],[Adj Close]]-MA1SONY[[#This Row],[Naive Trend ]]</f>
        <v>-0.2900000000000027</v>
      </c>
      <c r="F1242" s="6">
        <f t="shared" si="95"/>
        <v>8.4100000000001562E-2</v>
      </c>
      <c r="G1242" s="6">
        <f>ABS(MA1SONY[[#This Row],[Erorr 1]])</f>
        <v>0.2900000000000027</v>
      </c>
      <c r="H1242" s="11">
        <f>MA1SONY[[#This Row],[Abs Erorr 1]]/MA1SONY[[#This Row],[Adj Close]]</f>
        <v>1.5916575192096747E-2</v>
      </c>
      <c r="I1242" s="9">
        <f t="shared" si="98"/>
        <v>18.616666666666671</v>
      </c>
      <c r="J1242" s="12">
        <f>(MA1SONY[[#This Row],[Adj Close]]-MA1SONY[[#This Row],[3-MA]])</f>
        <v>-0.39666666666667183</v>
      </c>
      <c r="K1242" s="13">
        <f t="shared" si="97"/>
        <v>0.15734444444444853</v>
      </c>
      <c r="L1242" s="13">
        <f>ABS(MA1SONY[[#This Row],[Erorr 2]])</f>
        <v>0.39666666666667183</v>
      </c>
      <c r="M1242" s="11">
        <f>MA1SONY[[#This Row],[Abs Erorr 2]]/MA1SONY[[#This Row],[Adj Close]]</f>
        <v>2.1770947676546203E-2</v>
      </c>
      <c r="N1242" s="9">
        <f t="shared" si="99"/>
        <v>18.79666666666667</v>
      </c>
      <c r="O1242" s="14">
        <f>MA1SONY[[#This Row],[Adj Close]]-MA1SONY[[#This Row],[6-MA]]</f>
        <v>-0.57666666666667155</v>
      </c>
      <c r="P1242" s="13">
        <f>(MA1SONY[[#This Row],[Adj Close]]-N1242)^2</f>
        <v>0.33254444444445008</v>
      </c>
      <c r="Q1242" s="13">
        <f>ABS(MA1SONY[[#This Row],[Erorr 3]])</f>
        <v>0.57666666666667155</v>
      </c>
      <c r="R1242" s="15">
        <f>MA1SONY[[#This Row],[Abs Erorr 3]]/MA1SONY[[#This Row],[Adj Close]]</f>
        <v>3.1650201244054425E-2</v>
      </c>
    </row>
    <row r="1243" spans="2:18">
      <c r="B1243" s="7">
        <v>45586.291666666664</v>
      </c>
      <c r="C1243" s="8">
        <v>18.100000000000001</v>
      </c>
      <c r="D1243" s="9">
        <f t="shared" si="96"/>
        <v>18.22</v>
      </c>
      <c r="E1243" s="10">
        <f>MA1SONY[[#This Row],[Adj Close]]-MA1SONY[[#This Row],[Naive Trend ]]</f>
        <v>-0.11999999999999744</v>
      </c>
      <c r="F1243" s="6">
        <f t="shared" si="95"/>
        <v>1.4399999999999386E-2</v>
      </c>
      <c r="G1243" s="6">
        <f>ABS(MA1SONY[[#This Row],[Erorr 1]])</f>
        <v>0.11999999999999744</v>
      </c>
      <c r="H1243" s="11">
        <f>MA1SONY[[#This Row],[Abs Erorr 1]]/MA1SONY[[#This Row],[Adj Close]]</f>
        <v>6.6298342541435042E-3</v>
      </c>
      <c r="I1243" s="9">
        <f t="shared" si="98"/>
        <v>18.47</v>
      </c>
      <c r="J1243" s="12">
        <f>(MA1SONY[[#This Row],[Adj Close]]-MA1SONY[[#This Row],[3-MA]])</f>
        <v>-0.36999999999999744</v>
      </c>
      <c r="K1243" s="13">
        <f t="shared" si="97"/>
        <v>0.13689999999999811</v>
      </c>
      <c r="L1243" s="13">
        <f>ABS(MA1SONY[[#This Row],[Erorr 2]])</f>
        <v>0.36999999999999744</v>
      </c>
      <c r="M1243" s="11">
        <f>MA1SONY[[#This Row],[Abs Erorr 2]]/MA1SONY[[#This Row],[Adj Close]]</f>
        <v>2.0441988950276099E-2</v>
      </c>
      <c r="N1243" s="9">
        <f t="shared" si="99"/>
        <v>18.690000000000001</v>
      </c>
      <c r="O1243" s="14">
        <f>MA1SONY[[#This Row],[Adj Close]]-MA1SONY[[#This Row],[6-MA]]</f>
        <v>-0.58999999999999986</v>
      </c>
      <c r="P1243" s="13">
        <f>(MA1SONY[[#This Row],[Adj Close]]-N1243)^2</f>
        <v>0.34809999999999985</v>
      </c>
      <c r="Q1243" s="13">
        <f>ABS(MA1SONY[[#This Row],[Erorr 3]])</f>
        <v>0.58999999999999986</v>
      </c>
      <c r="R1243" s="15">
        <f>MA1SONY[[#This Row],[Abs Erorr 3]]/MA1SONY[[#This Row],[Adj Close]]</f>
        <v>3.2596685082872917E-2</v>
      </c>
    </row>
    <row r="1244" spans="2:18">
      <c r="B1244" s="7">
        <v>45587.291666666664</v>
      </c>
      <c r="C1244" s="8">
        <v>17.89</v>
      </c>
      <c r="D1244" s="9">
        <f t="shared" si="96"/>
        <v>18.100000000000001</v>
      </c>
      <c r="E1244" s="10">
        <f>MA1SONY[[#This Row],[Adj Close]]-MA1SONY[[#This Row],[Naive Trend ]]</f>
        <v>-0.21000000000000085</v>
      </c>
      <c r="F1244" s="6">
        <f t="shared" si="95"/>
        <v>4.4100000000000361E-2</v>
      </c>
      <c r="G1244" s="6">
        <f>ABS(MA1SONY[[#This Row],[Erorr 1]])</f>
        <v>0.21000000000000085</v>
      </c>
      <c r="H1244" s="11">
        <f>MA1SONY[[#This Row],[Abs Erorr 1]]/MA1SONY[[#This Row],[Adj Close]]</f>
        <v>1.1738401341531628E-2</v>
      </c>
      <c r="I1244" s="9">
        <f t="shared" si="98"/>
        <v>18.276666666666667</v>
      </c>
      <c r="J1244" s="12">
        <f>(MA1SONY[[#This Row],[Adj Close]]-MA1SONY[[#This Row],[3-MA]])</f>
        <v>-0.38666666666666671</v>
      </c>
      <c r="K1244" s="13">
        <f t="shared" si="97"/>
        <v>0.14951111111111115</v>
      </c>
      <c r="L1244" s="13">
        <f>ABS(MA1SONY[[#This Row],[Erorr 2]])</f>
        <v>0.38666666666666671</v>
      </c>
      <c r="M1244" s="11">
        <f>MA1SONY[[#This Row],[Abs Erorr 2]]/MA1SONY[[#This Row],[Adj Close]]</f>
        <v>2.161356437488355E-2</v>
      </c>
      <c r="N1244" s="9">
        <f t="shared" si="99"/>
        <v>18.543333333333333</v>
      </c>
      <c r="O1244" s="14">
        <f>MA1SONY[[#This Row],[Adj Close]]-MA1SONY[[#This Row],[6-MA]]</f>
        <v>-0.65333333333333243</v>
      </c>
      <c r="P1244" s="13">
        <f>(MA1SONY[[#This Row],[Adj Close]]-N1244)^2</f>
        <v>0.42684444444444325</v>
      </c>
      <c r="Q1244" s="13">
        <f>ABS(MA1SONY[[#This Row],[Erorr 3]])</f>
        <v>0.65333333333333243</v>
      </c>
      <c r="R1244" s="15">
        <f>MA1SONY[[#This Row],[Abs Erorr 3]]/MA1SONY[[#This Row],[Adj Close]]</f>
        <v>3.6519470840320423E-2</v>
      </c>
    </row>
    <row r="1245" spans="2:18">
      <c r="B1245" s="7">
        <v>45588.291666666664</v>
      </c>
      <c r="C1245" s="8">
        <v>17.53</v>
      </c>
      <c r="D1245" s="9">
        <f t="shared" si="96"/>
        <v>17.89</v>
      </c>
      <c r="E1245" s="10">
        <f>MA1SONY[[#This Row],[Adj Close]]-MA1SONY[[#This Row],[Naive Trend ]]</f>
        <v>-0.35999999999999943</v>
      </c>
      <c r="F1245" s="6">
        <f t="shared" si="95"/>
        <v>0.1295999999999996</v>
      </c>
      <c r="G1245" s="6">
        <f>ABS(MA1SONY[[#This Row],[Erorr 1]])</f>
        <v>0.35999999999999943</v>
      </c>
      <c r="H1245" s="11">
        <f>MA1SONY[[#This Row],[Abs Erorr 1]]/MA1SONY[[#This Row],[Adj Close]]</f>
        <v>2.0536223616657124E-2</v>
      </c>
      <c r="I1245" s="9">
        <f t="shared" si="98"/>
        <v>18.07</v>
      </c>
      <c r="J1245" s="12">
        <f>(MA1SONY[[#This Row],[Adj Close]]-MA1SONY[[#This Row],[3-MA]])</f>
        <v>-0.53999999999999915</v>
      </c>
      <c r="K1245" s="13">
        <f t="shared" si="97"/>
        <v>0.29159999999999908</v>
      </c>
      <c r="L1245" s="13">
        <f>ABS(MA1SONY[[#This Row],[Erorr 2]])</f>
        <v>0.53999999999999915</v>
      </c>
      <c r="M1245" s="11">
        <f>MA1SONY[[#This Row],[Abs Erorr 2]]/MA1SONY[[#This Row],[Adj Close]]</f>
        <v>3.0804335424985688E-2</v>
      </c>
      <c r="N1245" s="9">
        <f t="shared" si="99"/>
        <v>18.343333333333337</v>
      </c>
      <c r="O1245" s="14">
        <f>MA1SONY[[#This Row],[Adj Close]]-MA1SONY[[#This Row],[6-MA]]</f>
        <v>-0.81333333333333613</v>
      </c>
      <c r="P1245" s="13">
        <f>(MA1SONY[[#This Row],[Adj Close]]-N1245)^2</f>
        <v>0.66151111111111571</v>
      </c>
      <c r="Q1245" s="13">
        <f>ABS(MA1SONY[[#This Row],[Erorr 3]])</f>
        <v>0.81333333333333613</v>
      </c>
      <c r="R1245" s="15">
        <f>MA1SONY[[#This Row],[Abs Erorr 3]]/MA1SONY[[#This Row],[Adj Close]]</f>
        <v>4.6396653356151514E-2</v>
      </c>
    </row>
    <row r="1246" spans="2:18">
      <c r="B1246" s="7">
        <v>45589.291666666664</v>
      </c>
      <c r="C1246" s="8">
        <v>17.690000000000001</v>
      </c>
      <c r="D1246" s="9">
        <f t="shared" si="96"/>
        <v>17.53</v>
      </c>
      <c r="E1246" s="10">
        <f>MA1SONY[[#This Row],[Adj Close]]-MA1SONY[[#This Row],[Naive Trend ]]</f>
        <v>0.16000000000000014</v>
      </c>
      <c r="F1246" s="6">
        <f t="shared" si="95"/>
        <v>2.5600000000000046E-2</v>
      </c>
      <c r="G1246" s="6">
        <f>ABS(MA1SONY[[#This Row],[Erorr 1]])</f>
        <v>0.16000000000000014</v>
      </c>
      <c r="H1246" s="11">
        <f>MA1SONY[[#This Row],[Abs Erorr 1]]/MA1SONY[[#This Row],[Adj Close]]</f>
        <v>9.0446579988694258E-3</v>
      </c>
      <c r="I1246" s="9">
        <f t="shared" si="98"/>
        <v>17.84</v>
      </c>
      <c r="J1246" s="12">
        <f>(MA1SONY[[#This Row],[Adj Close]]-MA1SONY[[#This Row],[3-MA]])</f>
        <v>-0.14999999999999858</v>
      </c>
      <c r="K1246" s="13">
        <f t="shared" si="97"/>
        <v>2.2499999999999572E-2</v>
      </c>
      <c r="L1246" s="13">
        <f>ABS(MA1SONY[[#This Row],[Erorr 2]])</f>
        <v>0.14999999999999858</v>
      </c>
      <c r="M1246" s="11">
        <f>MA1SONY[[#This Row],[Abs Erorr 2]]/MA1SONY[[#This Row],[Adj Close]]</f>
        <v>8.4793668739399988E-3</v>
      </c>
      <c r="N1246" s="9">
        <f t="shared" si="99"/>
        <v>18.154999999999998</v>
      </c>
      <c r="O1246" s="14">
        <f>MA1SONY[[#This Row],[Adj Close]]-MA1SONY[[#This Row],[6-MA]]</f>
        <v>-0.46499999999999631</v>
      </c>
      <c r="P1246" s="13">
        <f>(MA1SONY[[#This Row],[Adj Close]]-N1246)^2</f>
        <v>0.21622499999999656</v>
      </c>
      <c r="Q1246" s="13">
        <f>ABS(MA1SONY[[#This Row],[Erorr 3]])</f>
        <v>0.46499999999999631</v>
      </c>
      <c r="R1246" s="15">
        <f>MA1SONY[[#This Row],[Abs Erorr 3]]/MA1SONY[[#This Row],[Adj Close]]</f>
        <v>2.6286037309214035E-2</v>
      </c>
    </row>
    <row r="1247" spans="2:18">
      <c r="B1247" s="7">
        <v>45590.291666666664</v>
      </c>
      <c r="C1247" s="8">
        <v>17.62</v>
      </c>
      <c r="D1247" s="9">
        <f t="shared" si="96"/>
        <v>17.690000000000001</v>
      </c>
      <c r="E1247" s="10">
        <f>MA1SONY[[#This Row],[Adj Close]]-MA1SONY[[#This Row],[Naive Trend ]]</f>
        <v>-7.0000000000000284E-2</v>
      </c>
      <c r="F1247" s="6">
        <f t="shared" si="95"/>
        <v>4.9000000000000397E-3</v>
      </c>
      <c r="G1247" s="6">
        <f>ABS(MA1SONY[[#This Row],[Erorr 1]])</f>
        <v>7.0000000000000284E-2</v>
      </c>
      <c r="H1247" s="11">
        <f>MA1SONY[[#This Row],[Abs Erorr 1]]/MA1SONY[[#This Row],[Adj Close]]</f>
        <v>3.972758229284919E-3</v>
      </c>
      <c r="I1247" s="9">
        <f t="shared" si="98"/>
        <v>17.703333333333333</v>
      </c>
      <c r="J1247" s="12">
        <f>(MA1SONY[[#This Row],[Adj Close]]-MA1SONY[[#This Row],[3-MA]])</f>
        <v>-8.3333333333332149E-2</v>
      </c>
      <c r="K1247" s="13">
        <f t="shared" si="97"/>
        <v>6.9444444444442472E-3</v>
      </c>
      <c r="L1247" s="13">
        <f>ABS(MA1SONY[[#This Row],[Erorr 2]])</f>
        <v>8.3333333333332149E-2</v>
      </c>
      <c r="M1247" s="11">
        <f>MA1SONY[[#This Row],[Abs Erorr 2]]/MA1SONY[[#This Row],[Adj Close]]</f>
        <v>4.7294740824819605E-3</v>
      </c>
      <c r="N1247" s="9">
        <f t="shared" si="99"/>
        <v>17.989999999999998</v>
      </c>
      <c r="O1247" s="14">
        <f>MA1SONY[[#This Row],[Adj Close]]-MA1SONY[[#This Row],[6-MA]]</f>
        <v>-0.36999999999999744</v>
      </c>
      <c r="P1247" s="13">
        <f>(MA1SONY[[#This Row],[Adj Close]]-N1247)^2</f>
        <v>0.13689999999999811</v>
      </c>
      <c r="Q1247" s="13">
        <f>ABS(MA1SONY[[#This Row],[Erorr 3]])</f>
        <v>0.36999999999999744</v>
      </c>
      <c r="R1247" s="15">
        <f>MA1SONY[[#This Row],[Abs Erorr 3]]/MA1SONY[[#This Row],[Adj Close]]</f>
        <v>2.0998864926220058E-2</v>
      </c>
    </row>
    <row r="1248" spans="2:18">
      <c r="B1248" s="7">
        <v>45593.291666666664</v>
      </c>
      <c r="C1248" s="8">
        <v>17.75</v>
      </c>
      <c r="D1248" s="9">
        <f t="shared" si="96"/>
        <v>17.62</v>
      </c>
      <c r="E1248" s="10">
        <f>MA1SONY[[#This Row],[Adj Close]]-MA1SONY[[#This Row],[Naive Trend ]]</f>
        <v>0.12999999999999901</v>
      </c>
      <c r="F1248" s="6">
        <f t="shared" si="95"/>
        <v>1.6899999999999742E-2</v>
      </c>
      <c r="G1248" s="6">
        <f>ABS(MA1SONY[[#This Row],[Erorr 1]])</f>
        <v>0.12999999999999901</v>
      </c>
      <c r="H1248" s="11">
        <f>MA1SONY[[#This Row],[Abs Erorr 1]]/MA1SONY[[#This Row],[Adj Close]]</f>
        <v>7.3239436619717746E-3</v>
      </c>
      <c r="I1248" s="9">
        <f t="shared" si="98"/>
        <v>17.613333333333333</v>
      </c>
      <c r="J1248" s="12">
        <f>(MA1SONY[[#This Row],[Adj Close]]-MA1SONY[[#This Row],[3-MA]])</f>
        <v>0.13666666666666671</v>
      </c>
      <c r="K1248" s="13">
        <f t="shared" si="97"/>
        <v>1.867777777777779E-2</v>
      </c>
      <c r="L1248" s="13">
        <f>ABS(MA1SONY[[#This Row],[Erorr 2]])</f>
        <v>0.13666666666666671</v>
      </c>
      <c r="M1248" s="11">
        <f>MA1SONY[[#This Row],[Abs Erorr 2]]/MA1SONY[[#This Row],[Adj Close]]</f>
        <v>7.6995305164319272E-3</v>
      </c>
      <c r="N1248" s="9">
        <f t="shared" si="99"/>
        <v>17.841666666666669</v>
      </c>
      <c r="O1248" s="14">
        <f>MA1SONY[[#This Row],[Adj Close]]-MA1SONY[[#This Row],[6-MA]]</f>
        <v>-9.1666666666668561E-2</v>
      </c>
      <c r="P1248" s="13">
        <f>(MA1SONY[[#This Row],[Adj Close]]-N1248)^2</f>
        <v>8.4027777777781251E-3</v>
      </c>
      <c r="Q1248" s="13">
        <f>ABS(MA1SONY[[#This Row],[Erorr 3]])</f>
        <v>9.1666666666668561E-2</v>
      </c>
      <c r="R1248" s="15">
        <f>MA1SONY[[#This Row],[Abs Erorr 3]]/MA1SONY[[#This Row],[Adj Close]]</f>
        <v>5.1643192488263975E-3</v>
      </c>
    </row>
    <row r="1249" spans="2:18">
      <c r="B1249" s="7">
        <v>45594.291666666664</v>
      </c>
      <c r="C1249" s="8">
        <v>17.850000000000001</v>
      </c>
      <c r="D1249" s="9">
        <f t="shared" si="96"/>
        <v>17.75</v>
      </c>
      <c r="E1249" s="10">
        <f>MA1SONY[[#This Row],[Adj Close]]-MA1SONY[[#This Row],[Naive Trend ]]</f>
        <v>0.10000000000000142</v>
      </c>
      <c r="F1249" s="6">
        <f t="shared" si="95"/>
        <v>1.0000000000000285E-2</v>
      </c>
      <c r="G1249" s="6">
        <f>ABS(MA1SONY[[#This Row],[Erorr 1]])</f>
        <v>0.10000000000000142</v>
      </c>
      <c r="H1249" s="11">
        <f>MA1SONY[[#This Row],[Abs Erorr 1]]/MA1SONY[[#This Row],[Adj Close]]</f>
        <v>5.6022408963586224E-3</v>
      </c>
      <c r="I1249" s="9">
        <f t="shared" si="98"/>
        <v>17.686666666666667</v>
      </c>
      <c r="J1249" s="12">
        <f>(MA1SONY[[#This Row],[Adj Close]]-MA1SONY[[#This Row],[3-MA]])</f>
        <v>0.163333333333334</v>
      </c>
      <c r="K1249" s="13">
        <f t="shared" si="97"/>
        <v>2.6677777777777995E-2</v>
      </c>
      <c r="L1249" s="13">
        <f>ABS(MA1SONY[[#This Row],[Erorr 2]])</f>
        <v>0.163333333333334</v>
      </c>
      <c r="M1249" s="11">
        <f>MA1SONY[[#This Row],[Abs Erorr 2]]/MA1SONY[[#This Row],[Adj Close]]</f>
        <v>9.1503267973856578E-3</v>
      </c>
      <c r="N1249" s="9">
        <f t="shared" si="99"/>
        <v>17.763333333333335</v>
      </c>
      <c r="O1249" s="14">
        <f>MA1SONY[[#This Row],[Adj Close]]-MA1SONY[[#This Row],[6-MA]]</f>
        <v>8.6666666666666003E-2</v>
      </c>
      <c r="P1249" s="13">
        <f>(MA1SONY[[#This Row],[Adj Close]]-N1249)^2</f>
        <v>7.5111111111109963E-3</v>
      </c>
      <c r="Q1249" s="13">
        <f>ABS(MA1SONY[[#This Row],[Erorr 3]])</f>
        <v>8.6666666666666003E-2</v>
      </c>
      <c r="R1249" s="15">
        <f>MA1SONY[[#This Row],[Abs Erorr 3]]/MA1SONY[[#This Row],[Adj Close]]</f>
        <v>4.8552754435107004E-3</v>
      </c>
    </row>
    <row r="1250" spans="2:18">
      <c r="B1250" s="7">
        <v>45595.291666666664</v>
      </c>
      <c r="C1250" s="8">
        <v>17.98</v>
      </c>
      <c r="D1250" s="9">
        <f t="shared" si="96"/>
        <v>17.850000000000001</v>
      </c>
      <c r="E1250" s="10">
        <f>MA1SONY[[#This Row],[Adj Close]]-MA1SONY[[#This Row],[Naive Trend ]]</f>
        <v>0.12999999999999901</v>
      </c>
      <c r="F1250" s="6">
        <f t="shared" si="95"/>
        <v>1.6899999999999742E-2</v>
      </c>
      <c r="G1250" s="6">
        <f>ABS(MA1SONY[[#This Row],[Erorr 1]])</f>
        <v>0.12999999999999901</v>
      </c>
      <c r="H1250" s="11">
        <f>MA1SONY[[#This Row],[Abs Erorr 1]]/MA1SONY[[#This Row],[Adj Close]]</f>
        <v>7.2302558398219686E-3</v>
      </c>
      <c r="I1250" s="9">
        <f t="shared" si="98"/>
        <v>17.740000000000002</v>
      </c>
      <c r="J1250" s="12">
        <f>(MA1SONY[[#This Row],[Adj Close]]-MA1SONY[[#This Row],[3-MA]])</f>
        <v>0.23999999999999844</v>
      </c>
      <c r="K1250" s="13">
        <f t="shared" si="97"/>
        <v>5.7599999999999249E-2</v>
      </c>
      <c r="L1250" s="13">
        <f>ABS(MA1SONY[[#This Row],[Erorr 2]])</f>
        <v>0.23999999999999844</v>
      </c>
      <c r="M1250" s="11">
        <f>MA1SONY[[#This Row],[Abs Erorr 2]]/MA1SONY[[#This Row],[Adj Close]]</f>
        <v>1.334816462736365E-2</v>
      </c>
      <c r="N1250" s="9">
        <f t="shared" si="99"/>
        <v>17.721666666666668</v>
      </c>
      <c r="O1250" s="14">
        <f>MA1SONY[[#This Row],[Adj Close]]-MA1SONY[[#This Row],[6-MA]]</f>
        <v>0.25833333333333286</v>
      </c>
      <c r="P1250" s="13">
        <f>(MA1SONY[[#This Row],[Adj Close]]-N1250)^2</f>
        <v>6.6736111111110871E-2</v>
      </c>
      <c r="Q1250" s="13">
        <f>ABS(MA1SONY[[#This Row],[Erorr 3]])</f>
        <v>0.25833333333333286</v>
      </c>
      <c r="R1250" s="15">
        <f>MA1SONY[[#This Row],[Abs Erorr 3]]/MA1SONY[[#This Row],[Adj Close]]</f>
        <v>1.4367816091953997E-2</v>
      </c>
    </row>
    <row r="1251" spans="2:18">
      <c r="B1251" s="7">
        <v>45596.291666666664</v>
      </c>
      <c r="C1251" s="8">
        <v>17.600000000000001</v>
      </c>
      <c r="D1251" s="9">
        <f t="shared" si="96"/>
        <v>17.98</v>
      </c>
      <c r="E1251" s="10">
        <f>MA1SONY[[#This Row],[Adj Close]]-MA1SONY[[#This Row],[Naive Trend ]]</f>
        <v>-0.37999999999999901</v>
      </c>
      <c r="F1251" s="6">
        <f t="shared" si="95"/>
        <v>0.14439999999999925</v>
      </c>
      <c r="G1251" s="6">
        <f>ABS(MA1SONY[[#This Row],[Erorr 1]])</f>
        <v>0.37999999999999901</v>
      </c>
      <c r="H1251" s="11">
        <f>MA1SONY[[#This Row],[Abs Erorr 1]]/MA1SONY[[#This Row],[Adj Close]]</f>
        <v>2.1590909090909032E-2</v>
      </c>
      <c r="I1251" s="9">
        <f t="shared" si="98"/>
        <v>17.86</v>
      </c>
      <c r="J1251" s="12">
        <f>(MA1SONY[[#This Row],[Adj Close]]-MA1SONY[[#This Row],[3-MA]])</f>
        <v>-0.25999999999999801</v>
      </c>
      <c r="K1251" s="13">
        <f t="shared" si="97"/>
        <v>6.7599999999998966E-2</v>
      </c>
      <c r="L1251" s="13">
        <f>ABS(MA1SONY[[#This Row],[Erorr 2]])</f>
        <v>0.25999999999999801</v>
      </c>
      <c r="M1251" s="11">
        <f>MA1SONY[[#This Row],[Abs Erorr 2]]/MA1SONY[[#This Row],[Adj Close]]</f>
        <v>1.4772727272727158E-2</v>
      </c>
      <c r="N1251" s="9">
        <f t="shared" si="99"/>
        <v>17.736666666666668</v>
      </c>
      <c r="O1251" s="14">
        <f>MA1SONY[[#This Row],[Adj Close]]-MA1SONY[[#This Row],[6-MA]]</f>
        <v>-0.13666666666666671</v>
      </c>
      <c r="P1251" s="13">
        <f>(MA1SONY[[#This Row],[Adj Close]]-N1251)^2</f>
        <v>1.867777777777779E-2</v>
      </c>
      <c r="Q1251" s="13">
        <f>ABS(MA1SONY[[#This Row],[Erorr 3]])</f>
        <v>0.13666666666666671</v>
      </c>
      <c r="R1251" s="15">
        <f>MA1SONY[[#This Row],[Abs Erorr 3]]/MA1SONY[[#This Row],[Adj Close]]</f>
        <v>7.7651515151515174E-3</v>
      </c>
    </row>
    <row r="1252" spans="2:18">
      <c r="B1252" s="7">
        <v>45597.291666666664</v>
      </c>
      <c r="C1252" s="8">
        <v>17.73</v>
      </c>
      <c r="D1252" s="9">
        <f t="shared" si="96"/>
        <v>17.600000000000001</v>
      </c>
      <c r="E1252" s="10">
        <f>MA1SONY[[#This Row],[Adj Close]]-MA1SONY[[#This Row],[Naive Trend ]]</f>
        <v>0.12999999999999901</v>
      </c>
      <c r="F1252" s="6">
        <f t="shared" si="95"/>
        <v>1.6899999999999742E-2</v>
      </c>
      <c r="G1252" s="6">
        <f>ABS(MA1SONY[[#This Row],[Erorr 1]])</f>
        <v>0.12999999999999901</v>
      </c>
      <c r="H1252" s="11">
        <f>MA1SONY[[#This Row],[Abs Erorr 1]]/MA1SONY[[#This Row],[Adj Close]]</f>
        <v>7.3322053017483924E-3</v>
      </c>
      <c r="I1252" s="9">
        <f t="shared" si="98"/>
        <v>17.809999999999999</v>
      </c>
      <c r="J1252" s="12">
        <f>(MA1SONY[[#This Row],[Adj Close]]-MA1SONY[[#This Row],[3-MA]])</f>
        <v>-7.9999999999998295E-2</v>
      </c>
      <c r="K1252" s="13">
        <f t="shared" si="97"/>
        <v>6.3999999999997271E-3</v>
      </c>
      <c r="L1252" s="13">
        <f>ABS(MA1SONY[[#This Row],[Erorr 2]])</f>
        <v>7.9999999999998295E-2</v>
      </c>
      <c r="M1252" s="11">
        <f>MA1SONY[[#This Row],[Abs Erorr 2]]/MA1SONY[[#This Row],[Adj Close]]</f>
        <v>4.5121263395374112E-3</v>
      </c>
      <c r="N1252" s="9">
        <f t="shared" si="99"/>
        <v>17.748333333333335</v>
      </c>
      <c r="O1252" s="14">
        <f>MA1SONY[[#This Row],[Adj Close]]-MA1SONY[[#This Row],[6-MA]]</f>
        <v>-1.8333333333334423E-2</v>
      </c>
      <c r="P1252" s="13">
        <f>(MA1SONY[[#This Row],[Adj Close]]-N1252)^2</f>
        <v>3.3611111111115104E-4</v>
      </c>
      <c r="Q1252" s="13">
        <f>ABS(MA1SONY[[#This Row],[Erorr 3]])</f>
        <v>1.8333333333334423E-2</v>
      </c>
      <c r="R1252" s="15">
        <f>MA1SONY[[#This Row],[Abs Erorr 3]]/MA1SONY[[#This Row],[Adj Close]]</f>
        <v>1.03402895281074E-3</v>
      </c>
    </row>
    <row r="1253" spans="2:18">
      <c r="B1253" s="7">
        <v>45600.291666666664</v>
      </c>
      <c r="C1253" s="8">
        <v>17.739999999999998</v>
      </c>
      <c r="D1253" s="9">
        <f t="shared" si="96"/>
        <v>17.73</v>
      </c>
      <c r="E1253" s="10">
        <f>MA1SONY[[#This Row],[Adj Close]]-MA1SONY[[#This Row],[Naive Trend ]]</f>
        <v>9.9999999999980105E-3</v>
      </c>
      <c r="F1253" s="6">
        <f t="shared" si="95"/>
        <v>9.9999999999960215E-5</v>
      </c>
      <c r="G1253" s="6">
        <f>ABS(MA1SONY[[#This Row],[Erorr 1]])</f>
        <v>9.9999999999980105E-3</v>
      </c>
      <c r="H1253" s="11">
        <f>MA1SONY[[#This Row],[Abs Erorr 1]]/MA1SONY[[#This Row],[Adj Close]]</f>
        <v>5.6369785794802767E-4</v>
      </c>
      <c r="I1253" s="9">
        <f t="shared" si="98"/>
        <v>17.77</v>
      </c>
      <c r="J1253" s="12">
        <f>(MA1SONY[[#This Row],[Adj Close]]-MA1SONY[[#This Row],[3-MA]])</f>
        <v>-3.0000000000001137E-2</v>
      </c>
      <c r="K1253" s="13">
        <f t="shared" si="97"/>
        <v>9.0000000000006817E-4</v>
      </c>
      <c r="L1253" s="13">
        <f>ABS(MA1SONY[[#This Row],[Erorr 2]])</f>
        <v>3.0000000000001137E-2</v>
      </c>
      <c r="M1253" s="11">
        <f>MA1SONY[[#This Row],[Abs Erorr 2]]/MA1SONY[[#This Row],[Adj Close]]</f>
        <v>1.6910935738444837E-3</v>
      </c>
      <c r="N1253" s="9">
        <f t="shared" si="99"/>
        <v>17.755000000000003</v>
      </c>
      <c r="O1253" s="14">
        <f>MA1SONY[[#This Row],[Adj Close]]-MA1SONY[[#This Row],[6-MA]]</f>
        <v>-1.5000000000004121E-2</v>
      </c>
      <c r="P1253" s="13">
        <f>(MA1SONY[[#This Row],[Adj Close]]-N1253)^2</f>
        <v>2.2500000000012365E-4</v>
      </c>
      <c r="Q1253" s="13">
        <f>ABS(MA1SONY[[#This Row],[Erorr 3]])</f>
        <v>1.5000000000004121E-2</v>
      </c>
      <c r="R1253" s="15">
        <f>MA1SONY[[#This Row],[Abs Erorr 3]]/MA1SONY[[#This Row],[Adj Close]]</f>
        <v>8.4554678692244211E-4</v>
      </c>
    </row>
    <row r="1254" spans="2:18">
      <c r="B1254" s="7">
        <v>45601.291666666664</v>
      </c>
      <c r="C1254" s="8">
        <v>18.05</v>
      </c>
      <c r="D1254" s="9">
        <f t="shared" si="96"/>
        <v>17.739999999999998</v>
      </c>
      <c r="E1254" s="10">
        <f>MA1SONY[[#This Row],[Adj Close]]-MA1SONY[[#This Row],[Naive Trend ]]</f>
        <v>0.31000000000000227</v>
      </c>
      <c r="F1254" s="6">
        <f t="shared" si="95"/>
        <v>9.6100000000001407E-2</v>
      </c>
      <c r="G1254" s="6">
        <f>ABS(MA1SONY[[#This Row],[Erorr 1]])</f>
        <v>0.31000000000000227</v>
      </c>
      <c r="H1254" s="11">
        <f>MA1SONY[[#This Row],[Abs Erorr 1]]/MA1SONY[[#This Row],[Adj Close]]</f>
        <v>1.717451523545719E-2</v>
      </c>
      <c r="I1254" s="9">
        <f t="shared" si="98"/>
        <v>17.689999999999998</v>
      </c>
      <c r="J1254" s="12">
        <f>(MA1SONY[[#This Row],[Adj Close]]-MA1SONY[[#This Row],[3-MA]])</f>
        <v>0.36000000000000298</v>
      </c>
      <c r="K1254" s="13">
        <f t="shared" si="97"/>
        <v>0.12960000000000216</v>
      </c>
      <c r="L1254" s="13">
        <f>ABS(MA1SONY[[#This Row],[Erorr 2]])</f>
        <v>0.36000000000000298</v>
      </c>
      <c r="M1254" s="11">
        <f>MA1SONY[[#This Row],[Abs Erorr 2]]/MA1SONY[[#This Row],[Adj Close]]</f>
        <v>1.9944598337950304E-2</v>
      </c>
      <c r="N1254" s="9">
        <f t="shared" si="99"/>
        <v>17.775000000000002</v>
      </c>
      <c r="O1254" s="14">
        <f>MA1SONY[[#This Row],[Adj Close]]-MA1SONY[[#This Row],[6-MA]]</f>
        <v>0.27499999999999858</v>
      </c>
      <c r="P1254" s="13">
        <f>(MA1SONY[[#This Row],[Adj Close]]-N1254)^2</f>
        <v>7.5624999999999221E-2</v>
      </c>
      <c r="Q1254" s="13">
        <f>ABS(MA1SONY[[#This Row],[Erorr 3]])</f>
        <v>0.27499999999999858</v>
      </c>
      <c r="R1254" s="15">
        <f>MA1SONY[[#This Row],[Abs Erorr 3]]/MA1SONY[[#This Row],[Adj Close]]</f>
        <v>1.5235457063711832E-2</v>
      </c>
    </row>
    <row r="1255" spans="2:18">
      <c r="B1255" s="7">
        <v>45602.291666666664</v>
      </c>
      <c r="C1255" s="8">
        <v>17.989999999999998</v>
      </c>
      <c r="D1255" s="9">
        <f t="shared" si="96"/>
        <v>18.05</v>
      </c>
      <c r="E1255" s="10">
        <f>MA1SONY[[#This Row],[Adj Close]]-MA1SONY[[#This Row],[Naive Trend ]]</f>
        <v>-6.0000000000002274E-2</v>
      </c>
      <c r="F1255" s="6">
        <f t="shared" si="95"/>
        <v>3.6000000000002727E-3</v>
      </c>
      <c r="G1255" s="6">
        <f>ABS(MA1SONY[[#This Row],[Erorr 1]])</f>
        <v>6.0000000000002274E-2</v>
      </c>
      <c r="H1255" s="11">
        <f>MA1SONY[[#This Row],[Abs Erorr 1]]/MA1SONY[[#This Row],[Adj Close]]</f>
        <v>3.335186214563773E-3</v>
      </c>
      <c r="I1255" s="9">
        <f t="shared" si="98"/>
        <v>17.84</v>
      </c>
      <c r="J1255" s="12">
        <f>(MA1SONY[[#This Row],[Adj Close]]-MA1SONY[[#This Row],[3-MA]])</f>
        <v>0.14999999999999858</v>
      </c>
      <c r="K1255" s="13">
        <f t="shared" si="97"/>
        <v>2.2499999999999572E-2</v>
      </c>
      <c r="L1255" s="13">
        <f>ABS(MA1SONY[[#This Row],[Erorr 2]])</f>
        <v>0.14999999999999858</v>
      </c>
      <c r="M1255" s="11">
        <f>MA1SONY[[#This Row],[Abs Erorr 2]]/MA1SONY[[#This Row],[Adj Close]]</f>
        <v>8.337965536409038E-3</v>
      </c>
      <c r="N1255" s="9">
        <f t="shared" si="99"/>
        <v>17.824999999999999</v>
      </c>
      <c r="O1255" s="14">
        <f>MA1SONY[[#This Row],[Adj Close]]-MA1SONY[[#This Row],[6-MA]]</f>
        <v>0.16499999999999915</v>
      </c>
      <c r="P1255" s="13">
        <f>(MA1SONY[[#This Row],[Adj Close]]-N1255)^2</f>
        <v>2.7224999999999718E-2</v>
      </c>
      <c r="Q1255" s="13">
        <f>ABS(MA1SONY[[#This Row],[Erorr 3]])</f>
        <v>0.16499999999999915</v>
      </c>
      <c r="R1255" s="15">
        <f>MA1SONY[[#This Row],[Abs Erorr 3]]/MA1SONY[[#This Row],[Adj Close]]</f>
        <v>9.1717620900499813E-3</v>
      </c>
    </row>
    <row r="1256" spans="2:18">
      <c r="B1256" s="7">
        <v>45603.291666666664</v>
      </c>
      <c r="C1256" s="8">
        <v>18.27</v>
      </c>
      <c r="D1256" s="9">
        <f t="shared" si="96"/>
        <v>17.989999999999998</v>
      </c>
      <c r="E1256" s="10">
        <f>MA1SONY[[#This Row],[Adj Close]]-MA1SONY[[#This Row],[Naive Trend ]]</f>
        <v>0.28000000000000114</v>
      </c>
      <c r="F1256" s="6">
        <f t="shared" si="95"/>
        <v>7.8400000000000636E-2</v>
      </c>
      <c r="G1256" s="6">
        <f>ABS(MA1SONY[[#This Row],[Erorr 1]])</f>
        <v>0.28000000000000114</v>
      </c>
      <c r="H1256" s="11">
        <f>MA1SONY[[#This Row],[Abs Erorr 1]]/MA1SONY[[#This Row],[Adj Close]]</f>
        <v>1.5325670498084355E-2</v>
      </c>
      <c r="I1256" s="9">
        <f t="shared" si="98"/>
        <v>17.926666666666666</v>
      </c>
      <c r="J1256" s="12">
        <f>(MA1SONY[[#This Row],[Adj Close]]-MA1SONY[[#This Row],[3-MA]])</f>
        <v>0.34333333333333371</v>
      </c>
      <c r="K1256" s="13">
        <f t="shared" si="97"/>
        <v>0.11787777777777804</v>
      </c>
      <c r="L1256" s="13">
        <f>ABS(MA1SONY[[#This Row],[Erorr 2]])</f>
        <v>0.34333333333333371</v>
      </c>
      <c r="M1256" s="11">
        <f>MA1SONY[[#This Row],[Abs Erorr 2]]/MA1SONY[[#This Row],[Adj Close]]</f>
        <v>1.879219120598433E-2</v>
      </c>
      <c r="N1256" s="9">
        <f t="shared" si="99"/>
        <v>17.848333333333333</v>
      </c>
      <c r="O1256" s="14">
        <f>MA1SONY[[#This Row],[Adj Close]]-MA1SONY[[#This Row],[6-MA]]</f>
        <v>0.42166666666666686</v>
      </c>
      <c r="P1256" s="13">
        <f>(MA1SONY[[#This Row],[Adj Close]]-N1256)^2</f>
        <v>0.17780277777777795</v>
      </c>
      <c r="Q1256" s="13">
        <f>ABS(MA1SONY[[#This Row],[Erorr 3]])</f>
        <v>0.42166666666666686</v>
      </c>
      <c r="R1256" s="15">
        <f>MA1SONY[[#This Row],[Abs Erorr 3]]/MA1SONY[[#This Row],[Adj Close]]</f>
        <v>2.3079729976281712E-2</v>
      </c>
    </row>
    <row r="1257" spans="2:18">
      <c r="B1257" s="7">
        <v>45604.291666666664</v>
      </c>
      <c r="C1257" s="8">
        <v>19.91</v>
      </c>
      <c r="D1257" s="9">
        <f t="shared" si="96"/>
        <v>18.27</v>
      </c>
      <c r="E1257" s="10">
        <f>MA1SONY[[#This Row],[Adj Close]]-MA1SONY[[#This Row],[Naive Trend ]]</f>
        <v>1.6400000000000006</v>
      </c>
      <c r="F1257" s="6">
        <f t="shared" si="95"/>
        <v>2.6896000000000018</v>
      </c>
      <c r="G1257" s="6">
        <f>ABS(MA1SONY[[#This Row],[Erorr 1]])</f>
        <v>1.6400000000000006</v>
      </c>
      <c r="H1257" s="11">
        <f>MA1SONY[[#This Row],[Abs Erorr 1]]/MA1SONY[[#This Row],[Adj Close]]</f>
        <v>8.2370668006027145E-2</v>
      </c>
      <c r="I1257" s="9">
        <f t="shared" si="98"/>
        <v>18.103333333333335</v>
      </c>
      <c r="J1257" s="12">
        <f>(MA1SONY[[#This Row],[Adj Close]]-MA1SONY[[#This Row],[3-MA]])</f>
        <v>1.8066666666666649</v>
      </c>
      <c r="K1257" s="13">
        <f t="shared" si="97"/>
        <v>3.2640444444444379</v>
      </c>
      <c r="L1257" s="13">
        <f>ABS(MA1SONY[[#This Row],[Erorr 2]])</f>
        <v>1.8066666666666649</v>
      </c>
      <c r="M1257" s="11">
        <f>MA1SONY[[#This Row],[Abs Erorr 2]]/MA1SONY[[#This Row],[Adj Close]]</f>
        <v>9.0741670852167999E-2</v>
      </c>
      <c r="N1257" s="9">
        <f t="shared" si="99"/>
        <v>17.896666666666665</v>
      </c>
      <c r="O1257" s="14">
        <f>MA1SONY[[#This Row],[Adj Close]]-MA1SONY[[#This Row],[6-MA]]</f>
        <v>2.0133333333333354</v>
      </c>
      <c r="P1257" s="13">
        <f>(MA1SONY[[#This Row],[Adj Close]]-N1257)^2</f>
        <v>4.0535111111111197</v>
      </c>
      <c r="Q1257" s="13">
        <f>ABS(MA1SONY[[#This Row],[Erorr 3]])</f>
        <v>2.0133333333333354</v>
      </c>
      <c r="R1257" s="15">
        <f>MA1SONY[[#This Row],[Abs Erorr 3]]/MA1SONY[[#This Row],[Adj Close]]</f>
        <v>0.101121714381383</v>
      </c>
    </row>
    <row r="1258" spans="2:18">
      <c r="B1258" s="7">
        <v>45607.291666666664</v>
      </c>
      <c r="C1258" s="8">
        <v>19.12</v>
      </c>
      <c r="D1258" s="9">
        <f t="shared" si="96"/>
        <v>19.91</v>
      </c>
      <c r="E1258" s="10">
        <f>MA1SONY[[#This Row],[Adj Close]]-MA1SONY[[#This Row],[Naive Trend ]]</f>
        <v>-0.78999999999999915</v>
      </c>
      <c r="F1258" s="6">
        <f t="shared" si="95"/>
        <v>0.62409999999999866</v>
      </c>
      <c r="G1258" s="6">
        <f>ABS(MA1SONY[[#This Row],[Erorr 1]])</f>
        <v>0.78999999999999915</v>
      </c>
      <c r="H1258" s="11">
        <f>MA1SONY[[#This Row],[Abs Erorr 1]]/MA1SONY[[#This Row],[Adj Close]]</f>
        <v>4.1317991631799118E-2</v>
      </c>
      <c r="I1258" s="9">
        <f t="shared" si="98"/>
        <v>18.723333333333333</v>
      </c>
      <c r="J1258" s="12">
        <f>(MA1SONY[[#This Row],[Adj Close]]-MA1SONY[[#This Row],[3-MA]])</f>
        <v>0.39666666666666828</v>
      </c>
      <c r="K1258" s="13">
        <f t="shared" si="97"/>
        <v>0.15734444444444573</v>
      </c>
      <c r="L1258" s="13">
        <f>ABS(MA1SONY[[#This Row],[Erorr 2]])</f>
        <v>0.39666666666666828</v>
      </c>
      <c r="M1258" s="11">
        <f>MA1SONY[[#This Row],[Abs Erorr 2]]/MA1SONY[[#This Row],[Adj Close]]</f>
        <v>2.0746164574616539E-2</v>
      </c>
      <c r="N1258" s="9">
        <f t="shared" si="99"/>
        <v>18.281666666666663</v>
      </c>
      <c r="O1258" s="14">
        <f>MA1SONY[[#This Row],[Adj Close]]-MA1SONY[[#This Row],[6-MA]]</f>
        <v>0.83833333333333826</v>
      </c>
      <c r="P1258" s="13">
        <f>(MA1SONY[[#This Row],[Adj Close]]-N1258)^2</f>
        <v>0.70280277777778599</v>
      </c>
      <c r="Q1258" s="13">
        <f>ABS(MA1SONY[[#This Row],[Erorr 3]])</f>
        <v>0.83833333333333826</v>
      </c>
      <c r="R1258" s="15">
        <f>MA1SONY[[#This Row],[Abs Erorr 3]]/MA1SONY[[#This Row],[Adj Close]]</f>
        <v>4.384588563458882E-2</v>
      </c>
    </row>
    <row r="1259" spans="2:18">
      <c r="B1259" s="7">
        <v>45608.291666666664</v>
      </c>
      <c r="C1259" s="8">
        <v>18.670000000000002</v>
      </c>
      <c r="D1259" s="9">
        <f t="shared" si="96"/>
        <v>19.12</v>
      </c>
      <c r="E1259" s="10">
        <f>MA1SONY[[#This Row],[Adj Close]]-MA1SONY[[#This Row],[Naive Trend ]]</f>
        <v>-0.44999999999999929</v>
      </c>
      <c r="F1259" s="6">
        <f t="shared" si="95"/>
        <v>0.20249999999999935</v>
      </c>
      <c r="G1259" s="6">
        <f>ABS(MA1SONY[[#This Row],[Erorr 1]])</f>
        <v>0.44999999999999929</v>
      </c>
      <c r="H1259" s="11">
        <f>MA1SONY[[#This Row],[Abs Erorr 1]]/MA1SONY[[#This Row],[Adj Close]]</f>
        <v>2.4102838778789461E-2</v>
      </c>
      <c r="I1259" s="9">
        <f t="shared" si="98"/>
        <v>19.099999999999998</v>
      </c>
      <c r="J1259" s="12">
        <f>(MA1SONY[[#This Row],[Adj Close]]-MA1SONY[[#This Row],[3-MA]])</f>
        <v>-0.42999999999999616</v>
      </c>
      <c r="K1259" s="13">
        <f t="shared" si="97"/>
        <v>0.18489999999999671</v>
      </c>
      <c r="L1259" s="13">
        <f>ABS(MA1SONY[[#This Row],[Erorr 2]])</f>
        <v>0.42999999999999616</v>
      </c>
      <c r="M1259" s="11">
        <f>MA1SONY[[#This Row],[Abs Erorr 2]]/MA1SONY[[#This Row],[Adj Close]]</f>
        <v>2.3031601499731984E-2</v>
      </c>
      <c r="N1259" s="9">
        <f t="shared" si="99"/>
        <v>18.513333333333332</v>
      </c>
      <c r="O1259" s="14">
        <f>MA1SONY[[#This Row],[Adj Close]]-MA1SONY[[#This Row],[6-MA]]</f>
        <v>0.15666666666666984</v>
      </c>
      <c r="P1259" s="13">
        <f>(MA1SONY[[#This Row],[Adj Close]]-N1259)^2</f>
        <v>2.4544444444445437E-2</v>
      </c>
      <c r="Q1259" s="13">
        <f>ABS(MA1SONY[[#This Row],[Erorr 3]])</f>
        <v>0.15666666666666984</v>
      </c>
      <c r="R1259" s="15">
        <f>MA1SONY[[#This Row],[Abs Erorr 3]]/MA1SONY[[#This Row],[Adj Close]]</f>
        <v>8.3913586859491063E-3</v>
      </c>
    </row>
    <row r="1260" spans="2:18">
      <c r="B1260" s="7">
        <v>45609.291666666664</v>
      </c>
      <c r="C1260" s="8">
        <v>18.5</v>
      </c>
      <c r="D1260" s="9">
        <f t="shared" si="96"/>
        <v>18.670000000000002</v>
      </c>
      <c r="E1260" s="10">
        <f>MA1SONY[[#This Row],[Adj Close]]-MA1SONY[[#This Row],[Naive Trend ]]</f>
        <v>-0.17000000000000171</v>
      </c>
      <c r="F1260" s="6">
        <f t="shared" si="95"/>
        <v>2.8900000000000581E-2</v>
      </c>
      <c r="G1260" s="6">
        <f>ABS(MA1SONY[[#This Row],[Erorr 1]])</f>
        <v>0.17000000000000171</v>
      </c>
      <c r="H1260" s="11">
        <f>MA1SONY[[#This Row],[Abs Erorr 1]]/MA1SONY[[#This Row],[Adj Close]]</f>
        <v>9.1891891891892809E-3</v>
      </c>
      <c r="I1260" s="9">
        <f t="shared" si="98"/>
        <v>19.233333333333334</v>
      </c>
      <c r="J1260" s="12">
        <f>(MA1SONY[[#This Row],[Adj Close]]-MA1SONY[[#This Row],[3-MA]])</f>
        <v>-0.73333333333333428</v>
      </c>
      <c r="K1260" s="13">
        <f t="shared" si="97"/>
        <v>0.53777777777777913</v>
      </c>
      <c r="L1260" s="13">
        <f>ABS(MA1SONY[[#This Row],[Erorr 2]])</f>
        <v>0.73333333333333428</v>
      </c>
      <c r="M1260" s="11">
        <f>MA1SONY[[#This Row],[Abs Erorr 2]]/MA1SONY[[#This Row],[Adj Close]]</f>
        <v>3.9639639639639693E-2</v>
      </c>
      <c r="N1260" s="9">
        <f t="shared" si="99"/>
        <v>18.668333333333333</v>
      </c>
      <c r="O1260" s="14">
        <f>MA1SONY[[#This Row],[Adj Close]]-MA1SONY[[#This Row],[6-MA]]</f>
        <v>-0.168333333333333</v>
      </c>
      <c r="P1260" s="13">
        <f>(MA1SONY[[#This Row],[Adj Close]]-N1260)^2</f>
        <v>2.8336111111111E-2</v>
      </c>
      <c r="Q1260" s="13">
        <f>ABS(MA1SONY[[#This Row],[Erorr 3]])</f>
        <v>0.168333333333333</v>
      </c>
      <c r="R1260" s="15">
        <f>MA1SONY[[#This Row],[Abs Erorr 3]]/MA1SONY[[#This Row],[Adj Close]]</f>
        <v>9.0990990990990808E-3</v>
      </c>
    </row>
    <row r="1261" spans="2:18">
      <c r="B1261" s="7">
        <v>45610.291666608799</v>
      </c>
      <c r="C1261" s="24"/>
      <c r="D1261" s="25"/>
      <c r="E1261" s="22"/>
      <c r="F1261" s="23"/>
      <c r="G1261" s="23"/>
      <c r="H1261" s="26"/>
      <c r="I1261" s="9">
        <f t="shared" ref="I1261:I1263" si="100">AVERAGE(C1258:C1260)</f>
        <v>18.763333333333335</v>
      </c>
      <c r="J1261" s="12">
        <f>(MA1SONY[[#This Row],[Adj Close]]-MA1SONY[[#This Row],[3-MA]])</f>
        <v>-18.763333333333335</v>
      </c>
      <c r="K1261" s="13">
        <f t="shared" ref="K1261:K1263" si="101">(C1261-I1261)^2</f>
        <v>352.06267777777788</v>
      </c>
      <c r="L1261" s="13">
        <f>ABS(MA1SONY[[#This Row],[Erorr 2]])</f>
        <v>18.763333333333335</v>
      </c>
      <c r="M1261" s="26"/>
      <c r="N1261" s="9">
        <f t="shared" ref="N1261:N1263" si="102">AVERAGE(C1255:C1260)</f>
        <v>18.743333333333336</v>
      </c>
      <c r="O1261" s="14">
        <f>MA1SONY[[#This Row],[Adj Close]]-MA1SONY[[#This Row],[6-MA]]</f>
        <v>-18.743333333333336</v>
      </c>
      <c r="P1261" s="13">
        <f>(MA1SONY[[#This Row],[Adj Close]]-N1261)^2</f>
        <v>351.31254444444454</v>
      </c>
      <c r="Q1261" s="13">
        <f>ABS(MA1SONY[[#This Row],[Erorr 3]])</f>
        <v>18.743333333333336</v>
      </c>
      <c r="R1261" s="35"/>
    </row>
    <row r="1262" spans="2:18">
      <c r="B1262" s="7">
        <v>45611.291666608799</v>
      </c>
      <c r="C1262" s="24"/>
      <c r="D1262" s="25"/>
      <c r="E1262" s="27"/>
      <c r="F1262" s="23"/>
      <c r="G1262" s="23"/>
      <c r="H1262" s="26"/>
      <c r="I1262" s="9">
        <f t="shared" si="100"/>
        <v>18.585000000000001</v>
      </c>
      <c r="J1262" s="12">
        <f>(MA1SONY[[#This Row],[Adj Close]]-MA1SONY[[#This Row],[3-MA]])</f>
        <v>-18.585000000000001</v>
      </c>
      <c r="K1262" s="13">
        <f t="shared" si="101"/>
        <v>345.40222500000004</v>
      </c>
      <c r="L1262" s="13">
        <f>ABS(MA1SONY[[#This Row],[Erorr 2]])</f>
        <v>18.585000000000001</v>
      </c>
      <c r="M1262" s="26"/>
      <c r="N1262" s="9">
        <f t="shared" si="102"/>
        <v>18.893999999999998</v>
      </c>
      <c r="O1262" s="14">
        <f>MA1SONY[[#This Row],[Adj Close]]-MA1SONY[[#This Row],[6-MA]]</f>
        <v>-18.893999999999998</v>
      </c>
      <c r="P1262" s="13">
        <f>(MA1SONY[[#This Row],[Adj Close]]-N1262)^2</f>
        <v>356.98323599999992</v>
      </c>
      <c r="Q1262" s="13">
        <f>ABS(MA1SONY[[#This Row],[Erorr 3]])</f>
        <v>18.893999999999998</v>
      </c>
      <c r="R1262" s="35"/>
    </row>
    <row r="1263" spans="2:18">
      <c r="B1263" s="7">
        <v>45612.291666608799</v>
      </c>
      <c r="C1263" s="24"/>
      <c r="D1263" s="25"/>
      <c r="E1263" s="27"/>
      <c r="F1263" s="23"/>
      <c r="G1263" s="23"/>
      <c r="H1263" s="26"/>
      <c r="I1263" s="9">
        <f t="shared" si="100"/>
        <v>18.5</v>
      </c>
      <c r="J1263" s="12">
        <f>(MA1SONY[[#This Row],[Adj Close]]-MA1SONY[[#This Row],[3-MA]])</f>
        <v>-18.5</v>
      </c>
      <c r="K1263" s="13">
        <f t="shared" si="101"/>
        <v>342.25</v>
      </c>
      <c r="L1263" s="13">
        <f>ABS(MA1SONY[[#This Row],[Erorr 2]])</f>
        <v>18.5</v>
      </c>
      <c r="M1263" s="26"/>
      <c r="N1263" s="9">
        <f t="shared" si="102"/>
        <v>19.05</v>
      </c>
      <c r="O1263" s="14">
        <f>MA1SONY[[#This Row],[Adj Close]]-MA1SONY[[#This Row],[6-MA]]</f>
        <v>-19.05</v>
      </c>
      <c r="P1263" s="13">
        <f>(MA1SONY[[#This Row],[Adj Close]]-N1263)^2</f>
        <v>362.90250000000003</v>
      </c>
      <c r="Q1263" s="13">
        <f>ABS(MA1SONY[[#This Row],[Erorr 3]])</f>
        <v>19.05</v>
      </c>
      <c r="R1263" s="35"/>
    </row>
    <row r="1264" spans="2:18">
      <c r="B1264" s="7">
        <v>45613.291666608799</v>
      </c>
      <c r="C1264" s="24"/>
      <c r="D1264" s="25"/>
      <c r="E1264" s="27"/>
      <c r="F1264" s="23"/>
      <c r="G1264" s="23"/>
      <c r="H1264" s="26"/>
      <c r="I1264" s="25"/>
      <c r="J1264" s="33"/>
      <c r="K1264" s="21"/>
      <c r="L1264" s="21"/>
      <c r="M1264" s="26"/>
      <c r="N1264" s="25"/>
      <c r="O1264" s="34"/>
      <c r="P1264" s="21"/>
      <c r="Q1264" s="21"/>
      <c r="R1264" s="35"/>
    </row>
    <row r="1265" spans="2:18">
      <c r="B1265" s="7">
        <v>45614.291666608799</v>
      </c>
      <c r="C1265" s="24"/>
      <c r="D1265" s="25"/>
      <c r="E1265" s="27"/>
      <c r="F1265" s="23"/>
      <c r="G1265" s="23"/>
      <c r="H1265" s="26"/>
      <c r="I1265" s="25"/>
      <c r="J1265" s="33"/>
      <c r="K1265" s="21"/>
      <c r="L1265" s="21"/>
      <c r="M1265" s="26"/>
      <c r="N1265" s="25"/>
      <c r="O1265" s="34"/>
      <c r="P1265" s="21"/>
      <c r="Q1265" s="21"/>
      <c r="R1265" s="35"/>
    </row>
    <row r="1266" spans="2:18">
      <c r="B1266" s="16">
        <v>45615.291666608799</v>
      </c>
      <c r="C1266" s="28"/>
      <c r="D1266" s="29"/>
      <c r="E1266" s="30"/>
      <c r="F1266" s="31"/>
      <c r="G1266" s="31"/>
      <c r="H1266" s="32"/>
      <c r="I1266" s="29"/>
      <c r="J1266" s="36"/>
      <c r="K1266" s="37"/>
      <c r="L1266" s="37"/>
      <c r="M1266" s="32"/>
      <c r="N1266" s="29"/>
      <c r="O1266" s="38"/>
      <c r="P1266" s="37"/>
      <c r="Q1266" s="37"/>
      <c r="R1266" s="39"/>
    </row>
    <row r="1267" spans="2:18">
      <c r="B1267" s="2"/>
      <c r="C1267" s="3"/>
      <c r="K1267" s="4"/>
    </row>
    <row r="1478" spans="20:20">
      <c r="T1478" s="4"/>
    </row>
    <row r="1479" spans="20:20">
      <c r="T1479" s="4"/>
    </row>
    <row r="1480" spans="20:20">
      <c r="T1480" s="4"/>
    </row>
    <row r="1481" spans="20:20">
      <c r="T1481" s="4"/>
    </row>
    <row r="1482" spans="20:20">
      <c r="T1482" s="4"/>
    </row>
    <row r="1483" spans="20:20">
      <c r="T1483" s="4"/>
    </row>
    <row r="1484" spans="20:20">
      <c r="T1484" s="4"/>
    </row>
    <row r="1485" spans="20:20">
      <c r="T1485" s="4"/>
    </row>
    <row r="1486" spans="20:20">
      <c r="T1486" s="4"/>
    </row>
  </sheetData>
  <mergeCells count="5">
    <mergeCell ref="T3:V3"/>
    <mergeCell ref="T7:V7"/>
    <mergeCell ref="T4:V4"/>
    <mergeCell ref="T5:V5"/>
    <mergeCell ref="T6:V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B2:Q1260"/>
  <sheetViews>
    <sheetView tabSelected="1" topLeftCell="F46" zoomScale="56" zoomScaleNormal="56" workbookViewId="0">
      <selection activeCell="P58" sqref="P58"/>
    </sheetView>
  </sheetViews>
  <sheetFormatPr defaultRowHeight="15.5"/>
  <cols>
    <col min="1" max="1" width="8.6640625" style="1" customWidth="1"/>
    <col min="2" max="2" width="15.1640625" style="1" bestFit="1" customWidth="1"/>
    <col min="3" max="3" width="15.4140625" style="1" bestFit="1" customWidth="1"/>
    <col min="4" max="4" width="14.75" style="1" bestFit="1" customWidth="1"/>
    <col min="5" max="5" width="13.5" style="1" bestFit="1" customWidth="1"/>
    <col min="6" max="6" width="15.9140625" style="1" bestFit="1" customWidth="1"/>
    <col min="7" max="7" width="14.83203125" style="1" bestFit="1" customWidth="1"/>
    <col min="8" max="8" width="19.33203125" style="1" bestFit="1" customWidth="1"/>
    <col min="9" max="10" width="8.6640625" style="1" customWidth="1"/>
    <col min="11" max="11" width="13.25" style="1" customWidth="1"/>
    <col min="12" max="12" width="15.33203125" style="1" customWidth="1"/>
    <col min="13" max="13" width="5.58203125" style="1" bestFit="1" customWidth="1"/>
    <col min="14" max="15" width="8.6640625" style="1" customWidth="1"/>
    <col min="16" max="16" width="11.33203125" style="1" customWidth="1"/>
    <col min="17" max="17" width="7.58203125" style="1" customWidth="1"/>
    <col min="18" max="33" width="8.6640625" style="1" customWidth="1"/>
    <col min="34" max="16384" width="8.6640625" style="1"/>
  </cols>
  <sheetData>
    <row r="2" spans="2:17">
      <c r="B2" s="56" t="s">
        <v>0</v>
      </c>
      <c r="C2" s="18" t="s">
        <v>1</v>
      </c>
      <c r="D2" s="18" t="s">
        <v>33</v>
      </c>
      <c r="E2" s="18" t="s">
        <v>34</v>
      </c>
      <c r="F2" s="18" t="s">
        <v>35</v>
      </c>
      <c r="G2" s="18" t="s">
        <v>22</v>
      </c>
      <c r="H2" s="20" t="s">
        <v>23</v>
      </c>
      <c r="J2" s="62" t="s">
        <v>40</v>
      </c>
      <c r="K2" s="62"/>
      <c r="L2" s="62"/>
      <c r="N2" s="64" t="s">
        <v>17</v>
      </c>
      <c r="O2" s="64"/>
      <c r="P2" s="64"/>
      <c r="Q2" s="64"/>
    </row>
    <row r="3" spans="2:17">
      <c r="B3" s="48">
        <v>43783.291666666664</v>
      </c>
      <c r="C3" s="6">
        <v>11.747999999999999</v>
      </c>
      <c r="D3" s="6">
        <f>C3</f>
        <v>11.747999999999999</v>
      </c>
      <c r="E3" s="57">
        <f>C3-D3</f>
        <v>0</v>
      </c>
      <c r="F3" s="57">
        <f>ABS(E3)</f>
        <v>0</v>
      </c>
      <c r="G3" s="57">
        <f>E3^2</f>
        <v>0</v>
      </c>
      <c r="H3" s="58">
        <f>F3/C3</f>
        <v>0</v>
      </c>
      <c r="J3" s="63" t="s">
        <v>28</v>
      </c>
      <c r="K3" s="63"/>
      <c r="L3" s="47">
        <v>0.99</v>
      </c>
      <c r="N3" s="61" t="s">
        <v>36</v>
      </c>
      <c r="O3" s="61"/>
      <c r="P3" s="61"/>
      <c r="Q3" s="42">
        <f>AVERAGE(ESSONY[Error])</f>
        <v>5.4228659998811751E-3</v>
      </c>
    </row>
    <row r="4" spans="2:17">
      <c r="B4" s="48">
        <v>43784.291666666664</v>
      </c>
      <c r="C4" s="6">
        <v>11.787800000000001</v>
      </c>
      <c r="D4" s="40">
        <f t="shared" ref="D4:D67" si="0">alpha*C3+(1-alpha)*D3</f>
        <v>11.747999999999999</v>
      </c>
      <c r="E4" s="6">
        <f t="shared" ref="E4:E67" si="1">C4-D4</f>
        <v>3.980000000000139E-2</v>
      </c>
      <c r="F4" s="6">
        <f t="shared" ref="F4:F67" si="2">ABS(E4)</f>
        <v>3.980000000000139E-2</v>
      </c>
      <c r="G4" s="6">
        <f t="shared" ref="G4:G67" si="3">E4^2</f>
        <v>1.5840400000001107E-3</v>
      </c>
      <c r="H4" s="41">
        <f t="shared" ref="H4:H67" si="4">F4/C4</f>
        <v>3.3763721814080139E-3</v>
      </c>
      <c r="N4" s="61" t="s">
        <v>37</v>
      </c>
      <c r="O4" s="61"/>
      <c r="P4" s="61"/>
      <c r="Q4" s="42">
        <f>AVERAGE(ESSONY[Abs Error])</f>
        <v>0.23037979725288824</v>
      </c>
    </row>
    <row r="5" spans="2:17">
      <c r="B5" s="48">
        <v>43787.291666666664</v>
      </c>
      <c r="C5" s="6">
        <v>11.86</v>
      </c>
      <c r="D5" s="40">
        <f t="shared" si="0"/>
        <v>11.787402000000002</v>
      </c>
      <c r="E5" s="6">
        <f t="shared" si="1"/>
        <v>7.2597999999997498E-2</v>
      </c>
      <c r="F5" s="6">
        <f t="shared" si="2"/>
        <v>7.2597999999997498E-2</v>
      </c>
      <c r="G5" s="6">
        <f t="shared" si="3"/>
        <v>5.2704696039996366E-3</v>
      </c>
      <c r="H5" s="41">
        <f t="shared" si="4"/>
        <v>6.1212478920739883E-3</v>
      </c>
      <c r="J5" s="64" t="s">
        <v>29</v>
      </c>
      <c r="K5" s="64"/>
      <c r="L5" s="64"/>
      <c r="N5" s="61" t="s">
        <v>38</v>
      </c>
      <c r="O5" s="61"/>
      <c r="P5" s="61"/>
      <c r="Q5" s="42">
        <f>SQRT(AVERAGE(ESSONY[Sq Error]))</f>
        <v>0.31708807803104905</v>
      </c>
    </row>
    <row r="6" spans="2:17">
      <c r="B6" s="48">
        <v>43788.291666666664</v>
      </c>
      <c r="C6" s="6">
        <v>11.757400000000001</v>
      </c>
      <c r="D6" s="40">
        <f t="shared" si="0"/>
        <v>11.859274019999999</v>
      </c>
      <c r="E6" s="6">
        <f t="shared" si="1"/>
        <v>-0.10187401999999857</v>
      </c>
      <c r="F6" s="6">
        <f t="shared" si="2"/>
        <v>0.10187401999999857</v>
      </c>
      <c r="G6" s="6">
        <f t="shared" si="3"/>
        <v>1.0378315950960108E-2</v>
      </c>
      <c r="H6" s="41">
        <f t="shared" si="4"/>
        <v>8.6646724615985302E-3</v>
      </c>
      <c r="J6" s="68" t="s">
        <v>30</v>
      </c>
      <c r="K6" s="68"/>
      <c r="L6" s="49">
        <v>20.67</v>
      </c>
      <c r="N6" s="61" t="s">
        <v>39</v>
      </c>
      <c r="O6" s="61"/>
      <c r="P6" s="61"/>
      <c r="Q6" s="42">
        <f>AVERAGE(ESSONY[Abs Pct Error])</f>
        <v>1.3488524220141679E-2</v>
      </c>
    </row>
    <row r="7" spans="2:17">
      <c r="B7" s="48">
        <v>43789.291666666664</v>
      </c>
      <c r="C7" s="6">
        <v>11.6777</v>
      </c>
      <c r="D7" s="40">
        <f t="shared" si="0"/>
        <v>11.758418740200002</v>
      </c>
      <c r="E7" s="6">
        <f t="shared" si="1"/>
        <v>-8.0718740200001804E-2</v>
      </c>
      <c r="F7" s="6">
        <f t="shared" si="2"/>
        <v>8.0718740200001804E-2</v>
      </c>
      <c r="G7" s="6">
        <f t="shared" si="3"/>
        <v>6.5155150194753869E-3</v>
      </c>
      <c r="H7" s="41">
        <f t="shared" si="4"/>
        <v>6.9122121821935658E-3</v>
      </c>
    </row>
    <row r="8" spans="2:17">
      <c r="B8" s="48">
        <v>43790.291666666664</v>
      </c>
      <c r="C8" s="6">
        <v>11.6853</v>
      </c>
      <c r="D8" s="40">
        <f t="shared" si="0"/>
        <v>11.678507187401999</v>
      </c>
      <c r="E8" s="6">
        <f t="shared" si="1"/>
        <v>6.7928125980003529E-3</v>
      </c>
      <c r="F8" s="6">
        <f t="shared" si="2"/>
        <v>6.7928125980003529E-3</v>
      </c>
      <c r="G8" s="6">
        <f t="shared" si="3"/>
        <v>4.6142302991552305E-5</v>
      </c>
      <c r="H8" s="41">
        <f t="shared" si="4"/>
        <v>5.8131264049706495E-4</v>
      </c>
      <c r="J8" s="69" t="s">
        <v>31</v>
      </c>
      <c r="K8" s="70"/>
      <c r="L8" s="70"/>
      <c r="M8" s="71"/>
    </row>
    <row r="9" spans="2:17">
      <c r="B9" s="48">
        <v>43791.291666666664</v>
      </c>
      <c r="C9" s="6">
        <v>11.624499999999999</v>
      </c>
      <c r="D9" s="40">
        <f t="shared" si="0"/>
        <v>11.685232071874019</v>
      </c>
      <c r="E9" s="6">
        <f t="shared" si="1"/>
        <v>-6.0732071874019411E-2</v>
      </c>
      <c r="F9" s="6">
        <f t="shared" si="2"/>
        <v>6.0732071874019411E-2</v>
      </c>
      <c r="G9" s="6">
        <f t="shared" si="3"/>
        <v>3.6883845541110594E-3</v>
      </c>
      <c r="H9" s="41">
        <f t="shared" si="4"/>
        <v>5.2244889564299034E-3</v>
      </c>
      <c r="J9" s="72" t="s">
        <v>24</v>
      </c>
      <c r="K9" s="73"/>
      <c r="L9" s="74"/>
      <c r="M9" s="43">
        <v>0.156</v>
      </c>
    </row>
    <row r="10" spans="2:17">
      <c r="B10" s="48">
        <v>43794.291666666664</v>
      </c>
      <c r="C10" s="6">
        <v>11.7385</v>
      </c>
      <c r="D10" s="40">
        <f t="shared" si="0"/>
        <v>11.62510732071874</v>
      </c>
      <c r="E10" s="6">
        <f t="shared" si="1"/>
        <v>0.11339267928125984</v>
      </c>
      <c r="F10" s="6">
        <f t="shared" si="2"/>
        <v>0.11339267928125984</v>
      </c>
      <c r="G10" s="6">
        <f t="shared" si="3"/>
        <v>1.2857899714582656E-2</v>
      </c>
      <c r="H10" s="41">
        <f t="shared" si="4"/>
        <v>9.659895155365663E-3</v>
      </c>
      <c r="J10" s="65" t="s">
        <v>32</v>
      </c>
      <c r="K10" s="66"/>
      <c r="L10" s="67"/>
      <c r="M10" s="50">
        <v>0.99</v>
      </c>
    </row>
    <row r="11" spans="2:17">
      <c r="B11" s="48">
        <v>43795.291666666664</v>
      </c>
      <c r="C11" s="6">
        <v>11.994899999999999</v>
      </c>
      <c r="D11" s="40">
        <f t="shared" si="0"/>
        <v>11.737366073207188</v>
      </c>
      <c r="E11" s="6">
        <f t="shared" si="1"/>
        <v>0.25753392679281184</v>
      </c>
      <c r="F11" s="6">
        <f t="shared" si="2"/>
        <v>0.25753392679281184</v>
      </c>
      <c r="G11" s="6">
        <f t="shared" si="3"/>
        <v>6.632372344932537E-2</v>
      </c>
      <c r="H11" s="41">
        <f t="shared" si="4"/>
        <v>2.1470285437378542E-2</v>
      </c>
      <c r="J11" s="72" t="s">
        <v>25</v>
      </c>
      <c r="K11" s="73"/>
      <c r="L11" s="74"/>
      <c r="M11" s="43">
        <v>4.93</v>
      </c>
    </row>
    <row r="12" spans="2:17">
      <c r="B12" s="48">
        <v>43796.291666666664</v>
      </c>
      <c r="C12" s="6">
        <v>12.1031</v>
      </c>
      <c r="D12" s="40">
        <f t="shared" si="0"/>
        <v>11.992324660732072</v>
      </c>
      <c r="E12" s="6">
        <f t="shared" si="1"/>
        <v>0.11077533926792782</v>
      </c>
      <c r="F12" s="6">
        <f t="shared" si="2"/>
        <v>0.11077533926792782</v>
      </c>
      <c r="G12" s="6">
        <f t="shared" si="3"/>
        <v>1.2271175789924512E-2</v>
      </c>
      <c r="H12" s="41">
        <f t="shared" si="4"/>
        <v>9.1526418246505297E-3</v>
      </c>
      <c r="J12" s="65" t="s">
        <v>32</v>
      </c>
      <c r="K12" s="66"/>
      <c r="L12" s="67"/>
      <c r="M12" s="50">
        <v>0.96</v>
      </c>
    </row>
    <row r="13" spans="2:17">
      <c r="B13" s="48">
        <v>43798.291666666664</v>
      </c>
      <c r="C13" s="6">
        <v>12.057600000000001</v>
      </c>
      <c r="D13" s="40">
        <f t="shared" si="0"/>
        <v>12.10199224660732</v>
      </c>
      <c r="E13" s="6">
        <f t="shared" si="1"/>
        <v>-4.4392246607319663E-2</v>
      </c>
      <c r="F13" s="6">
        <f t="shared" si="2"/>
        <v>4.4392246607319663E-2</v>
      </c>
      <c r="G13" s="6">
        <f t="shared" si="3"/>
        <v>1.9706715588450842E-3</v>
      </c>
      <c r="H13" s="41">
        <f t="shared" si="4"/>
        <v>3.6816818112493082E-3</v>
      </c>
      <c r="J13" s="72" t="s">
        <v>26</v>
      </c>
      <c r="K13" s="73"/>
      <c r="L13" s="74"/>
      <c r="M13" s="43">
        <v>7.68</v>
      </c>
    </row>
    <row r="14" spans="2:17">
      <c r="B14" s="48">
        <v>43801.291666666664</v>
      </c>
      <c r="C14" s="6">
        <v>12.019600000000001</v>
      </c>
      <c r="D14" s="40">
        <f t="shared" si="0"/>
        <v>12.058043922466075</v>
      </c>
      <c r="E14" s="6">
        <f t="shared" si="1"/>
        <v>-3.8443922466074198E-2</v>
      </c>
      <c r="F14" s="6">
        <f t="shared" si="2"/>
        <v>3.8443922466074198E-2</v>
      </c>
      <c r="G14" s="6">
        <f t="shared" si="3"/>
        <v>1.4779351745775244E-3</v>
      </c>
      <c r="H14" s="41">
        <f t="shared" si="4"/>
        <v>3.1984360932205895E-3</v>
      </c>
      <c r="J14" s="65" t="s">
        <v>32</v>
      </c>
      <c r="K14" s="66"/>
      <c r="L14" s="67"/>
      <c r="M14" s="50">
        <v>0.97</v>
      </c>
    </row>
    <row r="15" spans="2:17">
      <c r="B15" s="48">
        <v>43802.291666666664</v>
      </c>
      <c r="C15" s="6">
        <v>12.2684</v>
      </c>
      <c r="D15" s="40">
        <f t="shared" si="0"/>
        <v>12.019984439224661</v>
      </c>
      <c r="E15" s="6">
        <f t="shared" si="1"/>
        <v>0.24841556077533866</v>
      </c>
      <c r="F15" s="6">
        <f t="shared" si="2"/>
        <v>0.24841556077533866</v>
      </c>
      <c r="G15" s="6">
        <f t="shared" si="3"/>
        <v>6.1710290835325976E-2</v>
      </c>
      <c r="H15" s="41">
        <f t="shared" si="4"/>
        <v>2.0248407353472227E-2</v>
      </c>
      <c r="J15" s="72" t="s">
        <v>27</v>
      </c>
      <c r="K15" s="73"/>
      <c r="L15" s="74"/>
      <c r="M15" s="43">
        <v>2.8000000000000001E-2</v>
      </c>
    </row>
    <row r="16" spans="2:17">
      <c r="B16" s="48">
        <v>43803.291666666664</v>
      </c>
      <c r="C16" s="6">
        <v>12.401400000000001</v>
      </c>
      <c r="D16" s="40">
        <f t="shared" si="0"/>
        <v>12.265915844392246</v>
      </c>
      <c r="E16" s="6">
        <f t="shared" si="1"/>
        <v>0.13548415560775418</v>
      </c>
      <c r="F16" s="6">
        <f t="shared" si="2"/>
        <v>0.13548415560775418</v>
      </c>
      <c r="G16" s="6">
        <f t="shared" si="3"/>
        <v>1.8355956420746146E-2</v>
      </c>
      <c r="H16" s="41">
        <f t="shared" si="4"/>
        <v>1.0924908123901669E-2</v>
      </c>
      <c r="J16" s="65" t="s">
        <v>32</v>
      </c>
      <c r="K16" s="66"/>
      <c r="L16" s="67"/>
      <c r="M16" s="50">
        <v>0.97</v>
      </c>
    </row>
    <row r="17" spans="2:8">
      <c r="B17" s="48">
        <v>43804.291666666664</v>
      </c>
      <c r="C17" s="6">
        <v>12.3843</v>
      </c>
      <c r="D17" s="40">
        <f t="shared" si="0"/>
        <v>12.400045158443923</v>
      </c>
      <c r="E17" s="6">
        <f t="shared" si="1"/>
        <v>-1.5745158443923657E-2</v>
      </c>
      <c r="F17" s="6">
        <f t="shared" si="2"/>
        <v>1.5745158443923657E-2</v>
      </c>
      <c r="G17" s="6">
        <f t="shared" si="3"/>
        <v>2.4791001442426045E-4</v>
      </c>
      <c r="H17" s="41">
        <f t="shared" si="4"/>
        <v>1.2713805741078347E-3</v>
      </c>
    </row>
    <row r="18" spans="2:8">
      <c r="B18" s="48">
        <v>43805.291666666664</v>
      </c>
      <c r="C18" s="6">
        <v>12.401400000000001</v>
      </c>
      <c r="D18" s="40">
        <f t="shared" si="0"/>
        <v>12.384457451584439</v>
      </c>
      <c r="E18" s="6">
        <f t="shared" si="1"/>
        <v>1.6942548415562086E-2</v>
      </c>
      <c r="F18" s="6">
        <f t="shared" si="2"/>
        <v>1.6942548415562086E-2</v>
      </c>
      <c r="G18" s="6">
        <f t="shared" si="3"/>
        <v>2.8704994681366539E-4</v>
      </c>
      <c r="H18" s="41">
        <f t="shared" si="4"/>
        <v>1.3661803034788077E-3</v>
      </c>
    </row>
    <row r="19" spans="2:8">
      <c r="B19" s="48">
        <v>43808.291666666664</v>
      </c>
      <c r="C19" s="6">
        <v>12.5229</v>
      </c>
      <c r="D19" s="40">
        <f t="shared" si="0"/>
        <v>12.401230574515845</v>
      </c>
      <c r="E19" s="6">
        <f t="shared" si="1"/>
        <v>0.12166942548415527</v>
      </c>
      <c r="F19" s="6">
        <f t="shared" si="2"/>
        <v>0.12166942548415527</v>
      </c>
      <c r="G19" s="6">
        <f t="shared" si="3"/>
        <v>1.4803449097644411E-2</v>
      </c>
      <c r="H19" s="41">
        <f t="shared" si="4"/>
        <v>9.7157547759828215E-3</v>
      </c>
    </row>
    <row r="20" spans="2:8">
      <c r="B20" s="48">
        <v>43809.291666666664</v>
      </c>
      <c r="C20" s="6">
        <v>12.5951</v>
      </c>
      <c r="D20" s="40">
        <f t="shared" si="0"/>
        <v>12.521683305745158</v>
      </c>
      <c r="E20" s="6">
        <f t="shared" si="1"/>
        <v>7.3416694254841985E-2</v>
      </c>
      <c r="F20" s="6">
        <f t="shared" si="2"/>
        <v>7.3416694254841985E-2</v>
      </c>
      <c r="G20" s="6">
        <f t="shared" si="3"/>
        <v>5.3900109953089479E-3</v>
      </c>
      <c r="H20" s="41">
        <f t="shared" si="4"/>
        <v>5.8289885951554165E-3</v>
      </c>
    </row>
    <row r="21" spans="2:8">
      <c r="B21" s="48">
        <v>43810.291666666664</v>
      </c>
      <c r="C21" s="6">
        <v>12.6388</v>
      </c>
      <c r="D21" s="40">
        <f t="shared" si="0"/>
        <v>12.594365833057452</v>
      </c>
      <c r="E21" s="6">
        <f t="shared" si="1"/>
        <v>4.4434166942547648E-2</v>
      </c>
      <c r="F21" s="6">
        <f t="shared" si="2"/>
        <v>4.4434166942547648E-2</v>
      </c>
      <c r="G21" s="6">
        <f t="shared" si="3"/>
        <v>1.9743951918781942E-3</v>
      </c>
      <c r="H21" s="41">
        <f t="shared" si="4"/>
        <v>3.5156950772658518E-3</v>
      </c>
    </row>
    <row r="22" spans="2:8">
      <c r="B22" s="48">
        <v>43811.291666666664</v>
      </c>
      <c r="C22" s="6">
        <v>12.786899999999999</v>
      </c>
      <c r="D22" s="40">
        <f t="shared" si="0"/>
        <v>12.638355658330575</v>
      </c>
      <c r="E22" s="6">
        <f t="shared" si="1"/>
        <v>0.14854434166942454</v>
      </c>
      <c r="F22" s="6">
        <f t="shared" si="2"/>
        <v>0.14854434166942454</v>
      </c>
      <c r="G22" s="6">
        <f t="shared" si="3"/>
        <v>2.2065421442002735E-2</v>
      </c>
      <c r="H22" s="41">
        <f t="shared" si="4"/>
        <v>1.1616915880270006E-2</v>
      </c>
    </row>
    <row r="23" spans="2:8">
      <c r="B23" s="48">
        <v>43812.291666666664</v>
      </c>
      <c r="C23" s="6">
        <v>12.8344</v>
      </c>
      <c r="D23" s="40">
        <f t="shared" si="0"/>
        <v>12.785414556583305</v>
      </c>
      <c r="E23" s="6">
        <f t="shared" si="1"/>
        <v>4.8985443416695418E-2</v>
      </c>
      <c r="F23" s="6">
        <f t="shared" si="2"/>
        <v>4.8985443416695418E-2</v>
      </c>
      <c r="G23" s="6">
        <f t="shared" si="3"/>
        <v>2.3995736667302685E-3</v>
      </c>
      <c r="H23" s="41">
        <f t="shared" si="4"/>
        <v>3.8167303042366931E-3</v>
      </c>
    </row>
    <row r="24" spans="2:8">
      <c r="B24" s="48">
        <v>43815.291666666664</v>
      </c>
      <c r="C24" s="6">
        <v>12.9636</v>
      </c>
      <c r="D24" s="40">
        <f t="shared" si="0"/>
        <v>12.833910145565833</v>
      </c>
      <c r="E24" s="6">
        <f t="shared" si="1"/>
        <v>0.12968985443416692</v>
      </c>
      <c r="F24" s="6">
        <f t="shared" si="2"/>
        <v>0.12968985443416692</v>
      </c>
      <c r="G24" s="6">
        <f t="shared" si="3"/>
        <v>1.6819458343155406E-2</v>
      </c>
      <c r="H24" s="41">
        <f t="shared" si="4"/>
        <v>1.0004154280768222E-2</v>
      </c>
    </row>
    <row r="25" spans="2:8">
      <c r="B25" s="48">
        <v>43816.291666666664</v>
      </c>
      <c r="C25" s="6">
        <v>12.8667</v>
      </c>
      <c r="D25" s="40">
        <f t="shared" si="0"/>
        <v>12.962303101455658</v>
      </c>
      <c r="E25" s="6">
        <f t="shared" si="1"/>
        <v>-9.5603101455658646E-2</v>
      </c>
      <c r="F25" s="6">
        <f t="shared" si="2"/>
        <v>9.5603101455658646E-2</v>
      </c>
      <c r="G25" s="6">
        <f t="shared" si="3"/>
        <v>9.1399530079409597E-3</v>
      </c>
      <c r="H25" s="41">
        <f t="shared" si="4"/>
        <v>7.4302736098345841E-3</v>
      </c>
    </row>
    <row r="26" spans="2:8">
      <c r="B26" s="48">
        <v>43817.291666666664</v>
      </c>
      <c r="C26" s="6">
        <v>12.8591</v>
      </c>
      <c r="D26" s="40">
        <f t="shared" si="0"/>
        <v>12.867656031014556</v>
      </c>
      <c r="E26" s="6">
        <f t="shared" si="1"/>
        <v>-8.5560310145567087E-3</v>
      </c>
      <c r="F26" s="6">
        <f t="shared" si="2"/>
        <v>8.5560310145567087E-3</v>
      </c>
      <c r="G26" s="6">
        <f t="shared" si="3"/>
        <v>7.3205666722056295E-5</v>
      </c>
      <c r="H26" s="41">
        <f t="shared" si="4"/>
        <v>6.6536779514559405E-4</v>
      </c>
    </row>
    <row r="27" spans="2:8">
      <c r="B27" s="48">
        <v>43818.291666666664</v>
      </c>
      <c r="C27" s="6">
        <v>12.8933</v>
      </c>
      <c r="D27" s="40">
        <f t="shared" si="0"/>
        <v>12.859185560310145</v>
      </c>
      <c r="E27" s="6">
        <f t="shared" si="1"/>
        <v>3.4114439689854947E-2</v>
      </c>
      <c r="F27" s="6">
        <f t="shared" si="2"/>
        <v>3.4114439689854947E-2</v>
      </c>
      <c r="G27" s="6">
        <f t="shared" si="3"/>
        <v>1.1637949953527504E-3</v>
      </c>
      <c r="H27" s="41">
        <f t="shared" si="4"/>
        <v>2.6459044379526534E-3</v>
      </c>
    </row>
    <row r="28" spans="2:8">
      <c r="B28" s="48">
        <v>43819.291666666664</v>
      </c>
      <c r="C28" s="6">
        <v>12.8971</v>
      </c>
      <c r="D28" s="40">
        <f t="shared" si="0"/>
        <v>12.892958855603101</v>
      </c>
      <c r="E28" s="6">
        <f t="shared" si="1"/>
        <v>4.1411443968986106E-3</v>
      </c>
      <c r="F28" s="6">
        <f t="shared" si="2"/>
        <v>4.1411443968986106E-3</v>
      </c>
      <c r="G28" s="6">
        <f t="shared" si="3"/>
        <v>1.7149076915964759E-5</v>
      </c>
      <c r="H28" s="41">
        <f t="shared" si="4"/>
        <v>3.2109112877302731E-4</v>
      </c>
    </row>
    <row r="29" spans="2:8">
      <c r="B29" s="48">
        <v>43822.291666666664</v>
      </c>
      <c r="C29" s="6">
        <v>12.9313</v>
      </c>
      <c r="D29" s="40">
        <f t="shared" si="0"/>
        <v>12.897058588556032</v>
      </c>
      <c r="E29" s="6">
        <f t="shared" si="1"/>
        <v>3.4241411443968417E-2</v>
      </c>
      <c r="F29" s="6">
        <f t="shared" si="2"/>
        <v>3.4241411443968417E-2</v>
      </c>
      <c r="G29" s="6">
        <f t="shared" si="3"/>
        <v>1.1724742576751312E-3</v>
      </c>
      <c r="H29" s="41">
        <f t="shared" si="4"/>
        <v>2.647948113798954E-3</v>
      </c>
    </row>
    <row r="30" spans="2:8">
      <c r="B30" s="48">
        <v>43823.291666666664</v>
      </c>
      <c r="C30" s="6">
        <v>12.8705</v>
      </c>
      <c r="D30" s="40">
        <f t="shared" si="0"/>
        <v>12.930957585885562</v>
      </c>
      <c r="E30" s="6">
        <f t="shared" si="1"/>
        <v>-6.0457585885561826E-2</v>
      </c>
      <c r="F30" s="6">
        <f t="shared" si="2"/>
        <v>6.0457585885561826E-2</v>
      </c>
      <c r="G30" s="6">
        <f t="shared" si="3"/>
        <v>3.6551196911100846E-3</v>
      </c>
      <c r="H30" s="41">
        <f t="shared" si="4"/>
        <v>4.6973766276027992E-3</v>
      </c>
    </row>
    <row r="31" spans="2:8">
      <c r="B31" s="48">
        <v>43825.291666666664</v>
      </c>
      <c r="C31" s="6">
        <v>12.9199</v>
      </c>
      <c r="D31" s="40">
        <f t="shared" si="0"/>
        <v>12.871104575858855</v>
      </c>
      <c r="E31" s="6">
        <f t="shared" si="1"/>
        <v>4.879542414114546E-2</v>
      </c>
      <c r="F31" s="6">
        <f t="shared" si="2"/>
        <v>4.879542414114546E-2</v>
      </c>
      <c r="G31" s="6">
        <f t="shared" si="3"/>
        <v>2.3809934171142811E-3</v>
      </c>
      <c r="H31" s="41">
        <f t="shared" si="4"/>
        <v>3.7767648465657985E-3</v>
      </c>
    </row>
    <row r="32" spans="2:8">
      <c r="B32" s="48">
        <v>43826.291666666664</v>
      </c>
      <c r="C32" s="6">
        <v>12.8743</v>
      </c>
      <c r="D32" s="40">
        <f t="shared" si="0"/>
        <v>12.919412045758589</v>
      </c>
      <c r="E32" s="6">
        <f t="shared" si="1"/>
        <v>-4.5112045758589403E-2</v>
      </c>
      <c r="F32" s="6">
        <f t="shared" si="2"/>
        <v>4.5112045758589403E-2</v>
      </c>
      <c r="G32" s="6">
        <f t="shared" si="3"/>
        <v>2.035096672525064E-3</v>
      </c>
      <c r="H32" s="41">
        <f t="shared" si="4"/>
        <v>3.5040387251026777E-3</v>
      </c>
    </row>
    <row r="33" spans="2:8">
      <c r="B33" s="48">
        <v>43829.291666666664</v>
      </c>
      <c r="C33" s="6">
        <v>12.8629</v>
      </c>
      <c r="D33" s="40">
        <f t="shared" si="0"/>
        <v>12.874751120457585</v>
      </c>
      <c r="E33" s="6">
        <f t="shared" si="1"/>
        <v>-1.1851120457585296E-2</v>
      </c>
      <c r="F33" s="6">
        <f t="shared" si="2"/>
        <v>1.1851120457585296E-2</v>
      </c>
      <c r="G33" s="6">
        <f t="shared" si="3"/>
        <v>1.4044905610019671E-4</v>
      </c>
      <c r="H33" s="41">
        <f t="shared" si="4"/>
        <v>9.2134125722700912E-4</v>
      </c>
    </row>
    <row r="34" spans="2:8">
      <c r="B34" s="48">
        <v>43830.291666666664</v>
      </c>
      <c r="C34" s="6">
        <v>12.9161</v>
      </c>
      <c r="D34" s="40">
        <f t="shared" si="0"/>
        <v>12.863018511204576</v>
      </c>
      <c r="E34" s="6">
        <f t="shared" si="1"/>
        <v>5.3081488795424292E-2</v>
      </c>
      <c r="F34" s="6">
        <f t="shared" si="2"/>
        <v>5.3081488795424292E-2</v>
      </c>
      <c r="G34" s="6">
        <f t="shared" si="3"/>
        <v>2.8176444527387547E-3</v>
      </c>
      <c r="H34" s="41">
        <f t="shared" si="4"/>
        <v>4.1097149135903479E-3</v>
      </c>
    </row>
    <row r="35" spans="2:8">
      <c r="B35" s="48">
        <v>43832.291666666664</v>
      </c>
      <c r="C35" s="6">
        <v>13.1174</v>
      </c>
      <c r="D35" s="40">
        <f t="shared" si="0"/>
        <v>12.915569185112046</v>
      </c>
      <c r="E35" s="6">
        <f t="shared" si="1"/>
        <v>0.20183081488795374</v>
      </c>
      <c r="F35" s="6">
        <f t="shared" si="2"/>
        <v>0.20183081488795374</v>
      </c>
      <c r="G35" s="6">
        <f t="shared" si="3"/>
        <v>4.0735677838335448E-2</v>
      </c>
      <c r="H35" s="41">
        <f t="shared" si="4"/>
        <v>1.5386495409757554E-2</v>
      </c>
    </row>
    <row r="36" spans="2:8">
      <c r="B36" s="48">
        <v>43833.291666666664</v>
      </c>
      <c r="C36" s="6">
        <v>12.9313</v>
      </c>
      <c r="D36" s="40">
        <f t="shared" si="0"/>
        <v>13.115381691851121</v>
      </c>
      <c r="E36" s="6">
        <f t="shared" si="1"/>
        <v>-0.18408169185112122</v>
      </c>
      <c r="F36" s="6">
        <f t="shared" si="2"/>
        <v>0.18408169185112122</v>
      </c>
      <c r="G36" s="6">
        <f t="shared" si="3"/>
        <v>3.3886069274771148E-2</v>
      </c>
      <c r="H36" s="41">
        <f t="shared" si="4"/>
        <v>1.4235358537124746E-2</v>
      </c>
    </row>
    <row r="37" spans="2:8">
      <c r="B37" s="48">
        <v>43836.291666666664</v>
      </c>
      <c r="C37" s="6">
        <v>13.126899999999999</v>
      </c>
      <c r="D37" s="40">
        <f t="shared" si="0"/>
        <v>12.933140816918511</v>
      </c>
      <c r="E37" s="6">
        <f t="shared" si="1"/>
        <v>0.19375918308148776</v>
      </c>
      <c r="F37" s="6">
        <f t="shared" si="2"/>
        <v>0.19375918308148776</v>
      </c>
      <c r="G37" s="6">
        <f t="shared" si="3"/>
        <v>3.7542621028405491E-2</v>
      </c>
      <c r="H37" s="41">
        <f t="shared" si="4"/>
        <v>1.476046767184086E-2</v>
      </c>
    </row>
    <row r="38" spans="2:8">
      <c r="B38" s="48">
        <v>43837.291666666664</v>
      </c>
      <c r="C38" s="6">
        <v>13.334</v>
      </c>
      <c r="D38" s="40">
        <f t="shared" si="0"/>
        <v>13.124962408169186</v>
      </c>
      <c r="E38" s="6">
        <f t="shared" si="1"/>
        <v>0.20903759183081405</v>
      </c>
      <c r="F38" s="6">
        <f t="shared" si="2"/>
        <v>0.20903759183081405</v>
      </c>
      <c r="G38" s="6">
        <f t="shared" si="3"/>
        <v>4.3696714798426017E-2</v>
      </c>
      <c r="H38" s="41">
        <f t="shared" si="4"/>
        <v>1.5677035535534279E-2</v>
      </c>
    </row>
    <row r="39" spans="2:8">
      <c r="B39" s="48">
        <v>43838.291666666664</v>
      </c>
      <c r="C39" s="6">
        <v>13.3834</v>
      </c>
      <c r="D39" s="40">
        <f t="shared" si="0"/>
        <v>13.331909624081691</v>
      </c>
      <c r="E39" s="6">
        <f t="shared" si="1"/>
        <v>5.1490375918309184E-2</v>
      </c>
      <c r="F39" s="6">
        <f t="shared" si="2"/>
        <v>5.1490375918309184E-2</v>
      </c>
      <c r="G39" s="6">
        <f t="shared" si="3"/>
        <v>2.6512588122087942E-3</v>
      </c>
      <c r="H39" s="41">
        <f t="shared" si="4"/>
        <v>3.8473314642250237E-3</v>
      </c>
    </row>
    <row r="40" spans="2:8">
      <c r="B40" s="48">
        <v>43839.291666666664</v>
      </c>
      <c r="C40" s="6">
        <v>13.4916</v>
      </c>
      <c r="D40" s="40">
        <f t="shared" si="0"/>
        <v>13.382885096240816</v>
      </c>
      <c r="E40" s="6">
        <f t="shared" si="1"/>
        <v>0.10871490375918391</v>
      </c>
      <c r="F40" s="6">
        <f t="shared" si="2"/>
        <v>0.10871490375918391</v>
      </c>
      <c r="G40" s="6">
        <f t="shared" si="3"/>
        <v>1.181893029936862E-2</v>
      </c>
      <c r="H40" s="41">
        <f t="shared" si="4"/>
        <v>8.057969681815642E-3</v>
      </c>
    </row>
    <row r="41" spans="2:8">
      <c r="B41" s="48">
        <v>43840.291666666664</v>
      </c>
      <c r="C41" s="6">
        <v>13.459300000000001</v>
      </c>
      <c r="D41" s="40">
        <f t="shared" si="0"/>
        <v>13.490512850962407</v>
      </c>
      <c r="E41" s="6">
        <f t="shared" si="1"/>
        <v>-3.1212850962406335E-2</v>
      </c>
      <c r="F41" s="6">
        <f t="shared" si="2"/>
        <v>3.1212850962406335E-2</v>
      </c>
      <c r="G41" s="6">
        <f t="shared" si="3"/>
        <v>9.7424206520139013E-4</v>
      </c>
      <c r="H41" s="41">
        <f t="shared" si="4"/>
        <v>2.3190545542789249E-3</v>
      </c>
    </row>
    <row r="42" spans="2:8">
      <c r="B42" s="48">
        <v>43843.291666666664</v>
      </c>
      <c r="C42" s="6">
        <v>13.6075</v>
      </c>
      <c r="D42" s="40">
        <f t="shared" si="0"/>
        <v>13.459612128509624</v>
      </c>
      <c r="E42" s="6">
        <f t="shared" si="1"/>
        <v>0.14788787149037574</v>
      </c>
      <c r="F42" s="6">
        <f t="shared" si="2"/>
        <v>0.14788787149037574</v>
      </c>
      <c r="G42" s="6">
        <f t="shared" si="3"/>
        <v>2.187082253395389E-2</v>
      </c>
      <c r="H42" s="41">
        <f t="shared" si="4"/>
        <v>1.086811475218635E-2</v>
      </c>
    </row>
    <row r="43" spans="2:8">
      <c r="B43" s="48">
        <v>43844.291666666664</v>
      </c>
      <c r="C43" s="6">
        <v>13.7651</v>
      </c>
      <c r="D43" s="40">
        <f t="shared" si="0"/>
        <v>13.606021121285096</v>
      </c>
      <c r="E43" s="6">
        <f t="shared" si="1"/>
        <v>0.15907887871490445</v>
      </c>
      <c r="F43" s="6">
        <f t="shared" si="2"/>
        <v>0.15907887871490445</v>
      </c>
      <c r="G43" s="6">
        <f t="shared" si="3"/>
        <v>2.5306089653191279E-2</v>
      </c>
      <c r="H43" s="41">
        <f t="shared" si="4"/>
        <v>1.1556681659770321E-2</v>
      </c>
    </row>
    <row r="44" spans="2:8">
      <c r="B44" s="48">
        <v>43845.291666666664</v>
      </c>
      <c r="C44" s="6">
        <v>13.5999</v>
      </c>
      <c r="D44" s="40">
        <f t="shared" si="0"/>
        <v>13.763509211212851</v>
      </c>
      <c r="E44" s="6">
        <f t="shared" si="1"/>
        <v>-0.16360921121285088</v>
      </c>
      <c r="F44" s="6">
        <f t="shared" si="2"/>
        <v>0.16360921121285088</v>
      </c>
      <c r="G44" s="6">
        <f t="shared" si="3"/>
        <v>2.6767973993691251E-2</v>
      </c>
      <c r="H44" s="41">
        <f t="shared" si="4"/>
        <v>1.2030177516956071E-2</v>
      </c>
    </row>
    <row r="45" spans="2:8">
      <c r="B45" s="48">
        <v>43846.291666666664</v>
      </c>
      <c r="C45" s="6">
        <v>13.7936</v>
      </c>
      <c r="D45" s="40">
        <f t="shared" si="0"/>
        <v>13.601536092112129</v>
      </c>
      <c r="E45" s="6">
        <f t="shared" si="1"/>
        <v>0.19206390788787076</v>
      </c>
      <c r="F45" s="6">
        <f t="shared" si="2"/>
        <v>0.19206390788787076</v>
      </c>
      <c r="G45" s="6">
        <f t="shared" si="3"/>
        <v>3.6888544713160505E-2</v>
      </c>
      <c r="H45" s="41">
        <f t="shared" si="4"/>
        <v>1.3924132053116718E-2</v>
      </c>
    </row>
    <row r="46" spans="2:8">
      <c r="B46" s="48">
        <v>43847.291666666664</v>
      </c>
      <c r="C46" s="6">
        <v>13.766999999999999</v>
      </c>
      <c r="D46" s="40">
        <f t="shared" si="0"/>
        <v>13.791679360921121</v>
      </c>
      <c r="E46" s="6">
        <f t="shared" si="1"/>
        <v>-2.4679360921121329E-2</v>
      </c>
      <c r="F46" s="6">
        <f t="shared" si="2"/>
        <v>2.4679360921121329E-2</v>
      </c>
      <c r="G46" s="6">
        <f t="shared" si="3"/>
        <v>6.0907085547497067E-4</v>
      </c>
      <c r="H46" s="41">
        <f t="shared" si="4"/>
        <v>1.7926462498090601E-3</v>
      </c>
    </row>
    <row r="47" spans="2:8">
      <c r="B47" s="48">
        <v>43851.291666666664</v>
      </c>
      <c r="C47" s="6">
        <v>13.7006</v>
      </c>
      <c r="D47" s="40">
        <f t="shared" si="0"/>
        <v>13.76724679360921</v>
      </c>
      <c r="E47" s="6">
        <f t="shared" si="1"/>
        <v>-6.6646793609210775E-2</v>
      </c>
      <c r="F47" s="6">
        <f t="shared" si="2"/>
        <v>6.6646793609210775E-2</v>
      </c>
      <c r="G47" s="6">
        <f t="shared" si="3"/>
        <v>4.4417950983887382E-3</v>
      </c>
      <c r="H47" s="41">
        <f t="shared" si="4"/>
        <v>4.8645164160117643E-3</v>
      </c>
    </row>
    <row r="48" spans="2:8">
      <c r="B48" s="48">
        <v>43852.291666666664</v>
      </c>
      <c r="C48" s="6">
        <v>13.747999999999999</v>
      </c>
      <c r="D48" s="40">
        <f t="shared" si="0"/>
        <v>13.701266467936092</v>
      </c>
      <c r="E48" s="6">
        <f t="shared" si="1"/>
        <v>4.673353206390729E-2</v>
      </c>
      <c r="F48" s="6">
        <f t="shared" si="2"/>
        <v>4.673353206390729E-2</v>
      </c>
      <c r="G48" s="6">
        <f t="shared" si="3"/>
        <v>2.184023019168251E-3</v>
      </c>
      <c r="H48" s="41">
        <f t="shared" si="4"/>
        <v>3.399296775087816E-3</v>
      </c>
    </row>
    <row r="49" spans="2:8">
      <c r="B49" s="48">
        <v>43853.291666666664</v>
      </c>
      <c r="C49" s="6">
        <v>13.7879</v>
      </c>
      <c r="D49" s="40">
        <f t="shared" si="0"/>
        <v>13.74753266467936</v>
      </c>
      <c r="E49" s="6">
        <f t="shared" si="1"/>
        <v>4.0367335320640407E-2</v>
      </c>
      <c r="F49" s="6">
        <f t="shared" si="2"/>
        <v>4.0367335320640407E-2</v>
      </c>
      <c r="G49" s="6">
        <f t="shared" si="3"/>
        <v>1.6295217608890227E-3</v>
      </c>
      <c r="H49" s="41">
        <f t="shared" si="4"/>
        <v>2.9277362992653272E-3</v>
      </c>
    </row>
    <row r="50" spans="2:8">
      <c r="B50" s="48">
        <v>43854.291666666664</v>
      </c>
      <c r="C50" s="6">
        <v>13.6531</v>
      </c>
      <c r="D50" s="40">
        <f t="shared" si="0"/>
        <v>13.787496326646794</v>
      </c>
      <c r="E50" s="6">
        <f t="shared" si="1"/>
        <v>-0.1343963266467938</v>
      </c>
      <c r="F50" s="6">
        <f t="shared" si="2"/>
        <v>0.1343963266467938</v>
      </c>
      <c r="G50" s="6">
        <f t="shared" si="3"/>
        <v>1.8062372616151696E-2</v>
      </c>
      <c r="H50" s="41">
        <f t="shared" si="4"/>
        <v>9.843649182002168E-3</v>
      </c>
    </row>
    <row r="51" spans="2:8">
      <c r="B51" s="48">
        <v>43857.291666666664</v>
      </c>
      <c r="C51" s="6">
        <v>13.5448</v>
      </c>
      <c r="D51" s="40">
        <f t="shared" si="0"/>
        <v>13.654443963266468</v>
      </c>
      <c r="E51" s="6">
        <f t="shared" si="1"/>
        <v>-0.10964396326646764</v>
      </c>
      <c r="F51" s="6">
        <f t="shared" si="2"/>
        <v>0.10964396326646764</v>
      </c>
      <c r="G51" s="6">
        <f t="shared" si="3"/>
        <v>1.2021798680778505E-2</v>
      </c>
      <c r="H51" s="41">
        <f t="shared" si="4"/>
        <v>8.0949119415914331E-3</v>
      </c>
    </row>
    <row r="52" spans="2:8">
      <c r="B52" s="48">
        <v>43858.291666666664</v>
      </c>
      <c r="C52" s="6">
        <v>13.6797</v>
      </c>
      <c r="D52" s="40">
        <f t="shared" si="0"/>
        <v>13.545896439632665</v>
      </c>
      <c r="E52" s="6">
        <f t="shared" si="1"/>
        <v>0.13380356036733509</v>
      </c>
      <c r="F52" s="6">
        <f t="shared" si="2"/>
        <v>0.13380356036733509</v>
      </c>
      <c r="G52" s="6">
        <f t="shared" si="3"/>
        <v>1.7903392766975088E-2</v>
      </c>
      <c r="H52" s="41">
        <f t="shared" si="4"/>
        <v>9.7811765146410441E-3</v>
      </c>
    </row>
    <row r="53" spans="2:8">
      <c r="B53" s="48">
        <v>43859.291666666664</v>
      </c>
      <c r="C53" s="6">
        <v>13.6379</v>
      </c>
      <c r="D53" s="40">
        <f t="shared" si="0"/>
        <v>13.678361964396327</v>
      </c>
      <c r="E53" s="6">
        <f t="shared" si="1"/>
        <v>-4.0461964396326877E-2</v>
      </c>
      <c r="F53" s="6">
        <f t="shared" si="2"/>
        <v>4.0461964396326877E-2</v>
      </c>
      <c r="G53" s="6">
        <f t="shared" si="3"/>
        <v>1.6371705628096238E-3</v>
      </c>
      <c r="H53" s="41">
        <f t="shared" si="4"/>
        <v>2.9668764543167845E-3</v>
      </c>
    </row>
    <row r="54" spans="2:8">
      <c r="B54" s="48">
        <v>43860.291666666664</v>
      </c>
      <c r="C54" s="6">
        <v>13.512499999999999</v>
      </c>
      <c r="D54" s="40">
        <f t="shared" si="0"/>
        <v>13.638304619643964</v>
      </c>
      <c r="E54" s="6">
        <f t="shared" si="1"/>
        <v>-0.12580461964396505</v>
      </c>
      <c r="F54" s="6">
        <f t="shared" si="2"/>
        <v>0.12580461964396505</v>
      </c>
      <c r="G54" s="6">
        <f t="shared" si="3"/>
        <v>1.5826802323762719E-2</v>
      </c>
      <c r="H54" s="41">
        <f t="shared" si="4"/>
        <v>9.3102401216625386E-3</v>
      </c>
    </row>
    <row r="55" spans="2:8">
      <c r="B55" s="48">
        <v>43861.291666666664</v>
      </c>
      <c r="C55" s="6">
        <v>13.3302</v>
      </c>
      <c r="D55" s="40">
        <f t="shared" si="0"/>
        <v>13.513758046196438</v>
      </c>
      <c r="E55" s="6">
        <f t="shared" si="1"/>
        <v>-0.18355804619643834</v>
      </c>
      <c r="F55" s="6">
        <f t="shared" si="2"/>
        <v>0.18355804619643834</v>
      </c>
      <c r="G55" s="6">
        <f t="shared" si="3"/>
        <v>3.3693556323453791E-2</v>
      </c>
      <c r="H55" s="41">
        <f t="shared" si="4"/>
        <v>1.3770089435750277E-2</v>
      </c>
    </row>
    <row r="56" spans="2:8">
      <c r="B56" s="48">
        <v>43864.291666666664</v>
      </c>
      <c r="C56" s="6">
        <v>13.3872</v>
      </c>
      <c r="D56" s="40">
        <f t="shared" si="0"/>
        <v>13.332035580461964</v>
      </c>
      <c r="E56" s="6">
        <f t="shared" si="1"/>
        <v>5.5164419538035858E-2</v>
      </c>
      <c r="F56" s="6">
        <f t="shared" si="2"/>
        <v>5.5164419538035858E-2</v>
      </c>
      <c r="G56" s="6">
        <f t="shared" si="3"/>
        <v>3.0431131829684321E-3</v>
      </c>
      <c r="H56" s="41">
        <f t="shared" si="4"/>
        <v>4.1206839023870453E-3</v>
      </c>
    </row>
    <row r="57" spans="2:8">
      <c r="B57" s="48">
        <v>43865.291666666664</v>
      </c>
      <c r="C57" s="6">
        <v>13.8658</v>
      </c>
      <c r="D57" s="40">
        <f t="shared" si="0"/>
        <v>13.386648355804619</v>
      </c>
      <c r="E57" s="6">
        <f t="shared" si="1"/>
        <v>0.47915164419538137</v>
      </c>
      <c r="F57" s="6">
        <f t="shared" si="2"/>
        <v>0.47915164419538137</v>
      </c>
      <c r="G57" s="6">
        <f t="shared" si="3"/>
        <v>0.22958629813513734</v>
      </c>
      <c r="H57" s="41">
        <f t="shared" si="4"/>
        <v>3.4556364883049036E-2</v>
      </c>
    </row>
    <row r="58" spans="2:8">
      <c r="B58" s="48">
        <v>43866.291666666664</v>
      </c>
      <c r="C58" s="6">
        <v>13.392899999999999</v>
      </c>
      <c r="D58" s="40">
        <f t="shared" si="0"/>
        <v>13.861008483558047</v>
      </c>
      <c r="E58" s="6">
        <f t="shared" si="1"/>
        <v>-0.46810848355804779</v>
      </c>
      <c r="F58" s="6">
        <f t="shared" si="2"/>
        <v>0.46810848355804779</v>
      </c>
      <c r="G58" s="6">
        <f t="shared" si="3"/>
        <v>0.2191255523790151</v>
      </c>
      <c r="H58" s="41">
        <f t="shared" si="4"/>
        <v>3.4951988259305143E-2</v>
      </c>
    </row>
    <row r="59" spans="2:8">
      <c r="B59" s="48">
        <v>43867.291666666664</v>
      </c>
      <c r="C59" s="6">
        <v>13.590400000000001</v>
      </c>
      <c r="D59" s="40">
        <f t="shared" si="0"/>
        <v>13.397581084835579</v>
      </c>
      <c r="E59" s="6">
        <f t="shared" si="1"/>
        <v>0.19281891516442151</v>
      </c>
      <c r="F59" s="6">
        <f t="shared" si="2"/>
        <v>0.19281891516442151</v>
      </c>
      <c r="G59" s="6">
        <f t="shared" si="3"/>
        <v>3.717913404518438E-2</v>
      </c>
      <c r="H59" s="41">
        <f t="shared" si="4"/>
        <v>1.4187876380711496E-2</v>
      </c>
    </row>
    <row r="60" spans="2:8">
      <c r="B60" s="48">
        <v>43868.291666666664</v>
      </c>
      <c r="C60" s="6">
        <v>13.3131</v>
      </c>
      <c r="D60" s="40">
        <f t="shared" si="0"/>
        <v>13.588471810848356</v>
      </c>
      <c r="E60" s="6">
        <f t="shared" si="1"/>
        <v>-0.27537181084835538</v>
      </c>
      <c r="F60" s="6">
        <f t="shared" si="2"/>
        <v>0.27537181084835538</v>
      </c>
      <c r="G60" s="6">
        <f t="shared" si="3"/>
        <v>7.5829634209902408E-2</v>
      </c>
      <c r="H60" s="41">
        <f t="shared" si="4"/>
        <v>2.0684274199724736E-2</v>
      </c>
    </row>
    <row r="61" spans="2:8">
      <c r="B61" s="48">
        <v>43871.291666666664</v>
      </c>
      <c r="C61" s="6">
        <v>13.3283</v>
      </c>
      <c r="D61" s="40">
        <f t="shared" si="0"/>
        <v>13.315853718108484</v>
      </c>
      <c r="E61" s="6">
        <f t="shared" si="1"/>
        <v>1.2446281891516975E-2</v>
      </c>
      <c r="F61" s="6">
        <f t="shared" si="2"/>
        <v>1.2446281891516975E-2</v>
      </c>
      <c r="G61" s="6">
        <f t="shared" si="3"/>
        <v>1.5490993292310336E-4</v>
      </c>
      <c r="H61" s="41">
        <f t="shared" si="4"/>
        <v>9.3382366029553469E-4</v>
      </c>
    </row>
    <row r="62" spans="2:8">
      <c r="B62" s="48">
        <v>43872.291666666664</v>
      </c>
      <c r="C62" s="6">
        <v>13.3568</v>
      </c>
      <c r="D62" s="40">
        <f t="shared" si="0"/>
        <v>13.328175537181085</v>
      </c>
      <c r="E62" s="6">
        <f t="shared" si="1"/>
        <v>2.8624462818914509E-2</v>
      </c>
      <c r="F62" s="6">
        <f t="shared" si="2"/>
        <v>2.8624462818914509E-2</v>
      </c>
      <c r="G62" s="6">
        <f t="shared" si="3"/>
        <v>8.1935987167141915E-4</v>
      </c>
      <c r="H62" s="41">
        <f t="shared" si="4"/>
        <v>2.1430629206781945E-3</v>
      </c>
    </row>
    <row r="63" spans="2:8">
      <c r="B63" s="48">
        <v>43873.291666666664</v>
      </c>
      <c r="C63" s="6">
        <v>13.4422</v>
      </c>
      <c r="D63" s="40">
        <f t="shared" si="0"/>
        <v>13.356513755371811</v>
      </c>
      <c r="E63" s="6">
        <f t="shared" si="1"/>
        <v>8.5686244628188746E-2</v>
      </c>
      <c r="F63" s="6">
        <f t="shared" si="2"/>
        <v>8.5686244628188746E-2</v>
      </c>
      <c r="G63" s="6">
        <f t="shared" si="3"/>
        <v>7.3421325184818047E-3</v>
      </c>
      <c r="H63" s="41">
        <f t="shared" si="4"/>
        <v>6.3744211980322233E-3</v>
      </c>
    </row>
    <row r="64" spans="2:8">
      <c r="B64" s="48">
        <v>43874.291666666664</v>
      </c>
      <c r="C64" s="6">
        <v>13.22</v>
      </c>
      <c r="D64" s="40">
        <f t="shared" si="0"/>
        <v>13.441343137553718</v>
      </c>
      <c r="E64" s="6">
        <f t="shared" si="1"/>
        <v>-0.22134313755371693</v>
      </c>
      <c r="F64" s="6">
        <f t="shared" si="2"/>
        <v>0.22134313755371693</v>
      </c>
      <c r="G64" s="6">
        <f t="shared" si="3"/>
        <v>4.8992784542123656E-2</v>
      </c>
      <c r="H64" s="41">
        <f t="shared" si="4"/>
        <v>1.6743051252172233E-2</v>
      </c>
    </row>
    <row r="65" spans="2:8">
      <c r="B65" s="48">
        <v>43875.291666666664</v>
      </c>
      <c r="C65" s="6">
        <v>13.073700000000001</v>
      </c>
      <c r="D65" s="40">
        <f t="shared" si="0"/>
        <v>13.222213431375536</v>
      </c>
      <c r="E65" s="6">
        <f t="shared" si="1"/>
        <v>-0.14851343137553563</v>
      </c>
      <c r="F65" s="6">
        <f t="shared" si="2"/>
        <v>0.14851343137553563</v>
      </c>
      <c r="G65" s="6">
        <f t="shared" si="3"/>
        <v>2.205623929893593E-2</v>
      </c>
      <c r="H65" s="41">
        <f t="shared" si="4"/>
        <v>1.1359709292360664E-2</v>
      </c>
    </row>
    <row r="66" spans="2:8">
      <c r="B66" s="48">
        <v>43879.291666666664</v>
      </c>
      <c r="C66" s="6">
        <v>12.6578</v>
      </c>
      <c r="D66" s="40">
        <f t="shared" si="0"/>
        <v>13.075185134313756</v>
      </c>
      <c r="E66" s="6">
        <f t="shared" si="1"/>
        <v>-0.41738513431375601</v>
      </c>
      <c r="F66" s="6">
        <f t="shared" si="2"/>
        <v>0.41738513431375601</v>
      </c>
      <c r="G66" s="6">
        <f t="shared" si="3"/>
        <v>0.17421035034611215</v>
      </c>
      <c r="H66" s="41">
        <f t="shared" si="4"/>
        <v>3.29745401502438E-2</v>
      </c>
    </row>
    <row r="67" spans="2:8">
      <c r="B67" s="48">
        <v>43880.291666666664</v>
      </c>
      <c r="C67" s="6">
        <v>12.7395</v>
      </c>
      <c r="D67" s="40">
        <f t="shared" si="0"/>
        <v>12.661973851343138</v>
      </c>
      <c r="E67" s="6">
        <f t="shared" si="1"/>
        <v>7.7526148656861693E-2</v>
      </c>
      <c r="F67" s="6">
        <f t="shared" si="2"/>
        <v>7.7526148656861693E-2</v>
      </c>
      <c r="G67" s="6">
        <f t="shared" si="3"/>
        <v>6.0103037255658182E-3</v>
      </c>
      <c r="H67" s="41">
        <f t="shared" si="4"/>
        <v>6.0854938307517321E-3</v>
      </c>
    </row>
    <row r="68" spans="2:8">
      <c r="B68" s="48">
        <v>43881.291666666664</v>
      </c>
      <c r="C68" s="6">
        <v>12.6768</v>
      </c>
      <c r="D68" s="40">
        <f t="shared" ref="D68:D131" si="5">alpha*C67+(1-alpha)*D67</f>
        <v>12.738724738513431</v>
      </c>
      <c r="E68" s="6">
        <f t="shared" ref="E68:E131" si="6">C68-D68</f>
        <v>-6.1924738513431166E-2</v>
      </c>
      <c r="F68" s="6">
        <f t="shared" ref="F68:F131" si="7">ABS(E68)</f>
        <v>6.1924738513431166E-2</v>
      </c>
      <c r="G68" s="6">
        <f t="shared" ref="G68:G131" si="8">E68^2</f>
        <v>3.8346732399568251E-3</v>
      </c>
      <c r="H68" s="41">
        <f t="shared" ref="H68:H131" si="9">F68/C68</f>
        <v>4.8848872360083909E-3</v>
      </c>
    </row>
    <row r="69" spans="2:8">
      <c r="B69" s="48">
        <v>43882.291666666664</v>
      </c>
      <c r="C69" s="6">
        <v>12.524800000000001</v>
      </c>
      <c r="D69" s="40">
        <f t="shared" si="5"/>
        <v>12.677419247385135</v>
      </c>
      <c r="E69" s="6">
        <f t="shared" si="6"/>
        <v>-0.15261924738513422</v>
      </c>
      <c r="F69" s="6">
        <f t="shared" si="7"/>
        <v>0.15261924738513422</v>
      </c>
      <c r="G69" s="6">
        <f t="shared" si="8"/>
        <v>2.3292634672404798E-2</v>
      </c>
      <c r="H69" s="41">
        <f t="shared" si="9"/>
        <v>1.2185364028578038E-2</v>
      </c>
    </row>
    <row r="70" spans="2:8">
      <c r="B70" s="48">
        <v>43885.291666666664</v>
      </c>
      <c r="C70" s="6">
        <v>12.143000000000001</v>
      </c>
      <c r="D70" s="40">
        <f t="shared" si="5"/>
        <v>12.526326192473851</v>
      </c>
      <c r="E70" s="6">
        <f t="shared" si="6"/>
        <v>-0.38332619247385047</v>
      </c>
      <c r="F70" s="6">
        <f t="shared" si="7"/>
        <v>0.38332619247385047</v>
      </c>
      <c r="G70" s="6">
        <f t="shared" si="8"/>
        <v>0.14693896983649946</v>
      </c>
      <c r="H70" s="41">
        <f t="shared" si="9"/>
        <v>3.1567667995870088E-2</v>
      </c>
    </row>
    <row r="71" spans="2:8">
      <c r="B71" s="48">
        <v>43886.291666666664</v>
      </c>
      <c r="C71" s="6">
        <v>12.076599999999999</v>
      </c>
      <c r="D71" s="40">
        <f t="shared" si="5"/>
        <v>12.146833261924739</v>
      </c>
      <c r="E71" s="6">
        <f t="shared" si="6"/>
        <v>-7.0233261924739665E-2</v>
      </c>
      <c r="F71" s="6">
        <f t="shared" si="7"/>
        <v>7.0233261924739665E-2</v>
      </c>
      <c r="G71" s="6">
        <f t="shared" si="8"/>
        <v>4.932711080589086E-3</v>
      </c>
      <c r="H71" s="41">
        <f t="shared" si="9"/>
        <v>5.8156486034761168E-3</v>
      </c>
    </row>
    <row r="72" spans="2:8">
      <c r="B72" s="48">
        <v>43887.291666666664</v>
      </c>
      <c r="C72" s="6">
        <v>12.1449</v>
      </c>
      <c r="D72" s="40">
        <f t="shared" si="5"/>
        <v>12.077302332619247</v>
      </c>
      <c r="E72" s="6">
        <f t="shared" si="6"/>
        <v>6.7597667380752569E-2</v>
      </c>
      <c r="F72" s="6">
        <f t="shared" si="7"/>
        <v>6.7597667380752569E-2</v>
      </c>
      <c r="G72" s="6">
        <f t="shared" si="8"/>
        <v>4.5694446353188598E-3</v>
      </c>
      <c r="H72" s="41">
        <f t="shared" si="9"/>
        <v>5.5659303395460295E-3</v>
      </c>
    </row>
    <row r="73" spans="2:8">
      <c r="B73" s="48">
        <v>43888.291666666664</v>
      </c>
      <c r="C73" s="6">
        <v>11.5656</v>
      </c>
      <c r="D73" s="40">
        <f t="shared" si="5"/>
        <v>12.144224023326192</v>
      </c>
      <c r="E73" s="6">
        <f t="shared" si="6"/>
        <v>-0.57862402332619212</v>
      </c>
      <c r="F73" s="6">
        <f t="shared" si="7"/>
        <v>0.57862402332619212</v>
      </c>
      <c r="G73" s="6">
        <f t="shared" si="8"/>
        <v>0.33480576037018972</v>
      </c>
      <c r="H73" s="41">
        <f t="shared" si="9"/>
        <v>5.0029745393770503E-2</v>
      </c>
    </row>
    <row r="74" spans="2:8">
      <c r="B74" s="48">
        <v>43889.291666666664</v>
      </c>
      <c r="C74" s="6">
        <v>11.814399999999999</v>
      </c>
      <c r="D74" s="40">
        <f t="shared" si="5"/>
        <v>11.571386240233263</v>
      </c>
      <c r="E74" s="6">
        <f t="shared" si="6"/>
        <v>0.24301375976673611</v>
      </c>
      <c r="F74" s="6">
        <f t="shared" si="7"/>
        <v>0.24301375976673611</v>
      </c>
      <c r="G74" s="6">
        <f t="shared" si="8"/>
        <v>5.9055687435964933E-2</v>
      </c>
      <c r="H74" s="41">
        <f t="shared" si="9"/>
        <v>2.0569284920667671E-2</v>
      </c>
    </row>
    <row r="75" spans="2:8">
      <c r="B75" s="48">
        <v>43892.291666666664</v>
      </c>
      <c r="C75" s="6">
        <v>12.1867</v>
      </c>
      <c r="D75" s="40">
        <f t="shared" si="5"/>
        <v>11.81196986240233</v>
      </c>
      <c r="E75" s="6">
        <f t="shared" si="6"/>
        <v>0.37473013759766971</v>
      </c>
      <c r="F75" s="6">
        <f t="shared" si="7"/>
        <v>0.37473013759766971</v>
      </c>
      <c r="G75" s="6">
        <f t="shared" si="8"/>
        <v>0.14042267602396846</v>
      </c>
      <c r="H75" s="41">
        <f t="shared" si="9"/>
        <v>3.0749106616037952E-2</v>
      </c>
    </row>
    <row r="76" spans="2:8">
      <c r="B76" s="48">
        <v>43893.291666666664</v>
      </c>
      <c r="C76" s="6">
        <v>12.0006</v>
      </c>
      <c r="D76" s="40">
        <f t="shared" si="5"/>
        <v>12.182952698624023</v>
      </c>
      <c r="E76" s="6">
        <f t="shared" si="6"/>
        <v>-0.18235269862402248</v>
      </c>
      <c r="F76" s="6">
        <f t="shared" si="7"/>
        <v>0.18235269862402248</v>
      </c>
      <c r="G76" s="6">
        <f t="shared" si="8"/>
        <v>3.325250669546357E-2</v>
      </c>
      <c r="H76" s="41">
        <f t="shared" si="9"/>
        <v>1.5195298453745853E-2</v>
      </c>
    </row>
    <row r="77" spans="2:8">
      <c r="B77" s="48">
        <v>43894.291666666664</v>
      </c>
      <c r="C77" s="6">
        <v>12.3064</v>
      </c>
      <c r="D77" s="40">
        <f t="shared" si="5"/>
        <v>12.00242352698624</v>
      </c>
      <c r="E77" s="6">
        <f t="shared" si="6"/>
        <v>0.30397647301376018</v>
      </c>
      <c r="F77" s="6">
        <f t="shared" si="7"/>
        <v>0.30397647301376018</v>
      </c>
      <c r="G77" s="6">
        <f t="shared" si="8"/>
        <v>9.2401696145885268E-2</v>
      </c>
      <c r="H77" s="41">
        <f t="shared" si="9"/>
        <v>2.4700682003978434E-2</v>
      </c>
    </row>
    <row r="78" spans="2:8">
      <c r="B78" s="48">
        <v>43895.291666666664</v>
      </c>
      <c r="C78" s="6">
        <v>12.05</v>
      </c>
      <c r="D78" s="40">
        <f t="shared" si="5"/>
        <v>12.303360235269864</v>
      </c>
      <c r="E78" s="6">
        <f t="shared" si="6"/>
        <v>-0.25336023526986295</v>
      </c>
      <c r="F78" s="6">
        <f t="shared" si="7"/>
        <v>0.25336023526986295</v>
      </c>
      <c r="G78" s="6">
        <f t="shared" si="8"/>
        <v>6.4191408816000314E-2</v>
      </c>
      <c r="H78" s="41">
        <f t="shared" si="9"/>
        <v>2.1025745665548792E-2</v>
      </c>
    </row>
    <row r="79" spans="2:8">
      <c r="B79" s="48">
        <v>43896.291666666664</v>
      </c>
      <c r="C79" s="6">
        <v>11.9892</v>
      </c>
      <c r="D79" s="40">
        <f t="shared" si="5"/>
        <v>12.0525336023527</v>
      </c>
      <c r="E79" s="6">
        <f t="shared" si="6"/>
        <v>-6.3333602352699359E-2</v>
      </c>
      <c r="F79" s="6">
        <f t="shared" si="7"/>
        <v>6.3333602352699359E-2</v>
      </c>
      <c r="G79" s="6">
        <f t="shared" si="8"/>
        <v>4.0111451869698457E-3</v>
      </c>
      <c r="H79" s="41">
        <f t="shared" si="9"/>
        <v>5.2825544951038729E-3</v>
      </c>
    </row>
    <row r="80" spans="2:8">
      <c r="B80" s="48">
        <v>43899.291666666664</v>
      </c>
      <c r="C80" s="6">
        <v>11.1173</v>
      </c>
      <c r="D80" s="40">
        <f t="shared" si="5"/>
        <v>11.989833336023528</v>
      </c>
      <c r="E80" s="6">
        <f t="shared" si="6"/>
        <v>-0.87253333602352789</v>
      </c>
      <c r="F80" s="6">
        <f t="shared" si="7"/>
        <v>0.87253333602352789</v>
      </c>
      <c r="G80" s="6">
        <f t="shared" si="8"/>
        <v>0.7613144224723466</v>
      </c>
      <c r="H80" s="41">
        <f t="shared" si="9"/>
        <v>7.8484284495653436E-2</v>
      </c>
    </row>
    <row r="81" spans="2:8">
      <c r="B81" s="48">
        <v>43900.291666666664</v>
      </c>
      <c r="C81" s="6">
        <v>11.459199999999999</v>
      </c>
      <c r="D81" s="40">
        <f t="shared" si="5"/>
        <v>11.126025333360234</v>
      </c>
      <c r="E81" s="6">
        <f t="shared" si="6"/>
        <v>0.33317466663976525</v>
      </c>
      <c r="F81" s="6">
        <f t="shared" si="7"/>
        <v>0.33317466663976525</v>
      </c>
      <c r="G81" s="6">
        <f t="shared" si="8"/>
        <v>0.11100535849051871</v>
      </c>
      <c r="H81" s="41">
        <f t="shared" si="9"/>
        <v>2.9074862698946286E-2</v>
      </c>
    </row>
    <row r="82" spans="2:8">
      <c r="B82" s="48">
        <v>43901.291666666664</v>
      </c>
      <c r="C82" s="6">
        <v>10.976800000000001</v>
      </c>
      <c r="D82" s="40">
        <f t="shared" si="5"/>
        <v>11.455868253333602</v>
      </c>
      <c r="E82" s="6">
        <f t="shared" si="6"/>
        <v>-0.47906825333360104</v>
      </c>
      <c r="F82" s="6">
        <f t="shared" si="7"/>
        <v>0.47906825333360104</v>
      </c>
      <c r="G82" s="6">
        <f t="shared" si="8"/>
        <v>0.22950639135210735</v>
      </c>
      <c r="H82" s="41">
        <f t="shared" si="9"/>
        <v>4.3643707941622423E-2</v>
      </c>
    </row>
    <row r="83" spans="2:8">
      <c r="B83" s="48">
        <v>43902.291666666664</v>
      </c>
      <c r="C83" s="6">
        <v>9.9853000000000005</v>
      </c>
      <c r="D83" s="40">
        <f t="shared" si="5"/>
        <v>10.981590682533335</v>
      </c>
      <c r="E83" s="6">
        <f t="shared" si="6"/>
        <v>-0.99629068253333486</v>
      </c>
      <c r="F83" s="6">
        <f t="shared" si="7"/>
        <v>0.99629068253333486</v>
      </c>
      <c r="G83" s="6">
        <f t="shared" si="8"/>
        <v>0.9925951241027382</v>
      </c>
      <c r="H83" s="41">
        <f t="shared" si="9"/>
        <v>9.9775738589059401E-2</v>
      </c>
    </row>
    <row r="84" spans="2:8">
      <c r="B84" s="48">
        <v>43903.291666666664</v>
      </c>
      <c r="C84" s="6">
        <v>10.6976</v>
      </c>
      <c r="D84" s="40">
        <f t="shared" si="5"/>
        <v>9.9952629068253351</v>
      </c>
      <c r="E84" s="6">
        <f t="shared" si="6"/>
        <v>0.70233709317466442</v>
      </c>
      <c r="F84" s="6">
        <f t="shared" si="7"/>
        <v>0.70233709317466442</v>
      </c>
      <c r="G84" s="6">
        <f t="shared" si="8"/>
        <v>0.49327739244903723</v>
      </c>
      <c r="H84" s="41">
        <f t="shared" si="9"/>
        <v>6.565370673559158E-2</v>
      </c>
    </row>
    <row r="85" spans="2:8">
      <c r="B85" s="48">
        <v>43906.291666666664</v>
      </c>
      <c r="C85" s="6">
        <v>9.8162000000000003</v>
      </c>
      <c r="D85" s="40">
        <f t="shared" si="5"/>
        <v>10.690576629068254</v>
      </c>
      <c r="E85" s="6">
        <f t="shared" si="6"/>
        <v>-0.87437662906825331</v>
      </c>
      <c r="F85" s="6">
        <f t="shared" si="7"/>
        <v>0.87437662906825331</v>
      </c>
      <c r="G85" s="6">
        <f t="shared" si="8"/>
        <v>0.76453448946076186</v>
      </c>
      <c r="H85" s="41">
        <f t="shared" si="9"/>
        <v>8.9074858811785951E-2</v>
      </c>
    </row>
    <row r="86" spans="2:8">
      <c r="B86" s="48">
        <v>43907.291666666664</v>
      </c>
      <c r="C86" s="6">
        <v>10.4848</v>
      </c>
      <c r="D86" s="40">
        <f t="shared" si="5"/>
        <v>9.8249437662906818</v>
      </c>
      <c r="E86" s="6">
        <f t="shared" si="6"/>
        <v>0.65985623370931812</v>
      </c>
      <c r="F86" s="6">
        <f t="shared" si="7"/>
        <v>0.65985623370931812</v>
      </c>
      <c r="G86" s="6">
        <f t="shared" si="8"/>
        <v>0.43541024916504623</v>
      </c>
      <c r="H86" s="41">
        <f t="shared" si="9"/>
        <v>6.2934556091610527E-2</v>
      </c>
    </row>
    <row r="87" spans="2:8">
      <c r="B87" s="48">
        <v>43908.291666666664</v>
      </c>
      <c r="C87" s="6">
        <v>10.407</v>
      </c>
      <c r="D87" s="40">
        <f t="shared" si="5"/>
        <v>10.478201437662907</v>
      </c>
      <c r="E87" s="6">
        <f t="shared" si="6"/>
        <v>-7.1201437662907097E-2</v>
      </c>
      <c r="F87" s="6">
        <f t="shared" si="7"/>
        <v>7.1201437662907097E-2</v>
      </c>
      <c r="G87" s="6">
        <f t="shared" si="8"/>
        <v>5.0696447252648455E-3</v>
      </c>
      <c r="H87" s="41">
        <f t="shared" si="9"/>
        <v>6.8416871012690591E-3</v>
      </c>
    </row>
    <row r="88" spans="2:8">
      <c r="B88" s="48">
        <v>43909.291666666664</v>
      </c>
      <c r="C88" s="6">
        <v>10.5228</v>
      </c>
      <c r="D88" s="40">
        <f t="shared" si="5"/>
        <v>10.40771201437663</v>
      </c>
      <c r="E88" s="6">
        <f t="shared" si="6"/>
        <v>0.11508798562337041</v>
      </c>
      <c r="F88" s="6">
        <f t="shared" si="7"/>
        <v>0.11508798562337041</v>
      </c>
      <c r="G88" s="6">
        <f t="shared" si="8"/>
        <v>1.3245244434845115E-2</v>
      </c>
      <c r="H88" s="41">
        <f t="shared" si="9"/>
        <v>1.0937011596093284E-2</v>
      </c>
    </row>
    <row r="89" spans="2:8">
      <c r="B89" s="48">
        <v>43910.291666666664</v>
      </c>
      <c r="C89" s="6">
        <v>10.0784</v>
      </c>
      <c r="D89" s="40">
        <f t="shared" si="5"/>
        <v>10.521649120143767</v>
      </c>
      <c r="E89" s="6">
        <f t="shared" si="6"/>
        <v>-0.44324912014376672</v>
      </c>
      <c r="F89" s="6">
        <f t="shared" si="7"/>
        <v>0.44324912014376672</v>
      </c>
      <c r="G89" s="6">
        <f t="shared" si="8"/>
        <v>0.19646978250822333</v>
      </c>
      <c r="H89" s="41">
        <f t="shared" si="9"/>
        <v>4.3980107967908272E-2</v>
      </c>
    </row>
    <row r="90" spans="2:8">
      <c r="B90" s="48">
        <v>43913.291666666664</v>
      </c>
      <c r="C90" s="6">
        <v>10.048</v>
      </c>
      <c r="D90" s="40">
        <f t="shared" si="5"/>
        <v>10.082832491201437</v>
      </c>
      <c r="E90" s="6">
        <f t="shared" si="6"/>
        <v>-3.4832491201436611E-2</v>
      </c>
      <c r="F90" s="6">
        <f t="shared" si="7"/>
        <v>3.4832491201436611E-2</v>
      </c>
      <c r="G90" s="6">
        <f t="shared" si="8"/>
        <v>1.2133024432981589E-3</v>
      </c>
      <c r="H90" s="41">
        <f t="shared" si="9"/>
        <v>3.4666093950474334E-3</v>
      </c>
    </row>
    <row r="91" spans="2:8">
      <c r="B91" s="48">
        <v>43914.291666666664</v>
      </c>
      <c r="C91" s="6">
        <v>10.826700000000001</v>
      </c>
      <c r="D91" s="40">
        <f t="shared" si="5"/>
        <v>10.048348324912014</v>
      </c>
      <c r="E91" s="6">
        <f t="shared" si="6"/>
        <v>0.77835167508798619</v>
      </c>
      <c r="F91" s="6">
        <f t="shared" si="7"/>
        <v>0.77835167508798619</v>
      </c>
      <c r="G91" s="6">
        <f t="shared" si="8"/>
        <v>0.60583133011227408</v>
      </c>
      <c r="H91" s="41">
        <f t="shared" si="9"/>
        <v>7.1891866874300214E-2</v>
      </c>
    </row>
    <row r="92" spans="2:8">
      <c r="B92" s="48">
        <v>43915.291666666664</v>
      </c>
      <c r="C92" s="6">
        <v>10.9559</v>
      </c>
      <c r="D92" s="40">
        <f t="shared" si="5"/>
        <v>10.81891648324912</v>
      </c>
      <c r="E92" s="6">
        <f t="shared" si="6"/>
        <v>0.13698351675087928</v>
      </c>
      <c r="F92" s="6">
        <f t="shared" si="7"/>
        <v>0.13698351675087928</v>
      </c>
      <c r="G92" s="6">
        <f t="shared" si="8"/>
        <v>1.8764483861438423E-2</v>
      </c>
      <c r="H92" s="41">
        <f t="shared" si="9"/>
        <v>1.2503173335908439E-2</v>
      </c>
    </row>
    <row r="93" spans="2:8">
      <c r="B93" s="48">
        <v>43916.291666666664</v>
      </c>
      <c r="C93" s="6">
        <v>11.4915</v>
      </c>
      <c r="D93" s="40">
        <f t="shared" si="5"/>
        <v>10.954530164832491</v>
      </c>
      <c r="E93" s="6">
        <f t="shared" si="6"/>
        <v>0.5369698351675094</v>
      </c>
      <c r="F93" s="6">
        <f t="shared" si="7"/>
        <v>0.5369698351675094</v>
      </c>
      <c r="G93" s="6">
        <f t="shared" si="8"/>
        <v>0.28833660387982224</v>
      </c>
      <c r="H93" s="41">
        <f t="shared" si="9"/>
        <v>4.6727566911848706E-2</v>
      </c>
    </row>
    <row r="94" spans="2:8">
      <c r="B94" s="48">
        <v>43917.291666666664</v>
      </c>
      <c r="C94" s="6">
        <v>11.31</v>
      </c>
      <c r="D94" s="40">
        <f t="shared" si="5"/>
        <v>11.486130301648325</v>
      </c>
      <c r="E94" s="6">
        <f t="shared" si="6"/>
        <v>-0.17613030164832466</v>
      </c>
      <c r="F94" s="6">
        <f t="shared" si="7"/>
        <v>0.17613030164832466</v>
      </c>
      <c r="G94" s="6">
        <f t="shared" si="8"/>
        <v>3.1021883158729838E-2</v>
      </c>
      <c r="H94" s="41">
        <f t="shared" si="9"/>
        <v>1.5572970968021632E-2</v>
      </c>
    </row>
    <row r="95" spans="2:8">
      <c r="B95" s="48">
        <v>43920.291666666664</v>
      </c>
      <c r="C95" s="6">
        <v>11.472099999999999</v>
      </c>
      <c r="D95" s="40">
        <f t="shared" si="5"/>
        <v>11.311761303016485</v>
      </c>
      <c r="E95" s="6">
        <f t="shared" si="6"/>
        <v>0.16033869698351388</v>
      </c>
      <c r="F95" s="6">
        <f t="shared" si="7"/>
        <v>0.16033869698351388</v>
      </c>
      <c r="G95" s="6">
        <f t="shared" si="8"/>
        <v>2.5708497750371085E-2</v>
      </c>
      <c r="H95" s="41">
        <f t="shared" si="9"/>
        <v>1.3976403359760976E-2</v>
      </c>
    </row>
    <row r="96" spans="2:8">
      <c r="B96" s="48">
        <v>43921.291666666664</v>
      </c>
      <c r="C96" s="6">
        <v>11.283300000000001</v>
      </c>
      <c r="D96" s="40">
        <f t="shared" si="5"/>
        <v>11.470496613030164</v>
      </c>
      <c r="E96" s="6">
        <f t="shared" si="6"/>
        <v>-0.18719661303016366</v>
      </c>
      <c r="F96" s="6">
        <f t="shared" si="7"/>
        <v>0.18719661303016366</v>
      </c>
      <c r="G96" s="6">
        <f t="shared" si="8"/>
        <v>3.5042571929964843E-2</v>
      </c>
      <c r="H96" s="41">
        <f t="shared" si="9"/>
        <v>1.6590590787284185E-2</v>
      </c>
    </row>
    <row r="97" spans="2:8">
      <c r="B97" s="48">
        <v>43922.291666666664</v>
      </c>
      <c r="C97" s="6">
        <v>10.8391</v>
      </c>
      <c r="D97" s="40">
        <f t="shared" si="5"/>
        <v>11.285171966130303</v>
      </c>
      <c r="E97" s="6">
        <f t="shared" si="6"/>
        <v>-0.44607196613030276</v>
      </c>
      <c r="F97" s="6">
        <f t="shared" si="7"/>
        <v>0.44607196613030276</v>
      </c>
      <c r="G97" s="6">
        <f t="shared" si="8"/>
        <v>0.19898019896735397</v>
      </c>
      <c r="H97" s="41">
        <f t="shared" si="9"/>
        <v>4.1153967223321375E-2</v>
      </c>
    </row>
    <row r="98" spans="2:8">
      <c r="B98" s="48">
        <v>43923.291666666664</v>
      </c>
      <c r="C98" s="6">
        <v>11.2318</v>
      </c>
      <c r="D98" s="40">
        <f t="shared" si="5"/>
        <v>10.843560719661305</v>
      </c>
      <c r="E98" s="6">
        <f t="shared" si="6"/>
        <v>0.38823928033869493</v>
      </c>
      <c r="F98" s="6">
        <f t="shared" si="7"/>
        <v>0.38823928033869493</v>
      </c>
      <c r="G98" s="6">
        <f t="shared" si="8"/>
        <v>0.15072973879790774</v>
      </c>
      <c r="H98" s="41">
        <f t="shared" si="9"/>
        <v>3.456607848596796E-2</v>
      </c>
    </row>
    <row r="99" spans="2:8">
      <c r="B99" s="48">
        <v>43924.291666666664</v>
      </c>
      <c r="C99" s="6">
        <v>10.959199999999999</v>
      </c>
      <c r="D99" s="40">
        <f t="shared" si="5"/>
        <v>11.227917607196613</v>
      </c>
      <c r="E99" s="6">
        <f t="shared" si="6"/>
        <v>-0.26871760719661353</v>
      </c>
      <c r="F99" s="6">
        <f t="shared" si="7"/>
        <v>0.26871760719661353</v>
      </c>
      <c r="G99" s="6">
        <f t="shared" si="8"/>
        <v>7.2209152417473485E-2</v>
      </c>
      <c r="H99" s="41">
        <f t="shared" si="9"/>
        <v>2.4519819621561204E-2</v>
      </c>
    </row>
    <row r="100" spans="2:8">
      <c r="B100" s="48">
        <v>43927.291666666664</v>
      </c>
      <c r="C100" s="6">
        <v>11.605499999999999</v>
      </c>
      <c r="D100" s="40">
        <f t="shared" si="5"/>
        <v>10.961887176071967</v>
      </c>
      <c r="E100" s="6">
        <f t="shared" si="6"/>
        <v>0.64361282392803254</v>
      </c>
      <c r="F100" s="6">
        <f t="shared" si="7"/>
        <v>0.64361282392803254</v>
      </c>
      <c r="G100" s="6">
        <f t="shared" si="8"/>
        <v>0.41423746712461662</v>
      </c>
      <c r="H100" s="41">
        <f t="shared" si="9"/>
        <v>5.5457569594419248E-2</v>
      </c>
    </row>
    <row r="101" spans="2:8">
      <c r="B101" s="48">
        <v>43928.291666666664</v>
      </c>
      <c r="C101" s="6">
        <v>11.5655</v>
      </c>
      <c r="D101" s="40">
        <f t="shared" si="5"/>
        <v>11.59906387176072</v>
      </c>
      <c r="E101" s="6">
        <f t="shared" si="6"/>
        <v>-3.3563871760719621E-2</v>
      </c>
      <c r="F101" s="6">
        <f t="shared" si="7"/>
        <v>3.3563871760719621E-2</v>
      </c>
      <c r="G101" s="6">
        <f t="shared" si="8"/>
        <v>1.126533487570032E-3</v>
      </c>
      <c r="H101" s="41">
        <f t="shared" si="9"/>
        <v>2.9020683723764316E-3</v>
      </c>
    </row>
    <row r="102" spans="2:8">
      <c r="B102" s="48">
        <v>43929.291666666664</v>
      </c>
      <c r="C102" s="6">
        <v>11.842000000000001</v>
      </c>
      <c r="D102" s="40">
        <f t="shared" si="5"/>
        <v>11.565835638717607</v>
      </c>
      <c r="E102" s="6">
        <f t="shared" si="6"/>
        <v>0.27616436128239386</v>
      </c>
      <c r="F102" s="6">
        <f t="shared" si="7"/>
        <v>0.27616436128239386</v>
      </c>
      <c r="G102" s="6">
        <f t="shared" si="8"/>
        <v>7.626675444251256E-2</v>
      </c>
      <c r="H102" s="41">
        <f t="shared" si="9"/>
        <v>2.3320753359432008E-2</v>
      </c>
    </row>
    <row r="103" spans="2:8">
      <c r="B103" s="48">
        <v>43930.291666666664</v>
      </c>
      <c r="C103" s="6">
        <v>11.7409</v>
      </c>
      <c r="D103" s="40">
        <f t="shared" si="5"/>
        <v>11.839238356387176</v>
      </c>
      <c r="E103" s="6">
        <f t="shared" si="6"/>
        <v>-9.8338356387175807E-2</v>
      </c>
      <c r="F103" s="6">
        <f t="shared" si="7"/>
        <v>9.8338356387175807E-2</v>
      </c>
      <c r="G103" s="6">
        <f t="shared" si="8"/>
        <v>9.6704323369312013E-3</v>
      </c>
      <c r="H103" s="41">
        <f t="shared" si="9"/>
        <v>8.3757085391388906E-3</v>
      </c>
    </row>
    <row r="104" spans="2:8">
      <c r="B104" s="48">
        <v>43934.291666666664</v>
      </c>
      <c r="C104" s="6">
        <v>11.456799999999999</v>
      </c>
      <c r="D104" s="40">
        <f t="shared" si="5"/>
        <v>11.741883383563872</v>
      </c>
      <c r="E104" s="6">
        <f t="shared" si="6"/>
        <v>-0.28508338356387242</v>
      </c>
      <c r="F104" s="6">
        <f t="shared" si="7"/>
        <v>0.28508338356387242</v>
      </c>
      <c r="G104" s="6">
        <f t="shared" si="8"/>
        <v>8.1272535584226008E-2</v>
      </c>
      <c r="H104" s="41">
        <f t="shared" si="9"/>
        <v>2.4883334226299878E-2</v>
      </c>
    </row>
    <row r="105" spans="2:8">
      <c r="B105" s="48">
        <v>43935.291666666664</v>
      </c>
      <c r="C105" s="6">
        <v>11.712300000000001</v>
      </c>
      <c r="D105" s="40">
        <f t="shared" si="5"/>
        <v>11.459650833835639</v>
      </c>
      <c r="E105" s="6">
        <f t="shared" si="6"/>
        <v>0.25264916616436217</v>
      </c>
      <c r="F105" s="6">
        <f t="shared" si="7"/>
        <v>0.25264916616436217</v>
      </c>
      <c r="G105" s="6">
        <f t="shared" si="8"/>
        <v>6.3831601163547483E-2</v>
      </c>
      <c r="H105" s="41">
        <f t="shared" si="9"/>
        <v>2.1571268338785903E-2</v>
      </c>
    </row>
    <row r="106" spans="2:8">
      <c r="B106" s="48">
        <v>43936.291666666664</v>
      </c>
      <c r="C106" s="6">
        <v>11.834300000000001</v>
      </c>
      <c r="D106" s="40">
        <f t="shared" si="5"/>
        <v>11.709773508338358</v>
      </c>
      <c r="E106" s="6">
        <f t="shared" si="6"/>
        <v>0.12452649166164242</v>
      </c>
      <c r="F106" s="6">
        <f t="shared" si="7"/>
        <v>0.12452649166164242</v>
      </c>
      <c r="G106" s="6">
        <f t="shared" si="8"/>
        <v>1.55068471255571E-2</v>
      </c>
      <c r="H106" s="41">
        <f t="shared" si="9"/>
        <v>1.0522505907543531E-2</v>
      </c>
    </row>
    <row r="107" spans="2:8">
      <c r="B107" s="48">
        <v>43937.291666666664</v>
      </c>
      <c r="C107" s="6">
        <v>11.8667</v>
      </c>
      <c r="D107" s="40">
        <f t="shared" si="5"/>
        <v>11.833054735083385</v>
      </c>
      <c r="E107" s="6">
        <f t="shared" si="6"/>
        <v>3.3645264916614792E-2</v>
      </c>
      <c r="F107" s="6">
        <f t="shared" si="7"/>
        <v>3.3645264916614792E-2</v>
      </c>
      <c r="G107" s="6">
        <f t="shared" si="8"/>
        <v>1.1320038513091902E-3</v>
      </c>
      <c r="H107" s="41">
        <f t="shared" si="9"/>
        <v>2.8352671691889734E-3</v>
      </c>
    </row>
    <row r="108" spans="2:8">
      <c r="B108" s="48">
        <v>43938.291666666664</v>
      </c>
      <c r="C108" s="6">
        <v>12.286199999999999</v>
      </c>
      <c r="D108" s="40">
        <f t="shared" si="5"/>
        <v>11.866363547350833</v>
      </c>
      <c r="E108" s="6">
        <f t="shared" si="6"/>
        <v>0.41983645264916625</v>
      </c>
      <c r="F108" s="6">
        <f t="shared" si="7"/>
        <v>0.41983645264916625</v>
      </c>
      <c r="G108" s="6">
        <f t="shared" si="8"/>
        <v>0.17626264697303562</v>
      </c>
      <c r="H108" s="41">
        <f t="shared" si="9"/>
        <v>3.4171383556279911E-2</v>
      </c>
    </row>
    <row r="109" spans="2:8">
      <c r="B109" s="48">
        <v>43941.291666666664</v>
      </c>
      <c r="C109" s="6">
        <v>12.1165</v>
      </c>
      <c r="D109" s="40">
        <f t="shared" si="5"/>
        <v>12.282001635473508</v>
      </c>
      <c r="E109" s="6">
        <f t="shared" si="6"/>
        <v>-0.16550163547350749</v>
      </c>
      <c r="F109" s="6">
        <f t="shared" si="7"/>
        <v>0.16550163547350749</v>
      </c>
      <c r="G109" s="6">
        <f t="shared" si="8"/>
        <v>2.7390791344405752E-2</v>
      </c>
      <c r="H109" s="41">
        <f t="shared" si="9"/>
        <v>1.3659194938596747E-2</v>
      </c>
    </row>
    <row r="110" spans="2:8">
      <c r="B110" s="48">
        <v>43942.291666666664</v>
      </c>
      <c r="C110" s="6">
        <v>11.830500000000001</v>
      </c>
      <c r="D110" s="40">
        <f t="shared" si="5"/>
        <v>12.118155016354736</v>
      </c>
      <c r="E110" s="6">
        <f t="shared" si="6"/>
        <v>-0.28765501635473534</v>
      </c>
      <c r="F110" s="6">
        <f t="shared" si="7"/>
        <v>0.28765501635473534</v>
      </c>
      <c r="G110" s="6">
        <f t="shared" si="8"/>
        <v>8.2745408434043058E-2</v>
      </c>
      <c r="H110" s="41">
        <f t="shared" si="9"/>
        <v>2.4314696450254455E-2</v>
      </c>
    </row>
    <row r="111" spans="2:8">
      <c r="B111" s="48">
        <v>43943.291666666664</v>
      </c>
      <c r="C111" s="6">
        <v>11.9506</v>
      </c>
      <c r="D111" s="40">
        <f t="shared" si="5"/>
        <v>11.833376550163548</v>
      </c>
      <c r="E111" s="6">
        <f t="shared" si="6"/>
        <v>0.11722344983645172</v>
      </c>
      <c r="F111" s="6">
        <f t="shared" si="7"/>
        <v>0.11722344983645172</v>
      </c>
      <c r="G111" s="6">
        <f t="shared" si="8"/>
        <v>1.3741337191559113E-2</v>
      </c>
      <c r="H111" s="41">
        <f t="shared" si="9"/>
        <v>9.8090012080106204E-3</v>
      </c>
    </row>
    <row r="112" spans="2:8">
      <c r="B112" s="48">
        <v>43944.291666666664</v>
      </c>
      <c r="C112" s="6">
        <v>11.8324</v>
      </c>
      <c r="D112" s="40">
        <f t="shared" si="5"/>
        <v>11.949427765501635</v>
      </c>
      <c r="E112" s="6">
        <f t="shared" si="6"/>
        <v>-0.11702776550163563</v>
      </c>
      <c r="F112" s="6">
        <f t="shared" si="7"/>
        <v>0.11702776550163563</v>
      </c>
      <c r="G112" s="6">
        <f t="shared" si="8"/>
        <v>1.3695497898305818E-2</v>
      </c>
      <c r="H112" s="41">
        <f t="shared" si="9"/>
        <v>9.8904504159456775E-3</v>
      </c>
    </row>
    <row r="113" spans="2:8">
      <c r="B113" s="48">
        <v>43945.291666666664</v>
      </c>
      <c r="C113" s="6">
        <v>12.004</v>
      </c>
      <c r="D113" s="40">
        <f t="shared" si="5"/>
        <v>11.833570277655017</v>
      </c>
      <c r="E113" s="6">
        <f t="shared" si="6"/>
        <v>0.17042972234498244</v>
      </c>
      <c r="F113" s="6">
        <f t="shared" si="7"/>
        <v>0.17042972234498244</v>
      </c>
      <c r="G113" s="6">
        <f t="shared" si="8"/>
        <v>2.9046290258587806E-2</v>
      </c>
      <c r="H113" s="41">
        <f t="shared" si="9"/>
        <v>1.4197744280654985E-2</v>
      </c>
    </row>
    <row r="114" spans="2:8">
      <c r="B114" s="48">
        <v>43948.291666666664</v>
      </c>
      <c r="C114" s="6">
        <v>12.0975</v>
      </c>
      <c r="D114" s="40">
        <f t="shared" si="5"/>
        <v>12.00229570277655</v>
      </c>
      <c r="E114" s="6">
        <f t="shared" si="6"/>
        <v>9.5204297223450141E-2</v>
      </c>
      <c r="F114" s="6">
        <f t="shared" si="7"/>
        <v>9.5204297223450141E-2</v>
      </c>
      <c r="G114" s="6">
        <f t="shared" si="8"/>
        <v>9.0638582098110359E-3</v>
      </c>
      <c r="H114" s="41">
        <f t="shared" si="9"/>
        <v>7.8697497188220823E-3</v>
      </c>
    </row>
    <row r="115" spans="2:8">
      <c r="B115" s="48">
        <v>43949.291666666664</v>
      </c>
      <c r="C115" s="6">
        <v>11.9964</v>
      </c>
      <c r="D115" s="40">
        <f t="shared" si="5"/>
        <v>12.096547957027767</v>
      </c>
      <c r="E115" s="6">
        <f t="shared" si="6"/>
        <v>-0.10014795702776702</v>
      </c>
      <c r="F115" s="6">
        <f t="shared" si="7"/>
        <v>0.10014795702776702</v>
      </c>
      <c r="G115" s="6">
        <f t="shared" si="8"/>
        <v>1.0029613296835469E-2</v>
      </c>
      <c r="H115" s="41">
        <f t="shared" si="9"/>
        <v>8.3481675359080246E-3</v>
      </c>
    </row>
    <row r="116" spans="2:8">
      <c r="B116" s="48">
        <v>43950.291666666664</v>
      </c>
      <c r="C116" s="6">
        <v>12.312900000000001</v>
      </c>
      <c r="D116" s="40">
        <f t="shared" si="5"/>
        <v>11.997401479570279</v>
      </c>
      <c r="E116" s="6">
        <f t="shared" si="6"/>
        <v>0.31549852042972226</v>
      </c>
      <c r="F116" s="6">
        <f t="shared" si="7"/>
        <v>0.31549852042972226</v>
      </c>
      <c r="G116" s="6">
        <f t="shared" si="8"/>
        <v>9.9539316393343874E-2</v>
      </c>
      <c r="H116" s="41">
        <f t="shared" si="9"/>
        <v>2.5623412878340784E-2</v>
      </c>
    </row>
    <row r="117" spans="2:8">
      <c r="B117" s="48">
        <v>43951.291666666664</v>
      </c>
      <c r="C117" s="6">
        <v>12.25</v>
      </c>
      <c r="D117" s="40">
        <f t="shared" si="5"/>
        <v>12.309745014795704</v>
      </c>
      <c r="E117" s="6">
        <f t="shared" si="6"/>
        <v>-5.974501479570371E-2</v>
      </c>
      <c r="F117" s="6">
        <f t="shared" si="7"/>
        <v>5.974501479570371E-2</v>
      </c>
      <c r="G117" s="6">
        <f t="shared" si="8"/>
        <v>3.5694667929388551E-3</v>
      </c>
      <c r="H117" s="41">
        <f t="shared" si="9"/>
        <v>4.8771440649554047E-3</v>
      </c>
    </row>
    <row r="118" spans="2:8">
      <c r="B118" s="48">
        <v>43952.291666666664</v>
      </c>
      <c r="C118" s="6">
        <v>11.9602</v>
      </c>
      <c r="D118" s="40">
        <f t="shared" si="5"/>
        <v>12.250597450147957</v>
      </c>
      <c r="E118" s="6">
        <f t="shared" si="6"/>
        <v>-0.2903974501479567</v>
      </c>
      <c r="F118" s="6">
        <f t="shared" si="7"/>
        <v>0.2903974501479567</v>
      </c>
      <c r="G118" s="6">
        <f t="shared" si="8"/>
        <v>8.4330679052434993E-2</v>
      </c>
      <c r="H118" s="41">
        <f t="shared" si="9"/>
        <v>2.4280317231146362E-2</v>
      </c>
    </row>
    <row r="119" spans="2:8">
      <c r="B119" s="48">
        <v>43955.291666666664</v>
      </c>
      <c r="C119" s="6">
        <v>11.8096</v>
      </c>
      <c r="D119" s="40">
        <f t="shared" si="5"/>
        <v>11.963103974501479</v>
      </c>
      <c r="E119" s="6">
        <f t="shared" si="6"/>
        <v>-0.15350397450147923</v>
      </c>
      <c r="F119" s="6">
        <f t="shared" si="7"/>
        <v>0.15350397450147923</v>
      </c>
      <c r="G119" s="6">
        <f t="shared" si="8"/>
        <v>2.3563470187750787E-2</v>
      </c>
      <c r="H119" s="41">
        <f t="shared" si="9"/>
        <v>1.2998236561905505E-2</v>
      </c>
    </row>
    <row r="120" spans="2:8">
      <c r="B120" s="48">
        <v>43956.291666666664</v>
      </c>
      <c r="C120" s="6">
        <v>12.086</v>
      </c>
      <c r="D120" s="40">
        <f t="shared" si="5"/>
        <v>11.811135039745015</v>
      </c>
      <c r="E120" s="6">
        <f t="shared" si="6"/>
        <v>0.27486496025498575</v>
      </c>
      <c r="F120" s="6">
        <f t="shared" si="7"/>
        <v>0.27486496025498575</v>
      </c>
      <c r="G120" s="6">
        <f t="shared" si="8"/>
        <v>7.5550746375974892E-2</v>
      </c>
      <c r="H120" s="41">
        <f t="shared" si="9"/>
        <v>2.2742425968474742E-2</v>
      </c>
    </row>
    <row r="121" spans="2:8">
      <c r="B121" s="48">
        <v>43957.291666666664</v>
      </c>
      <c r="C121" s="6">
        <v>12.1928</v>
      </c>
      <c r="D121" s="40">
        <f t="shared" si="5"/>
        <v>12.08325135039745</v>
      </c>
      <c r="E121" s="6">
        <f t="shared" si="6"/>
        <v>0.10954864960254973</v>
      </c>
      <c r="F121" s="6">
        <f t="shared" si="7"/>
        <v>0.10954864960254973</v>
      </c>
      <c r="G121" s="6">
        <f t="shared" si="8"/>
        <v>1.2000906629742219E-2</v>
      </c>
      <c r="H121" s="41">
        <f t="shared" si="9"/>
        <v>8.9846999542803722E-3</v>
      </c>
    </row>
    <row r="122" spans="2:8">
      <c r="B122" s="48">
        <v>43958.291666666664</v>
      </c>
      <c r="C122" s="6">
        <v>12.2729</v>
      </c>
      <c r="D122" s="40">
        <f t="shared" si="5"/>
        <v>12.191704513503975</v>
      </c>
      <c r="E122" s="6">
        <f t="shared" si="6"/>
        <v>8.1195486496024927E-2</v>
      </c>
      <c r="F122" s="6">
        <f t="shared" si="7"/>
        <v>8.1195486496024927E-2</v>
      </c>
      <c r="G122" s="6">
        <f t="shared" si="8"/>
        <v>6.5927070273261662E-3</v>
      </c>
      <c r="H122" s="41">
        <f t="shared" si="9"/>
        <v>6.6158354175480062E-3</v>
      </c>
    </row>
    <row r="123" spans="2:8">
      <c r="B123" s="48">
        <v>43959.291666666664</v>
      </c>
      <c r="C123" s="6">
        <v>12.4902</v>
      </c>
      <c r="D123" s="40">
        <f t="shared" si="5"/>
        <v>12.272088045135041</v>
      </c>
      <c r="E123" s="6">
        <f t="shared" si="6"/>
        <v>0.21811195486495905</v>
      </c>
      <c r="F123" s="6">
        <f t="shared" si="7"/>
        <v>0.21811195486495905</v>
      </c>
      <c r="G123" s="6">
        <f t="shared" si="8"/>
        <v>4.7572824855013934E-2</v>
      </c>
      <c r="H123" s="41">
        <f t="shared" si="9"/>
        <v>1.7462647104526673E-2</v>
      </c>
    </row>
    <row r="124" spans="2:8">
      <c r="B124" s="48">
        <v>43962.291666666664</v>
      </c>
      <c r="C124" s="6">
        <v>12.5779</v>
      </c>
      <c r="D124" s="40">
        <f t="shared" si="5"/>
        <v>12.488018880451349</v>
      </c>
      <c r="E124" s="6">
        <f t="shared" si="6"/>
        <v>8.988111954865019E-2</v>
      </c>
      <c r="F124" s="6">
        <f t="shared" si="7"/>
        <v>8.988111954865019E-2</v>
      </c>
      <c r="G124" s="6">
        <f t="shared" si="8"/>
        <v>8.078615651318748E-3</v>
      </c>
      <c r="H124" s="41">
        <f t="shared" si="9"/>
        <v>7.145955966309972E-3</v>
      </c>
    </row>
    <row r="125" spans="2:8">
      <c r="B125" s="48">
        <v>43963.291666666664</v>
      </c>
      <c r="C125" s="6">
        <v>12.5055</v>
      </c>
      <c r="D125" s="40">
        <f t="shared" si="5"/>
        <v>12.577001188804514</v>
      </c>
      <c r="E125" s="6">
        <f t="shared" si="6"/>
        <v>-7.1501188804514726E-2</v>
      </c>
      <c r="F125" s="6">
        <f t="shared" si="7"/>
        <v>7.1501188804514726E-2</v>
      </c>
      <c r="G125" s="6">
        <f t="shared" si="8"/>
        <v>5.1124200004588616E-3</v>
      </c>
      <c r="H125" s="41">
        <f t="shared" si="9"/>
        <v>5.7175793694386251E-3</v>
      </c>
    </row>
    <row r="126" spans="2:8">
      <c r="B126" s="48">
        <v>43964.291666666664</v>
      </c>
      <c r="C126" s="6">
        <v>11.9697</v>
      </c>
      <c r="D126" s="40">
        <f t="shared" si="5"/>
        <v>12.506215011888045</v>
      </c>
      <c r="E126" s="6">
        <f t="shared" si="6"/>
        <v>-0.53651501188804573</v>
      </c>
      <c r="F126" s="6">
        <f t="shared" si="7"/>
        <v>0.53651501188804573</v>
      </c>
      <c r="G126" s="6">
        <f t="shared" si="8"/>
        <v>0.28784835798122987</v>
      </c>
      <c r="H126" s="41">
        <f t="shared" si="9"/>
        <v>4.4822761797542611E-2</v>
      </c>
    </row>
    <row r="127" spans="2:8">
      <c r="B127" s="48">
        <v>43965.291666666664</v>
      </c>
      <c r="C127" s="6">
        <v>12.137499999999999</v>
      </c>
      <c r="D127" s="40">
        <f t="shared" si="5"/>
        <v>11.97506515011888</v>
      </c>
      <c r="E127" s="6">
        <f t="shared" si="6"/>
        <v>0.16243484988111945</v>
      </c>
      <c r="F127" s="6">
        <f t="shared" si="7"/>
        <v>0.16243484988111945</v>
      </c>
      <c r="G127" s="6">
        <f t="shared" si="8"/>
        <v>2.6385080455901811E-2</v>
      </c>
      <c r="H127" s="41">
        <f t="shared" si="9"/>
        <v>1.3382891854263189E-2</v>
      </c>
    </row>
    <row r="128" spans="2:8">
      <c r="B128" s="48">
        <v>43966.291666666664</v>
      </c>
      <c r="C128" s="6">
        <v>12.2042</v>
      </c>
      <c r="D128" s="40">
        <f t="shared" si="5"/>
        <v>12.135875651501188</v>
      </c>
      <c r="E128" s="6">
        <f t="shared" si="6"/>
        <v>6.8324348498812526E-2</v>
      </c>
      <c r="F128" s="6">
        <f t="shared" si="7"/>
        <v>6.8324348498812526E-2</v>
      </c>
      <c r="G128" s="6">
        <f t="shared" si="8"/>
        <v>4.6682165977871854E-3</v>
      </c>
      <c r="H128" s="41">
        <f t="shared" si="9"/>
        <v>5.5984291062759154E-3</v>
      </c>
    </row>
    <row r="129" spans="2:8">
      <c r="B129" s="48">
        <v>43969.291666666664</v>
      </c>
      <c r="C129" s="6">
        <v>12.2157</v>
      </c>
      <c r="D129" s="40">
        <f t="shared" si="5"/>
        <v>12.203516756515011</v>
      </c>
      <c r="E129" s="6">
        <f t="shared" si="6"/>
        <v>1.2183243484988893E-2</v>
      </c>
      <c r="F129" s="6">
        <f t="shared" si="7"/>
        <v>1.2183243484988893E-2</v>
      </c>
      <c r="G129" s="6">
        <f t="shared" si="8"/>
        <v>1.4843142181452431E-4</v>
      </c>
      <c r="H129" s="41">
        <f t="shared" si="9"/>
        <v>9.9734304910802422E-4</v>
      </c>
    </row>
    <row r="130" spans="2:8">
      <c r="B130" s="48">
        <v>43970.291666666664</v>
      </c>
      <c r="C130" s="6">
        <v>12.0212</v>
      </c>
      <c r="D130" s="40">
        <f t="shared" si="5"/>
        <v>12.21557816756515</v>
      </c>
      <c r="E130" s="6">
        <f t="shared" si="6"/>
        <v>-0.1943781675651497</v>
      </c>
      <c r="F130" s="6">
        <f t="shared" si="7"/>
        <v>0.1943781675651497</v>
      </c>
      <c r="G130" s="6">
        <f t="shared" si="8"/>
        <v>3.778287202598541E-2</v>
      </c>
      <c r="H130" s="41">
        <f t="shared" si="9"/>
        <v>1.6169614311811607E-2</v>
      </c>
    </row>
    <row r="131" spans="2:8">
      <c r="B131" s="48">
        <v>43971.291666666664</v>
      </c>
      <c r="C131" s="6">
        <v>12.0441</v>
      </c>
      <c r="D131" s="40">
        <f t="shared" si="5"/>
        <v>12.023143781675651</v>
      </c>
      <c r="E131" s="6">
        <f t="shared" si="6"/>
        <v>2.0956218324348797E-2</v>
      </c>
      <c r="F131" s="6">
        <f t="shared" si="7"/>
        <v>2.0956218324348797E-2</v>
      </c>
      <c r="G131" s="6">
        <f t="shared" si="8"/>
        <v>4.3916308645777227E-4</v>
      </c>
      <c r="H131" s="41">
        <f t="shared" si="9"/>
        <v>1.7399571843764827E-3</v>
      </c>
    </row>
    <row r="132" spans="2:8">
      <c r="B132" s="48">
        <v>43972.291666666664</v>
      </c>
      <c r="C132" s="6">
        <v>11.9621</v>
      </c>
      <c r="D132" s="40">
        <f t="shared" ref="D132:D195" si="10">alpha*C131+(1-alpha)*D131</f>
        <v>12.043890437816758</v>
      </c>
      <c r="E132" s="6">
        <f t="shared" ref="E132:E195" si="11">C132-D132</f>
        <v>-8.1790437816758654E-2</v>
      </c>
      <c r="F132" s="6">
        <f t="shared" ref="F132:F195" si="12">ABS(E132)</f>
        <v>8.1790437816758654E-2</v>
      </c>
      <c r="G132" s="6">
        <f t="shared" ref="G132:G195" si="13">E132^2</f>
        <v>6.689675718257064E-3</v>
      </c>
      <c r="H132" s="41">
        <f t="shared" ref="H132:H195" si="14">F132/C132</f>
        <v>6.837464811091586E-3</v>
      </c>
    </row>
    <row r="133" spans="2:8">
      <c r="B133" s="48">
        <v>43973.291666666664</v>
      </c>
      <c r="C133" s="6">
        <v>12.057399999999999</v>
      </c>
      <c r="D133" s="40">
        <f t="shared" si="10"/>
        <v>11.962917904378166</v>
      </c>
      <c r="E133" s="6">
        <f t="shared" si="11"/>
        <v>9.4482095621833295E-2</v>
      </c>
      <c r="F133" s="6">
        <f t="shared" si="12"/>
        <v>9.4482095621833295E-2</v>
      </c>
      <c r="G133" s="6">
        <f t="shared" si="13"/>
        <v>8.926866393093251E-3</v>
      </c>
      <c r="H133" s="41">
        <f t="shared" si="14"/>
        <v>7.8360256458136334E-3</v>
      </c>
    </row>
    <row r="134" spans="2:8">
      <c r="B134" s="48">
        <v>43977.291666666664</v>
      </c>
      <c r="C134" s="6">
        <v>11.8553</v>
      </c>
      <c r="D134" s="40">
        <f t="shared" si="10"/>
        <v>12.056455179043782</v>
      </c>
      <c r="E134" s="6">
        <f t="shared" si="11"/>
        <v>-0.20115517904378244</v>
      </c>
      <c r="F134" s="6">
        <f t="shared" si="12"/>
        <v>0.20115517904378244</v>
      </c>
      <c r="G134" s="6">
        <f t="shared" si="13"/>
        <v>4.0463406056136172E-2</v>
      </c>
      <c r="H134" s="41">
        <f t="shared" si="14"/>
        <v>1.6967531740553377E-2</v>
      </c>
    </row>
    <row r="135" spans="2:8">
      <c r="B135" s="48">
        <v>43978.291666666664</v>
      </c>
      <c r="C135" s="6">
        <v>12.0059</v>
      </c>
      <c r="D135" s="40">
        <f t="shared" si="10"/>
        <v>11.857311551790437</v>
      </c>
      <c r="E135" s="6">
        <f t="shared" si="11"/>
        <v>0.14858844820956385</v>
      </c>
      <c r="F135" s="6">
        <f t="shared" si="12"/>
        <v>0.14858844820956385</v>
      </c>
      <c r="G135" s="6">
        <f t="shared" si="13"/>
        <v>2.207852694132624E-2</v>
      </c>
      <c r="H135" s="41">
        <f t="shared" si="14"/>
        <v>1.2376285677005792E-2</v>
      </c>
    </row>
    <row r="136" spans="2:8">
      <c r="B136" s="48">
        <v>43979.291666666664</v>
      </c>
      <c r="C136" s="6">
        <v>12.312900000000001</v>
      </c>
      <c r="D136" s="40">
        <f t="shared" si="10"/>
        <v>12.004414115517905</v>
      </c>
      <c r="E136" s="6">
        <f t="shared" si="11"/>
        <v>0.30848588448209568</v>
      </c>
      <c r="F136" s="6">
        <f t="shared" si="12"/>
        <v>0.30848588448209568</v>
      </c>
      <c r="G136" s="6">
        <f t="shared" si="13"/>
        <v>9.516354092470089E-2</v>
      </c>
      <c r="H136" s="41">
        <f t="shared" si="14"/>
        <v>2.5053877192383247E-2</v>
      </c>
    </row>
    <row r="137" spans="2:8">
      <c r="B137" s="48">
        <v>43980.291666666664</v>
      </c>
      <c r="C137" s="6">
        <v>12.347200000000001</v>
      </c>
      <c r="D137" s="40">
        <f t="shared" si="10"/>
        <v>12.30981514115518</v>
      </c>
      <c r="E137" s="6">
        <f t="shared" si="11"/>
        <v>3.7384858844820457E-2</v>
      </c>
      <c r="F137" s="6">
        <f t="shared" si="12"/>
        <v>3.7384858844820457E-2</v>
      </c>
      <c r="G137" s="6">
        <f t="shared" si="13"/>
        <v>1.3976276708471504E-3</v>
      </c>
      <c r="H137" s="41">
        <f t="shared" si="14"/>
        <v>3.0278005414037558E-3</v>
      </c>
    </row>
    <row r="138" spans="2:8">
      <c r="B138" s="48">
        <v>43983.291666666664</v>
      </c>
      <c r="C138" s="6">
        <v>12.4864</v>
      </c>
      <c r="D138" s="40">
        <f t="shared" si="10"/>
        <v>12.346826151411554</v>
      </c>
      <c r="E138" s="6">
        <f t="shared" si="11"/>
        <v>0.13957384858844613</v>
      </c>
      <c r="F138" s="6">
        <f t="shared" si="12"/>
        <v>0.13957384858844613</v>
      </c>
      <c r="G138" s="6">
        <f t="shared" si="13"/>
        <v>1.9480859209790483E-2</v>
      </c>
      <c r="H138" s="41">
        <f t="shared" si="14"/>
        <v>1.1178069626829681E-2</v>
      </c>
    </row>
    <row r="139" spans="2:8">
      <c r="B139" s="48">
        <v>43984.291666666664</v>
      </c>
      <c r="C139" s="6">
        <v>12.726599999999999</v>
      </c>
      <c r="D139" s="40">
        <f t="shared" si="10"/>
        <v>12.485004261514115</v>
      </c>
      <c r="E139" s="6">
        <f t="shared" si="11"/>
        <v>0.24159573848588423</v>
      </c>
      <c r="F139" s="6">
        <f t="shared" si="12"/>
        <v>0.24159573848588423</v>
      </c>
      <c r="G139" s="6">
        <f t="shared" si="13"/>
        <v>5.8368500854539762E-2</v>
      </c>
      <c r="H139" s="41">
        <f t="shared" si="14"/>
        <v>1.8983525724536345E-2</v>
      </c>
    </row>
    <row r="140" spans="2:8">
      <c r="B140" s="48">
        <v>43985.291666666664</v>
      </c>
      <c r="C140" s="6">
        <v>12.734299999999999</v>
      </c>
      <c r="D140" s="40">
        <f t="shared" si="10"/>
        <v>12.724184042615141</v>
      </c>
      <c r="E140" s="6">
        <f t="shared" si="11"/>
        <v>1.0115957384858376E-2</v>
      </c>
      <c r="F140" s="6">
        <f t="shared" si="12"/>
        <v>1.0115957384858376E-2</v>
      </c>
      <c r="G140" s="6">
        <f t="shared" si="13"/>
        <v>1.0233259381227071E-4</v>
      </c>
      <c r="H140" s="41">
        <f t="shared" si="14"/>
        <v>7.9438660820448526E-4</v>
      </c>
    </row>
    <row r="141" spans="2:8">
      <c r="B141" s="48">
        <v>43986.291666666664</v>
      </c>
      <c r="C141" s="6">
        <v>12.618</v>
      </c>
      <c r="D141" s="40">
        <f t="shared" si="10"/>
        <v>12.734198840426151</v>
      </c>
      <c r="E141" s="6">
        <f t="shared" si="11"/>
        <v>-0.1161988404261507</v>
      </c>
      <c r="F141" s="6">
        <f t="shared" si="12"/>
        <v>0.1161988404261507</v>
      </c>
      <c r="G141" s="6">
        <f t="shared" si="13"/>
        <v>1.3502170516382033E-2</v>
      </c>
      <c r="H141" s="41">
        <f t="shared" si="14"/>
        <v>9.2089745146735364E-3</v>
      </c>
    </row>
    <row r="142" spans="2:8">
      <c r="B142" s="48">
        <v>43987.291666666664</v>
      </c>
      <c r="C142" s="6">
        <v>12.833399999999999</v>
      </c>
      <c r="D142" s="40">
        <f t="shared" si="10"/>
        <v>12.619161988404262</v>
      </c>
      <c r="E142" s="6">
        <f t="shared" si="11"/>
        <v>0.21423801159573763</v>
      </c>
      <c r="F142" s="6">
        <f t="shared" si="12"/>
        <v>0.21423801159573763</v>
      </c>
      <c r="G142" s="6">
        <f t="shared" si="13"/>
        <v>4.5897925612495415E-2</v>
      </c>
      <c r="H142" s="41">
        <f t="shared" si="14"/>
        <v>1.6693784312476635E-2</v>
      </c>
    </row>
    <row r="143" spans="2:8">
      <c r="B143" s="48">
        <v>43990.291666666664</v>
      </c>
      <c r="C143" s="6">
        <v>13.0717</v>
      </c>
      <c r="D143" s="40">
        <f t="shared" si="10"/>
        <v>12.831257619884042</v>
      </c>
      <c r="E143" s="6">
        <f t="shared" si="11"/>
        <v>0.24044238011595809</v>
      </c>
      <c r="F143" s="6">
        <f t="shared" si="12"/>
        <v>0.24044238011595809</v>
      </c>
      <c r="G143" s="6">
        <f t="shared" si="13"/>
        <v>5.7812538155826876E-2</v>
      </c>
      <c r="H143" s="41">
        <f t="shared" si="14"/>
        <v>1.8394117070921003E-2</v>
      </c>
    </row>
    <row r="144" spans="2:8">
      <c r="B144" s="48">
        <v>43991.291666666664</v>
      </c>
      <c r="C144" s="6">
        <v>13.050800000000001</v>
      </c>
      <c r="D144" s="40">
        <f t="shared" si="10"/>
        <v>13.06929557619884</v>
      </c>
      <c r="E144" s="6">
        <f t="shared" si="11"/>
        <v>-1.8495576198839458E-2</v>
      </c>
      <c r="F144" s="6">
        <f t="shared" si="12"/>
        <v>1.8495576198839458E-2</v>
      </c>
      <c r="G144" s="6">
        <f t="shared" si="13"/>
        <v>3.4208633892707669E-4</v>
      </c>
      <c r="H144" s="41">
        <f t="shared" si="14"/>
        <v>1.4171986543996887E-3</v>
      </c>
    </row>
    <row r="145" spans="2:8">
      <c r="B145" s="48">
        <v>43992.291666666664</v>
      </c>
      <c r="C145" s="6">
        <v>13.4435</v>
      </c>
      <c r="D145" s="40">
        <f t="shared" si="10"/>
        <v>13.050984955761988</v>
      </c>
      <c r="E145" s="6">
        <f t="shared" si="11"/>
        <v>0.39251504423801187</v>
      </c>
      <c r="F145" s="6">
        <f t="shared" si="12"/>
        <v>0.39251504423801187</v>
      </c>
      <c r="G145" s="6">
        <f t="shared" si="13"/>
        <v>0.15406805995316841</v>
      </c>
      <c r="H145" s="41">
        <f t="shared" si="14"/>
        <v>2.919738492490883E-2</v>
      </c>
    </row>
    <row r="146" spans="2:8">
      <c r="B146" s="48">
        <v>43993.291666666664</v>
      </c>
      <c r="C146" s="6">
        <v>12.844799999999999</v>
      </c>
      <c r="D146" s="40">
        <f t="shared" si="10"/>
        <v>13.439574849557621</v>
      </c>
      <c r="E146" s="6">
        <f t="shared" si="11"/>
        <v>-0.59477484955762172</v>
      </c>
      <c r="F146" s="6">
        <f t="shared" si="12"/>
        <v>0.59477484955762172</v>
      </c>
      <c r="G146" s="6">
        <f t="shared" si="13"/>
        <v>0.35375712166629153</v>
      </c>
      <c r="H146" s="41">
        <f t="shared" si="14"/>
        <v>4.6304718606566216E-2</v>
      </c>
    </row>
    <row r="147" spans="2:8">
      <c r="B147" s="48">
        <v>43994.291666666664</v>
      </c>
      <c r="C147" s="6">
        <v>13.020300000000001</v>
      </c>
      <c r="D147" s="40">
        <f t="shared" si="10"/>
        <v>12.850747748495575</v>
      </c>
      <c r="E147" s="6">
        <f t="shared" si="11"/>
        <v>0.16955225150442566</v>
      </c>
      <c r="F147" s="6">
        <f t="shared" si="12"/>
        <v>0.16955225150442566</v>
      </c>
      <c r="G147" s="6">
        <f t="shared" si="13"/>
        <v>2.874796599022001E-2</v>
      </c>
      <c r="H147" s="41">
        <f t="shared" si="14"/>
        <v>1.3022146302652447E-2</v>
      </c>
    </row>
    <row r="148" spans="2:8">
      <c r="B148" s="48">
        <v>43997.291666666664</v>
      </c>
      <c r="C148" s="6">
        <v>13.2948</v>
      </c>
      <c r="D148" s="40">
        <f t="shared" si="10"/>
        <v>13.018604477484956</v>
      </c>
      <c r="E148" s="6">
        <f t="shared" si="11"/>
        <v>0.27619552251504409</v>
      </c>
      <c r="F148" s="6">
        <f t="shared" si="12"/>
        <v>0.27619552251504409</v>
      </c>
      <c r="G148" s="6">
        <f t="shared" si="13"/>
        <v>7.6283966657358232E-2</v>
      </c>
      <c r="H148" s="41">
        <f t="shared" si="14"/>
        <v>2.0774703080531042E-2</v>
      </c>
    </row>
    <row r="149" spans="2:8">
      <c r="B149" s="48">
        <v>43998.291666666664</v>
      </c>
      <c r="C149" s="6">
        <v>13.2224</v>
      </c>
      <c r="D149" s="40">
        <f t="shared" si="10"/>
        <v>13.292038044774849</v>
      </c>
      <c r="E149" s="6">
        <f t="shared" si="11"/>
        <v>-6.963804477484814E-2</v>
      </c>
      <c r="F149" s="6">
        <f t="shared" si="12"/>
        <v>6.963804477484814E-2</v>
      </c>
      <c r="G149" s="6">
        <f t="shared" si="13"/>
        <v>4.849457280063754E-3</v>
      </c>
      <c r="H149" s="41">
        <f t="shared" si="14"/>
        <v>5.2666720697337951E-3</v>
      </c>
    </row>
    <row r="150" spans="2:8">
      <c r="B150" s="48">
        <v>43999.291666666664</v>
      </c>
      <c r="C150" s="6">
        <v>13.647500000000001</v>
      </c>
      <c r="D150" s="40">
        <f t="shared" si="10"/>
        <v>13.223096380447748</v>
      </c>
      <c r="E150" s="6">
        <f t="shared" si="11"/>
        <v>0.42440361955225292</v>
      </c>
      <c r="F150" s="6">
        <f t="shared" si="12"/>
        <v>0.42440361955225292</v>
      </c>
      <c r="G150" s="6">
        <f t="shared" si="13"/>
        <v>0.18011843228905344</v>
      </c>
      <c r="H150" s="41">
        <f t="shared" si="14"/>
        <v>3.1097535779611864E-2</v>
      </c>
    </row>
    <row r="151" spans="2:8">
      <c r="B151" s="48">
        <v>44000.291666666664</v>
      </c>
      <c r="C151" s="6">
        <v>13.6418</v>
      </c>
      <c r="D151" s="40">
        <f t="shared" si="10"/>
        <v>13.643255963804478</v>
      </c>
      <c r="E151" s="6">
        <f t="shared" si="11"/>
        <v>-1.4559638044779888E-3</v>
      </c>
      <c r="F151" s="6">
        <f t="shared" si="12"/>
        <v>1.4559638044779888E-3</v>
      </c>
      <c r="G151" s="6">
        <f t="shared" si="13"/>
        <v>2.1198305999500192E-6</v>
      </c>
      <c r="H151" s="41">
        <f t="shared" si="14"/>
        <v>1.0672813004720702E-4</v>
      </c>
    </row>
    <row r="152" spans="2:8">
      <c r="B152" s="48">
        <v>44001.291666666664</v>
      </c>
      <c r="C152" s="6">
        <v>13.533099999999999</v>
      </c>
      <c r="D152" s="40">
        <f t="shared" si="10"/>
        <v>13.641814559638044</v>
      </c>
      <c r="E152" s="6">
        <f t="shared" si="11"/>
        <v>-0.10871455963804522</v>
      </c>
      <c r="F152" s="6">
        <f t="shared" si="12"/>
        <v>0.10871455963804522</v>
      </c>
      <c r="G152" s="6">
        <f t="shared" si="13"/>
        <v>1.1818855477294089E-2</v>
      </c>
      <c r="H152" s="41">
        <f t="shared" si="14"/>
        <v>8.0332340437922738E-3</v>
      </c>
    </row>
    <row r="153" spans="2:8">
      <c r="B153" s="48">
        <v>44004.291666666664</v>
      </c>
      <c r="C153" s="6">
        <v>13.6723</v>
      </c>
      <c r="D153" s="40">
        <f t="shared" si="10"/>
        <v>13.534187145596379</v>
      </c>
      <c r="E153" s="6">
        <f t="shared" si="11"/>
        <v>0.1381128544036212</v>
      </c>
      <c r="F153" s="6">
        <f t="shared" si="12"/>
        <v>0.1381128544036212</v>
      </c>
      <c r="G153" s="6">
        <f t="shared" si="13"/>
        <v>1.9075160551515868E-2</v>
      </c>
      <c r="H153" s="41">
        <f t="shared" si="14"/>
        <v>1.0101654762082546E-2</v>
      </c>
    </row>
    <row r="154" spans="2:8">
      <c r="B154" s="48">
        <v>44005.291666666664</v>
      </c>
      <c r="C154" s="6">
        <v>13.659000000000001</v>
      </c>
      <c r="D154" s="40">
        <f t="shared" si="10"/>
        <v>13.670918871455964</v>
      </c>
      <c r="E154" s="6">
        <f t="shared" si="11"/>
        <v>-1.1918871455963043E-2</v>
      </c>
      <c r="F154" s="6">
        <f t="shared" si="12"/>
        <v>1.1918871455963043E-2</v>
      </c>
      <c r="G154" s="6">
        <f t="shared" si="13"/>
        <v>1.4205949678377058E-4</v>
      </c>
      <c r="H154" s="41">
        <f t="shared" si="14"/>
        <v>8.7260205402760389E-4</v>
      </c>
    </row>
    <row r="155" spans="2:8">
      <c r="B155" s="48">
        <v>44006.291666666664</v>
      </c>
      <c r="C155" s="6">
        <v>13.4702</v>
      </c>
      <c r="D155" s="40">
        <f t="shared" si="10"/>
        <v>13.659119188714561</v>
      </c>
      <c r="E155" s="6">
        <f t="shared" si="11"/>
        <v>-0.1889191887145607</v>
      </c>
      <c r="F155" s="6">
        <f t="shared" si="12"/>
        <v>0.1889191887145607</v>
      </c>
      <c r="G155" s="6">
        <f t="shared" si="13"/>
        <v>3.56904598645678E-2</v>
      </c>
      <c r="H155" s="41">
        <f t="shared" si="14"/>
        <v>1.4024972807720798E-2</v>
      </c>
    </row>
    <row r="156" spans="2:8">
      <c r="B156" s="48">
        <v>44007.291666666664</v>
      </c>
      <c r="C156" s="6">
        <v>13.536899999999999</v>
      </c>
      <c r="D156" s="40">
        <f t="shared" si="10"/>
        <v>13.472089191887145</v>
      </c>
      <c r="E156" s="6">
        <f t="shared" si="11"/>
        <v>6.4810808112854446E-2</v>
      </c>
      <c r="F156" s="6">
        <f t="shared" si="12"/>
        <v>6.4810808112854446E-2</v>
      </c>
      <c r="G156" s="6">
        <f t="shared" si="13"/>
        <v>4.20044084824124E-3</v>
      </c>
      <c r="H156" s="41">
        <f t="shared" si="14"/>
        <v>4.7877141821875352E-3</v>
      </c>
    </row>
    <row r="157" spans="2:8">
      <c r="B157" s="48">
        <v>44008.291666666664</v>
      </c>
      <c r="C157" s="6">
        <v>13.285299999999999</v>
      </c>
      <c r="D157" s="40">
        <f t="shared" si="10"/>
        <v>13.536251891918869</v>
      </c>
      <c r="E157" s="6">
        <f t="shared" si="11"/>
        <v>-0.25095189191887002</v>
      </c>
      <c r="F157" s="6">
        <f t="shared" si="12"/>
        <v>0.25095189191887002</v>
      </c>
      <c r="G157" s="6">
        <f t="shared" si="13"/>
        <v>6.2976852057660224E-2</v>
      </c>
      <c r="H157" s="41">
        <f t="shared" si="14"/>
        <v>1.8889441105497808E-2</v>
      </c>
    </row>
    <row r="158" spans="2:8">
      <c r="B158" s="48">
        <v>44011.291666666664</v>
      </c>
      <c r="C158" s="6">
        <v>13.1022</v>
      </c>
      <c r="D158" s="40">
        <f t="shared" si="10"/>
        <v>13.287809518919188</v>
      </c>
      <c r="E158" s="6">
        <f t="shared" si="11"/>
        <v>-0.18560951891918798</v>
      </c>
      <c r="F158" s="6">
        <f t="shared" si="12"/>
        <v>0.18560951891918798</v>
      </c>
      <c r="G158" s="6">
        <f t="shared" si="13"/>
        <v>3.4450893513412399E-2</v>
      </c>
      <c r="H158" s="41">
        <f t="shared" si="14"/>
        <v>1.4166286495335743E-2</v>
      </c>
    </row>
    <row r="159" spans="2:8">
      <c r="B159" s="48">
        <v>44012.291666666664</v>
      </c>
      <c r="C159" s="6">
        <v>13.180400000000001</v>
      </c>
      <c r="D159" s="40">
        <f t="shared" si="10"/>
        <v>13.104056095189192</v>
      </c>
      <c r="E159" s="6">
        <f t="shared" si="11"/>
        <v>7.6343904810808993E-2</v>
      </c>
      <c r="F159" s="6">
        <f t="shared" si="12"/>
        <v>7.6343904810808993E-2</v>
      </c>
      <c r="G159" s="6">
        <f t="shared" si="13"/>
        <v>5.8283918017618648E-3</v>
      </c>
      <c r="H159" s="41">
        <f t="shared" si="14"/>
        <v>5.7922297358812321E-3</v>
      </c>
    </row>
    <row r="160" spans="2:8">
      <c r="B160" s="48">
        <v>44013.291666666664</v>
      </c>
      <c r="C160" s="6">
        <v>13.4206</v>
      </c>
      <c r="D160" s="40">
        <f t="shared" si="10"/>
        <v>13.179636560951892</v>
      </c>
      <c r="E160" s="6">
        <f t="shared" si="11"/>
        <v>0.2409634390481088</v>
      </c>
      <c r="F160" s="6">
        <f t="shared" si="12"/>
        <v>0.2409634390481088</v>
      </c>
      <c r="G160" s="6">
        <f t="shared" si="13"/>
        <v>5.806337895789164E-2</v>
      </c>
      <c r="H160" s="41">
        <f t="shared" si="14"/>
        <v>1.795474412828851E-2</v>
      </c>
    </row>
    <row r="161" spans="2:8">
      <c r="B161" s="48">
        <v>44014.291666666664</v>
      </c>
      <c r="C161" s="6">
        <v>13.3901</v>
      </c>
      <c r="D161" s="40">
        <f t="shared" si="10"/>
        <v>13.418190365609519</v>
      </c>
      <c r="E161" s="6">
        <f t="shared" si="11"/>
        <v>-2.8090365609518386E-2</v>
      </c>
      <c r="F161" s="6">
        <f t="shared" si="12"/>
        <v>2.8090365609518386E-2</v>
      </c>
      <c r="G161" s="6">
        <f t="shared" si="13"/>
        <v>7.8906864007641329E-4</v>
      </c>
      <c r="H161" s="41">
        <f t="shared" si="14"/>
        <v>2.0978458420413877E-3</v>
      </c>
    </row>
    <row r="162" spans="2:8">
      <c r="B162" s="48">
        <v>44018.291666666664</v>
      </c>
      <c r="C162" s="6">
        <v>13.4473</v>
      </c>
      <c r="D162" s="40">
        <f t="shared" si="10"/>
        <v>13.390380903656096</v>
      </c>
      <c r="E162" s="6">
        <f t="shared" si="11"/>
        <v>5.691909634390413E-2</v>
      </c>
      <c r="F162" s="6">
        <f t="shared" si="12"/>
        <v>5.691909634390413E-2</v>
      </c>
      <c r="G162" s="6">
        <f t="shared" si="13"/>
        <v>3.2397835286066407E-3</v>
      </c>
      <c r="H162" s="41">
        <f t="shared" si="14"/>
        <v>4.2327527714785965E-3</v>
      </c>
    </row>
    <row r="163" spans="2:8">
      <c r="B163" s="48">
        <v>44019.291666666664</v>
      </c>
      <c r="C163" s="6">
        <v>13.1861</v>
      </c>
      <c r="D163" s="40">
        <f t="shared" si="10"/>
        <v>13.446730809036561</v>
      </c>
      <c r="E163" s="6">
        <f t="shared" si="11"/>
        <v>-0.26063080903656122</v>
      </c>
      <c r="F163" s="6">
        <f t="shared" si="12"/>
        <v>0.26063080903656122</v>
      </c>
      <c r="G163" s="6">
        <f t="shared" si="13"/>
        <v>6.7928418619052439E-2</v>
      </c>
      <c r="H163" s="41">
        <f t="shared" si="14"/>
        <v>1.9765572006625251E-2</v>
      </c>
    </row>
    <row r="164" spans="2:8">
      <c r="B164" s="48">
        <v>44020.291666666664</v>
      </c>
      <c r="C164" s="6">
        <v>13.3062</v>
      </c>
      <c r="D164" s="40">
        <f t="shared" si="10"/>
        <v>13.188706308090365</v>
      </c>
      <c r="E164" s="6">
        <f t="shared" si="11"/>
        <v>0.11749369190963499</v>
      </c>
      <c r="F164" s="6">
        <f t="shared" si="12"/>
        <v>0.11749369190963499</v>
      </c>
      <c r="G164" s="6">
        <f t="shared" si="13"/>
        <v>1.3804767638556226E-2</v>
      </c>
      <c r="H164" s="41">
        <f t="shared" si="14"/>
        <v>8.8299959349502476E-3</v>
      </c>
    </row>
    <row r="165" spans="2:8">
      <c r="B165" s="48">
        <v>44021.291666666664</v>
      </c>
      <c r="C165" s="6">
        <v>13.638</v>
      </c>
      <c r="D165" s="40">
        <f t="shared" si="10"/>
        <v>13.305025063080903</v>
      </c>
      <c r="E165" s="6">
        <f t="shared" si="11"/>
        <v>0.33297493691909708</v>
      </c>
      <c r="F165" s="6">
        <f t="shared" si="12"/>
        <v>0.33297493691909708</v>
      </c>
      <c r="G165" s="6">
        <f t="shared" si="13"/>
        <v>0.11087230861627667</v>
      </c>
      <c r="H165" s="41">
        <f t="shared" si="14"/>
        <v>2.4415232212868242E-2</v>
      </c>
    </row>
    <row r="166" spans="2:8">
      <c r="B166" s="48">
        <v>44022.291666666664</v>
      </c>
      <c r="C166" s="6">
        <v>14.0975</v>
      </c>
      <c r="D166" s="40">
        <f t="shared" si="10"/>
        <v>13.634670250630808</v>
      </c>
      <c r="E166" s="6">
        <f t="shared" si="11"/>
        <v>0.46282974936919175</v>
      </c>
      <c r="F166" s="6">
        <f t="shared" si="12"/>
        <v>0.46282974936919175</v>
      </c>
      <c r="G166" s="6">
        <f t="shared" si="13"/>
        <v>0.21421137690114886</v>
      </c>
      <c r="H166" s="41">
        <f t="shared" si="14"/>
        <v>3.2830625952771184E-2</v>
      </c>
    </row>
    <row r="167" spans="2:8">
      <c r="B167" s="48">
        <v>44025.291666666664</v>
      </c>
      <c r="C167" s="6">
        <v>14.1776</v>
      </c>
      <c r="D167" s="40">
        <f t="shared" si="10"/>
        <v>14.092871702506308</v>
      </c>
      <c r="E167" s="6">
        <f t="shared" si="11"/>
        <v>8.472829749369204E-2</v>
      </c>
      <c r="F167" s="6">
        <f t="shared" si="12"/>
        <v>8.472829749369204E-2</v>
      </c>
      <c r="G167" s="6">
        <f t="shared" si="13"/>
        <v>7.1788843961795804E-3</v>
      </c>
      <c r="H167" s="41">
        <f t="shared" si="14"/>
        <v>5.9762087725490944E-3</v>
      </c>
    </row>
    <row r="168" spans="2:8">
      <c r="B168" s="48">
        <v>44026.291666666664</v>
      </c>
      <c r="C168" s="6">
        <v>14.2081</v>
      </c>
      <c r="D168" s="40">
        <f t="shared" si="10"/>
        <v>14.176752717025064</v>
      </c>
      <c r="E168" s="6">
        <f t="shared" si="11"/>
        <v>3.1347282974936164E-2</v>
      </c>
      <c r="F168" s="6">
        <f t="shared" si="12"/>
        <v>3.1347282974936164E-2</v>
      </c>
      <c r="G168" s="6">
        <f t="shared" si="13"/>
        <v>9.826521499107226E-4</v>
      </c>
      <c r="H168" s="41">
        <f t="shared" si="14"/>
        <v>2.2062966177698751E-3</v>
      </c>
    </row>
    <row r="169" spans="2:8">
      <c r="B169" s="48">
        <v>44027.291666666664</v>
      </c>
      <c r="C169" s="6">
        <v>14.6485</v>
      </c>
      <c r="D169" s="40">
        <f t="shared" si="10"/>
        <v>14.207786527170249</v>
      </c>
      <c r="E169" s="6">
        <f t="shared" si="11"/>
        <v>0.44071347282975104</v>
      </c>
      <c r="F169" s="6">
        <f t="shared" si="12"/>
        <v>0.44071347282975104</v>
      </c>
      <c r="G169" s="6">
        <f t="shared" si="13"/>
        <v>0.19422836513365971</v>
      </c>
      <c r="H169" s="41">
        <f t="shared" si="14"/>
        <v>3.0085911378622456E-2</v>
      </c>
    </row>
    <row r="170" spans="2:8">
      <c r="B170" s="48">
        <v>44028.291666666664</v>
      </c>
      <c r="C170" s="6">
        <v>14.642799999999999</v>
      </c>
      <c r="D170" s="40">
        <f t="shared" si="10"/>
        <v>14.644092865271702</v>
      </c>
      <c r="E170" s="6">
        <f t="shared" si="11"/>
        <v>-1.2928652717025813E-3</v>
      </c>
      <c r="F170" s="6">
        <f t="shared" si="12"/>
        <v>1.2928652717025813E-3</v>
      </c>
      <c r="G170" s="6">
        <f t="shared" si="13"/>
        <v>1.6715006107745893E-6</v>
      </c>
      <c r="H170" s="41">
        <f t="shared" si="14"/>
        <v>8.8293582627815801E-5</v>
      </c>
    </row>
    <row r="171" spans="2:8">
      <c r="B171" s="48">
        <v>44029.291666666664</v>
      </c>
      <c r="C171" s="6">
        <v>14.5055</v>
      </c>
      <c r="D171" s="40">
        <f t="shared" si="10"/>
        <v>14.642812928652717</v>
      </c>
      <c r="E171" s="6">
        <f t="shared" si="11"/>
        <v>-0.13731292865271705</v>
      </c>
      <c r="F171" s="6">
        <f t="shared" si="12"/>
        <v>0.13731292865271705</v>
      </c>
      <c r="G171" s="6">
        <f t="shared" si="13"/>
        <v>1.8854840375186161E-2</v>
      </c>
      <c r="H171" s="41">
        <f t="shared" si="14"/>
        <v>9.4662664956545479E-3</v>
      </c>
    </row>
    <row r="172" spans="2:8">
      <c r="B172" s="48">
        <v>44032.291666666664</v>
      </c>
      <c r="C172" s="6">
        <v>14.905900000000001</v>
      </c>
      <c r="D172" s="40">
        <f t="shared" si="10"/>
        <v>14.506873129286527</v>
      </c>
      <c r="E172" s="6">
        <f t="shared" si="11"/>
        <v>0.39902687071347387</v>
      </c>
      <c r="F172" s="6">
        <f t="shared" si="12"/>
        <v>0.39902687071347387</v>
      </c>
      <c r="G172" s="6">
        <f t="shared" si="13"/>
        <v>0.1592224435513874</v>
      </c>
      <c r="H172" s="41">
        <f t="shared" si="14"/>
        <v>2.6769726800359175E-2</v>
      </c>
    </row>
    <row r="173" spans="2:8">
      <c r="B173" s="48">
        <v>44033.291666666664</v>
      </c>
      <c r="C173" s="6">
        <v>14.74</v>
      </c>
      <c r="D173" s="40">
        <f t="shared" si="10"/>
        <v>14.901909731292866</v>
      </c>
      <c r="E173" s="6">
        <f t="shared" si="11"/>
        <v>-0.1619097312928659</v>
      </c>
      <c r="F173" s="6">
        <f t="shared" si="12"/>
        <v>0.1619097312928659</v>
      </c>
      <c r="G173" s="6">
        <f t="shared" si="13"/>
        <v>2.621476108732804E-2</v>
      </c>
      <c r="H173" s="41">
        <f t="shared" si="14"/>
        <v>1.098437797102211E-2</v>
      </c>
    </row>
    <row r="174" spans="2:8">
      <c r="B174" s="48">
        <v>44034.291666666664</v>
      </c>
      <c r="C174" s="6">
        <v>14.7476</v>
      </c>
      <c r="D174" s="40">
        <f t="shared" si="10"/>
        <v>14.741619097312929</v>
      </c>
      <c r="E174" s="6">
        <f t="shared" si="11"/>
        <v>5.9809026870709658E-3</v>
      </c>
      <c r="F174" s="6">
        <f t="shared" si="12"/>
        <v>5.9809026870709658E-3</v>
      </c>
      <c r="G174" s="6">
        <f t="shared" si="13"/>
        <v>3.5771196952212697E-5</v>
      </c>
      <c r="H174" s="41">
        <f t="shared" si="14"/>
        <v>4.0555091588264974E-4</v>
      </c>
    </row>
    <row r="175" spans="2:8">
      <c r="B175" s="48">
        <v>44035.291666666664</v>
      </c>
      <c r="C175" s="6">
        <v>14.5703</v>
      </c>
      <c r="D175" s="40">
        <f t="shared" si="10"/>
        <v>14.74754019097313</v>
      </c>
      <c r="E175" s="6">
        <f t="shared" si="11"/>
        <v>-0.17724019097313004</v>
      </c>
      <c r="F175" s="6">
        <f t="shared" si="12"/>
        <v>0.17724019097313004</v>
      </c>
      <c r="G175" s="6">
        <f t="shared" si="13"/>
        <v>3.1414085296191607E-2</v>
      </c>
      <c r="H175" s="41">
        <f t="shared" si="14"/>
        <v>1.2164484669027408E-2</v>
      </c>
    </row>
    <row r="176" spans="2:8">
      <c r="B176" s="48">
        <v>44036.291666666664</v>
      </c>
      <c r="C176" s="6">
        <v>14.577999999999999</v>
      </c>
      <c r="D176" s="40">
        <f t="shared" si="10"/>
        <v>14.572072401909733</v>
      </c>
      <c r="E176" s="6">
        <f t="shared" si="11"/>
        <v>5.9275980902668834E-3</v>
      </c>
      <c r="F176" s="6">
        <f t="shared" si="12"/>
        <v>5.9275980902668834E-3</v>
      </c>
      <c r="G176" s="6">
        <f t="shared" si="13"/>
        <v>3.5136419119735605E-5</v>
      </c>
      <c r="H176" s="41">
        <f t="shared" si="14"/>
        <v>4.0661257307359611E-4</v>
      </c>
    </row>
    <row r="177" spans="2:8">
      <c r="B177" s="48">
        <v>44039.291666666664</v>
      </c>
      <c r="C177" s="6">
        <v>14.9726</v>
      </c>
      <c r="D177" s="40">
        <f t="shared" si="10"/>
        <v>14.577940724019097</v>
      </c>
      <c r="E177" s="6">
        <f t="shared" si="11"/>
        <v>0.39465927598090289</v>
      </c>
      <c r="F177" s="6">
        <f t="shared" si="12"/>
        <v>0.39465927598090289</v>
      </c>
      <c r="G177" s="6">
        <f t="shared" si="13"/>
        <v>0.15575594411777047</v>
      </c>
      <c r="H177" s="41">
        <f t="shared" si="14"/>
        <v>2.6358767079926192E-2</v>
      </c>
    </row>
    <row r="178" spans="2:8">
      <c r="B178" s="48">
        <v>44040.291666666664</v>
      </c>
      <c r="C178" s="6">
        <v>14.799099999999999</v>
      </c>
      <c r="D178" s="40">
        <f t="shared" si="10"/>
        <v>14.968653407240192</v>
      </c>
      <c r="E178" s="6">
        <f t="shared" si="11"/>
        <v>-0.1695534072401923</v>
      </c>
      <c r="F178" s="6">
        <f t="shared" si="12"/>
        <v>0.1695534072401923</v>
      </c>
      <c r="G178" s="6">
        <f t="shared" si="13"/>
        <v>2.8748357906758493E-2</v>
      </c>
      <c r="H178" s="41">
        <f t="shared" si="14"/>
        <v>1.1457008009959545E-2</v>
      </c>
    </row>
    <row r="179" spans="2:8">
      <c r="B179" s="48">
        <v>44041.291666666664</v>
      </c>
      <c r="C179" s="6">
        <v>14.9383</v>
      </c>
      <c r="D179" s="40">
        <f t="shared" si="10"/>
        <v>14.800795534072401</v>
      </c>
      <c r="E179" s="6">
        <f t="shared" si="11"/>
        <v>0.13750446592759857</v>
      </c>
      <c r="F179" s="6">
        <f t="shared" si="12"/>
        <v>0.13750446592759857</v>
      </c>
      <c r="G179" s="6">
        <f t="shared" si="13"/>
        <v>1.8907478150034115E-2</v>
      </c>
      <c r="H179" s="41">
        <f t="shared" si="14"/>
        <v>9.2048269165566753E-3</v>
      </c>
    </row>
    <row r="180" spans="2:8">
      <c r="B180" s="48">
        <v>44042.291666666664</v>
      </c>
      <c r="C180" s="6">
        <v>14.970700000000001</v>
      </c>
      <c r="D180" s="40">
        <f t="shared" si="10"/>
        <v>14.936924955340723</v>
      </c>
      <c r="E180" s="6">
        <f t="shared" si="11"/>
        <v>3.3775044659277498E-2</v>
      </c>
      <c r="F180" s="6">
        <f t="shared" si="12"/>
        <v>3.3775044659277498E-2</v>
      </c>
      <c r="G180" s="6">
        <f t="shared" si="13"/>
        <v>1.1407536417361894E-3</v>
      </c>
      <c r="H180" s="41">
        <f t="shared" si="14"/>
        <v>2.2560765134080232E-3</v>
      </c>
    </row>
    <row r="181" spans="2:8">
      <c r="B181" s="48">
        <v>44043.291666666664</v>
      </c>
      <c r="C181" s="6">
        <v>14.863899999999999</v>
      </c>
      <c r="D181" s="40">
        <f t="shared" si="10"/>
        <v>14.970362249553409</v>
      </c>
      <c r="E181" s="6">
        <f t="shared" si="11"/>
        <v>-0.10646224955340955</v>
      </c>
      <c r="F181" s="6">
        <f t="shared" si="12"/>
        <v>0.10646224955340955</v>
      </c>
      <c r="G181" s="6">
        <f t="shared" si="13"/>
        <v>1.1334210579972451E-2</v>
      </c>
      <c r="H181" s="41">
        <f t="shared" si="14"/>
        <v>7.1624707885150976E-3</v>
      </c>
    </row>
    <row r="182" spans="2:8">
      <c r="B182" s="48">
        <v>44046.291666666664</v>
      </c>
      <c r="C182" s="6">
        <v>15.494999999999999</v>
      </c>
      <c r="D182" s="40">
        <f t="shared" si="10"/>
        <v>14.864964622495535</v>
      </c>
      <c r="E182" s="6">
        <f t="shared" si="11"/>
        <v>0.63003537750446448</v>
      </c>
      <c r="F182" s="6">
        <f t="shared" si="12"/>
        <v>0.63003537750446448</v>
      </c>
      <c r="G182" s="6">
        <f t="shared" si="13"/>
        <v>0.39694457690719309</v>
      </c>
      <c r="H182" s="41">
        <f t="shared" si="14"/>
        <v>4.0660560019649211E-2</v>
      </c>
    </row>
    <row r="183" spans="2:8">
      <c r="B183" s="48">
        <v>44047.291666666664</v>
      </c>
      <c r="C183" s="6">
        <v>15.8954</v>
      </c>
      <c r="D183" s="40">
        <f t="shared" si="10"/>
        <v>15.488699646224955</v>
      </c>
      <c r="E183" s="6">
        <f t="shared" si="11"/>
        <v>0.40670035377504554</v>
      </c>
      <c r="F183" s="6">
        <f t="shared" si="12"/>
        <v>0.40670035377504554</v>
      </c>
      <c r="G183" s="6">
        <f t="shared" si="13"/>
        <v>0.1654051777607472</v>
      </c>
      <c r="H183" s="41">
        <f t="shared" si="14"/>
        <v>2.5586040853016943E-2</v>
      </c>
    </row>
    <row r="184" spans="2:8">
      <c r="B184" s="48">
        <v>44048.291666666664</v>
      </c>
      <c r="C184" s="6">
        <v>15.491199999999999</v>
      </c>
      <c r="D184" s="40">
        <f t="shared" si="10"/>
        <v>15.89133299646225</v>
      </c>
      <c r="E184" s="6">
        <f t="shared" si="11"/>
        <v>-0.40013299646225065</v>
      </c>
      <c r="F184" s="6">
        <f t="shared" si="12"/>
        <v>0.40013299646225065</v>
      </c>
      <c r="G184" s="6">
        <f t="shared" si="13"/>
        <v>0.16010641485785948</v>
      </c>
      <c r="H184" s="41">
        <f t="shared" si="14"/>
        <v>2.5829696631781314E-2</v>
      </c>
    </row>
    <row r="185" spans="2:8">
      <c r="B185" s="48">
        <v>44049.291666666664</v>
      </c>
      <c r="C185" s="6">
        <v>15.342499999999999</v>
      </c>
      <c r="D185" s="40">
        <f t="shared" si="10"/>
        <v>15.495201329964623</v>
      </c>
      <c r="E185" s="6">
        <f t="shared" si="11"/>
        <v>-0.15270132996462316</v>
      </c>
      <c r="F185" s="6">
        <f t="shared" si="12"/>
        <v>0.15270132996462316</v>
      </c>
      <c r="G185" s="6">
        <f t="shared" si="13"/>
        <v>2.3317696172964718E-2</v>
      </c>
      <c r="H185" s="41">
        <f t="shared" si="14"/>
        <v>9.9528323261934594E-3</v>
      </c>
    </row>
    <row r="186" spans="2:8">
      <c r="B186" s="48">
        <v>44050.291666666664</v>
      </c>
      <c r="C186" s="6">
        <v>15.258599999999999</v>
      </c>
      <c r="D186" s="40">
        <f t="shared" si="10"/>
        <v>15.344027013299645</v>
      </c>
      <c r="E186" s="6">
        <f t="shared" si="11"/>
        <v>-8.5427013299645083E-2</v>
      </c>
      <c r="F186" s="6">
        <f t="shared" si="12"/>
        <v>8.5427013299645083E-2</v>
      </c>
      <c r="G186" s="6">
        <f t="shared" si="13"/>
        <v>7.2977746012977381E-3</v>
      </c>
      <c r="H186" s="41">
        <f t="shared" si="14"/>
        <v>5.5986141126738416E-3</v>
      </c>
    </row>
    <row r="187" spans="2:8">
      <c r="B187" s="48">
        <v>44053.291666666664</v>
      </c>
      <c r="C187" s="6">
        <v>15.2624</v>
      </c>
      <c r="D187" s="40">
        <f t="shared" si="10"/>
        <v>15.259454270132997</v>
      </c>
      <c r="E187" s="6">
        <f t="shared" si="11"/>
        <v>2.9457298670028109E-3</v>
      </c>
      <c r="F187" s="6">
        <f t="shared" si="12"/>
        <v>2.9457298670028109E-3</v>
      </c>
      <c r="G187" s="6">
        <f t="shared" si="13"/>
        <v>8.6773244493523979E-6</v>
      </c>
      <c r="H187" s="41">
        <f t="shared" si="14"/>
        <v>1.9300567846490795E-4</v>
      </c>
    </row>
    <row r="188" spans="2:8">
      <c r="B188" s="48">
        <v>44054.291666666664</v>
      </c>
      <c r="C188" s="6">
        <v>15.1251</v>
      </c>
      <c r="D188" s="40">
        <f t="shared" si="10"/>
        <v>15.26237054270133</v>
      </c>
      <c r="E188" s="6">
        <f t="shared" si="11"/>
        <v>-0.1372705427013301</v>
      </c>
      <c r="F188" s="6">
        <f t="shared" si="12"/>
        <v>0.1372705427013301</v>
      </c>
      <c r="G188" s="6">
        <f t="shared" si="13"/>
        <v>1.8843201893517691E-2</v>
      </c>
      <c r="H188" s="41">
        <f t="shared" si="14"/>
        <v>9.0756783559335207E-3</v>
      </c>
    </row>
    <row r="189" spans="2:8">
      <c r="B189" s="48">
        <v>44055.291666666664</v>
      </c>
      <c r="C189" s="6">
        <v>15.394</v>
      </c>
      <c r="D189" s="40">
        <f t="shared" si="10"/>
        <v>15.126472705427012</v>
      </c>
      <c r="E189" s="6">
        <f t="shared" si="11"/>
        <v>0.26752729457298763</v>
      </c>
      <c r="F189" s="6">
        <f t="shared" si="12"/>
        <v>0.26752729457298763</v>
      </c>
      <c r="G189" s="6">
        <f t="shared" si="13"/>
        <v>7.157085334154209E-2</v>
      </c>
      <c r="H189" s="41">
        <f t="shared" si="14"/>
        <v>1.737867315661866E-2</v>
      </c>
    </row>
    <row r="190" spans="2:8">
      <c r="B190" s="48">
        <v>44056.291666666664</v>
      </c>
      <c r="C190" s="6">
        <v>15.762</v>
      </c>
      <c r="D190" s="40">
        <f t="shared" si="10"/>
        <v>15.39132472705427</v>
      </c>
      <c r="E190" s="6">
        <f t="shared" si="11"/>
        <v>0.37067527294573033</v>
      </c>
      <c r="F190" s="6">
        <f t="shared" si="12"/>
        <v>0.37067527294573033</v>
      </c>
      <c r="G190" s="6">
        <f t="shared" si="13"/>
        <v>0.13740015797339167</v>
      </c>
      <c r="H190" s="41">
        <f t="shared" si="14"/>
        <v>2.3517020235105338E-2</v>
      </c>
    </row>
    <row r="191" spans="2:8">
      <c r="B191" s="48">
        <v>44057.291666666664</v>
      </c>
      <c r="C191" s="6">
        <v>15.811500000000001</v>
      </c>
      <c r="D191" s="40">
        <f t="shared" si="10"/>
        <v>15.758293247270544</v>
      </c>
      <c r="E191" s="6">
        <f t="shared" si="11"/>
        <v>5.3206752729456852E-2</v>
      </c>
      <c r="F191" s="6">
        <f t="shared" si="12"/>
        <v>5.3206752729456852E-2</v>
      </c>
      <c r="G191" s="6">
        <f t="shared" si="13"/>
        <v>2.830958536013564E-3</v>
      </c>
      <c r="H191" s="41">
        <f t="shared" si="14"/>
        <v>3.3650667380992851E-3</v>
      </c>
    </row>
    <row r="192" spans="2:8">
      <c r="B192" s="48">
        <v>44060.291666666664</v>
      </c>
      <c r="C192" s="6">
        <v>15.9107</v>
      </c>
      <c r="D192" s="40">
        <f t="shared" si="10"/>
        <v>15.810967932472705</v>
      </c>
      <c r="E192" s="6">
        <f t="shared" si="11"/>
        <v>9.9732067527295243E-2</v>
      </c>
      <c r="F192" s="6">
        <f t="shared" si="12"/>
        <v>9.9732067527295243E-2</v>
      </c>
      <c r="G192" s="6">
        <f t="shared" si="13"/>
        <v>9.9464852932689782E-3</v>
      </c>
      <c r="H192" s="41">
        <f t="shared" si="14"/>
        <v>6.2682388284170552E-3</v>
      </c>
    </row>
    <row r="193" spans="2:8">
      <c r="B193" s="48">
        <v>44061.291666666664</v>
      </c>
      <c r="C193" s="6">
        <v>15.821099999999999</v>
      </c>
      <c r="D193" s="40">
        <f t="shared" si="10"/>
        <v>15.909702679324727</v>
      </c>
      <c r="E193" s="6">
        <f t="shared" si="11"/>
        <v>-8.8602679324727873E-2</v>
      </c>
      <c r="F193" s="6">
        <f t="shared" si="12"/>
        <v>8.8602679324727873E-2</v>
      </c>
      <c r="G193" s="6">
        <f t="shared" si="13"/>
        <v>7.8504347835205608E-3</v>
      </c>
      <c r="H193" s="41">
        <f t="shared" si="14"/>
        <v>5.6002856517389987E-3</v>
      </c>
    </row>
    <row r="194" spans="2:8">
      <c r="B194" s="48">
        <v>44062.291666666664</v>
      </c>
      <c r="C194" s="6">
        <v>15.4626</v>
      </c>
      <c r="D194" s="40">
        <f t="shared" si="10"/>
        <v>15.821986026793248</v>
      </c>
      <c r="E194" s="6">
        <f t="shared" si="11"/>
        <v>-0.35938602679324738</v>
      </c>
      <c r="F194" s="6">
        <f t="shared" si="12"/>
        <v>0.35938602679324738</v>
      </c>
      <c r="G194" s="6">
        <f t="shared" si="13"/>
        <v>0.12915831625423674</v>
      </c>
      <c r="H194" s="41">
        <f t="shared" si="14"/>
        <v>2.3242276641266501E-2</v>
      </c>
    </row>
    <row r="195" spans="2:8">
      <c r="B195" s="48">
        <v>44063.291666666664</v>
      </c>
      <c r="C195" s="6">
        <v>15.1404</v>
      </c>
      <c r="D195" s="40">
        <f t="shared" si="10"/>
        <v>15.466193860267932</v>
      </c>
      <c r="E195" s="6">
        <f t="shared" si="11"/>
        <v>-0.32579386026793244</v>
      </c>
      <c r="F195" s="6">
        <f t="shared" si="12"/>
        <v>0.32579386026793244</v>
      </c>
      <c r="G195" s="6">
        <f t="shared" si="13"/>
        <v>0.1061416393882811</v>
      </c>
      <c r="H195" s="41">
        <f t="shared" si="14"/>
        <v>2.151818051490928E-2</v>
      </c>
    </row>
    <row r="196" spans="2:8">
      <c r="B196" s="48">
        <v>44064.291666666664</v>
      </c>
      <c r="C196" s="6">
        <v>15.0146</v>
      </c>
      <c r="D196" s="40">
        <f t="shared" ref="D196:D259" si="15">alpha*C195+(1-alpha)*D195</f>
        <v>15.143657938602679</v>
      </c>
      <c r="E196" s="6">
        <f t="shared" ref="E196:E259" si="16">C196-D196</f>
        <v>-0.12905793860267956</v>
      </c>
      <c r="F196" s="6">
        <f t="shared" ref="F196:F259" si="17">ABS(E196)</f>
        <v>0.12905793860267956</v>
      </c>
      <c r="G196" s="6">
        <f t="shared" ref="G196:G259" si="18">E196^2</f>
        <v>1.6655951516373006E-2</v>
      </c>
      <c r="H196" s="41">
        <f t="shared" ref="H196:H259" si="19">F196/C196</f>
        <v>8.595496290455926E-3</v>
      </c>
    </row>
    <row r="197" spans="2:8">
      <c r="B197" s="48">
        <v>44067.291666666664</v>
      </c>
      <c r="C197" s="6">
        <v>15.209</v>
      </c>
      <c r="D197" s="40">
        <f t="shared" si="15"/>
        <v>15.015890579386028</v>
      </c>
      <c r="E197" s="6">
        <f t="shared" si="16"/>
        <v>0.19310942061397185</v>
      </c>
      <c r="F197" s="6">
        <f t="shared" si="17"/>
        <v>0.19310942061397185</v>
      </c>
      <c r="G197" s="6">
        <f t="shared" si="18"/>
        <v>3.7291248329863899E-2</v>
      </c>
      <c r="H197" s="41">
        <f t="shared" si="19"/>
        <v>1.2697049156024187E-2</v>
      </c>
    </row>
    <row r="198" spans="2:8">
      <c r="B198" s="48">
        <v>44068.291666666664</v>
      </c>
      <c r="C198" s="6">
        <v>15.1328</v>
      </c>
      <c r="D198" s="40">
        <f t="shared" si="15"/>
        <v>15.207068905793861</v>
      </c>
      <c r="E198" s="6">
        <f t="shared" si="16"/>
        <v>-7.4268905793861251E-2</v>
      </c>
      <c r="F198" s="6">
        <f t="shared" si="17"/>
        <v>7.4268905793861251E-2</v>
      </c>
      <c r="G198" s="6">
        <f t="shared" si="18"/>
        <v>5.5158703678174371E-3</v>
      </c>
      <c r="H198" s="41">
        <f t="shared" si="19"/>
        <v>4.9078099091946796E-3</v>
      </c>
    </row>
    <row r="199" spans="2:8">
      <c r="B199" s="48">
        <v>44069.291666666664</v>
      </c>
      <c r="C199" s="6">
        <v>15.4664</v>
      </c>
      <c r="D199" s="40">
        <f t="shared" si="15"/>
        <v>15.133542689057938</v>
      </c>
      <c r="E199" s="6">
        <f t="shared" si="16"/>
        <v>0.33285731094206206</v>
      </c>
      <c r="F199" s="6">
        <f t="shared" si="17"/>
        <v>0.33285731094206206</v>
      </c>
      <c r="G199" s="6">
        <f t="shared" si="18"/>
        <v>0.11079398944758058</v>
      </c>
      <c r="H199" s="41">
        <f t="shared" si="19"/>
        <v>2.1521317885355485E-2</v>
      </c>
    </row>
    <row r="200" spans="2:8">
      <c r="B200" s="48">
        <v>44070.291666666664</v>
      </c>
      <c r="C200" s="6">
        <v>15.333</v>
      </c>
      <c r="D200" s="40">
        <f t="shared" si="15"/>
        <v>15.463071426890579</v>
      </c>
      <c r="E200" s="6">
        <f t="shared" si="16"/>
        <v>-0.13007142689057893</v>
      </c>
      <c r="F200" s="6">
        <f t="shared" si="17"/>
        <v>0.13007142689057893</v>
      </c>
      <c r="G200" s="6">
        <f t="shared" si="18"/>
        <v>1.691857609335122E-2</v>
      </c>
      <c r="H200" s="41">
        <f t="shared" si="19"/>
        <v>8.4831035603325465E-3</v>
      </c>
    </row>
    <row r="201" spans="2:8">
      <c r="B201" s="48">
        <v>44071.291666666664</v>
      </c>
      <c r="C201" s="6">
        <v>15.1366</v>
      </c>
      <c r="D201" s="40">
        <f t="shared" si="15"/>
        <v>15.334300714268906</v>
      </c>
      <c r="E201" s="6">
        <f t="shared" si="16"/>
        <v>-0.19770071426890645</v>
      </c>
      <c r="F201" s="6">
        <f t="shared" si="17"/>
        <v>0.19770071426890645</v>
      </c>
      <c r="G201" s="6">
        <f t="shared" si="18"/>
        <v>3.9085572422435794E-2</v>
      </c>
      <c r="H201" s="41">
        <f t="shared" si="19"/>
        <v>1.3061104493010746E-2</v>
      </c>
    </row>
    <row r="202" spans="2:8">
      <c r="B202" s="48">
        <v>44074.291666666664</v>
      </c>
      <c r="C202" s="6">
        <v>14.993600000000001</v>
      </c>
      <c r="D202" s="40">
        <f t="shared" si="15"/>
        <v>15.13857700714269</v>
      </c>
      <c r="E202" s="6">
        <f t="shared" si="16"/>
        <v>-0.14497700714268902</v>
      </c>
      <c r="F202" s="6">
        <f t="shared" si="17"/>
        <v>0.14497700714268902</v>
      </c>
      <c r="G202" s="6">
        <f t="shared" si="18"/>
        <v>2.1018332600051301E-2</v>
      </c>
      <c r="H202" s="41">
        <f t="shared" si="19"/>
        <v>9.6692593601729413E-3</v>
      </c>
    </row>
    <row r="203" spans="2:8">
      <c r="B203" s="48">
        <v>44075.291666666664</v>
      </c>
      <c r="C203" s="6">
        <v>15.1576</v>
      </c>
      <c r="D203" s="40">
        <f t="shared" si="15"/>
        <v>14.995049770071427</v>
      </c>
      <c r="E203" s="6">
        <f t="shared" si="16"/>
        <v>0.16255022992857349</v>
      </c>
      <c r="F203" s="6">
        <f t="shared" si="17"/>
        <v>0.16255022992857349</v>
      </c>
      <c r="G203" s="6">
        <f t="shared" si="18"/>
        <v>2.6422577249832109E-2</v>
      </c>
      <c r="H203" s="41">
        <f t="shared" si="19"/>
        <v>1.0724008413506986E-2</v>
      </c>
    </row>
    <row r="204" spans="2:8">
      <c r="B204" s="48">
        <v>44076.291666666664</v>
      </c>
      <c r="C204" s="6">
        <v>15.1557</v>
      </c>
      <c r="D204" s="40">
        <f t="shared" si="15"/>
        <v>15.155974497700715</v>
      </c>
      <c r="E204" s="6">
        <f t="shared" si="16"/>
        <v>-2.7449770071541479E-4</v>
      </c>
      <c r="F204" s="6">
        <f t="shared" si="17"/>
        <v>2.7449770071541479E-4</v>
      </c>
      <c r="G204" s="6">
        <f t="shared" si="18"/>
        <v>7.5348987698049435E-8</v>
      </c>
      <c r="H204" s="41">
        <f t="shared" si="19"/>
        <v>1.8111845755419729E-5</v>
      </c>
    </row>
    <row r="205" spans="2:8">
      <c r="B205" s="48">
        <v>44077.291666666664</v>
      </c>
      <c r="C205" s="6">
        <v>14.753399999999999</v>
      </c>
      <c r="D205" s="40">
        <f t="shared" si="15"/>
        <v>15.155702744977006</v>
      </c>
      <c r="E205" s="6">
        <f t="shared" si="16"/>
        <v>-0.40230274497700691</v>
      </c>
      <c r="F205" s="6">
        <f t="shared" si="17"/>
        <v>0.40230274497700691</v>
      </c>
      <c r="G205" s="6">
        <f t="shared" si="18"/>
        <v>0.16184749861603465</v>
      </c>
      <c r="H205" s="41">
        <f t="shared" si="19"/>
        <v>2.7268476756341382E-2</v>
      </c>
    </row>
    <row r="206" spans="2:8">
      <c r="B206" s="48">
        <v>44078.291666666664</v>
      </c>
      <c r="C206" s="6">
        <v>14.806699999999999</v>
      </c>
      <c r="D206" s="40">
        <f t="shared" si="15"/>
        <v>14.75742302744977</v>
      </c>
      <c r="E206" s="6">
        <f t="shared" si="16"/>
        <v>4.9276972550229559E-2</v>
      </c>
      <c r="F206" s="6">
        <f t="shared" si="17"/>
        <v>4.9276972550229559E-2</v>
      </c>
      <c r="G206" s="6">
        <f t="shared" si="18"/>
        <v>2.4282200237160773E-3</v>
      </c>
      <c r="H206" s="41">
        <f t="shared" si="19"/>
        <v>3.3280185693118358E-3</v>
      </c>
    </row>
    <row r="207" spans="2:8">
      <c r="B207" s="48">
        <v>44082.291666666664</v>
      </c>
      <c r="C207" s="6">
        <v>14.4922</v>
      </c>
      <c r="D207" s="40">
        <f t="shared" si="15"/>
        <v>14.806207230274499</v>
      </c>
      <c r="E207" s="6">
        <f t="shared" si="16"/>
        <v>-0.31400723027449828</v>
      </c>
      <c r="F207" s="6">
        <f t="shared" si="17"/>
        <v>0.31400723027449828</v>
      </c>
      <c r="G207" s="6">
        <f t="shared" si="18"/>
        <v>9.8600540664661798E-2</v>
      </c>
      <c r="H207" s="41">
        <f t="shared" si="19"/>
        <v>2.1667326580815768E-2</v>
      </c>
    </row>
    <row r="208" spans="2:8">
      <c r="B208" s="48">
        <v>44083.291666666664</v>
      </c>
      <c r="C208" s="6">
        <v>14.772399999999999</v>
      </c>
      <c r="D208" s="40">
        <f t="shared" si="15"/>
        <v>14.495340072302746</v>
      </c>
      <c r="E208" s="6">
        <f t="shared" si="16"/>
        <v>0.27705992769725363</v>
      </c>
      <c r="F208" s="6">
        <f t="shared" si="17"/>
        <v>0.27705992769725363</v>
      </c>
      <c r="G208" s="6">
        <f t="shared" si="18"/>
        <v>7.6762203535607407E-2</v>
      </c>
      <c r="H208" s="41">
        <f t="shared" si="19"/>
        <v>1.8755241375623028E-2</v>
      </c>
    </row>
    <row r="209" spans="2:8">
      <c r="B209" s="48">
        <v>44084.291666666664</v>
      </c>
      <c r="C209" s="6">
        <v>14.585599999999999</v>
      </c>
      <c r="D209" s="40">
        <f t="shared" si="15"/>
        <v>14.769629400723026</v>
      </c>
      <c r="E209" s="6">
        <f t="shared" si="16"/>
        <v>-0.18402940072302698</v>
      </c>
      <c r="F209" s="6">
        <f t="shared" si="17"/>
        <v>0.18402940072302698</v>
      </c>
      <c r="G209" s="6">
        <f t="shared" si="18"/>
        <v>3.3866820330476444E-2</v>
      </c>
      <c r="H209" s="41">
        <f t="shared" si="19"/>
        <v>1.2617197833687128E-2</v>
      </c>
    </row>
    <row r="210" spans="2:8">
      <c r="B210" s="48">
        <v>44085.291666666664</v>
      </c>
      <c r="C210" s="6">
        <v>14.684699999999999</v>
      </c>
      <c r="D210" s="40">
        <f t="shared" si="15"/>
        <v>14.58744029400723</v>
      </c>
      <c r="E210" s="6">
        <f t="shared" si="16"/>
        <v>9.7259705992769341E-2</v>
      </c>
      <c r="F210" s="6">
        <f t="shared" si="17"/>
        <v>9.7259705992769341E-2</v>
      </c>
      <c r="G210" s="6">
        <f t="shared" si="18"/>
        <v>9.459450409799933E-3</v>
      </c>
      <c r="H210" s="41">
        <f t="shared" si="19"/>
        <v>6.6232000648817711E-3</v>
      </c>
    </row>
    <row r="211" spans="2:8">
      <c r="B211" s="48">
        <v>44088.291666666664</v>
      </c>
      <c r="C211" s="6">
        <v>14.818199999999999</v>
      </c>
      <c r="D211" s="40">
        <f t="shared" si="15"/>
        <v>14.683727402940072</v>
      </c>
      <c r="E211" s="6">
        <f t="shared" si="16"/>
        <v>0.13447259705992742</v>
      </c>
      <c r="F211" s="6">
        <f t="shared" si="17"/>
        <v>0.13447259705992742</v>
      </c>
      <c r="G211" s="6">
        <f t="shared" si="18"/>
        <v>1.80828793600416E-2</v>
      </c>
      <c r="H211" s="41">
        <f t="shared" si="19"/>
        <v>9.0748267036433183E-3</v>
      </c>
    </row>
    <row r="212" spans="2:8">
      <c r="B212" s="48">
        <v>44089.291666666664</v>
      </c>
      <c r="C212" s="6">
        <v>14.577999999999999</v>
      </c>
      <c r="D212" s="40">
        <f t="shared" si="15"/>
        <v>14.8168552740294</v>
      </c>
      <c r="E212" s="6">
        <f t="shared" si="16"/>
        <v>-0.23885527402940099</v>
      </c>
      <c r="F212" s="6">
        <f t="shared" si="17"/>
        <v>0.23885527402940099</v>
      </c>
      <c r="G212" s="6">
        <f t="shared" si="18"/>
        <v>5.7051841931660241E-2</v>
      </c>
      <c r="H212" s="41">
        <f t="shared" si="19"/>
        <v>1.6384639458732406E-2</v>
      </c>
    </row>
    <row r="213" spans="2:8">
      <c r="B213" s="48">
        <v>44090.291666666664</v>
      </c>
      <c r="C213" s="6">
        <v>14.679</v>
      </c>
      <c r="D213" s="40">
        <f t="shared" si="15"/>
        <v>14.580388552740294</v>
      </c>
      <c r="E213" s="6">
        <f t="shared" si="16"/>
        <v>9.8611447259706608E-2</v>
      </c>
      <c r="F213" s="6">
        <f t="shared" si="17"/>
        <v>9.8611447259706608E-2</v>
      </c>
      <c r="G213" s="6">
        <f t="shared" si="18"/>
        <v>9.7242175306538978E-3</v>
      </c>
      <c r="H213" s="41">
        <f t="shared" si="19"/>
        <v>6.7178586592892301E-3</v>
      </c>
    </row>
    <row r="214" spans="2:8">
      <c r="B214" s="48">
        <v>44091.291666666664</v>
      </c>
      <c r="C214" s="6">
        <v>14.7972</v>
      </c>
      <c r="D214" s="40">
        <f t="shared" si="15"/>
        <v>14.678013885527404</v>
      </c>
      <c r="E214" s="6">
        <f t="shared" si="16"/>
        <v>0.11918611447259586</v>
      </c>
      <c r="F214" s="6">
        <f t="shared" si="17"/>
        <v>0.11918611447259586</v>
      </c>
      <c r="G214" s="6">
        <f t="shared" si="18"/>
        <v>1.4205329883074725E-2</v>
      </c>
      <c r="H214" s="41">
        <f t="shared" si="19"/>
        <v>8.0546396934957874E-3</v>
      </c>
    </row>
    <row r="215" spans="2:8">
      <c r="B215" s="48">
        <v>44092.291666666664</v>
      </c>
      <c r="C215" s="6">
        <v>15.054600000000001</v>
      </c>
      <c r="D215" s="40">
        <f t="shared" si="15"/>
        <v>14.796008138855274</v>
      </c>
      <c r="E215" s="6">
        <f t="shared" si="16"/>
        <v>0.25859186114472621</v>
      </c>
      <c r="F215" s="6">
        <f t="shared" si="17"/>
        <v>0.25859186114472621</v>
      </c>
      <c r="G215" s="6">
        <f t="shared" si="18"/>
        <v>6.6869750650293366E-2</v>
      </c>
      <c r="H215" s="41">
        <f t="shared" si="19"/>
        <v>1.71769333721737E-2</v>
      </c>
    </row>
    <row r="216" spans="2:8">
      <c r="B216" s="48">
        <v>44095.291666666664</v>
      </c>
      <c r="C216" s="6">
        <v>14.923</v>
      </c>
      <c r="D216" s="40">
        <f t="shared" si="15"/>
        <v>15.052014081388553</v>
      </c>
      <c r="E216" s="6">
        <f t="shared" si="16"/>
        <v>-0.12901408138855253</v>
      </c>
      <c r="F216" s="6">
        <f t="shared" si="17"/>
        <v>0.12901408138855253</v>
      </c>
      <c r="G216" s="6">
        <f t="shared" si="18"/>
        <v>1.6644633196532057E-2</v>
      </c>
      <c r="H216" s="41">
        <f t="shared" si="19"/>
        <v>8.6453180586043375E-3</v>
      </c>
    </row>
    <row r="217" spans="2:8">
      <c r="B217" s="48">
        <v>44096.291666666664</v>
      </c>
      <c r="C217" s="6">
        <v>15.005000000000001</v>
      </c>
      <c r="D217" s="40">
        <f t="shared" si="15"/>
        <v>14.924290140813886</v>
      </c>
      <c r="E217" s="6">
        <f t="shared" si="16"/>
        <v>8.0709859186114841E-2</v>
      </c>
      <c r="F217" s="6">
        <f t="shared" si="17"/>
        <v>8.0709859186114841E-2</v>
      </c>
      <c r="G217" s="6">
        <f t="shared" si="18"/>
        <v>6.5140813698424862E-3</v>
      </c>
      <c r="H217" s="41">
        <f t="shared" si="19"/>
        <v>5.3788643242995557E-3</v>
      </c>
    </row>
    <row r="218" spans="2:8">
      <c r="B218" s="48">
        <v>44097.291666666664</v>
      </c>
      <c r="C218" s="6">
        <v>14.7438</v>
      </c>
      <c r="D218" s="40">
        <f t="shared" si="15"/>
        <v>15.004192901408139</v>
      </c>
      <c r="E218" s="6">
        <f t="shared" si="16"/>
        <v>-0.26039290140813875</v>
      </c>
      <c r="F218" s="6">
        <f t="shared" si="17"/>
        <v>0.26039290140813875</v>
      </c>
      <c r="G218" s="6">
        <f t="shared" si="18"/>
        <v>6.7804463103748672E-2</v>
      </c>
      <c r="H218" s="41">
        <f t="shared" si="19"/>
        <v>1.7661179709989198E-2</v>
      </c>
    </row>
    <row r="219" spans="2:8">
      <c r="B219" s="48">
        <v>44098.291666666664</v>
      </c>
      <c r="C219" s="6">
        <v>14.829599999999999</v>
      </c>
      <c r="D219" s="40">
        <f t="shared" si="15"/>
        <v>14.746403929014082</v>
      </c>
      <c r="E219" s="6">
        <f t="shared" si="16"/>
        <v>8.3196070985916748E-2</v>
      </c>
      <c r="F219" s="6">
        <f t="shared" si="17"/>
        <v>8.3196070985916748E-2</v>
      </c>
      <c r="G219" s="6">
        <f t="shared" si="18"/>
        <v>6.9215862274936988E-3</v>
      </c>
      <c r="H219" s="41">
        <f t="shared" si="19"/>
        <v>5.6101358759451875E-3</v>
      </c>
    </row>
    <row r="220" spans="2:8">
      <c r="B220" s="48">
        <v>44099.291666666664</v>
      </c>
      <c r="C220" s="6">
        <v>14.730499999999999</v>
      </c>
      <c r="D220" s="40">
        <f t="shared" si="15"/>
        <v>14.828768039290139</v>
      </c>
      <c r="E220" s="6">
        <f t="shared" si="16"/>
        <v>-9.8268039290140052E-2</v>
      </c>
      <c r="F220" s="6">
        <f t="shared" si="17"/>
        <v>9.8268039290140052E-2</v>
      </c>
      <c r="G220" s="6">
        <f t="shared" si="18"/>
        <v>9.6566075459285083E-3</v>
      </c>
      <c r="H220" s="41">
        <f t="shared" si="19"/>
        <v>6.6710593184304712E-3</v>
      </c>
    </row>
    <row r="221" spans="2:8">
      <c r="B221" s="48">
        <v>44102.291666666664</v>
      </c>
      <c r="C221" s="6">
        <v>14.78</v>
      </c>
      <c r="D221" s="40">
        <f t="shared" si="15"/>
        <v>14.731482680392901</v>
      </c>
      <c r="E221" s="6">
        <f t="shared" si="16"/>
        <v>4.8517319607098486E-2</v>
      </c>
      <c r="F221" s="6">
        <f t="shared" si="17"/>
        <v>4.8517319607098486E-2</v>
      </c>
      <c r="G221" s="6">
        <f t="shared" si="18"/>
        <v>2.3539303018573431E-3</v>
      </c>
      <c r="H221" s="41">
        <f t="shared" si="19"/>
        <v>3.2826332616440112E-3</v>
      </c>
    </row>
    <row r="222" spans="2:8">
      <c r="B222" s="48">
        <v>44103.291666666664</v>
      </c>
      <c r="C222" s="6">
        <v>14.818300000000001</v>
      </c>
      <c r="D222" s="40">
        <f t="shared" si="15"/>
        <v>14.779514826803929</v>
      </c>
      <c r="E222" s="6">
        <f t="shared" si="16"/>
        <v>3.8785173196071554E-2</v>
      </c>
      <c r="F222" s="6">
        <f t="shared" si="17"/>
        <v>3.8785173196071554E-2</v>
      </c>
      <c r="G222" s="6">
        <f t="shared" si="18"/>
        <v>1.5042896598492673E-3</v>
      </c>
      <c r="H222" s="41">
        <f t="shared" si="19"/>
        <v>2.6173834512779165E-3</v>
      </c>
    </row>
    <row r="223" spans="2:8">
      <c r="B223" s="48">
        <v>44104.291666666664</v>
      </c>
      <c r="C223" s="6">
        <v>14.678599999999999</v>
      </c>
      <c r="D223" s="40">
        <f t="shared" si="15"/>
        <v>14.817912148268041</v>
      </c>
      <c r="E223" s="6">
        <f t="shared" si="16"/>
        <v>-0.13931214826804172</v>
      </c>
      <c r="F223" s="6">
        <f t="shared" si="17"/>
        <v>0.13931214826804172</v>
      </c>
      <c r="G223" s="6">
        <f t="shared" si="18"/>
        <v>1.9407874655056841E-2</v>
      </c>
      <c r="H223" s="41">
        <f t="shared" si="19"/>
        <v>9.490833476492426E-3</v>
      </c>
    </row>
    <row r="224" spans="2:8">
      <c r="B224" s="48">
        <v>44105.291666666664</v>
      </c>
      <c r="C224" s="6">
        <v>14.6213</v>
      </c>
      <c r="D224" s="40">
        <f t="shared" si="15"/>
        <v>14.67999312148268</v>
      </c>
      <c r="E224" s="6">
        <f t="shared" si="16"/>
        <v>-5.86931214826798E-2</v>
      </c>
      <c r="F224" s="6">
        <f t="shared" si="17"/>
        <v>5.86931214826798E-2</v>
      </c>
      <c r="G224" s="6">
        <f t="shared" si="18"/>
        <v>3.4448825093806091E-3</v>
      </c>
      <c r="H224" s="41">
        <f t="shared" si="19"/>
        <v>4.0142204511691712E-3</v>
      </c>
    </row>
    <row r="225" spans="2:8">
      <c r="B225" s="48">
        <v>44106.291666666664</v>
      </c>
      <c r="C225" s="6">
        <v>14.152699999999999</v>
      </c>
      <c r="D225" s="40">
        <f t="shared" si="15"/>
        <v>14.621886931214828</v>
      </c>
      <c r="E225" s="6">
        <f t="shared" si="16"/>
        <v>-0.46918693121482846</v>
      </c>
      <c r="F225" s="6">
        <f t="shared" si="17"/>
        <v>0.46918693121482846</v>
      </c>
      <c r="G225" s="6">
        <f t="shared" si="18"/>
        <v>0.22013637642278819</v>
      </c>
      <c r="H225" s="41">
        <f t="shared" si="19"/>
        <v>3.315176123388671E-2</v>
      </c>
    </row>
    <row r="226" spans="2:8">
      <c r="B226" s="48">
        <v>44109.291666666664</v>
      </c>
      <c r="C226" s="6">
        <v>14.3573</v>
      </c>
      <c r="D226" s="40">
        <f t="shared" si="15"/>
        <v>14.157391869312148</v>
      </c>
      <c r="E226" s="6">
        <f t="shared" si="16"/>
        <v>0.19990813068785229</v>
      </c>
      <c r="F226" s="6">
        <f t="shared" si="17"/>
        <v>0.19990813068785229</v>
      </c>
      <c r="G226" s="6">
        <f t="shared" si="18"/>
        <v>3.9963260715111429E-2</v>
      </c>
      <c r="H226" s="41">
        <f t="shared" si="19"/>
        <v>1.3923797001375766E-2</v>
      </c>
    </row>
    <row r="227" spans="2:8">
      <c r="B227" s="48">
        <v>44110.291666666664</v>
      </c>
      <c r="C227" s="6">
        <v>14.0647</v>
      </c>
      <c r="D227" s="40">
        <f t="shared" si="15"/>
        <v>14.355300918693121</v>
      </c>
      <c r="E227" s="6">
        <f t="shared" si="16"/>
        <v>-0.2906009186931211</v>
      </c>
      <c r="F227" s="6">
        <f t="shared" si="17"/>
        <v>0.2906009186931211</v>
      </c>
      <c r="G227" s="6">
        <f t="shared" si="18"/>
        <v>8.4448893945285985E-2</v>
      </c>
      <c r="H227" s="41">
        <f t="shared" si="19"/>
        <v>2.0661721806588203E-2</v>
      </c>
    </row>
    <row r="228" spans="2:8">
      <c r="B228" s="48">
        <v>44111.291666666664</v>
      </c>
      <c r="C228" s="6">
        <v>14.0322</v>
      </c>
      <c r="D228" s="40">
        <f t="shared" si="15"/>
        <v>14.067606009186932</v>
      </c>
      <c r="E228" s="6">
        <f t="shared" si="16"/>
        <v>-3.5406009186932152E-2</v>
      </c>
      <c r="F228" s="6">
        <f t="shared" si="17"/>
        <v>3.5406009186932152E-2</v>
      </c>
      <c r="G228" s="6">
        <f t="shared" si="18"/>
        <v>1.2535854865451241E-3</v>
      </c>
      <c r="H228" s="41">
        <f t="shared" si="19"/>
        <v>2.5231973024138878E-3</v>
      </c>
    </row>
    <row r="229" spans="2:8">
      <c r="B229" s="48">
        <v>44112.291666666664</v>
      </c>
      <c r="C229" s="6">
        <v>14.1776</v>
      </c>
      <c r="D229" s="40">
        <f t="shared" si="15"/>
        <v>14.03255406009187</v>
      </c>
      <c r="E229" s="6">
        <f t="shared" si="16"/>
        <v>0.14504593990812964</v>
      </c>
      <c r="F229" s="6">
        <f t="shared" si="17"/>
        <v>0.14504593990812964</v>
      </c>
      <c r="G229" s="6">
        <f t="shared" si="18"/>
        <v>2.1038324683832755E-2</v>
      </c>
      <c r="H229" s="41">
        <f t="shared" si="19"/>
        <v>1.0230641286827788E-2</v>
      </c>
    </row>
    <row r="230" spans="2:8">
      <c r="B230" s="48">
        <v>44113.291666666664</v>
      </c>
      <c r="C230" s="6">
        <v>14.257899999999999</v>
      </c>
      <c r="D230" s="40">
        <f t="shared" si="15"/>
        <v>14.176149540600919</v>
      </c>
      <c r="E230" s="6">
        <f t="shared" si="16"/>
        <v>8.17504593990801E-2</v>
      </c>
      <c r="F230" s="6">
        <f t="shared" si="17"/>
        <v>8.17504593990801E-2</v>
      </c>
      <c r="G230" s="6">
        <f t="shared" si="18"/>
        <v>6.6831376119606441E-3</v>
      </c>
      <c r="H230" s="41">
        <f t="shared" si="19"/>
        <v>5.7336956633922322E-3</v>
      </c>
    </row>
    <row r="231" spans="2:8">
      <c r="B231" s="48">
        <v>44116.291666666664</v>
      </c>
      <c r="C231" s="6">
        <v>14.265499999999999</v>
      </c>
      <c r="D231" s="40">
        <f t="shared" si="15"/>
        <v>14.257082495406008</v>
      </c>
      <c r="E231" s="6">
        <f t="shared" si="16"/>
        <v>8.4175045939911541E-3</v>
      </c>
      <c r="F231" s="6">
        <f t="shared" si="17"/>
        <v>8.4175045939911541E-3</v>
      </c>
      <c r="G231" s="6">
        <f t="shared" si="18"/>
        <v>7.0854383589862181E-5</v>
      </c>
      <c r="H231" s="41">
        <f t="shared" si="19"/>
        <v>5.900602568428134E-4</v>
      </c>
    </row>
    <row r="232" spans="2:8">
      <c r="B232" s="48">
        <v>44117.291666666664</v>
      </c>
      <c r="C232" s="6">
        <v>14.284700000000001</v>
      </c>
      <c r="D232" s="40">
        <f t="shared" si="15"/>
        <v>14.26541582495406</v>
      </c>
      <c r="E232" s="6">
        <f t="shared" si="16"/>
        <v>1.9284175045941154E-2</v>
      </c>
      <c r="F232" s="6">
        <f t="shared" si="17"/>
        <v>1.9284175045941154E-2</v>
      </c>
      <c r="G232" s="6">
        <f t="shared" si="18"/>
        <v>3.7187940720249951E-4</v>
      </c>
      <c r="H232" s="41">
        <f t="shared" si="19"/>
        <v>1.349988102371149E-3</v>
      </c>
    </row>
    <row r="233" spans="2:8">
      <c r="B233" s="48">
        <v>44118.291666666664</v>
      </c>
      <c r="C233" s="6">
        <v>14.2311</v>
      </c>
      <c r="D233" s="40">
        <f t="shared" si="15"/>
        <v>14.284507158249541</v>
      </c>
      <c r="E233" s="6">
        <f t="shared" si="16"/>
        <v>-5.3407158249541453E-2</v>
      </c>
      <c r="F233" s="6">
        <f t="shared" si="17"/>
        <v>5.3407158249541453E-2</v>
      </c>
      <c r="G233" s="6">
        <f t="shared" si="18"/>
        <v>2.8523245522915639E-3</v>
      </c>
      <c r="H233" s="41">
        <f t="shared" si="19"/>
        <v>3.7528482161984286E-3</v>
      </c>
    </row>
    <row r="234" spans="2:8">
      <c r="B234" s="48">
        <v>44119.291666666664</v>
      </c>
      <c r="C234" s="6">
        <v>14.0131</v>
      </c>
      <c r="D234" s="40">
        <f t="shared" si="15"/>
        <v>14.231634071582496</v>
      </c>
      <c r="E234" s="6">
        <f t="shared" si="16"/>
        <v>-0.21853407158249638</v>
      </c>
      <c r="F234" s="6">
        <f t="shared" si="17"/>
        <v>0.21853407158249638</v>
      </c>
      <c r="G234" s="6">
        <f t="shared" si="18"/>
        <v>4.775714044242365E-2</v>
      </c>
      <c r="H234" s="41">
        <f t="shared" si="19"/>
        <v>1.559498409220632E-2</v>
      </c>
    </row>
    <row r="235" spans="2:8">
      <c r="B235" s="48">
        <v>44120.291666666664</v>
      </c>
      <c r="C235" s="6">
        <v>13.898300000000001</v>
      </c>
      <c r="D235" s="40">
        <f t="shared" si="15"/>
        <v>14.015285340715824</v>
      </c>
      <c r="E235" s="6">
        <f t="shared" si="16"/>
        <v>-0.11698534071582323</v>
      </c>
      <c r="F235" s="6">
        <f t="shared" si="17"/>
        <v>0.11698534071582323</v>
      </c>
      <c r="G235" s="6">
        <f t="shared" si="18"/>
        <v>1.3685569942397247E-2</v>
      </c>
      <c r="H235" s="41">
        <f t="shared" si="19"/>
        <v>8.4172410090315522E-3</v>
      </c>
    </row>
    <row r="236" spans="2:8">
      <c r="B236" s="48">
        <v>44123.291666666664</v>
      </c>
      <c r="C236" s="6">
        <v>13.9481</v>
      </c>
      <c r="D236" s="40">
        <f t="shared" si="15"/>
        <v>13.89946985340716</v>
      </c>
      <c r="E236" s="6">
        <f t="shared" si="16"/>
        <v>4.8630146592840262E-2</v>
      </c>
      <c r="F236" s="6">
        <f t="shared" si="17"/>
        <v>4.8630146592840262E-2</v>
      </c>
      <c r="G236" s="6">
        <f t="shared" si="18"/>
        <v>2.3648911576411333E-3</v>
      </c>
      <c r="H236" s="41">
        <f t="shared" si="19"/>
        <v>3.4865068785598224E-3</v>
      </c>
    </row>
    <row r="237" spans="2:8">
      <c r="B237" s="48">
        <v>44124.291666666664</v>
      </c>
      <c r="C237" s="6">
        <v>14.452999999999999</v>
      </c>
      <c r="D237" s="40">
        <f t="shared" si="15"/>
        <v>13.947613698534072</v>
      </c>
      <c r="E237" s="6">
        <f t="shared" si="16"/>
        <v>0.50538630146592745</v>
      </c>
      <c r="F237" s="6">
        <f t="shared" si="17"/>
        <v>0.50538630146592745</v>
      </c>
      <c r="G237" s="6">
        <f t="shared" si="18"/>
        <v>0.25541531370940929</v>
      </c>
      <c r="H237" s="41">
        <f t="shared" si="19"/>
        <v>3.4967570847985019E-2</v>
      </c>
    </row>
    <row r="238" spans="2:8">
      <c r="B238" s="48">
        <v>44125.291666666664</v>
      </c>
      <c r="C238" s="6">
        <v>14.2751</v>
      </c>
      <c r="D238" s="40">
        <f t="shared" si="15"/>
        <v>14.44794613698534</v>
      </c>
      <c r="E238" s="6">
        <f t="shared" si="16"/>
        <v>-0.17284613698534024</v>
      </c>
      <c r="F238" s="6">
        <f t="shared" si="17"/>
        <v>0.17284613698534024</v>
      </c>
      <c r="G238" s="6">
        <f t="shared" si="18"/>
        <v>2.9875787070755003E-2</v>
      </c>
      <c r="H238" s="41">
        <f t="shared" si="19"/>
        <v>1.210822600089248E-2</v>
      </c>
    </row>
    <row r="239" spans="2:8">
      <c r="B239" s="48">
        <v>44126.291666666664</v>
      </c>
      <c r="C239" s="6">
        <v>14.2675</v>
      </c>
      <c r="D239" s="40">
        <f t="shared" si="15"/>
        <v>14.276828461369853</v>
      </c>
      <c r="E239" s="6">
        <f t="shared" si="16"/>
        <v>-9.3284613698525476E-3</v>
      </c>
      <c r="F239" s="6">
        <f t="shared" si="17"/>
        <v>9.3284613698525476E-3</v>
      </c>
      <c r="G239" s="6">
        <f t="shared" si="18"/>
        <v>8.7020191528831264E-5</v>
      </c>
      <c r="H239" s="41">
        <f t="shared" si="19"/>
        <v>6.5382592394270524E-4</v>
      </c>
    </row>
    <row r="240" spans="2:8">
      <c r="B240" s="48">
        <v>44127.291666666664</v>
      </c>
      <c r="C240" s="6">
        <v>14.4262</v>
      </c>
      <c r="D240" s="40">
        <f t="shared" si="15"/>
        <v>14.267593284613698</v>
      </c>
      <c r="E240" s="6">
        <f t="shared" si="16"/>
        <v>0.158606715386302</v>
      </c>
      <c r="F240" s="6">
        <f t="shared" si="17"/>
        <v>0.158606715386302</v>
      </c>
      <c r="G240" s="6">
        <f t="shared" si="18"/>
        <v>2.5156090165631407E-2</v>
      </c>
      <c r="H240" s="41">
        <f t="shared" si="19"/>
        <v>1.09943516231788E-2</v>
      </c>
    </row>
    <row r="241" spans="2:8">
      <c r="B241" s="48">
        <v>44130.291666666664</v>
      </c>
      <c r="C241" s="6">
        <v>14.573499999999999</v>
      </c>
      <c r="D241" s="40">
        <f t="shared" si="15"/>
        <v>14.424613932846137</v>
      </c>
      <c r="E241" s="6">
        <f t="shared" si="16"/>
        <v>0.1488860671538621</v>
      </c>
      <c r="F241" s="6">
        <f t="shared" si="17"/>
        <v>0.1488860671538621</v>
      </c>
      <c r="G241" s="6">
        <f t="shared" si="18"/>
        <v>2.2167060992544334E-2</v>
      </c>
      <c r="H241" s="41">
        <f t="shared" si="19"/>
        <v>1.0216218969627208E-2</v>
      </c>
    </row>
    <row r="242" spans="2:8">
      <c r="B242" s="48">
        <v>44131.291666666664</v>
      </c>
      <c r="C242" s="6">
        <v>14.8164</v>
      </c>
      <c r="D242" s="40">
        <f t="shared" si="15"/>
        <v>14.57201113932846</v>
      </c>
      <c r="E242" s="6">
        <f t="shared" si="16"/>
        <v>0.24438886067154009</v>
      </c>
      <c r="F242" s="6">
        <f t="shared" si="17"/>
        <v>0.24438886067154009</v>
      </c>
      <c r="G242" s="6">
        <f t="shared" si="18"/>
        <v>5.972591522033343E-2</v>
      </c>
      <c r="H242" s="41">
        <f t="shared" si="19"/>
        <v>1.6494483185628094E-2</v>
      </c>
    </row>
    <row r="243" spans="2:8">
      <c r="B243" s="48">
        <v>44132.291666666664</v>
      </c>
      <c r="C243" s="6">
        <v>15.606199999999999</v>
      </c>
      <c r="D243" s="40">
        <f t="shared" si="15"/>
        <v>14.813956111393285</v>
      </c>
      <c r="E243" s="6">
        <f t="shared" si="16"/>
        <v>0.79224388860671446</v>
      </c>
      <c r="F243" s="6">
        <f t="shared" si="17"/>
        <v>0.79224388860671446</v>
      </c>
      <c r="G243" s="6">
        <f t="shared" si="18"/>
        <v>0.62765037903468823</v>
      </c>
      <c r="H243" s="41">
        <f t="shared" si="19"/>
        <v>5.0764688944567829E-2</v>
      </c>
    </row>
    <row r="244" spans="2:8">
      <c r="B244" s="48">
        <v>44133.291666666664</v>
      </c>
      <c r="C244" s="6">
        <v>15.956200000000001</v>
      </c>
      <c r="D244" s="40">
        <f t="shared" si="15"/>
        <v>15.598277561113932</v>
      </c>
      <c r="E244" s="6">
        <f t="shared" si="16"/>
        <v>0.35792243888606912</v>
      </c>
      <c r="F244" s="6">
        <f t="shared" si="17"/>
        <v>0.35792243888606912</v>
      </c>
      <c r="G244" s="6">
        <f t="shared" si="18"/>
        <v>0.12810847225815189</v>
      </c>
      <c r="H244" s="41">
        <f t="shared" si="19"/>
        <v>2.243155882265634E-2</v>
      </c>
    </row>
    <row r="245" spans="2:8">
      <c r="B245" s="48">
        <v>44134.291666666664</v>
      </c>
      <c r="C245" s="6">
        <v>16.0002</v>
      </c>
      <c r="D245" s="40">
        <f t="shared" si="15"/>
        <v>15.952620775611141</v>
      </c>
      <c r="E245" s="6">
        <f t="shared" si="16"/>
        <v>4.7579224388858421E-2</v>
      </c>
      <c r="F245" s="6">
        <f t="shared" si="17"/>
        <v>4.7579224388858421E-2</v>
      </c>
      <c r="G245" s="6">
        <f t="shared" si="18"/>
        <v>2.26378259344534E-3</v>
      </c>
      <c r="H245" s="41">
        <f t="shared" si="19"/>
        <v>2.9736643534992325E-3</v>
      </c>
    </row>
    <row r="246" spans="2:8">
      <c r="B246" s="48">
        <v>44137.291666666664</v>
      </c>
      <c r="C246" s="6">
        <v>16.3521</v>
      </c>
      <c r="D246" s="40">
        <f t="shared" si="15"/>
        <v>15.999724207756111</v>
      </c>
      <c r="E246" s="6">
        <f t="shared" si="16"/>
        <v>0.3523757922438886</v>
      </c>
      <c r="F246" s="6">
        <f t="shared" si="17"/>
        <v>0.3523757922438886</v>
      </c>
      <c r="G246" s="6">
        <f t="shared" si="18"/>
        <v>0.12416869895950813</v>
      </c>
      <c r="H246" s="41">
        <f t="shared" si="19"/>
        <v>2.1549268426923063E-2</v>
      </c>
    </row>
    <row r="247" spans="2:8">
      <c r="B247" s="48">
        <v>44138.291666666664</v>
      </c>
      <c r="C247" s="6">
        <v>16.5261</v>
      </c>
      <c r="D247" s="40">
        <f t="shared" si="15"/>
        <v>16.348576242077563</v>
      </c>
      <c r="E247" s="6">
        <f t="shared" si="16"/>
        <v>0.17752375792243669</v>
      </c>
      <c r="F247" s="6">
        <f t="shared" si="17"/>
        <v>0.17752375792243669</v>
      </c>
      <c r="G247" s="6">
        <f t="shared" si="18"/>
        <v>3.1514684626903905E-2</v>
      </c>
      <c r="H247" s="41">
        <f t="shared" si="19"/>
        <v>1.0742023703259492E-2</v>
      </c>
    </row>
    <row r="248" spans="2:8">
      <c r="B248" s="48">
        <v>44139.291666666664</v>
      </c>
      <c r="C248" s="6">
        <v>16.5261</v>
      </c>
      <c r="D248" s="40">
        <f t="shared" si="15"/>
        <v>16.524324762420775</v>
      </c>
      <c r="E248" s="6">
        <f t="shared" si="16"/>
        <v>1.7752375792241537E-3</v>
      </c>
      <c r="F248" s="6">
        <f t="shared" si="17"/>
        <v>1.7752375792241537E-3</v>
      </c>
      <c r="G248" s="6">
        <f t="shared" si="18"/>
        <v>3.1514684626896334E-6</v>
      </c>
      <c r="H248" s="41">
        <f t="shared" si="19"/>
        <v>1.0742023703258202E-4</v>
      </c>
    </row>
    <row r="249" spans="2:8">
      <c r="B249" s="48">
        <v>44140.291666666664</v>
      </c>
      <c r="C249" s="6">
        <v>17.287299999999998</v>
      </c>
      <c r="D249" s="40">
        <f t="shared" si="15"/>
        <v>16.526082247624206</v>
      </c>
      <c r="E249" s="6">
        <f t="shared" si="16"/>
        <v>0.76121775237579214</v>
      </c>
      <c r="F249" s="6">
        <f t="shared" si="17"/>
        <v>0.76121775237579214</v>
      </c>
      <c r="G249" s="6">
        <f t="shared" si="18"/>
        <v>0.57945246653205285</v>
      </c>
      <c r="H249" s="41">
        <f t="shared" si="19"/>
        <v>4.4033351210182745E-2</v>
      </c>
    </row>
    <row r="250" spans="2:8">
      <c r="B250" s="48">
        <v>44141.291666666664</v>
      </c>
      <c r="C250" s="6">
        <v>17.0961</v>
      </c>
      <c r="D250" s="40">
        <f t="shared" si="15"/>
        <v>17.279687822476241</v>
      </c>
      <c r="E250" s="6">
        <f t="shared" si="16"/>
        <v>-0.18358782247624106</v>
      </c>
      <c r="F250" s="6">
        <f t="shared" si="17"/>
        <v>0.18358782247624106</v>
      </c>
      <c r="G250" s="6">
        <f t="shared" si="18"/>
        <v>3.3704488561567804E-2</v>
      </c>
      <c r="H250" s="41">
        <f t="shared" si="19"/>
        <v>1.0738579118994453E-2</v>
      </c>
    </row>
    <row r="251" spans="2:8">
      <c r="B251" s="48">
        <v>44144.291666666664</v>
      </c>
      <c r="C251" s="6">
        <v>16.564399999999999</v>
      </c>
      <c r="D251" s="40">
        <f t="shared" si="15"/>
        <v>17.09793587822476</v>
      </c>
      <c r="E251" s="6">
        <f t="shared" si="16"/>
        <v>-0.53353587822476101</v>
      </c>
      <c r="F251" s="6">
        <f t="shared" si="17"/>
        <v>0.53353587822476101</v>
      </c>
      <c r="G251" s="6">
        <f t="shared" si="18"/>
        <v>0.28466053335306701</v>
      </c>
      <c r="H251" s="41">
        <f t="shared" si="19"/>
        <v>3.2209791977056881E-2</v>
      </c>
    </row>
    <row r="252" spans="2:8">
      <c r="B252" s="48">
        <v>44145.291666666664</v>
      </c>
      <c r="C252" s="6">
        <v>16.430499999999999</v>
      </c>
      <c r="D252" s="40">
        <f t="shared" si="15"/>
        <v>16.569735358782246</v>
      </c>
      <c r="E252" s="6">
        <f t="shared" si="16"/>
        <v>-0.13923535878224769</v>
      </c>
      <c r="F252" s="6">
        <f t="shared" si="17"/>
        <v>0.13923535878224769</v>
      </c>
      <c r="G252" s="6">
        <f t="shared" si="18"/>
        <v>1.9386485135221239E-2</v>
      </c>
      <c r="H252" s="41">
        <f t="shared" si="19"/>
        <v>8.4742009544595542E-3</v>
      </c>
    </row>
    <row r="253" spans="2:8">
      <c r="B253" s="48">
        <v>44146.291666666664</v>
      </c>
      <c r="C253" s="6">
        <v>16.8475</v>
      </c>
      <c r="D253" s="40">
        <f t="shared" si="15"/>
        <v>16.431892353587823</v>
      </c>
      <c r="E253" s="6">
        <f t="shared" si="16"/>
        <v>0.41560764641217673</v>
      </c>
      <c r="F253" s="6">
        <f t="shared" si="17"/>
        <v>0.41560764641217673</v>
      </c>
      <c r="G253" s="6">
        <f t="shared" si="18"/>
        <v>0.17272971575626891</v>
      </c>
      <c r="H253" s="41">
        <f t="shared" si="19"/>
        <v>2.4668802279992682E-2</v>
      </c>
    </row>
    <row r="254" spans="2:8">
      <c r="B254" s="48">
        <v>44147.291666666664</v>
      </c>
      <c r="C254" s="6">
        <v>16.66</v>
      </c>
      <c r="D254" s="40">
        <f t="shared" si="15"/>
        <v>16.843343923535876</v>
      </c>
      <c r="E254" s="6">
        <f t="shared" si="16"/>
        <v>-0.18334392353587603</v>
      </c>
      <c r="F254" s="6">
        <f t="shared" si="17"/>
        <v>0.18334392353587603</v>
      </c>
      <c r="G254" s="6">
        <f t="shared" si="18"/>
        <v>3.3614994297529156E-2</v>
      </c>
      <c r="H254" s="41">
        <f t="shared" si="19"/>
        <v>1.1005037427123412E-2</v>
      </c>
    </row>
    <row r="255" spans="2:8">
      <c r="B255" s="48">
        <v>44148.291666666664</v>
      </c>
      <c r="C255" s="6">
        <v>17.159199999999998</v>
      </c>
      <c r="D255" s="40">
        <f t="shared" si="15"/>
        <v>16.661833439235359</v>
      </c>
      <c r="E255" s="6">
        <f t="shared" si="16"/>
        <v>0.49736656076463959</v>
      </c>
      <c r="F255" s="6">
        <f t="shared" si="17"/>
        <v>0.49736656076463959</v>
      </c>
      <c r="G255" s="6">
        <f t="shared" si="18"/>
        <v>0.24737349576684592</v>
      </c>
      <c r="H255" s="41">
        <f t="shared" si="19"/>
        <v>2.8985416614098539E-2</v>
      </c>
    </row>
    <row r="256" spans="2:8">
      <c r="B256" s="48">
        <v>44151.291666666664</v>
      </c>
      <c r="C256" s="6">
        <v>17.2988</v>
      </c>
      <c r="D256" s="40">
        <f t="shared" si="15"/>
        <v>17.154226334392352</v>
      </c>
      <c r="E256" s="6">
        <f t="shared" si="16"/>
        <v>0.14457366560764839</v>
      </c>
      <c r="F256" s="6">
        <f t="shared" si="17"/>
        <v>0.14457366560764839</v>
      </c>
      <c r="G256" s="6">
        <f t="shared" si="18"/>
        <v>2.0901544787232135E-2</v>
      </c>
      <c r="H256" s="41">
        <f t="shared" si="19"/>
        <v>8.3574389904298788E-3</v>
      </c>
    </row>
    <row r="257" spans="2:8">
      <c r="B257" s="48">
        <v>44152.291666666664</v>
      </c>
      <c r="C257" s="6">
        <v>17.157299999999999</v>
      </c>
      <c r="D257" s="40">
        <f t="shared" si="15"/>
        <v>17.297354263343923</v>
      </c>
      <c r="E257" s="6">
        <f t="shared" si="16"/>
        <v>-0.14005426334392368</v>
      </c>
      <c r="F257" s="6">
        <f t="shared" si="17"/>
        <v>0.14005426334392368</v>
      </c>
      <c r="G257" s="6">
        <f t="shared" si="18"/>
        <v>1.9615196680809126E-2</v>
      </c>
      <c r="H257" s="41">
        <f t="shared" si="19"/>
        <v>8.162954739027917E-3</v>
      </c>
    </row>
    <row r="258" spans="2:8">
      <c r="B258" s="48">
        <v>44153.291666666664</v>
      </c>
      <c r="C258" s="6">
        <v>16.8781</v>
      </c>
      <c r="D258" s="40">
        <f t="shared" si="15"/>
        <v>17.15870054263344</v>
      </c>
      <c r="E258" s="6">
        <f t="shared" si="16"/>
        <v>-0.28060054263344014</v>
      </c>
      <c r="F258" s="6">
        <f t="shared" si="17"/>
        <v>0.28060054263344014</v>
      </c>
      <c r="G258" s="6">
        <f t="shared" si="18"/>
        <v>7.8736664526181055E-2</v>
      </c>
      <c r="H258" s="41">
        <f t="shared" si="19"/>
        <v>1.6625126206945104E-2</v>
      </c>
    </row>
    <row r="259" spans="2:8">
      <c r="B259" s="48">
        <v>44154.291666666664</v>
      </c>
      <c r="C259" s="6">
        <v>16.992799999999999</v>
      </c>
      <c r="D259" s="40">
        <f t="shared" si="15"/>
        <v>16.880906005426336</v>
      </c>
      <c r="E259" s="6">
        <f t="shared" si="16"/>
        <v>0.11189399457366278</v>
      </c>
      <c r="F259" s="6">
        <f t="shared" si="17"/>
        <v>0.11189399457366278</v>
      </c>
      <c r="G259" s="6">
        <f t="shared" si="18"/>
        <v>1.2520266021650876E-2</v>
      </c>
      <c r="H259" s="41">
        <f t="shared" si="19"/>
        <v>6.5847885324174229E-3</v>
      </c>
    </row>
    <row r="260" spans="2:8">
      <c r="B260" s="48">
        <v>44155.291666666664</v>
      </c>
      <c r="C260" s="6">
        <v>17.2089</v>
      </c>
      <c r="D260" s="40">
        <f t="shared" ref="D260:D323" si="20">alpha*C259+(1-alpha)*D259</f>
        <v>16.991681060054265</v>
      </c>
      <c r="E260" s="6">
        <f t="shared" ref="E260:E323" si="21">C260-D260</f>
        <v>0.21721893994573449</v>
      </c>
      <c r="F260" s="6">
        <f t="shared" ref="F260:F323" si="22">ABS(E260)</f>
        <v>0.21721893994573449</v>
      </c>
      <c r="G260" s="6">
        <f t="shared" ref="G260:G323" si="23">E260^2</f>
        <v>4.7184067871148608E-2</v>
      </c>
      <c r="H260" s="41">
        <f t="shared" ref="H260:H323" si="24">F260/C260</f>
        <v>1.2622476738532649E-2</v>
      </c>
    </row>
    <row r="261" spans="2:8">
      <c r="B261" s="48">
        <v>44158.291666666664</v>
      </c>
      <c r="C261" s="6">
        <v>17.172599999999999</v>
      </c>
      <c r="D261" s="40">
        <f t="shared" si="20"/>
        <v>17.206727810600544</v>
      </c>
      <c r="E261" s="6">
        <f t="shared" si="21"/>
        <v>-3.4127810600544706E-2</v>
      </c>
      <c r="F261" s="6">
        <f t="shared" si="22"/>
        <v>3.4127810600544706E-2</v>
      </c>
      <c r="G261" s="6">
        <f t="shared" si="23"/>
        <v>1.1647074563866516E-3</v>
      </c>
      <c r="H261" s="41">
        <f t="shared" si="24"/>
        <v>1.9873409152105508E-3</v>
      </c>
    </row>
    <row r="262" spans="2:8">
      <c r="B262" s="48">
        <v>44159.291666666664</v>
      </c>
      <c r="C262" s="6">
        <v>17.3658</v>
      </c>
      <c r="D262" s="40">
        <f t="shared" si="20"/>
        <v>17.172941278106006</v>
      </c>
      <c r="E262" s="6">
        <f t="shared" si="21"/>
        <v>0.19285872189399456</v>
      </c>
      <c r="F262" s="6">
        <f t="shared" si="22"/>
        <v>0.19285872189399456</v>
      </c>
      <c r="G262" s="6">
        <f t="shared" si="23"/>
        <v>3.7194486610585137E-2</v>
      </c>
      <c r="H262" s="41">
        <f t="shared" si="24"/>
        <v>1.1105662963640866E-2</v>
      </c>
    </row>
    <row r="263" spans="2:8">
      <c r="B263" s="48">
        <v>44160.291666666664</v>
      </c>
      <c r="C263" s="6">
        <v>17.830500000000001</v>
      </c>
      <c r="D263" s="40">
        <f t="shared" si="20"/>
        <v>17.363871412781062</v>
      </c>
      <c r="E263" s="6">
        <f t="shared" si="21"/>
        <v>0.46662858721893841</v>
      </c>
      <c r="F263" s="6">
        <f t="shared" si="22"/>
        <v>0.46662858721893841</v>
      </c>
      <c r="G263" s="6">
        <f t="shared" si="23"/>
        <v>0.21774223840994242</v>
      </c>
      <c r="H263" s="41">
        <f t="shared" si="24"/>
        <v>2.6170246892624344E-2</v>
      </c>
    </row>
    <row r="264" spans="2:8">
      <c r="B264" s="48">
        <v>44162.291666666664</v>
      </c>
      <c r="C264" s="6">
        <v>17.991099999999999</v>
      </c>
      <c r="D264" s="40">
        <f t="shared" si="20"/>
        <v>17.82583371412781</v>
      </c>
      <c r="E264" s="6">
        <f t="shared" si="21"/>
        <v>0.16526628587218894</v>
      </c>
      <c r="F264" s="6">
        <f t="shared" si="22"/>
        <v>0.16526628587218894</v>
      </c>
      <c r="G264" s="6">
        <f t="shared" si="23"/>
        <v>2.7312945245988079E-2</v>
      </c>
      <c r="H264" s="41">
        <f t="shared" si="24"/>
        <v>9.1860022940336589E-3</v>
      </c>
    </row>
    <row r="265" spans="2:8">
      <c r="B265" s="48">
        <v>44165.291666666664</v>
      </c>
      <c r="C265" s="6">
        <v>17.841999999999999</v>
      </c>
      <c r="D265" s="40">
        <f t="shared" si="20"/>
        <v>17.989447337141279</v>
      </c>
      <c r="E265" s="6">
        <f t="shared" si="21"/>
        <v>-0.14744733714127989</v>
      </c>
      <c r="F265" s="6">
        <f t="shared" si="22"/>
        <v>0.14744733714127989</v>
      </c>
      <c r="G265" s="6">
        <f t="shared" si="23"/>
        <v>2.1740717230054257E-2</v>
      </c>
      <c r="H265" s="41">
        <f t="shared" si="24"/>
        <v>8.2640588017755794E-3</v>
      </c>
    </row>
    <row r="266" spans="2:8">
      <c r="B266" s="48">
        <v>44166.291666666664</v>
      </c>
      <c r="C266" s="6">
        <v>18.107800000000001</v>
      </c>
      <c r="D266" s="40">
        <f t="shared" si="20"/>
        <v>17.843474473371412</v>
      </c>
      <c r="E266" s="6">
        <f t="shared" si="21"/>
        <v>0.2643255266285891</v>
      </c>
      <c r="F266" s="6">
        <f t="shared" si="22"/>
        <v>0.2643255266285891</v>
      </c>
      <c r="G266" s="6">
        <f t="shared" si="23"/>
        <v>6.986798402748097E-2</v>
      </c>
      <c r="H266" s="41">
        <f t="shared" si="24"/>
        <v>1.4597329693755679E-2</v>
      </c>
    </row>
    <row r="267" spans="2:8">
      <c r="B267" s="48">
        <v>44167.291666666664</v>
      </c>
      <c r="C267" s="6">
        <v>17.713799999999999</v>
      </c>
      <c r="D267" s="40">
        <f t="shared" si="20"/>
        <v>18.105156744733716</v>
      </c>
      <c r="E267" s="6">
        <f t="shared" si="21"/>
        <v>-0.39135674473371651</v>
      </c>
      <c r="F267" s="6">
        <f t="shared" si="22"/>
        <v>0.39135674473371651</v>
      </c>
      <c r="G267" s="6">
        <f t="shared" si="23"/>
        <v>0.15316010164857136</v>
      </c>
      <c r="H267" s="41">
        <f t="shared" si="24"/>
        <v>2.2093325245498792E-2</v>
      </c>
    </row>
    <row r="268" spans="2:8">
      <c r="B268" s="48">
        <v>44168.291666666664</v>
      </c>
      <c r="C268" s="6">
        <v>17.9452</v>
      </c>
      <c r="D268" s="40">
        <f t="shared" si="20"/>
        <v>17.717713567447337</v>
      </c>
      <c r="E268" s="6">
        <f t="shared" si="21"/>
        <v>0.22748643255266288</v>
      </c>
      <c r="F268" s="6">
        <f t="shared" si="22"/>
        <v>0.22748643255266288</v>
      </c>
      <c r="G268" s="6">
        <f t="shared" si="23"/>
        <v>5.1750076995537235E-2</v>
      </c>
      <c r="H268" s="41">
        <f t="shared" si="24"/>
        <v>1.2676728738195333E-2</v>
      </c>
    </row>
    <row r="269" spans="2:8">
      <c r="B269" s="48">
        <v>44169.291666666664</v>
      </c>
      <c r="C269" s="6">
        <v>18.054300000000001</v>
      </c>
      <c r="D269" s="40">
        <f t="shared" si="20"/>
        <v>17.942925135674471</v>
      </c>
      <c r="E269" s="6">
        <f t="shared" si="21"/>
        <v>0.1113748643255299</v>
      </c>
      <c r="F269" s="6">
        <f t="shared" si="22"/>
        <v>0.1113748643255299</v>
      </c>
      <c r="G269" s="6">
        <f t="shared" si="23"/>
        <v>1.2404360403530193E-2</v>
      </c>
      <c r="H269" s="41">
        <f t="shared" si="24"/>
        <v>6.1688829988163427E-3</v>
      </c>
    </row>
    <row r="270" spans="2:8">
      <c r="B270" s="48">
        <v>44172.291666666664</v>
      </c>
      <c r="C270" s="6">
        <v>17.855399999999999</v>
      </c>
      <c r="D270" s="40">
        <f t="shared" si="20"/>
        <v>18.053186251356745</v>
      </c>
      <c r="E270" s="6">
        <f t="shared" si="21"/>
        <v>-0.19778625135674588</v>
      </c>
      <c r="F270" s="6">
        <f t="shared" si="22"/>
        <v>0.19778625135674588</v>
      </c>
      <c r="G270" s="6">
        <f t="shared" si="23"/>
        <v>3.9119401225753858E-2</v>
      </c>
      <c r="H270" s="41">
        <f t="shared" si="24"/>
        <v>1.1077111202031089E-2</v>
      </c>
    </row>
    <row r="271" spans="2:8">
      <c r="B271" s="48">
        <v>44173.291666666664</v>
      </c>
      <c r="C271" s="6">
        <v>17.857299999999999</v>
      </c>
      <c r="D271" s="40">
        <f t="shared" si="20"/>
        <v>17.857377862513566</v>
      </c>
      <c r="E271" s="6">
        <f t="shared" si="21"/>
        <v>-7.786251356733942E-5</v>
      </c>
      <c r="F271" s="6">
        <f t="shared" si="22"/>
        <v>7.786251356733942E-5</v>
      </c>
      <c r="G271" s="6">
        <f t="shared" si="23"/>
        <v>6.0625710190241151E-9</v>
      </c>
      <c r="H271" s="41">
        <f t="shared" si="24"/>
        <v>4.3602623894619805E-6</v>
      </c>
    </row>
    <row r="272" spans="2:8">
      <c r="B272" s="48">
        <v>44174.291666666664</v>
      </c>
      <c r="C272" s="6">
        <v>18.002600000000001</v>
      </c>
      <c r="D272" s="40">
        <f t="shared" si="20"/>
        <v>17.857300778625135</v>
      </c>
      <c r="E272" s="6">
        <f t="shared" si="21"/>
        <v>0.14529922137486651</v>
      </c>
      <c r="F272" s="6">
        <f t="shared" si="22"/>
        <v>0.14529922137486651</v>
      </c>
      <c r="G272" s="6">
        <f t="shared" si="23"/>
        <v>2.1111863732142463E-2</v>
      </c>
      <c r="H272" s="41">
        <f t="shared" si="24"/>
        <v>8.0710131522594795E-3</v>
      </c>
    </row>
    <row r="273" spans="2:8">
      <c r="B273" s="48">
        <v>44175.291666666664</v>
      </c>
      <c r="C273" s="6">
        <v>17.995000000000001</v>
      </c>
      <c r="D273" s="40">
        <f t="shared" si="20"/>
        <v>18.001147007786251</v>
      </c>
      <c r="E273" s="6">
        <f t="shared" si="21"/>
        <v>-6.1470077862502137E-3</v>
      </c>
      <c r="F273" s="6">
        <f t="shared" si="22"/>
        <v>6.1470077862502137E-3</v>
      </c>
      <c r="G273" s="6">
        <f t="shared" si="23"/>
        <v>3.778570472422075E-5</v>
      </c>
      <c r="H273" s="41">
        <f t="shared" si="24"/>
        <v>3.4159532015838921E-4</v>
      </c>
    </row>
    <row r="274" spans="2:8">
      <c r="B274" s="48">
        <v>44176.291666666664</v>
      </c>
      <c r="C274" s="6">
        <v>18.107800000000001</v>
      </c>
      <c r="D274" s="40">
        <f t="shared" si="20"/>
        <v>17.995061470077861</v>
      </c>
      <c r="E274" s="6">
        <f t="shared" si="21"/>
        <v>0.11273852992214017</v>
      </c>
      <c r="F274" s="6">
        <f t="shared" si="22"/>
        <v>0.11273852992214017</v>
      </c>
      <c r="G274" s="6">
        <f t="shared" si="23"/>
        <v>1.2709976129005296E-2</v>
      </c>
      <c r="H274" s="41">
        <f t="shared" si="24"/>
        <v>6.2259650494339552E-3</v>
      </c>
    </row>
    <row r="275" spans="2:8">
      <c r="B275" s="48">
        <v>44179.291666666664</v>
      </c>
      <c r="C275" s="6">
        <v>17.857299999999999</v>
      </c>
      <c r="D275" s="40">
        <f t="shared" si="20"/>
        <v>18.106672614700781</v>
      </c>
      <c r="E275" s="6">
        <f t="shared" si="21"/>
        <v>-0.24937261470078198</v>
      </c>
      <c r="F275" s="6">
        <f t="shared" si="22"/>
        <v>0.24937261470078198</v>
      </c>
      <c r="G275" s="6">
        <f t="shared" si="23"/>
        <v>6.2186700962704664E-2</v>
      </c>
      <c r="H275" s="41">
        <f t="shared" si="24"/>
        <v>1.3964743533500697E-2</v>
      </c>
    </row>
    <row r="276" spans="2:8">
      <c r="B276" s="48">
        <v>44180.291666666664</v>
      </c>
      <c r="C276" s="6">
        <v>18.006399999999999</v>
      </c>
      <c r="D276" s="40">
        <f t="shared" si="20"/>
        <v>17.859793726147007</v>
      </c>
      <c r="E276" s="6">
        <f t="shared" si="21"/>
        <v>0.14660627385299208</v>
      </c>
      <c r="F276" s="6">
        <f t="shared" si="22"/>
        <v>0.14660627385299208</v>
      </c>
      <c r="G276" s="6">
        <f t="shared" si="23"/>
        <v>2.1493399533058507E-2</v>
      </c>
      <c r="H276" s="41">
        <f t="shared" si="24"/>
        <v>8.1418980947325446E-3</v>
      </c>
    </row>
    <row r="277" spans="2:8">
      <c r="B277" s="48">
        <v>44181.291666666664</v>
      </c>
      <c r="C277" s="6">
        <v>18.190100000000001</v>
      </c>
      <c r="D277" s="40">
        <f t="shared" si="20"/>
        <v>18.00493393726147</v>
      </c>
      <c r="E277" s="6">
        <f t="shared" si="21"/>
        <v>0.18516606273853142</v>
      </c>
      <c r="F277" s="6">
        <f t="shared" si="22"/>
        <v>0.18516606273853142</v>
      </c>
      <c r="G277" s="6">
        <f t="shared" si="23"/>
        <v>3.4286470790089757E-2</v>
      </c>
      <c r="H277" s="41">
        <f t="shared" si="24"/>
        <v>1.0179496689876989E-2</v>
      </c>
    </row>
    <row r="278" spans="2:8">
      <c r="B278" s="48">
        <v>44182.291666666664</v>
      </c>
      <c r="C278" s="6">
        <v>18.555299999999999</v>
      </c>
      <c r="D278" s="40">
        <f t="shared" si="20"/>
        <v>18.188248339372617</v>
      </c>
      <c r="E278" s="6">
        <f t="shared" si="21"/>
        <v>0.36705166062738215</v>
      </c>
      <c r="F278" s="6">
        <f t="shared" si="22"/>
        <v>0.36705166062738215</v>
      </c>
      <c r="G278" s="6">
        <f t="shared" si="23"/>
        <v>0.13472692156931892</v>
      </c>
      <c r="H278" s="41">
        <f t="shared" si="24"/>
        <v>1.9781499659255426E-2</v>
      </c>
    </row>
    <row r="279" spans="2:8">
      <c r="B279" s="48">
        <v>44183.291666666664</v>
      </c>
      <c r="C279" s="6">
        <v>18.878599999999999</v>
      </c>
      <c r="D279" s="40">
        <f t="shared" si="20"/>
        <v>18.551629483393725</v>
      </c>
      <c r="E279" s="6">
        <f t="shared" si="21"/>
        <v>0.32697051660627352</v>
      </c>
      <c r="F279" s="6">
        <f t="shared" si="22"/>
        <v>0.32697051660627352</v>
      </c>
      <c r="G279" s="6">
        <f t="shared" si="23"/>
        <v>0.10690971872977338</v>
      </c>
      <c r="H279" s="41">
        <f t="shared" si="24"/>
        <v>1.7319637928992274E-2</v>
      </c>
    </row>
    <row r="280" spans="2:8">
      <c r="B280" s="48">
        <v>44186.291666666664</v>
      </c>
      <c r="C280" s="6">
        <v>19.0105</v>
      </c>
      <c r="D280" s="40">
        <f t="shared" si="20"/>
        <v>18.875330294833937</v>
      </c>
      <c r="E280" s="6">
        <f t="shared" si="21"/>
        <v>0.13516970516606364</v>
      </c>
      <c r="F280" s="6">
        <f t="shared" si="22"/>
        <v>0.13516970516606364</v>
      </c>
      <c r="G280" s="6">
        <f t="shared" si="23"/>
        <v>1.8270849194680569E-2</v>
      </c>
      <c r="H280" s="41">
        <f t="shared" si="24"/>
        <v>7.1102656514065192E-3</v>
      </c>
    </row>
    <row r="281" spans="2:8">
      <c r="B281" s="48">
        <v>44187.291666666664</v>
      </c>
      <c r="C281" s="6">
        <v>18.639500000000002</v>
      </c>
      <c r="D281" s="40">
        <f t="shared" si="20"/>
        <v>19.00914830294834</v>
      </c>
      <c r="E281" s="6">
        <f t="shared" si="21"/>
        <v>-0.36964830294833817</v>
      </c>
      <c r="F281" s="6">
        <f t="shared" si="22"/>
        <v>0.36964830294833817</v>
      </c>
      <c r="G281" s="6">
        <f t="shared" si="23"/>
        <v>0.13663986787258639</v>
      </c>
      <c r="H281" s="41">
        <f t="shared" si="24"/>
        <v>1.9831449499629183E-2</v>
      </c>
    </row>
    <row r="282" spans="2:8">
      <c r="B282" s="48">
        <v>44188.291666666664</v>
      </c>
      <c r="C282" s="6">
        <v>18.639500000000002</v>
      </c>
      <c r="D282" s="40">
        <f t="shared" si="20"/>
        <v>18.643196483029485</v>
      </c>
      <c r="E282" s="6">
        <f t="shared" si="21"/>
        <v>-3.6964830294827777E-3</v>
      </c>
      <c r="F282" s="6">
        <f t="shared" si="22"/>
        <v>3.6964830294827777E-3</v>
      </c>
      <c r="G282" s="6">
        <f t="shared" si="23"/>
        <v>1.3663986787254175E-5</v>
      </c>
      <c r="H282" s="41">
        <f t="shared" si="24"/>
        <v>1.9831449499625942E-4</v>
      </c>
    </row>
    <row r="283" spans="2:8">
      <c r="B283" s="48">
        <v>44189.291666666664</v>
      </c>
      <c r="C283" s="6">
        <v>18.520900000000001</v>
      </c>
      <c r="D283" s="40">
        <f t="shared" si="20"/>
        <v>18.639536964830295</v>
      </c>
      <c r="E283" s="6">
        <f t="shared" si="21"/>
        <v>-0.11863696483029429</v>
      </c>
      <c r="F283" s="6">
        <f t="shared" si="22"/>
        <v>0.11863696483029429</v>
      </c>
      <c r="G283" s="6">
        <f t="shared" si="23"/>
        <v>1.4074729424144485E-2</v>
      </c>
      <c r="H283" s="41">
        <f t="shared" si="24"/>
        <v>6.405572344232423E-3</v>
      </c>
    </row>
    <row r="284" spans="2:8">
      <c r="B284" s="48">
        <v>44193.291666666664</v>
      </c>
      <c r="C284" s="6">
        <v>18.7332</v>
      </c>
      <c r="D284" s="40">
        <f t="shared" si="20"/>
        <v>18.522086369648303</v>
      </c>
      <c r="E284" s="6">
        <f t="shared" si="21"/>
        <v>0.21111363035169717</v>
      </c>
      <c r="F284" s="6">
        <f t="shared" si="22"/>
        <v>0.21111363035169717</v>
      </c>
      <c r="G284" s="6">
        <f t="shared" si="23"/>
        <v>4.4568964920273034E-2</v>
      </c>
      <c r="H284" s="41">
        <f t="shared" si="24"/>
        <v>1.1269491082767341E-2</v>
      </c>
    </row>
    <row r="285" spans="2:8">
      <c r="B285" s="48">
        <v>44194.291666666664</v>
      </c>
      <c r="C285" s="6">
        <v>19.2075</v>
      </c>
      <c r="D285" s="40">
        <f t="shared" si="20"/>
        <v>18.731088863696481</v>
      </c>
      <c r="E285" s="6">
        <f t="shared" si="21"/>
        <v>0.47641113630351839</v>
      </c>
      <c r="F285" s="6">
        <f t="shared" si="22"/>
        <v>0.47641113630351839</v>
      </c>
      <c r="G285" s="6">
        <f t="shared" si="23"/>
        <v>0.22696757079400959</v>
      </c>
      <c r="H285" s="41">
        <f t="shared" si="24"/>
        <v>2.4803391191124218E-2</v>
      </c>
    </row>
    <row r="286" spans="2:8">
      <c r="B286" s="48">
        <v>44195.291666666664</v>
      </c>
      <c r="C286" s="6">
        <v>19.2745</v>
      </c>
      <c r="D286" s="40">
        <f t="shared" si="20"/>
        <v>19.202735888636965</v>
      </c>
      <c r="E286" s="6">
        <f t="shared" si="21"/>
        <v>7.1764111363034289E-2</v>
      </c>
      <c r="F286" s="6">
        <f t="shared" si="22"/>
        <v>7.1764111363034289E-2</v>
      </c>
      <c r="G286" s="6">
        <f t="shared" si="23"/>
        <v>5.1500876797259867E-3</v>
      </c>
      <c r="H286" s="41">
        <f t="shared" si="24"/>
        <v>3.723267081534374E-3</v>
      </c>
    </row>
    <row r="287" spans="2:8">
      <c r="B287" s="48">
        <v>44196.291666666664</v>
      </c>
      <c r="C287" s="6">
        <v>19.335699999999999</v>
      </c>
      <c r="D287" s="40">
        <f t="shared" si="20"/>
        <v>19.273782358886372</v>
      </c>
      <c r="E287" s="6">
        <f t="shared" si="21"/>
        <v>6.1917641113627297E-2</v>
      </c>
      <c r="F287" s="6">
        <f t="shared" si="22"/>
        <v>6.1917641113627297E-2</v>
      </c>
      <c r="G287" s="6">
        <f t="shared" si="23"/>
        <v>3.8337942810759496E-3</v>
      </c>
      <c r="H287" s="41">
        <f t="shared" si="24"/>
        <v>3.2022446104163437E-3</v>
      </c>
    </row>
    <row r="288" spans="2:8">
      <c r="B288" s="48">
        <v>44200.291666666664</v>
      </c>
      <c r="C288" s="6">
        <v>19.1387</v>
      </c>
      <c r="D288" s="40">
        <f t="shared" si="20"/>
        <v>19.335080823588864</v>
      </c>
      <c r="E288" s="6">
        <f t="shared" si="21"/>
        <v>-0.19638082358886422</v>
      </c>
      <c r="F288" s="6">
        <f t="shared" si="22"/>
        <v>0.19638082358886422</v>
      </c>
      <c r="G288" s="6">
        <f t="shared" si="23"/>
        <v>3.8565427873440611E-2</v>
      </c>
      <c r="H288" s="41">
        <f t="shared" si="24"/>
        <v>1.0260928045732689E-2</v>
      </c>
    </row>
    <row r="289" spans="2:8">
      <c r="B289" s="48">
        <v>44201.291666666664</v>
      </c>
      <c r="C289" s="6">
        <v>19.720099999999999</v>
      </c>
      <c r="D289" s="40">
        <f t="shared" si="20"/>
        <v>19.140663808235889</v>
      </c>
      <c r="E289" s="6">
        <f t="shared" si="21"/>
        <v>0.57943619176410976</v>
      </c>
      <c r="F289" s="6">
        <f t="shared" si="22"/>
        <v>0.57943619176410976</v>
      </c>
      <c r="G289" s="6">
        <f t="shared" si="23"/>
        <v>0.3357463003260942</v>
      </c>
      <c r="H289" s="41">
        <f t="shared" si="24"/>
        <v>2.9383025023408088E-2</v>
      </c>
    </row>
    <row r="290" spans="2:8">
      <c r="B290" s="48">
        <v>44202.291666666664</v>
      </c>
      <c r="C290" s="6">
        <v>19.331800000000001</v>
      </c>
      <c r="D290" s="40">
        <f t="shared" si="20"/>
        <v>19.714305638082358</v>
      </c>
      <c r="E290" s="6">
        <f t="shared" si="21"/>
        <v>-0.38250563808235682</v>
      </c>
      <c r="F290" s="6">
        <f t="shared" si="22"/>
        <v>0.38250563808235682</v>
      </c>
      <c r="G290" s="6">
        <f t="shared" si="23"/>
        <v>0.14631056316479094</v>
      </c>
      <c r="H290" s="41">
        <f t="shared" si="24"/>
        <v>1.9786343645307566E-2</v>
      </c>
    </row>
    <row r="291" spans="2:8">
      <c r="B291" s="48">
        <v>44203.291666666664</v>
      </c>
      <c r="C291" s="6">
        <v>19.5078</v>
      </c>
      <c r="D291" s="40">
        <f t="shared" si="20"/>
        <v>19.335625056380824</v>
      </c>
      <c r="E291" s="6">
        <f t="shared" si="21"/>
        <v>0.17217494361917574</v>
      </c>
      <c r="F291" s="6">
        <f t="shared" si="22"/>
        <v>0.17217494361917574</v>
      </c>
      <c r="G291" s="6">
        <f t="shared" si="23"/>
        <v>2.9644211210266343E-2</v>
      </c>
      <c r="H291" s="41">
        <f t="shared" si="24"/>
        <v>8.8259539066002177E-3</v>
      </c>
    </row>
    <row r="292" spans="2:8">
      <c r="B292" s="48">
        <v>44204.291666666664</v>
      </c>
      <c r="C292" s="6">
        <v>19.888400000000001</v>
      </c>
      <c r="D292" s="40">
        <f t="shared" si="20"/>
        <v>19.50607825056381</v>
      </c>
      <c r="E292" s="6">
        <f t="shared" si="21"/>
        <v>0.38232174943619057</v>
      </c>
      <c r="F292" s="6">
        <f t="shared" si="22"/>
        <v>0.38232174943619057</v>
      </c>
      <c r="G292" s="6">
        <f t="shared" si="23"/>
        <v>0.14616992009194929</v>
      </c>
      <c r="H292" s="41">
        <f t="shared" si="24"/>
        <v>1.9223353785935045E-2</v>
      </c>
    </row>
    <row r="293" spans="2:8">
      <c r="B293" s="48">
        <v>44207.291666666664</v>
      </c>
      <c r="C293" s="6">
        <v>19.8597</v>
      </c>
      <c r="D293" s="40">
        <f t="shared" si="20"/>
        <v>19.88457678250564</v>
      </c>
      <c r="E293" s="6">
        <f t="shared" si="21"/>
        <v>-2.4876782505639738E-2</v>
      </c>
      <c r="F293" s="6">
        <f t="shared" si="22"/>
        <v>2.4876782505639738E-2</v>
      </c>
      <c r="G293" s="6">
        <f t="shared" si="23"/>
        <v>6.1885430783290333E-4</v>
      </c>
      <c r="H293" s="41">
        <f t="shared" si="24"/>
        <v>1.2526262987678433E-3</v>
      </c>
    </row>
    <row r="294" spans="2:8">
      <c r="B294" s="48">
        <v>44208.291666666664</v>
      </c>
      <c r="C294" s="6">
        <v>19.896000000000001</v>
      </c>
      <c r="D294" s="40">
        <f t="shared" si="20"/>
        <v>19.859948767825056</v>
      </c>
      <c r="E294" s="6">
        <f t="shared" si="21"/>
        <v>3.6051232174944658E-2</v>
      </c>
      <c r="F294" s="6">
        <f t="shared" si="22"/>
        <v>3.6051232174944658E-2</v>
      </c>
      <c r="G294" s="6">
        <f t="shared" si="23"/>
        <v>1.2996913413317649E-3</v>
      </c>
      <c r="H294" s="41">
        <f t="shared" si="24"/>
        <v>1.8119839251580546E-3</v>
      </c>
    </row>
    <row r="295" spans="2:8">
      <c r="B295" s="48">
        <v>44209.291666666664</v>
      </c>
      <c r="C295" s="6">
        <v>19.869199999999999</v>
      </c>
      <c r="D295" s="40">
        <f t="shared" si="20"/>
        <v>19.895639487678253</v>
      </c>
      <c r="E295" s="6">
        <f t="shared" si="21"/>
        <v>-2.6439487678253215E-2</v>
      </c>
      <c r="F295" s="6">
        <f t="shared" si="22"/>
        <v>2.6439487678253215E-2</v>
      </c>
      <c r="G295" s="6">
        <f t="shared" si="23"/>
        <v>6.9904650868850358E-4</v>
      </c>
      <c r="H295" s="41">
        <f t="shared" si="24"/>
        <v>1.3306770115683176E-3</v>
      </c>
    </row>
    <row r="296" spans="2:8">
      <c r="B296" s="48">
        <v>44210.291666666664</v>
      </c>
      <c r="C296" s="6">
        <v>19.779399999999999</v>
      </c>
      <c r="D296" s="40">
        <f t="shared" si="20"/>
        <v>19.869464394876779</v>
      </c>
      <c r="E296" s="6">
        <f t="shared" si="21"/>
        <v>-9.0064394876780085E-2</v>
      </c>
      <c r="F296" s="6">
        <f t="shared" si="22"/>
        <v>9.0064394876780085E-2</v>
      </c>
      <c r="G296" s="6">
        <f t="shared" si="23"/>
        <v>8.1115952245205715E-3</v>
      </c>
      <c r="H296" s="41">
        <f t="shared" si="24"/>
        <v>4.5534442337371254E-3</v>
      </c>
    </row>
    <row r="297" spans="2:8">
      <c r="B297" s="48">
        <v>44211.291666666664</v>
      </c>
      <c r="C297" s="6">
        <v>19.517299999999999</v>
      </c>
      <c r="D297" s="40">
        <f t="shared" si="20"/>
        <v>19.780300643948767</v>
      </c>
      <c r="E297" s="6">
        <f t="shared" si="21"/>
        <v>-0.26300064394876799</v>
      </c>
      <c r="F297" s="6">
        <f t="shared" si="22"/>
        <v>0.26300064394876799</v>
      </c>
      <c r="G297" s="6">
        <f t="shared" si="23"/>
        <v>6.9169338717466625E-2</v>
      </c>
      <c r="H297" s="41">
        <f t="shared" si="24"/>
        <v>1.347525753812095E-2</v>
      </c>
    </row>
    <row r="298" spans="2:8">
      <c r="B298" s="48">
        <v>44215.291666666664</v>
      </c>
      <c r="C298" s="6">
        <v>19.5518</v>
      </c>
      <c r="D298" s="40">
        <f t="shared" si="20"/>
        <v>19.519930006439488</v>
      </c>
      <c r="E298" s="6">
        <f t="shared" si="21"/>
        <v>3.1869993560512455E-2</v>
      </c>
      <c r="F298" s="6">
        <f t="shared" si="22"/>
        <v>3.1869993560512455E-2</v>
      </c>
      <c r="G298" s="6">
        <f t="shared" si="23"/>
        <v>1.0156964895471053E-3</v>
      </c>
      <c r="H298" s="41">
        <f t="shared" si="24"/>
        <v>1.6300286193860645E-3</v>
      </c>
    </row>
    <row r="299" spans="2:8">
      <c r="B299" s="48">
        <v>44216.291666666664</v>
      </c>
      <c r="C299" s="6">
        <v>19.678000000000001</v>
      </c>
      <c r="D299" s="40">
        <f t="shared" si="20"/>
        <v>19.551481300064395</v>
      </c>
      <c r="E299" s="6">
        <f t="shared" si="21"/>
        <v>0.12651869993560538</v>
      </c>
      <c r="F299" s="6">
        <f t="shared" si="22"/>
        <v>0.12651869993560538</v>
      </c>
      <c r="G299" s="6">
        <f t="shared" si="23"/>
        <v>1.6006981433395753E-2</v>
      </c>
      <c r="H299" s="41">
        <f t="shared" si="24"/>
        <v>6.4294491277368318E-3</v>
      </c>
    </row>
    <row r="300" spans="2:8">
      <c r="B300" s="48">
        <v>44217.291666666664</v>
      </c>
      <c r="C300" s="6">
        <v>19.613</v>
      </c>
      <c r="D300" s="40">
        <f t="shared" si="20"/>
        <v>19.676734813000646</v>
      </c>
      <c r="E300" s="6">
        <f t="shared" si="21"/>
        <v>-6.373481300064654E-2</v>
      </c>
      <c r="F300" s="6">
        <f t="shared" si="22"/>
        <v>6.373481300064654E-2</v>
      </c>
      <c r="G300" s="6">
        <f t="shared" si="23"/>
        <v>4.0621263882273835E-3</v>
      </c>
      <c r="H300" s="41">
        <f t="shared" si="24"/>
        <v>3.2496208127592179E-3</v>
      </c>
    </row>
    <row r="301" spans="2:8">
      <c r="B301" s="48">
        <v>44218.291666666664</v>
      </c>
      <c r="C301" s="6">
        <v>19.337599999999998</v>
      </c>
      <c r="D301" s="40">
        <f t="shared" si="20"/>
        <v>19.613637348130005</v>
      </c>
      <c r="E301" s="6">
        <f t="shared" si="21"/>
        <v>-0.27603734813000713</v>
      </c>
      <c r="F301" s="6">
        <f t="shared" si="22"/>
        <v>0.27603734813000713</v>
      </c>
      <c r="G301" s="6">
        <f t="shared" si="23"/>
        <v>7.6196617562646757E-2</v>
      </c>
      <c r="H301" s="41">
        <f t="shared" si="24"/>
        <v>1.4274643602619102E-2</v>
      </c>
    </row>
    <row r="302" spans="2:8">
      <c r="B302" s="48">
        <v>44221.291666666664</v>
      </c>
      <c r="C302" s="6">
        <v>18.9876</v>
      </c>
      <c r="D302" s="40">
        <f t="shared" si="20"/>
        <v>19.3403603734813</v>
      </c>
      <c r="E302" s="6">
        <f t="shared" si="21"/>
        <v>-0.35276037348129918</v>
      </c>
      <c r="F302" s="6">
        <f t="shared" si="22"/>
        <v>0.35276037348129918</v>
      </c>
      <c r="G302" s="6">
        <f t="shared" si="23"/>
        <v>0.12443988109866569</v>
      </c>
      <c r="H302" s="41">
        <f t="shared" si="24"/>
        <v>1.857846033628785E-2</v>
      </c>
    </row>
    <row r="303" spans="2:8">
      <c r="B303" s="48">
        <v>44222.291666666664</v>
      </c>
      <c r="C303" s="6">
        <v>19.069800000000001</v>
      </c>
      <c r="D303" s="40">
        <f t="shared" si="20"/>
        <v>18.99112760373481</v>
      </c>
      <c r="E303" s="6">
        <f t="shared" si="21"/>
        <v>7.8672396265190514E-2</v>
      </c>
      <c r="F303" s="6">
        <f t="shared" si="22"/>
        <v>7.8672396265190514E-2</v>
      </c>
      <c r="G303" s="6">
        <f t="shared" si="23"/>
        <v>6.189345934107162E-3</v>
      </c>
      <c r="H303" s="41">
        <f t="shared" si="24"/>
        <v>4.1254966630583706E-3</v>
      </c>
    </row>
    <row r="304" spans="2:8">
      <c r="B304" s="48">
        <v>44223.291666666664</v>
      </c>
      <c r="C304" s="6">
        <v>18.551500000000001</v>
      </c>
      <c r="D304" s="40">
        <f t="shared" si="20"/>
        <v>19.069013276037349</v>
      </c>
      <c r="E304" s="6">
        <f t="shared" si="21"/>
        <v>-0.51751327603734865</v>
      </c>
      <c r="F304" s="6">
        <f t="shared" si="22"/>
        <v>0.51751327603734865</v>
      </c>
      <c r="G304" s="6">
        <f t="shared" si="23"/>
        <v>0.26781999087490904</v>
      </c>
      <c r="H304" s="41">
        <f t="shared" si="24"/>
        <v>2.7896034069339333E-2</v>
      </c>
    </row>
    <row r="305" spans="2:8">
      <c r="B305" s="48">
        <v>44224.291666666664</v>
      </c>
      <c r="C305" s="6">
        <v>18.675799999999999</v>
      </c>
      <c r="D305" s="40">
        <f t="shared" si="20"/>
        <v>18.556675132760375</v>
      </c>
      <c r="E305" s="6">
        <f t="shared" si="21"/>
        <v>0.11912486723962346</v>
      </c>
      <c r="F305" s="6">
        <f t="shared" si="22"/>
        <v>0.11912486723962346</v>
      </c>
      <c r="G305" s="6">
        <f t="shared" si="23"/>
        <v>1.4190733994857914E-2</v>
      </c>
      <c r="H305" s="41">
        <f t="shared" si="24"/>
        <v>6.3785683740253942E-3</v>
      </c>
    </row>
    <row r="306" spans="2:8">
      <c r="B306" s="48">
        <v>44225.291666666664</v>
      </c>
      <c r="C306" s="6">
        <v>18.3048</v>
      </c>
      <c r="D306" s="40">
        <f t="shared" si="20"/>
        <v>18.6746087513276</v>
      </c>
      <c r="E306" s="6">
        <f t="shared" si="21"/>
        <v>-0.36980875132760005</v>
      </c>
      <c r="F306" s="6">
        <f t="shared" si="22"/>
        <v>0.36980875132760005</v>
      </c>
      <c r="G306" s="6">
        <f t="shared" si="23"/>
        <v>0.13675851255847873</v>
      </c>
      <c r="H306" s="41">
        <f t="shared" si="24"/>
        <v>2.0202829385057474E-2</v>
      </c>
    </row>
    <row r="307" spans="2:8">
      <c r="B307" s="48">
        <v>44228.291666666664</v>
      </c>
      <c r="C307" s="6">
        <v>18.844100000000001</v>
      </c>
      <c r="D307" s="40">
        <f t="shared" si="20"/>
        <v>18.308498087513279</v>
      </c>
      <c r="E307" s="6">
        <f t="shared" si="21"/>
        <v>0.5356019124867224</v>
      </c>
      <c r="F307" s="6">
        <f t="shared" si="22"/>
        <v>0.5356019124867224</v>
      </c>
      <c r="G307" s="6">
        <f t="shared" si="23"/>
        <v>0.28686940865943461</v>
      </c>
      <c r="H307" s="41">
        <f t="shared" si="24"/>
        <v>2.8422790819764402E-2</v>
      </c>
    </row>
    <row r="308" spans="2:8">
      <c r="B308" s="48">
        <v>44229.291666666664</v>
      </c>
      <c r="C308" s="6">
        <v>18.979900000000001</v>
      </c>
      <c r="D308" s="40">
        <f t="shared" si="20"/>
        <v>18.838743980875133</v>
      </c>
      <c r="E308" s="6">
        <f t="shared" si="21"/>
        <v>0.14115601912486753</v>
      </c>
      <c r="F308" s="6">
        <f t="shared" si="22"/>
        <v>0.14115601912486753</v>
      </c>
      <c r="G308" s="6">
        <f t="shared" si="23"/>
        <v>1.9925021735179967E-2</v>
      </c>
      <c r="H308" s="41">
        <f t="shared" si="24"/>
        <v>7.4371318671261448E-3</v>
      </c>
    </row>
    <row r="309" spans="2:8">
      <c r="B309" s="48">
        <v>44230.291666666664</v>
      </c>
      <c r="C309" s="6">
        <v>21.2883</v>
      </c>
      <c r="D309" s="40">
        <f t="shared" si="20"/>
        <v>18.97848843980875</v>
      </c>
      <c r="E309" s="6">
        <f t="shared" si="21"/>
        <v>2.3098115601912497</v>
      </c>
      <c r="F309" s="6">
        <f t="shared" si="22"/>
        <v>2.3098115601912497</v>
      </c>
      <c r="G309" s="6">
        <f t="shared" si="23"/>
        <v>5.3352294435931347</v>
      </c>
      <c r="H309" s="41">
        <f t="shared" si="24"/>
        <v>0.10850145667767035</v>
      </c>
    </row>
    <row r="310" spans="2:8">
      <c r="B310" s="48">
        <v>44231.291666666664</v>
      </c>
      <c r="C310" s="6">
        <v>21.206099999999999</v>
      </c>
      <c r="D310" s="40">
        <f t="shared" si="20"/>
        <v>21.265201884398085</v>
      </c>
      <c r="E310" s="6">
        <f t="shared" si="21"/>
        <v>-5.9101884398085502E-2</v>
      </c>
      <c r="F310" s="6">
        <f t="shared" si="22"/>
        <v>5.9101884398085502E-2</v>
      </c>
      <c r="G310" s="6">
        <f t="shared" si="23"/>
        <v>3.4930327394046626E-3</v>
      </c>
      <c r="H310" s="41">
        <f t="shared" si="24"/>
        <v>2.7870228093843518E-3</v>
      </c>
    </row>
    <row r="311" spans="2:8">
      <c r="B311" s="48">
        <v>44232.291666666664</v>
      </c>
      <c r="C311" s="6">
        <v>22.321100000000001</v>
      </c>
      <c r="D311" s="40">
        <f t="shared" si="20"/>
        <v>21.206691018843983</v>
      </c>
      <c r="E311" s="6">
        <f t="shared" si="21"/>
        <v>1.1144089811560178</v>
      </c>
      <c r="F311" s="6">
        <f t="shared" si="22"/>
        <v>1.1144089811560178</v>
      </c>
      <c r="G311" s="6">
        <f t="shared" si="23"/>
        <v>1.2419073772811937</v>
      </c>
      <c r="H311" s="41">
        <f t="shared" si="24"/>
        <v>4.9926257270296613E-2</v>
      </c>
    </row>
    <row r="312" spans="2:8">
      <c r="B312" s="48">
        <v>44235.291666666664</v>
      </c>
      <c r="C312" s="6">
        <v>22.1126</v>
      </c>
      <c r="D312" s="40">
        <f t="shared" si="20"/>
        <v>22.309955910188442</v>
      </c>
      <c r="E312" s="6">
        <f t="shared" si="21"/>
        <v>-0.1973559101884419</v>
      </c>
      <c r="F312" s="6">
        <f t="shared" si="22"/>
        <v>0.1973559101884419</v>
      </c>
      <c r="G312" s="6">
        <f t="shared" si="23"/>
        <v>3.8949355286308343E-2</v>
      </c>
      <c r="H312" s="41">
        <f t="shared" si="24"/>
        <v>8.9250431965685571E-3</v>
      </c>
    </row>
    <row r="313" spans="2:8">
      <c r="B313" s="48">
        <v>44236.291666666664</v>
      </c>
      <c r="C313" s="6">
        <v>21.5427</v>
      </c>
      <c r="D313" s="40">
        <f t="shared" si="20"/>
        <v>22.114573559101885</v>
      </c>
      <c r="E313" s="6">
        <f t="shared" si="21"/>
        <v>-0.57187355910188487</v>
      </c>
      <c r="F313" s="6">
        <f t="shared" si="22"/>
        <v>0.57187355910188487</v>
      </c>
      <c r="G313" s="6">
        <f t="shared" si="23"/>
        <v>0.32703936759985702</v>
      </c>
      <c r="H313" s="41">
        <f t="shared" si="24"/>
        <v>2.6546048503756952E-2</v>
      </c>
    </row>
    <row r="314" spans="2:8">
      <c r="B314" s="48">
        <v>44237.291666666664</v>
      </c>
      <c r="C314" s="6">
        <v>21.6709</v>
      </c>
      <c r="D314" s="40">
        <f t="shared" si="20"/>
        <v>21.548418735591017</v>
      </c>
      <c r="E314" s="6">
        <f t="shared" si="21"/>
        <v>0.12248126440898233</v>
      </c>
      <c r="F314" s="6">
        <f t="shared" si="22"/>
        <v>0.12248126440898233</v>
      </c>
      <c r="G314" s="6">
        <f t="shared" si="23"/>
        <v>1.5001660131223041E-2</v>
      </c>
      <c r="H314" s="41">
        <f t="shared" si="24"/>
        <v>5.6518771444186598E-3</v>
      </c>
    </row>
    <row r="315" spans="2:8">
      <c r="B315" s="48">
        <v>44238.291666666664</v>
      </c>
      <c r="C315" s="6">
        <v>21.7971</v>
      </c>
      <c r="D315" s="40">
        <f t="shared" si="20"/>
        <v>21.669675187355907</v>
      </c>
      <c r="E315" s="6">
        <f t="shared" si="21"/>
        <v>0.12742481264409378</v>
      </c>
      <c r="F315" s="6">
        <f t="shared" si="22"/>
        <v>0.12742481264409378</v>
      </c>
      <c r="G315" s="6">
        <f t="shared" si="23"/>
        <v>1.6237082877382403E-2</v>
      </c>
      <c r="H315" s="41">
        <f t="shared" si="24"/>
        <v>5.8459525645197649E-3</v>
      </c>
    </row>
    <row r="316" spans="2:8">
      <c r="B316" s="48">
        <v>44239.291666666664</v>
      </c>
      <c r="C316" s="6">
        <v>21.712900000000001</v>
      </c>
      <c r="D316" s="40">
        <f t="shared" si="20"/>
        <v>21.795825751873561</v>
      </c>
      <c r="E316" s="6">
        <f t="shared" si="21"/>
        <v>-8.2925751873560216E-2</v>
      </c>
      <c r="F316" s="6">
        <f t="shared" si="22"/>
        <v>8.2925751873560216E-2</v>
      </c>
      <c r="G316" s="6">
        <f t="shared" si="23"/>
        <v>6.8766803237952758E-3</v>
      </c>
      <c r="H316" s="41">
        <f t="shared" si="24"/>
        <v>3.8191928242455042E-3</v>
      </c>
    </row>
    <row r="317" spans="2:8">
      <c r="B317" s="48">
        <v>44243.291666666664</v>
      </c>
      <c r="C317" s="6">
        <v>21.988299999999999</v>
      </c>
      <c r="D317" s="40">
        <f t="shared" si="20"/>
        <v>21.713729257518736</v>
      </c>
      <c r="E317" s="6">
        <f t="shared" si="21"/>
        <v>0.2745707424812629</v>
      </c>
      <c r="F317" s="6">
        <f t="shared" si="22"/>
        <v>0.2745707424812629</v>
      </c>
      <c r="G317" s="6">
        <f t="shared" si="23"/>
        <v>7.5389092626711993E-2</v>
      </c>
      <c r="H317" s="41">
        <f t="shared" si="24"/>
        <v>1.2487129176937867E-2</v>
      </c>
    </row>
    <row r="318" spans="2:8">
      <c r="B318" s="48">
        <v>44244.291666666664</v>
      </c>
      <c r="C318" s="6">
        <v>21.9788</v>
      </c>
      <c r="D318" s="40">
        <f t="shared" si="20"/>
        <v>21.985554292575188</v>
      </c>
      <c r="E318" s="6">
        <f t="shared" si="21"/>
        <v>-6.7542925751880034E-3</v>
      </c>
      <c r="F318" s="6">
        <f t="shared" si="22"/>
        <v>6.7542925751880034E-3</v>
      </c>
      <c r="G318" s="6">
        <f t="shared" si="23"/>
        <v>4.5620468191239793E-5</v>
      </c>
      <c r="H318" s="41">
        <f t="shared" si="24"/>
        <v>3.073094334171112E-4</v>
      </c>
    </row>
    <row r="319" spans="2:8">
      <c r="B319" s="48">
        <v>44245.291666666664</v>
      </c>
      <c r="C319" s="6">
        <v>21.710999999999999</v>
      </c>
      <c r="D319" s="40">
        <f t="shared" si="20"/>
        <v>21.978867542925752</v>
      </c>
      <c r="E319" s="6">
        <f t="shared" si="21"/>
        <v>-0.2678675429257531</v>
      </c>
      <c r="F319" s="6">
        <f t="shared" si="22"/>
        <v>0.2678675429257531</v>
      </c>
      <c r="G319" s="6">
        <f t="shared" si="23"/>
        <v>7.175302055308018E-2</v>
      </c>
      <c r="H319" s="41">
        <f t="shared" si="24"/>
        <v>1.23378721811871E-2</v>
      </c>
    </row>
    <row r="320" spans="2:8">
      <c r="B320" s="48">
        <v>44246.291666666664</v>
      </c>
      <c r="C320" s="6">
        <v>22.097300000000001</v>
      </c>
      <c r="D320" s="40">
        <f t="shared" si="20"/>
        <v>21.713678675429254</v>
      </c>
      <c r="E320" s="6">
        <f t="shared" si="21"/>
        <v>0.38362132457074694</v>
      </c>
      <c r="F320" s="6">
        <f t="shared" si="22"/>
        <v>0.38362132457074694</v>
      </c>
      <c r="G320" s="6">
        <f t="shared" si="23"/>
        <v>0.14716532066541438</v>
      </c>
      <c r="H320" s="41">
        <f t="shared" si="24"/>
        <v>1.7360551948461891E-2</v>
      </c>
    </row>
    <row r="321" spans="2:8">
      <c r="B321" s="48">
        <v>44249.291666666664</v>
      </c>
      <c r="C321" s="6">
        <v>21.665099999999999</v>
      </c>
      <c r="D321" s="40">
        <f t="shared" si="20"/>
        <v>22.093463786754292</v>
      </c>
      <c r="E321" s="6">
        <f t="shared" si="21"/>
        <v>-0.42836378675429287</v>
      </c>
      <c r="F321" s="6">
        <f t="shared" si="22"/>
        <v>0.42836378675429287</v>
      </c>
      <c r="G321" s="6">
        <f t="shared" si="23"/>
        <v>0.1834955338024773</v>
      </c>
      <c r="H321" s="41">
        <f t="shared" si="24"/>
        <v>1.9772065984200067E-2</v>
      </c>
    </row>
    <row r="322" spans="2:8">
      <c r="B322" s="48">
        <v>44250.291666666664</v>
      </c>
      <c r="C322" s="6">
        <v>21.502600000000001</v>
      </c>
      <c r="D322" s="40">
        <f t="shared" si="20"/>
        <v>21.669383637867544</v>
      </c>
      <c r="E322" s="6">
        <f t="shared" si="21"/>
        <v>-0.16678363786754247</v>
      </c>
      <c r="F322" s="6">
        <f t="shared" si="22"/>
        <v>0.16678363786754247</v>
      </c>
      <c r="G322" s="6">
        <f t="shared" si="23"/>
        <v>2.7816781860331544E-2</v>
      </c>
      <c r="H322" s="41">
        <f t="shared" si="24"/>
        <v>7.7564405173115095E-3</v>
      </c>
    </row>
    <row r="323" spans="2:8">
      <c r="B323" s="48">
        <v>44251.291666666664</v>
      </c>
      <c r="C323" s="6">
        <v>20.961300000000001</v>
      </c>
      <c r="D323" s="40">
        <f t="shared" si="20"/>
        <v>21.504267836378673</v>
      </c>
      <c r="E323" s="6">
        <f t="shared" si="21"/>
        <v>-0.54296783637867208</v>
      </c>
      <c r="F323" s="6">
        <f t="shared" si="22"/>
        <v>0.54296783637867208</v>
      </c>
      <c r="G323" s="6">
        <f t="shared" si="23"/>
        <v>0.29481407134173643</v>
      </c>
      <c r="H323" s="41">
        <f t="shared" si="24"/>
        <v>2.5903347424953226E-2</v>
      </c>
    </row>
    <row r="324" spans="2:8">
      <c r="B324" s="48">
        <v>44252.291666666664</v>
      </c>
      <c r="C324" s="6">
        <v>20.479299999999999</v>
      </c>
      <c r="D324" s="40">
        <f t="shared" ref="D324:D387" si="25">alpha*C323+(1-alpha)*D323</f>
        <v>20.966729678363787</v>
      </c>
      <c r="E324" s="6">
        <f t="shared" ref="E324:E387" si="26">C324-D324</f>
        <v>-0.48742967836378881</v>
      </c>
      <c r="F324" s="6">
        <f t="shared" ref="F324:F387" si="27">ABS(E324)</f>
        <v>0.48742967836378881</v>
      </c>
      <c r="G324" s="6">
        <f t="shared" ref="G324:G387" si="28">E324^2</f>
        <v>0.2375876913498266</v>
      </c>
      <c r="H324" s="41">
        <f t="shared" ref="H324:H387" si="29">F324/C324</f>
        <v>2.3801090777701817E-2</v>
      </c>
    </row>
    <row r="325" spans="2:8">
      <c r="B325" s="48">
        <v>44253.291666666664</v>
      </c>
      <c r="C325" s="6">
        <v>20.236499999999999</v>
      </c>
      <c r="D325" s="40">
        <f t="shared" si="25"/>
        <v>20.484174296783639</v>
      </c>
      <c r="E325" s="6">
        <f t="shared" si="26"/>
        <v>-0.24767429678363939</v>
      </c>
      <c r="F325" s="6">
        <f t="shared" si="27"/>
        <v>0.24767429678363939</v>
      </c>
      <c r="G325" s="6">
        <f t="shared" si="28"/>
        <v>6.1342557287270283E-2</v>
      </c>
      <c r="H325" s="41">
        <f t="shared" si="29"/>
        <v>1.2238988796661448E-2</v>
      </c>
    </row>
    <row r="326" spans="2:8">
      <c r="B326" s="48">
        <v>44256.291666666664</v>
      </c>
      <c r="C326" s="6">
        <v>20.6706</v>
      </c>
      <c r="D326" s="40">
        <f t="shared" si="25"/>
        <v>20.238976742967836</v>
      </c>
      <c r="E326" s="6">
        <f t="shared" si="26"/>
        <v>0.43162325703216453</v>
      </c>
      <c r="F326" s="6">
        <f t="shared" si="27"/>
        <v>0.43162325703216453</v>
      </c>
      <c r="G326" s="6">
        <f t="shared" si="28"/>
        <v>0.18629863601105398</v>
      </c>
      <c r="H326" s="41">
        <f t="shared" si="29"/>
        <v>2.0881022177980539E-2</v>
      </c>
    </row>
    <row r="327" spans="2:8">
      <c r="B327" s="48">
        <v>44257.291666666664</v>
      </c>
      <c r="C327" s="6">
        <v>20.2288</v>
      </c>
      <c r="D327" s="40">
        <f t="shared" si="25"/>
        <v>20.666283767429679</v>
      </c>
      <c r="E327" s="6">
        <f t="shared" si="26"/>
        <v>-0.4374837674296792</v>
      </c>
      <c r="F327" s="6">
        <f t="shared" si="27"/>
        <v>0.4374837674296792</v>
      </c>
      <c r="G327" s="6">
        <f t="shared" si="28"/>
        <v>0.19139204676446564</v>
      </c>
      <c r="H327" s="41">
        <f t="shared" si="29"/>
        <v>2.1626778030811478E-2</v>
      </c>
    </row>
    <row r="328" spans="2:8">
      <c r="B328" s="48">
        <v>44258.291666666664</v>
      </c>
      <c r="C328" s="6">
        <v>19.989699999999999</v>
      </c>
      <c r="D328" s="40">
        <f t="shared" si="25"/>
        <v>20.233174837674298</v>
      </c>
      <c r="E328" s="6">
        <f t="shared" si="26"/>
        <v>-0.24347483767429878</v>
      </c>
      <c r="F328" s="6">
        <f t="shared" si="27"/>
        <v>0.24347483767429878</v>
      </c>
      <c r="G328" s="6">
        <f t="shared" si="28"/>
        <v>5.9279996580526143E-2</v>
      </c>
      <c r="H328" s="41">
        <f t="shared" si="29"/>
        <v>1.2180014591229422E-2</v>
      </c>
    </row>
    <row r="329" spans="2:8">
      <c r="B329" s="48">
        <v>44259.291666666664</v>
      </c>
      <c r="C329" s="6">
        <v>19.4772</v>
      </c>
      <c r="D329" s="40">
        <f t="shared" si="25"/>
        <v>19.992134748376742</v>
      </c>
      <c r="E329" s="6">
        <f t="shared" si="26"/>
        <v>-0.51493474837674214</v>
      </c>
      <c r="F329" s="6">
        <f t="shared" si="27"/>
        <v>0.51493474837674214</v>
      </c>
      <c r="G329" s="6">
        <f t="shared" si="28"/>
        <v>0.26515779508581871</v>
      </c>
      <c r="H329" s="41">
        <f t="shared" si="29"/>
        <v>2.6437822088223262E-2</v>
      </c>
    </row>
    <row r="330" spans="2:8">
      <c r="B330" s="48">
        <v>44260.291666666664</v>
      </c>
      <c r="C330" s="6">
        <v>19.917100000000001</v>
      </c>
      <c r="D330" s="40">
        <f t="shared" si="25"/>
        <v>19.482349347483765</v>
      </c>
      <c r="E330" s="6">
        <f t="shared" si="26"/>
        <v>0.4347506525162359</v>
      </c>
      <c r="F330" s="6">
        <f t="shared" si="27"/>
        <v>0.4347506525162359</v>
      </c>
      <c r="G330" s="6">
        <f t="shared" si="28"/>
        <v>0.18900812986329291</v>
      </c>
      <c r="H330" s="41">
        <f t="shared" si="29"/>
        <v>2.1828009726126588E-2</v>
      </c>
    </row>
    <row r="331" spans="2:8">
      <c r="B331" s="48">
        <v>44263.291666666664</v>
      </c>
      <c r="C331" s="6">
        <v>19.173100000000002</v>
      </c>
      <c r="D331" s="40">
        <f t="shared" si="25"/>
        <v>19.912752493474841</v>
      </c>
      <c r="E331" s="6">
        <f t="shared" si="26"/>
        <v>-0.73965249347483919</v>
      </c>
      <c r="F331" s="6">
        <f t="shared" si="27"/>
        <v>0.73965249347483919</v>
      </c>
      <c r="G331" s="6">
        <f t="shared" si="28"/>
        <v>0.54708581110354704</v>
      </c>
      <c r="H331" s="41">
        <f t="shared" si="29"/>
        <v>3.8577616216200775E-2</v>
      </c>
    </row>
    <row r="332" spans="2:8">
      <c r="B332" s="48">
        <v>44264.291666666664</v>
      </c>
      <c r="C332" s="6">
        <v>19.416</v>
      </c>
      <c r="D332" s="40">
        <f t="shared" si="25"/>
        <v>19.18049652493475</v>
      </c>
      <c r="E332" s="6">
        <f t="shared" si="26"/>
        <v>0.23550347506525071</v>
      </c>
      <c r="F332" s="6">
        <f t="shared" si="27"/>
        <v>0.23550347506525071</v>
      </c>
      <c r="G332" s="6">
        <f t="shared" si="28"/>
        <v>5.5461886767809165E-2</v>
      </c>
      <c r="H332" s="41">
        <f t="shared" si="29"/>
        <v>1.2129350796520947E-2</v>
      </c>
    </row>
    <row r="333" spans="2:8">
      <c r="B333" s="48">
        <v>44265.291666666664</v>
      </c>
      <c r="C333" s="6">
        <v>19.314599999999999</v>
      </c>
      <c r="D333" s="40">
        <f t="shared" si="25"/>
        <v>19.413644965249347</v>
      </c>
      <c r="E333" s="6">
        <f t="shared" si="26"/>
        <v>-9.9044965249348138E-2</v>
      </c>
      <c r="F333" s="6">
        <f t="shared" si="27"/>
        <v>9.9044965249348138E-2</v>
      </c>
      <c r="G333" s="6">
        <f t="shared" si="28"/>
        <v>9.809905141244581E-3</v>
      </c>
      <c r="H333" s="41">
        <f t="shared" si="29"/>
        <v>5.1279842838758321E-3</v>
      </c>
    </row>
    <row r="334" spans="2:8">
      <c r="B334" s="48">
        <v>44266.291666666664</v>
      </c>
      <c r="C334" s="6">
        <v>19.737300000000001</v>
      </c>
      <c r="D334" s="40">
        <f t="shared" si="25"/>
        <v>19.315590449652493</v>
      </c>
      <c r="E334" s="6">
        <f t="shared" si="26"/>
        <v>0.4217095503475079</v>
      </c>
      <c r="F334" s="6">
        <f t="shared" si="27"/>
        <v>0.4217095503475079</v>
      </c>
      <c r="G334" s="6">
        <f t="shared" si="28"/>
        <v>0.1778389448542973</v>
      </c>
      <c r="H334" s="41">
        <f t="shared" si="29"/>
        <v>2.136612152358772E-2</v>
      </c>
    </row>
    <row r="335" spans="2:8">
      <c r="B335" s="48">
        <v>44267.291666666664</v>
      </c>
      <c r="C335" s="6">
        <v>19.997399999999999</v>
      </c>
      <c r="D335" s="40">
        <f t="shared" si="25"/>
        <v>19.733082904496527</v>
      </c>
      <c r="E335" s="6">
        <f t="shared" si="26"/>
        <v>0.26431709550347193</v>
      </c>
      <c r="F335" s="6">
        <f t="shared" si="27"/>
        <v>0.26431709550347193</v>
      </c>
      <c r="G335" s="6">
        <f t="shared" si="28"/>
        <v>6.9863526975391499E-2</v>
      </c>
      <c r="H335" s="41">
        <f t="shared" si="29"/>
        <v>1.3217573059671354E-2</v>
      </c>
    </row>
    <row r="336" spans="2:8">
      <c r="B336" s="48">
        <v>44270.291666666664</v>
      </c>
      <c r="C336" s="6">
        <v>20.156099999999999</v>
      </c>
      <c r="D336" s="40">
        <f t="shared" si="25"/>
        <v>19.994756829044963</v>
      </c>
      <c r="E336" s="6">
        <f t="shared" si="26"/>
        <v>0.16134317095503548</v>
      </c>
      <c r="F336" s="6">
        <f t="shared" si="27"/>
        <v>0.16134317095503548</v>
      </c>
      <c r="G336" s="6">
        <f t="shared" si="28"/>
        <v>2.6031618813825801E-2</v>
      </c>
      <c r="H336" s="41">
        <f t="shared" si="29"/>
        <v>8.0046820047050514E-3</v>
      </c>
    </row>
    <row r="337" spans="2:8">
      <c r="B337" s="48">
        <v>44271.291666666664</v>
      </c>
      <c r="C337" s="6">
        <v>20.379899999999999</v>
      </c>
      <c r="D337" s="40">
        <f t="shared" si="25"/>
        <v>20.154486568290448</v>
      </c>
      <c r="E337" s="6">
        <f t="shared" si="26"/>
        <v>0.2254134317095513</v>
      </c>
      <c r="F337" s="6">
        <f t="shared" si="27"/>
        <v>0.2254134317095513</v>
      </c>
      <c r="G337" s="6">
        <f t="shared" si="28"/>
        <v>5.0811215195076552E-2</v>
      </c>
      <c r="H337" s="41">
        <f t="shared" si="29"/>
        <v>1.1060575945394792E-2</v>
      </c>
    </row>
    <row r="338" spans="2:8">
      <c r="B338" s="48">
        <v>44272.291666666664</v>
      </c>
      <c r="C338" s="6">
        <v>20.259399999999999</v>
      </c>
      <c r="D338" s="40">
        <f t="shared" si="25"/>
        <v>20.377645865682904</v>
      </c>
      <c r="E338" s="6">
        <f t="shared" si="26"/>
        <v>-0.11824586568290485</v>
      </c>
      <c r="F338" s="6">
        <f t="shared" si="27"/>
        <v>0.11824586568290485</v>
      </c>
      <c r="G338" s="6">
        <f t="shared" si="28"/>
        <v>1.3982084751099575E-2</v>
      </c>
      <c r="H338" s="41">
        <f t="shared" si="29"/>
        <v>5.8365926771229582E-3</v>
      </c>
    </row>
    <row r="339" spans="2:8">
      <c r="B339" s="48">
        <v>44273.291666666664</v>
      </c>
      <c r="C339" s="6">
        <v>20.146599999999999</v>
      </c>
      <c r="D339" s="40">
        <f t="shared" si="25"/>
        <v>20.260582458656827</v>
      </c>
      <c r="E339" s="6">
        <f t="shared" si="26"/>
        <v>-0.1139824586568281</v>
      </c>
      <c r="F339" s="6">
        <f t="shared" si="27"/>
        <v>0.1139824586568281</v>
      </c>
      <c r="G339" s="6">
        <f t="shared" si="28"/>
        <v>1.2992000881455527E-2</v>
      </c>
      <c r="H339" s="41">
        <f t="shared" si="29"/>
        <v>5.6576523411805517E-3</v>
      </c>
    </row>
    <row r="340" spans="2:8">
      <c r="B340" s="48">
        <v>44274.291666666664</v>
      </c>
      <c r="C340" s="6">
        <v>20.1313</v>
      </c>
      <c r="D340" s="40">
        <f t="shared" si="25"/>
        <v>20.147739824586569</v>
      </c>
      <c r="E340" s="6">
        <f t="shared" si="26"/>
        <v>-1.6439824586569785E-2</v>
      </c>
      <c r="F340" s="6">
        <f t="shared" si="27"/>
        <v>1.6439824586569785E-2</v>
      </c>
      <c r="G340" s="6">
        <f t="shared" si="28"/>
        <v>2.7026783243718438E-4</v>
      </c>
      <c r="H340" s="41">
        <f t="shared" si="29"/>
        <v>8.1663005303034503E-4</v>
      </c>
    </row>
    <row r="341" spans="2:8">
      <c r="B341" s="48">
        <v>44277.291666666664</v>
      </c>
      <c r="C341" s="6">
        <v>20.443000000000001</v>
      </c>
      <c r="D341" s="40">
        <f t="shared" si="25"/>
        <v>20.131464398245868</v>
      </c>
      <c r="E341" s="6">
        <f t="shared" si="26"/>
        <v>0.31153560175413375</v>
      </c>
      <c r="F341" s="6">
        <f t="shared" si="27"/>
        <v>0.31153560175413375</v>
      </c>
      <c r="G341" s="6">
        <f t="shared" si="28"/>
        <v>9.705443116031022E-2</v>
      </c>
      <c r="H341" s="41">
        <f t="shared" si="29"/>
        <v>1.5239231118433387E-2</v>
      </c>
    </row>
    <row r="342" spans="2:8">
      <c r="B342" s="48">
        <v>44278.291666666664</v>
      </c>
      <c r="C342" s="6">
        <v>20.102599999999999</v>
      </c>
      <c r="D342" s="40">
        <f t="shared" si="25"/>
        <v>20.439884643982463</v>
      </c>
      <c r="E342" s="6">
        <f t="shared" si="26"/>
        <v>-0.33728464398246416</v>
      </c>
      <c r="F342" s="6">
        <f t="shared" si="27"/>
        <v>0.33728464398246416</v>
      </c>
      <c r="G342" s="6">
        <f t="shared" si="28"/>
        <v>0.11376093106637759</v>
      </c>
      <c r="H342" s="41">
        <f t="shared" si="29"/>
        <v>1.6778160237106852E-2</v>
      </c>
    </row>
    <row r="343" spans="2:8">
      <c r="B343" s="48">
        <v>44279.291666666664</v>
      </c>
      <c r="C343" s="6">
        <v>19.5747</v>
      </c>
      <c r="D343" s="40">
        <f t="shared" si="25"/>
        <v>20.105972846439826</v>
      </c>
      <c r="E343" s="6">
        <f t="shared" si="26"/>
        <v>-0.5312728464398262</v>
      </c>
      <c r="F343" s="6">
        <f t="shared" si="27"/>
        <v>0.5312728464398262</v>
      </c>
      <c r="G343" s="6">
        <f t="shared" si="28"/>
        <v>0.28225083736427514</v>
      </c>
      <c r="H343" s="41">
        <f t="shared" si="29"/>
        <v>2.7140791247877424E-2</v>
      </c>
    </row>
    <row r="344" spans="2:8">
      <c r="B344" s="48">
        <v>44280.291666666664</v>
      </c>
      <c r="C344" s="6">
        <v>19.632100000000001</v>
      </c>
      <c r="D344" s="40">
        <f t="shared" si="25"/>
        <v>19.580012728464396</v>
      </c>
      <c r="E344" s="6">
        <f t="shared" si="26"/>
        <v>5.2087271535604884E-2</v>
      </c>
      <c r="F344" s="6">
        <f t="shared" si="27"/>
        <v>5.2087271535604884E-2</v>
      </c>
      <c r="G344" s="6">
        <f t="shared" si="28"/>
        <v>2.713083856023835E-3</v>
      </c>
      <c r="H344" s="41">
        <f t="shared" si="29"/>
        <v>2.6531686134241817E-3</v>
      </c>
    </row>
    <row r="345" spans="2:8">
      <c r="B345" s="48">
        <v>44281.291666666664</v>
      </c>
      <c r="C345" s="6">
        <v>20.161899999999999</v>
      </c>
      <c r="D345" s="40">
        <f t="shared" si="25"/>
        <v>19.631579127284645</v>
      </c>
      <c r="E345" s="6">
        <f t="shared" si="26"/>
        <v>0.53032087271535389</v>
      </c>
      <c r="F345" s="6">
        <f t="shared" si="27"/>
        <v>0.53032087271535389</v>
      </c>
      <c r="G345" s="6">
        <f t="shared" si="28"/>
        <v>0.28124022803757459</v>
      </c>
      <c r="H345" s="41">
        <f t="shared" si="29"/>
        <v>2.6303119880336373E-2</v>
      </c>
    </row>
    <row r="346" spans="2:8">
      <c r="B346" s="48">
        <v>44284.291666666664</v>
      </c>
      <c r="C346" s="6">
        <v>20.4405</v>
      </c>
      <c r="D346" s="40">
        <f t="shared" si="25"/>
        <v>20.156596791272847</v>
      </c>
      <c r="E346" s="6">
        <f t="shared" si="26"/>
        <v>0.28390320872715336</v>
      </c>
      <c r="F346" s="6">
        <f t="shared" si="27"/>
        <v>0.28390320872715336</v>
      </c>
      <c r="G346" s="6">
        <f t="shared" si="28"/>
        <v>8.0601031925573607E-2</v>
      </c>
      <c r="H346" s="41">
        <f t="shared" si="29"/>
        <v>1.3889249711462702E-2</v>
      </c>
    </row>
    <row r="347" spans="2:8">
      <c r="B347" s="48">
        <v>44285.291666666664</v>
      </c>
      <c r="C347" s="6">
        <v>20.0397</v>
      </c>
      <c r="D347" s="40">
        <f t="shared" si="25"/>
        <v>20.437660967912727</v>
      </c>
      <c r="E347" s="6">
        <f t="shared" si="26"/>
        <v>-0.39796096791272717</v>
      </c>
      <c r="F347" s="6">
        <f t="shared" si="27"/>
        <v>0.39796096791272717</v>
      </c>
      <c r="G347" s="6">
        <f t="shared" si="28"/>
        <v>0.15837293198203467</v>
      </c>
      <c r="H347" s="41">
        <f t="shared" si="29"/>
        <v>1.9858629017037541E-2</v>
      </c>
    </row>
    <row r="348" spans="2:8">
      <c r="B348" s="48">
        <v>44286.291666666664</v>
      </c>
      <c r="C348" s="6">
        <v>20.327300000000001</v>
      </c>
      <c r="D348" s="40">
        <f t="shared" si="25"/>
        <v>20.043679609679128</v>
      </c>
      <c r="E348" s="6">
        <f t="shared" si="26"/>
        <v>0.28362039032087338</v>
      </c>
      <c r="F348" s="6">
        <f t="shared" si="27"/>
        <v>0.28362039032087338</v>
      </c>
      <c r="G348" s="6">
        <f t="shared" si="28"/>
        <v>8.0440525805764565E-2</v>
      </c>
      <c r="H348" s="41">
        <f t="shared" si="29"/>
        <v>1.3952683844921527E-2</v>
      </c>
    </row>
    <row r="349" spans="2:8">
      <c r="B349" s="48">
        <v>44287.291666666664</v>
      </c>
      <c r="C349" s="6">
        <v>20.490300000000001</v>
      </c>
      <c r="D349" s="40">
        <f t="shared" si="25"/>
        <v>20.324463796096794</v>
      </c>
      <c r="E349" s="6">
        <f t="shared" si="26"/>
        <v>0.16583620390320775</v>
      </c>
      <c r="F349" s="6">
        <f t="shared" si="27"/>
        <v>0.16583620390320775</v>
      </c>
      <c r="G349" s="6">
        <f t="shared" si="28"/>
        <v>2.7501646525026294E-2</v>
      </c>
      <c r="H349" s="41">
        <f t="shared" si="29"/>
        <v>8.0934004823359218E-3</v>
      </c>
    </row>
    <row r="350" spans="2:8">
      <c r="B350" s="48">
        <v>44291.291666666664</v>
      </c>
      <c r="C350" s="6">
        <v>21.359000000000002</v>
      </c>
      <c r="D350" s="40">
        <f t="shared" si="25"/>
        <v>20.488641637960967</v>
      </c>
      <c r="E350" s="6">
        <f t="shared" si="26"/>
        <v>0.87035836203903472</v>
      </c>
      <c r="F350" s="6">
        <f t="shared" si="27"/>
        <v>0.87035836203903472</v>
      </c>
      <c r="G350" s="6">
        <f t="shared" si="28"/>
        <v>0.75752367837127144</v>
      </c>
      <c r="H350" s="41">
        <f t="shared" si="29"/>
        <v>4.0749022053421728E-2</v>
      </c>
    </row>
    <row r="351" spans="2:8">
      <c r="B351" s="48">
        <v>44292.291666666664</v>
      </c>
      <c r="C351" s="6">
        <v>21.0733</v>
      </c>
      <c r="D351" s="40">
        <f t="shared" si="25"/>
        <v>21.35029641637961</v>
      </c>
      <c r="E351" s="6">
        <f t="shared" si="26"/>
        <v>-0.27699641637961037</v>
      </c>
      <c r="F351" s="6">
        <f t="shared" si="27"/>
        <v>0.27699641637961037</v>
      </c>
      <c r="G351" s="6">
        <f t="shared" si="28"/>
        <v>7.6727014687146475E-2</v>
      </c>
      <c r="H351" s="41">
        <f t="shared" si="29"/>
        <v>1.3144425238553543E-2</v>
      </c>
    </row>
    <row r="352" spans="2:8">
      <c r="B352" s="48">
        <v>44293.291666666664</v>
      </c>
      <c r="C352" s="6">
        <v>21.257300000000001</v>
      </c>
      <c r="D352" s="40">
        <f t="shared" si="25"/>
        <v>21.076069964163796</v>
      </c>
      <c r="E352" s="6">
        <f t="shared" si="26"/>
        <v>0.18123003583620445</v>
      </c>
      <c r="F352" s="6">
        <f t="shared" si="27"/>
        <v>0.18123003583620445</v>
      </c>
      <c r="G352" s="6">
        <f t="shared" si="28"/>
        <v>3.284432588919195E-2</v>
      </c>
      <c r="H352" s="41">
        <f t="shared" si="29"/>
        <v>8.5255434997014885E-3</v>
      </c>
    </row>
    <row r="353" spans="2:8">
      <c r="B353" s="48">
        <v>44294.291666666664</v>
      </c>
      <c r="C353" s="6">
        <v>21.0579</v>
      </c>
      <c r="D353" s="40">
        <f t="shared" si="25"/>
        <v>21.255487699641641</v>
      </c>
      <c r="E353" s="6">
        <f t="shared" si="26"/>
        <v>-0.19758769964164102</v>
      </c>
      <c r="F353" s="6">
        <f t="shared" si="27"/>
        <v>0.19758769964164102</v>
      </c>
      <c r="G353" s="6">
        <f t="shared" si="28"/>
        <v>3.9040899049675351E-2</v>
      </c>
      <c r="H353" s="41">
        <f t="shared" si="29"/>
        <v>9.3830676203059665E-3</v>
      </c>
    </row>
    <row r="354" spans="2:8">
      <c r="B354" s="48">
        <v>44295.291666666664</v>
      </c>
      <c r="C354" s="6">
        <v>21.435700000000001</v>
      </c>
      <c r="D354" s="40">
        <f t="shared" si="25"/>
        <v>21.059875876996418</v>
      </c>
      <c r="E354" s="6">
        <f t="shared" si="26"/>
        <v>0.37582412300358214</v>
      </c>
      <c r="F354" s="6">
        <f t="shared" si="27"/>
        <v>0.37582412300358214</v>
      </c>
      <c r="G354" s="6">
        <f t="shared" si="28"/>
        <v>0.14124377143141165</v>
      </c>
      <c r="H354" s="41">
        <f t="shared" si="29"/>
        <v>1.7532626553067178E-2</v>
      </c>
    </row>
    <row r="355" spans="2:8">
      <c r="B355" s="48">
        <v>44298.291666666664</v>
      </c>
      <c r="C355" s="6">
        <v>21.359000000000002</v>
      </c>
      <c r="D355" s="40">
        <f t="shared" si="25"/>
        <v>21.431941758769966</v>
      </c>
      <c r="E355" s="6">
        <f t="shared" si="26"/>
        <v>-7.2941758769964338E-2</v>
      </c>
      <c r="F355" s="6">
        <f t="shared" si="27"/>
        <v>7.2941758769964338E-2</v>
      </c>
      <c r="G355" s="6">
        <f t="shared" si="28"/>
        <v>5.3205001724556692E-3</v>
      </c>
      <c r="H355" s="41">
        <f t="shared" si="29"/>
        <v>3.4150362268816109E-3</v>
      </c>
    </row>
    <row r="356" spans="2:8">
      <c r="B356" s="48">
        <v>44299.291666666664</v>
      </c>
      <c r="C356" s="6">
        <v>21.4529</v>
      </c>
      <c r="D356" s="40">
        <f t="shared" si="25"/>
        <v>21.359729417587701</v>
      </c>
      <c r="E356" s="6">
        <f t="shared" si="26"/>
        <v>9.3170582412298586E-2</v>
      </c>
      <c r="F356" s="6">
        <f t="shared" si="27"/>
        <v>9.3170582412298586E-2</v>
      </c>
      <c r="G356" s="6">
        <f t="shared" si="28"/>
        <v>8.6807574270469229E-3</v>
      </c>
      <c r="H356" s="41">
        <f t="shared" si="29"/>
        <v>4.3430297261581692E-3</v>
      </c>
    </row>
    <row r="357" spans="2:8">
      <c r="B357" s="48">
        <v>44300.291666666664</v>
      </c>
      <c r="C357" s="6">
        <v>21.433700000000002</v>
      </c>
      <c r="D357" s="40">
        <f t="shared" si="25"/>
        <v>21.451968294175877</v>
      </c>
      <c r="E357" s="6">
        <f t="shared" si="26"/>
        <v>-1.826829417587561E-2</v>
      </c>
      <c r="F357" s="6">
        <f t="shared" si="27"/>
        <v>1.826829417587561E-2</v>
      </c>
      <c r="G357" s="6">
        <f t="shared" si="28"/>
        <v>3.3373057209633072E-4</v>
      </c>
      <c r="H357" s="41">
        <f t="shared" si="29"/>
        <v>8.5231640714741777E-4</v>
      </c>
    </row>
    <row r="358" spans="2:8">
      <c r="B358" s="48">
        <v>44301.291666666664</v>
      </c>
      <c r="C358" s="6">
        <v>21.6236</v>
      </c>
      <c r="D358" s="40">
        <f t="shared" si="25"/>
        <v>21.433882682941761</v>
      </c>
      <c r="E358" s="6">
        <f t="shared" si="26"/>
        <v>0.18971731705823913</v>
      </c>
      <c r="F358" s="6">
        <f t="shared" si="27"/>
        <v>0.18971731705823913</v>
      </c>
      <c r="G358" s="6">
        <f t="shared" si="28"/>
        <v>3.5992660391776433E-2</v>
      </c>
      <c r="H358" s="41">
        <f t="shared" si="29"/>
        <v>8.7736231274273997E-3</v>
      </c>
    </row>
    <row r="359" spans="2:8">
      <c r="B359" s="48">
        <v>44302.291666666664</v>
      </c>
      <c r="C359" s="6">
        <v>21.3033</v>
      </c>
      <c r="D359" s="40">
        <f t="shared" si="25"/>
        <v>21.62170282682942</v>
      </c>
      <c r="E359" s="6">
        <f t="shared" si="26"/>
        <v>-0.31840282682941989</v>
      </c>
      <c r="F359" s="6">
        <f t="shared" si="27"/>
        <v>0.31840282682941989</v>
      </c>
      <c r="G359" s="6">
        <f t="shared" si="28"/>
        <v>0.10138036013296556</v>
      </c>
      <c r="H359" s="41">
        <f t="shared" si="29"/>
        <v>1.4946173918098131E-2</v>
      </c>
    </row>
    <row r="360" spans="2:8">
      <c r="B360" s="48">
        <v>44305.291666666664</v>
      </c>
      <c r="C360" s="6">
        <v>21.0886</v>
      </c>
      <c r="D360" s="40">
        <f t="shared" si="25"/>
        <v>21.306484028268294</v>
      </c>
      <c r="E360" s="6">
        <f t="shared" si="26"/>
        <v>-0.21788402826829412</v>
      </c>
      <c r="F360" s="6">
        <f t="shared" si="27"/>
        <v>0.21788402826829412</v>
      </c>
      <c r="G360" s="6">
        <f t="shared" si="28"/>
        <v>4.7473449774418787E-2</v>
      </c>
      <c r="H360" s="41">
        <f t="shared" si="29"/>
        <v>1.0331839395137378E-2</v>
      </c>
    </row>
    <row r="361" spans="2:8">
      <c r="B361" s="48">
        <v>44306.291666666664</v>
      </c>
      <c r="C361" s="6">
        <v>20.825900000000001</v>
      </c>
      <c r="D361" s="40">
        <f t="shared" si="25"/>
        <v>21.090778840282685</v>
      </c>
      <c r="E361" s="6">
        <f t="shared" si="26"/>
        <v>-0.26487884028268383</v>
      </c>
      <c r="F361" s="6">
        <f t="shared" si="27"/>
        <v>0.26487884028268383</v>
      </c>
      <c r="G361" s="6">
        <f t="shared" si="28"/>
        <v>7.0160800029499523E-2</v>
      </c>
      <c r="H361" s="41">
        <f t="shared" si="29"/>
        <v>1.2718722373711763E-2</v>
      </c>
    </row>
    <row r="362" spans="2:8">
      <c r="B362" s="48">
        <v>44307.291666666664</v>
      </c>
      <c r="C362" s="6">
        <v>20.793299999999999</v>
      </c>
      <c r="D362" s="40">
        <f t="shared" si="25"/>
        <v>20.828548788402827</v>
      </c>
      <c r="E362" s="6">
        <f t="shared" si="26"/>
        <v>-3.5248788402828524E-2</v>
      </c>
      <c r="F362" s="6">
        <f t="shared" si="27"/>
        <v>3.5248788402828524E-2</v>
      </c>
      <c r="G362" s="6">
        <f t="shared" si="28"/>
        <v>1.2424770838673786E-3</v>
      </c>
      <c r="H362" s="41">
        <f t="shared" si="29"/>
        <v>1.6951993383844087E-3</v>
      </c>
    </row>
    <row r="363" spans="2:8">
      <c r="B363" s="48">
        <v>44308.291666666664</v>
      </c>
      <c r="C363" s="6">
        <v>20.889199999999999</v>
      </c>
      <c r="D363" s="40">
        <f t="shared" si="25"/>
        <v>20.793652487884028</v>
      </c>
      <c r="E363" s="6">
        <f t="shared" si="26"/>
        <v>9.554751211597079E-2</v>
      </c>
      <c r="F363" s="6">
        <f t="shared" si="27"/>
        <v>9.554751211597079E-2</v>
      </c>
      <c r="G363" s="6">
        <f t="shared" si="28"/>
        <v>9.1293270715515854E-3</v>
      </c>
      <c r="H363" s="41">
        <f t="shared" si="29"/>
        <v>4.5740149032021714E-3</v>
      </c>
    </row>
    <row r="364" spans="2:8">
      <c r="B364" s="48">
        <v>44309.291666666664</v>
      </c>
      <c r="C364" s="6">
        <v>21.0809</v>
      </c>
      <c r="D364" s="40">
        <f t="shared" si="25"/>
        <v>20.888244524878839</v>
      </c>
      <c r="E364" s="6">
        <f t="shared" si="26"/>
        <v>0.19265547512116044</v>
      </c>
      <c r="F364" s="6">
        <f t="shared" si="27"/>
        <v>0.19265547512116044</v>
      </c>
      <c r="G364" s="6">
        <f t="shared" si="28"/>
        <v>3.7116132094160065E-2</v>
      </c>
      <c r="H364" s="41">
        <f t="shared" si="29"/>
        <v>9.1388638588087052E-3</v>
      </c>
    </row>
    <row r="365" spans="2:8">
      <c r="B365" s="48">
        <v>44312.291666666664</v>
      </c>
      <c r="C365" s="6">
        <v>20.885300000000001</v>
      </c>
      <c r="D365" s="40">
        <f t="shared" si="25"/>
        <v>21.078973445248788</v>
      </c>
      <c r="E365" s="6">
        <f t="shared" si="26"/>
        <v>-0.1936734452487876</v>
      </c>
      <c r="F365" s="6">
        <f t="shared" si="27"/>
        <v>0.1936734452487876</v>
      </c>
      <c r="G365" s="6">
        <f t="shared" si="28"/>
        <v>3.750940339453513E-2</v>
      </c>
      <c r="H365" s="41">
        <f t="shared" si="29"/>
        <v>9.2731943160398751E-3</v>
      </c>
    </row>
    <row r="366" spans="2:8">
      <c r="B366" s="48">
        <v>44313.291666666664</v>
      </c>
      <c r="C366" s="6">
        <v>20.453900000000001</v>
      </c>
      <c r="D366" s="40">
        <f t="shared" si="25"/>
        <v>20.887236734452486</v>
      </c>
      <c r="E366" s="6">
        <f t="shared" si="26"/>
        <v>-0.43333673445248522</v>
      </c>
      <c r="F366" s="6">
        <f t="shared" si="27"/>
        <v>0.43333673445248522</v>
      </c>
      <c r="G366" s="6">
        <f t="shared" si="28"/>
        <v>0.18778072542594368</v>
      </c>
      <c r="H366" s="41">
        <f t="shared" si="29"/>
        <v>2.1186019998752571E-2</v>
      </c>
    </row>
    <row r="367" spans="2:8">
      <c r="B367" s="48">
        <v>44314.291666666664</v>
      </c>
      <c r="C367" s="6">
        <v>20.035900000000002</v>
      </c>
      <c r="D367" s="40">
        <f t="shared" si="25"/>
        <v>20.458233367344526</v>
      </c>
      <c r="E367" s="6">
        <f t="shared" si="26"/>
        <v>-0.42233336734452465</v>
      </c>
      <c r="F367" s="6">
        <f t="shared" si="27"/>
        <v>0.42233336734452465</v>
      </c>
      <c r="G367" s="6">
        <f t="shared" si="28"/>
        <v>0.17836547317256521</v>
      </c>
      <c r="H367" s="41">
        <f t="shared" si="29"/>
        <v>2.1078831864030298E-2</v>
      </c>
    </row>
    <row r="368" spans="2:8">
      <c r="B368" s="48">
        <v>44315.291666666664</v>
      </c>
      <c r="C368" s="6">
        <v>20.104900000000001</v>
      </c>
      <c r="D368" s="40">
        <f t="shared" si="25"/>
        <v>20.040123333673449</v>
      </c>
      <c r="E368" s="6">
        <f t="shared" si="26"/>
        <v>6.4776666326551435E-2</v>
      </c>
      <c r="F368" s="6">
        <f t="shared" si="27"/>
        <v>6.4776666326551435E-2</v>
      </c>
      <c r="G368" s="6">
        <f t="shared" si="28"/>
        <v>4.1960165003813825E-3</v>
      </c>
      <c r="H368" s="41">
        <f t="shared" si="29"/>
        <v>3.2219342710757791E-3</v>
      </c>
    </row>
    <row r="369" spans="2:8">
      <c r="B369" s="48">
        <v>44316.291666666664</v>
      </c>
      <c r="C369" s="6">
        <v>19.2056</v>
      </c>
      <c r="D369" s="40">
        <f t="shared" si="25"/>
        <v>20.104252233336734</v>
      </c>
      <c r="E369" s="6">
        <f t="shared" si="26"/>
        <v>-0.89865223333673327</v>
      </c>
      <c r="F369" s="6">
        <f t="shared" si="27"/>
        <v>0.89865223333673327</v>
      </c>
      <c r="G369" s="6">
        <f t="shared" si="28"/>
        <v>0.80757583648109854</v>
      </c>
      <c r="H369" s="41">
        <f t="shared" si="29"/>
        <v>4.6791156399005149E-2</v>
      </c>
    </row>
    <row r="370" spans="2:8">
      <c r="B370" s="48">
        <v>44319.291666666664</v>
      </c>
      <c r="C370" s="6">
        <v>19.054099999999998</v>
      </c>
      <c r="D370" s="40">
        <f t="shared" si="25"/>
        <v>19.214586522333367</v>
      </c>
      <c r="E370" s="6">
        <f t="shared" si="26"/>
        <v>-0.16048652233336824</v>
      </c>
      <c r="F370" s="6">
        <f t="shared" si="27"/>
        <v>0.16048652233336824</v>
      </c>
      <c r="G370" s="6">
        <f t="shared" si="28"/>
        <v>2.5755923850658703E-2</v>
      </c>
      <c r="H370" s="41">
        <f t="shared" si="29"/>
        <v>8.4226766067863751E-3</v>
      </c>
    </row>
    <row r="371" spans="2:8">
      <c r="B371" s="48">
        <v>44320.291666666664</v>
      </c>
      <c r="C371" s="6">
        <v>18.5594</v>
      </c>
      <c r="D371" s="40">
        <f t="shared" si="25"/>
        <v>19.055704865223333</v>
      </c>
      <c r="E371" s="6">
        <f t="shared" si="26"/>
        <v>-0.49630486522333328</v>
      </c>
      <c r="F371" s="6">
        <f t="shared" si="27"/>
        <v>0.49630486522333328</v>
      </c>
      <c r="G371" s="6">
        <f t="shared" si="28"/>
        <v>0.24631851924435103</v>
      </c>
      <c r="H371" s="41">
        <f t="shared" si="29"/>
        <v>2.6741428344845917E-2</v>
      </c>
    </row>
    <row r="372" spans="2:8">
      <c r="B372" s="48">
        <v>44321.291666666664</v>
      </c>
      <c r="C372" s="6">
        <v>18.720500000000001</v>
      </c>
      <c r="D372" s="40">
        <f t="shared" si="25"/>
        <v>18.564363048652233</v>
      </c>
      <c r="E372" s="6">
        <f t="shared" si="26"/>
        <v>0.15613695134776862</v>
      </c>
      <c r="F372" s="6">
        <f t="shared" si="27"/>
        <v>0.15613695134776862</v>
      </c>
      <c r="G372" s="6">
        <f t="shared" si="28"/>
        <v>2.4378747576175464E-2</v>
      </c>
      <c r="H372" s="41">
        <f t="shared" si="29"/>
        <v>8.3404263426601101E-3</v>
      </c>
    </row>
    <row r="373" spans="2:8">
      <c r="B373" s="48">
        <v>44322.291666666664</v>
      </c>
      <c r="C373" s="6">
        <v>18.743500000000001</v>
      </c>
      <c r="D373" s="40">
        <f t="shared" si="25"/>
        <v>18.718938630486527</v>
      </c>
      <c r="E373" s="6">
        <f t="shared" si="26"/>
        <v>2.4561369513474318E-2</v>
      </c>
      <c r="F373" s="6">
        <f t="shared" si="27"/>
        <v>2.4561369513474318E-2</v>
      </c>
      <c r="G373" s="6">
        <f t="shared" si="28"/>
        <v>6.0326087237742572E-4</v>
      </c>
      <c r="H373" s="41">
        <f t="shared" si="29"/>
        <v>1.3103939772974268E-3</v>
      </c>
    </row>
    <row r="374" spans="2:8">
      <c r="B374" s="48">
        <v>44323.291666666664</v>
      </c>
      <c r="C374" s="6">
        <v>18.607399999999998</v>
      </c>
      <c r="D374" s="40">
        <f t="shared" si="25"/>
        <v>18.743254386304866</v>
      </c>
      <c r="E374" s="6">
        <f t="shared" si="26"/>
        <v>-0.13585438630486735</v>
      </c>
      <c r="F374" s="6">
        <f t="shared" si="27"/>
        <v>0.13585438630486735</v>
      </c>
      <c r="G374" s="6">
        <f t="shared" si="28"/>
        <v>1.8456414278272128E-2</v>
      </c>
      <c r="H374" s="41">
        <f t="shared" si="29"/>
        <v>7.3010945271702312E-3</v>
      </c>
    </row>
    <row r="375" spans="2:8">
      <c r="B375" s="48">
        <v>44326.291666666664</v>
      </c>
      <c r="C375" s="6">
        <v>18.676400000000001</v>
      </c>
      <c r="D375" s="40">
        <f t="shared" si="25"/>
        <v>18.608758543863047</v>
      </c>
      <c r="E375" s="6">
        <f t="shared" si="26"/>
        <v>6.7641456136954048E-2</v>
      </c>
      <c r="F375" s="6">
        <f t="shared" si="27"/>
        <v>6.7641456136954048E-2</v>
      </c>
      <c r="G375" s="6">
        <f t="shared" si="28"/>
        <v>4.5753665883274787E-3</v>
      </c>
      <c r="H375" s="41">
        <f t="shared" si="29"/>
        <v>3.6217609462719821E-3</v>
      </c>
    </row>
    <row r="376" spans="2:8">
      <c r="B376" s="48">
        <v>44327.291666666664</v>
      </c>
      <c r="C376" s="6">
        <v>18.4175</v>
      </c>
      <c r="D376" s="40">
        <f t="shared" si="25"/>
        <v>18.675723585438632</v>
      </c>
      <c r="E376" s="6">
        <f t="shared" si="26"/>
        <v>-0.25822358543863189</v>
      </c>
      <c r="F376" s="6">
        <f t="shared" si="27"/>
        <v>0.25822358543863189</v>
      </c>
      <c r="G376" s="6">
        <f t="shared" si="28"/>
        <v>6.6679420076782417E-2</v>
      </c>
      <c r="H376" s="41">
        <f t="shared" si="29"/>
        <v>1.4020555745276605E-2</v>
      </c>
    </row>
    <row r="377" spans="2:8">
      <c r="B377" s="48">
        <v>44328.291666666664</v>
      </c>
      <c r="C377" s="6">
        <v>17.842300000000002</v>
      </c>
      <c r="D377" s="40">
        <f t="shared" si="25"/>
        <v>18.420082235854387</v>
      </c>
      <c r="E377" s="6">
        <f t="shared" si="26"/>
        <v>-0.57778223585438582</v>
      </c>
      <c r="F377" s="6">
        <f t="shared" si="27"/>
        <v>0.57778223585438582</v>
      </c>
      <c r="G377" s="6">
        <f t="shared" si="28"/>
        <v>0.33383231206889313</v>
      </c>
      <c r="H377" s="41">
        <f t="shared" si="29"/>
        <v>3.2382721726144377E-2</v>
      </c>
    </row>
    <row r="378" spans="2:8">
      <c r="B378" s="48">
        <v>44329.291666666664</v>
      </c>
      <c r="C378" s="6">
        <v>17.826899999999998</v>
      </c>
      <c r="D378" s="40">
        <f t="shared" si="25"/>
        <v>17.848077822358547</v>
      </c>
      <c r="E378" s="6">
        <f t="shared" si="26"/>
        <v>-2.1177822358549037E-2</v>
      </c>
      <c r="F378" s="6">
        <f t="shared" si="27"/>
        <v>2.1177822358549037E-2</v>
      </c>
      <c r="G378" s="6">
        <f t="shared" si="28"/>
        <v>4.485001598502595E-4</v>
      </c>
      <c r="H378" s="41">
        <f t="shared" si="29"/>
        <v>1.1879699980674732E-3</v>
      </c>
    </row>
    <row r="379" spans="2:8">
      <c r="B379" s="48">
        <v>44330.291666666664</v>
      </c>
      <c r="C379" s="6">
        <v>18.0532</v>
      </c>
      <c r="D379" s="40">
        <f t="shared" si="25"/>
        <v>17.827111778223586</v>
      </c>
      <c r="E379" s="6">
        <f t="shared" si="26"/>
        <v>0.22608822177641485</v>
      </c>
      <c r="F379" s="6">
        <f t="shared" si="27"/>
        <v>0.22608822177641485</v>
      </c>
      <c r="G379" s="6">
        <f t="shared" si="28"/>
        <v>5.1115884026021345E-2</v>
      </c>
      <c r="H379" s="41">
        <f t="shared" si="29"/>
        <v>1.2523443033723375E-2</v>
      </c>
    </row>
    <row r="380" spans="2:8">
      <c r="B380" s="48">
        <v>44333.291666666664</v>
      </c>
      <c r="C380" s="6">
        <v>18.0091</v>
      </c>
      <c r="D380" s="40">
        <f t="shared" si="25"/>
        <v>18.050939117782235</v>
      </c>
      <c r="E380" s="6">
        <f t="shared" si="26"/>
        <v>-4.1839117782235036E-2</v>
      </c>
      <c r="F380" s="6">
        <f t="shared" si="27"/>
        <v>4.1839117782235036E-2</v>
      </c>
      <c r="G380" s="6">
        <f t="shared" si="28"/>
        <v>1.750511776795736E-3</v>
      </c>
      <c r="H380" s="41">
        <f t="shared" si="29"/>
        <v>2.3232209151059762E-3</v>
      </c>
    </row>
    <row r="381" spans="2:8">
      <c r="B381" s="48">
        <v>44334.291666666664</v>
      </c>
      <c r="C381" s="6">
        <v>18.216200000000001</v>
      </c>
      <c r="D381" s="40">
        <f t="shared" si="25"/>
        <v>18.009518391177821</v>
      </c>
      <c r="E381" s="6">
        <f t="shared" si="26"/>
        <v>0.2066816088221799</v>
      </c>
      <c r="F381" s="6">
        <f t="shared" si="27"/>
        <v>0.2066816088221799</v>
      </c>
      <c r="G381" s="6">
        <f t="shared" si="28"/>
        <v>4.2717287425324588E-2</v>
      </c>
      <c r="H381" s="41">
        <f t="shared" si="29"/>
        <v>1.1346033136558662E-2</v>
      </c>
    </row>
    <row r="382" spans="2:8">
      <c r="B382" s="48">
        <v>44335.291666666664</v>
      </c>
      <c r="C382" s="6">
        <v>18.275600000000001</v>
      </c>
      <c r="D382" s="40">
        <f t="shared" si="25"/>
        <v>18.214133183911777</v>
      </c>
      <c r="E382" s="6">
        <f t="shared" si="26"/>
        <v>6.1466816088223908E-2</v>
      </c>
      <c r="F382" s="6">
        <f t="shared" si="27"/>
        <v>6.1466816088223908E-2</v>
      </c>
      <c r="G382" s="6">
        <f t="shared" si="28"/>
        <v>3.7781694800235414E-3</v>
      </c>
      <c r="H382" s="41">
        <f t="shared" si="29"/>
        <v>3.3633268449858775E-3</v>
      </c>
    </row>
    <row r="383" spans="2:8">
      <c r="B383" s="48">
        <v>44336.291666666664</v>
      </c>
      <c r="C383" s="6">
        <v>18.580500000000001</v>
      </c>
      <c r="D383" s="40">
        <f t="shared" si="25"/>
        <v>18.274985331839119</v>
      </c>
      <c r="E383" s="6">
        <f t="shared" si="26"/>
        <v>0.3055146681608818</v>
      </c>
      <c r="F383" s="6">
        <f t="shared" si="27"/>
        <v>0.3055146681608818</v>
      </c>
      <c r="G383" s="6">
        <f t="shared" si="28"/>
        <v>9.3339212461453727E-2</v>
      </c>
      <c r="H383" s="41">
        <f t="shared" si="29"/>
        <v>1.6442758169095652E-2</v>
      </c>
    </row>
    <row r="384" spans="2:8">
      <c r="B384" s="48">
        <v>44337.291666666664</v>
      </c>
      <c r="C384" s="6">
        <v>18.480799999999999</v>
      </c>
      <c r="D384" s="40">
        <f t="shared" si="25"/>
        <v>18.577444853318394</v>
      </c>
      <c r="E384" s="6">
        <f t="shared" si="26"/>
        <v>-9.6644853318395008E-2</v>
      </c>
      <c r="F384" s="6">
        <f t="shared" si="27"/>
        <v>9.6644853318395008E-2</v>
      </c>
      <c r="G384" s="6">
        <f t="shared" si="28"/>
        <v>9.3402276729340865E-3</v>
      </c>
      <c r="H384" s="41">
        <f t="shared" si="29"/>
        <v>5.229473470758572E-3</v>
      </c>
    </row>
    <row r="385" spans="2:8">
      <c r="B385" s="48">
        <v>44340.291666666664</v>
      </c>
      <c r="C385" s="6">
        <v>18.557500000000001</v>
      </c>
      <c r="D385" s="40">
        <f t="shared" si="25"/>
        <v>18.481766448533183</v>
      </c>
      <c r="E385" s="6">
        <f t="shared" si="26"/>
        <v>7.5733551466818483E-2</v>
      </c>
      <c r="F385" s="6">
        <f t="shared" si="27"/>
        <v>7.5733551466818483E-2</v>
      </c>
      <c r="G385" s="6">
        <f t="shared" si="28"/>
        <v>5.7355708177772441E-3</v>
      </c>
      <c r="H385" s="41">
        <f t="shared" si="29"/>
        <v>4.0810212295200581E-3</v>
      </c>
    </row>
    <row r="386" spans="2:8">
      <c r="B386" s="48">
        <v>44341.291666666664</v>
      </c>
      <c r="C386" s="6">
        <v>18.858499999999999</v>
      </c>
      <c r="D386" s="40">
        <f t="shared" si="25"/>
        <v>18.556742664485334</v>
      </c>
      <c r="E386" s="6">
        <f t="shared" si="26"/>
        <v>0.30175733551466521</v>
      </c>
      <c r="F386" s="6">
        <f t="shared" si="27"/>
        <v>0.30175733551466521</v>
      </c>
      <c r="G386" s="6">
        <f t="shared" si="28"/>
        <v>9.105748953691023E-2</v>
      </c>
      <c r="H386" s="41">
        <f t="shared" si="29"/>
        <v>1.6001131347385275E-2</v>
      </c>
    </row>
    <row r="387" spans="2:8">
      <c r="B387" s="48">
        <v>44342.291666666664</v>
      </c>
      <c r="C387" s="6">
        <v>18.872</v>
      </c>
      <c r="D387" s="40">
        <f t="shared" si="25"/>
        <v>18.855482426644855</v>
      </c>
      <c r="E387" s="6">
        <f t="shared" si="26"/>
        <v>1.6517573355145032E-2</v>
      </c>
      <c r="F387" s="6">
        <f t="shared" si="27"/>
        <v>1.6517573355145032E-2</v>
      </c>
      <c r="G387" s="6">
        <f t="shared" si="28"/>
        <v>2.7283022954259712E-4</v>
      </c>
      <c r="H387" s="41">
        <f t="shared" si="29"/>
        <v>8.7524233547822336E-4</v>
      </c>
    </row>
    <row r="388" spans="2:8">
      <c r="B388" s="48">
        <v>44343.291666666664</v>
      </c>
      <c r="C388" s="6">
        <v>19.092500000000001</v>
      </c>
      <c r="D388" s="40">
        <f t="shared" ref="D388:D451" si="30">alpha*C387+(1-alpha)*D387</f>
        <v>18.871834824266447</v>
      </c>
      <c r="E388" s="6">
        <f t="shared" ref="E388:E451" si="31">C388-D388</f>
        <v>0.22066517573355426</v>
      </c>
      <c r="F388" s="6">
        <f t="shared" ref="F388:F451" si="32">ABS(E388)</f>
        <v>0.22066517573355426</v>
      </c>
      <c r="G388" s="6">
        <f t="shared" ref="G388:G451" si="33">E388^2</f>
        <v>4.8693119781520383E-2</v>
      </c>
      <c r="H388" s="41">
        <f t="shared" ref="H388:H451" si="34">F388/C388</f>
        <v>1.1557688921490337E-2</v>
      </c>
    </row>
    <row r="389" spans="2:8">
      <c r="B389" s="48">
        <v>44344.291666666664</v>
      </c>
      <c r="C389" s="6">
        <v>19.100200000000001</v>
      </c>
      <c r="D389" s="40">
        <f t="shared" si="30"/>
        <v>19.090293348242668</v>
      </c>
      <c r="E389" s="6">
        <f t="shared" si="31"/>
        <v>9.9066517573334067E-3</v>
      </c>
      <c r="F389" s="6">
        <f t="shared" si="32"/>
        <v>9.9066517573334067E-3</v>
      </c>
      <c r="G389" s="6">
        <f t="shared" si="33"/>
        <v>9.8141749041077069E-5</v>
      </c>
      <c r="H389" s="41">
        <f t="shared" si="34"/>
        <v>5.186674358034684E-4</v>
      </c>
    </row>
    <row r="390" spans="2:8">
      <c r="B390" s="48">
        <v>44348.291666666664</v>
      </c>
      <c r="C390" s="6">
        <v>19.017700000000001</v>
      </c>
      <c r="D390" s="40">
        <f t="shared" si="30"/>
        <v>19.100100933482427</v>
      </c>
      <c r="E390" s="6">
        <f t="shared" si="31"/>
        <v>-8.2400933482425387E-2</v>
      </c>
      <c r="F390" s="6">
        <f t="shared" si="32"/>
        <v>8.2400933482425387E-2</v>
      </c>
      <c r="G390" s="6">
        <f t="shared" si="33"/>
        <v>6.7899138387750935E-3</v>
      </c>
      <c r="H390" s="41">
        <f t="shared" si="34"/>
        <v>4.3328548395665818E-3</v>
      </c>
    </row>
    <row r="391" spans="2:8">
      <c r="B391" s="48">
        <v>44349.291666666664</v>
      </c>
      <c r="C391" s="6">
        <v>18.802900000000001</v>
      </c>
      <c r="D391" s="40">
        <f t="shared" si="30"/>
        <v>19.018524009334826</v>
      </c>
      <c r="E391" s="6">
        <f t="shared" si="31"/>
        <v>-0.21562400933482451</v>
      </c>
      <c r="F391" s="6">
        <f t="shared" si="32"/>
        <v>0.21562400933482451</v>
      </c>
      <c r="G391" s="6">
        <f t="shared" si="33"/>
        <v>4.6493713401624483E-2</v>
      </c>
      <c r="H391" s="41">
        <f t="shared" si="34"/>
        <v>1.1467593261402469E-2</v>
      </c>
    </row>
    <row r="392" spans="2:8">
      <c r="B392" s="48">
        <v>44350.291666666664</v>
      </c>
      <c r="C392" s="6">
        <v>18.935199999999998</v>
      </c>
      <c r="D392" s="40">
        <f t="shared" si="30"/>
        <v>18.80505624009335</v>
      </c>
      <c r="E392" s="6">
        <f t="shared" si="31"/>
        <v>0.13014375990664817</v>
      </c>
      <c r="F392" s="6">
        <f t="shared" si="32"/>
        <v>0.13014375990664817</v>
      </c>
      <c r="G392" s="6">
        <f t="shared" si="33"/>
        <v>1.6937398242639283E-2</v>
      </c>
      <c r="H392" s="41">
        <f t="shared" si="34"/>
        <v>6.8731125051041545E-3</v>
      </c>
    </row>
    <row r="393" spans="2:8">
      <c r="B393" s="48">
        <v>44351.291666666664</v>
      </c>
      <c r="C393" s="6">
        <v>19.307200000000002</v>
      </c>
      <c r="D393" s="40">
        <f t="shared" si="30"/>
        <v>18.933898562400934</v>
      </c>
      <c r="E393" s="6">
        <f t="shared" si="31"/>
        <v>0.37330143759906775</v>
      </c>
      <c r="F393" s="6">
        <f t="shared" si="32"/>
        <v>0.37330143759906775</v>
      </c>
      <c r="G393" s="6">
        <f t="shared" si="33"/>
        <v>0.13935396331353067</v>
      </c>
      <c r="H393" s="41">
        <f t="shared" si="34"/>
        <v>1.9334830405189136E-2</v>
      </c>
    </row>
    <row r="394" spans="2:8">
      <c r="B394" s="48">
        <v>44354.291666666664</v>
      </c>
      <c r="C394" s="6">
        <v>19.203700000000001</v>
      </c>
      <c r="D394" s="40">
        <f t="shared" si="30"/>
        <v>19.303466985624009</v>
      </c>
      <c r="E394" s="6">
        <f t="shared" si="31"/>
        <v>-9.9766985624007987E-2</v>
      </c>
      <c r="F394" s="6">
        <f t="shared" si="32"/>
        <v>9.9766985624007987E-2</v>
      </c>
      <c r="G394" s="6">
        <f t="shared" si="33"/>
        <v>9.9534514205010163E-3</v>
      </c>
      <c r="H394" s="41">
        <f t="shared" si="34"/>
        <v>5.1951960103525869E-3</v>
      </c>
    </row>
    <row r="395" spans="2:8">
      <c r="B395" s="48">
        <v>44355.291666666664</v>
      </c>
      <c r="C395" s="6">
        <v>19.100200000000001</v>
      </c>
      <c r="D395" s="40">
        <f t="shared" si="30"/>
        <v>19.204697669856241</v>
      </c>
      <c r="E395" s="6">
        <f t="shared" si="31"/>
        <v>-0.10449766985624009</v>
      </c>
      <c r="F395" s="6">
        <f t="shared" si="32"/>
        <v>0.10449766985624009</v>
      </c>
      <c r="G395" s="6">
        <f t="shared" si="33"/>
        <v>1.091976300538375E-2</v>
      </c>
      <c r="H395" s="41">
        <f t="shared" si="34"/>
        <v>5.4710249032073012E-3</v>
      </c>
    </row>
    <row r="396" spans="2:8">
      <c r="B396" s="48">
        <v>44356.291666666664</v>
      </c>
      <c r="C396" s="6">
        <v>18.7377</v>
      </c>
      <c r="D396" s="40">
        <f t="shared" si="30"/>
        <v>19.101244976698563</v>
      </c>
      <c r="E396" s="6">
        <f t="shared" si="31"/>
        <v>-0.363544976698563</v>
      </c>
      <c r="F396" s="6">
        <f t="shared" si="32"/>
        <v>0.363544976698563</v>
      </c>
      <c r="G396" s="6">
        <f t="shared" si="33"/>
        <v>0.13216495008275872</v>
      </c>
      <c r="H396" s="41">
        <f t="shared" si="34"/>
        <v>1.9401793000131447E-2</v>
      </c>
    </row>
    <row r="397" spans="2:8">
      <c r="B397" s="48">
        <v>44357.291666666664</v>
      </c>
      <c r="C397" s="6">
        <v>18.906500000000001</v>
      </c>
      <c r="D397" s="40">
        <f t="shared" si="30"/>
        <v>18.741335449766986</v>
      </c>
      <c r="E397" s="6">
        <f t="shared" si="31"/>
        <v>0.16516455023301546</v>
      </c>
      <c r="F397" s="6">
        <f t="shared" si="32"/>
        <v>0.16516455023301546</v>
      </c>
      <c r="G397" s="6">
        <f t="shared" si="33"/>
        <v>2.7279328653674287E-2</v>
      </c>
      <c r="H397" s="41">
        <f t="shared" si="34"/>
        <v>8.7358606951585677E-3</v>
      </c>
    </row>
    <row r="398" spans="2:8">
      <c r="B398" s="48">
        <v>44358.291666666664</v>
      </c>
      <c r="C398" s="6">
        <v>19.098199999999999</v>
      </c>
      <c r="D398" s="40">
        <f t="shared" si="30"/>
        <v>18.904848354497673</v>
      </c>
      <c r="E398" s="6">
        <f t="shared" si="31"/>
        <v>0.1933516455023252</v>
      </c>
      <c r="F398" s="6">
        <f t="shared" si="32"/>
        <v>0.1933516455023252</v>
      </c>
      <c r="G398" s="6">
        <f t="shared" si="33"/>
        <v>3.738485881845683E-2</v>
      </c>
      <c r="H398" s="41">
        <f t="shared" si="34"/>
        <v>1.0124076902657068E-2</v>
      </c>
    </row>
    <row r="399" spans="2:8">
      <c r="B399" s="48">
        <v>44361.291666666664</v>
      </c>
      <c r="C399" s="6">
        <v>19.0656</v>
      </c>
      <c r="D399" s="40">
        <f t="shared" si="30"/>
        <v>19.096266483544973</v>
      </c>
      <c r="E399" s="6">
        <f t="shared" si="31"/>
        <v>-3.0666483544973033E-2</v>
      </c>
      <c r="F399" s="6">
        <f t="shared" si="32"/>
        <v>3.0666483544973033E-2</v>
      </c>
      <c r="G399" s="6">
        <f t="shared" si="33"/>
        <v>9.4043321301410187E-4</v>
      </c>
      <c r="H399" s="41">
        <f t="shared" si="34"/>
        <v>1.6084719885538893E-3</v>
      </c>
    </row>
    <row r="400" spans="2:8">
      <c r="B400" s="48">
        <v>44362.291666666664</v>
      </c>
      <c r="C400" s="6">
        <v>18.992799999999999</v>
      </c>
      <c r="D400" s="40">
        <f t="shared" si="30"/>
        <v>19.065906664835449</v>
      </c>
      <c r="E400" s="6">
        <f t="shared" si="31"/>
        <v>-7.3106664835449919E-2</v>
      </c>
      <c r="F400" s="6">
        <f t="shared" si="32"/>
        <v>7.3106664835449919E-2</v>
      </c>
      <c r="G400" s="6">
        <f t="shared" si="33"/>
        <v>5.3445844433628095E-3</v>
      </c>
      <c r="H400" s="41">
        <f t="shared" si="34"/>
        <v>3.8491778376779583E-3</v>
      </c>
    </row>
    <row r="401" spans="2:8">
      <c r="B401" s="48">
        <v>44363.291666666664</v>
      </c>
      <c r="C401" s="6">
        <v>18.568999999999999</v>
      </c>
      <c r="D401" s="40">
        <f t="shared" si="30"/>
        <v>18.993531066648352</v>
      </c>
      <c r="E401" s="6">
        <f t="shared" si="31"/>
        <v>-0.42453106664835261</v>
      </c>
      <c r="F401" s="6">
        <f t="shared" si="32"/>
        <v>0.42453106664835261</v>
      </c>
      <c r="G401" s="6">
        <f t="shared" si="33"/>
        <v>0.18022662654958801</v>
      </c>
      <c r="H401" s="41">
        <f t="shared" si="34"/>
        <v>2.2862354819772342E-2</v>
      </c>
    </row>
    <row r="402" spans="2:8">
      <c r="B402" s="48">
        <v>44364.291666666664</v>
      </c>
      <c r="C402" s="6">
        <v>18.427099999999999</v>
      </c>
      <c r="D402" s="40">
        <f t="shared" si="30"/>
        <v>18.573245310666483</v>
      </c>
      <c r="E402" s="6">
        <f t="shared" si="31"/>
        <v>-0.1461453106664834</v>
      </c>
      <c r="F402" s="6">
        <f t="shared" si="32"/>
        <v>0.1461453106664834</v>
      </c>
      <c r="G402" s="6">
        <f t="shared" si="33"/>
        <v>2.1358451829802946E-2</v>
      </c>
      <c r="H402" s="41">
        <f t="shared" si="34"/>
        <v>7.9309989453838856E-3</v>
      </c>
    </row>
    <row r="403" spans="2:8">
      <c r="B403" s="48">
        <v>44365.291666666664</v>
      </c>
      <c r="C403" s="6">
        <v>18.1721</v>
      </c>
      <c r="D403" s="40">
        <f t="shared" si="30"/>
        <v>18.428561453106667</v>
      </c>
      <c r="E403" s="6">
        <f t="shared" si="31"/>
        <v>-0.25646145310666668</v>
      </c>
      <c r="F403" s="6">
        <f t="shared" si="32"/>
        <v>0.25646145310666668</v>
      </c>
      <c r="G403" s="6">
        <f t="shared" si="33"/>
        <v>6.577247692958299E-2</v>
      </c>
      <c r="H403" s="41">
        <f t="shared" si="34"/>
        <v>1.411292327835895E-2</v>
      </c>
    </row>
    <row r="404" spans="2:8">
      <c r="B404" s="48">
        <v>44368.291666666664</v>
      </c>
      <c r="C404" s="6">
        <v>18.5824</v>
      </c>
      <c r="D404" s="40">
        <f t="shared" si="30"/>
        <v>18.174664614531068</v>
      </c>
      <c r="E404" s="6">
        <f t="shared" si="31"/>
        <v>0.40773538546893207</v>
      </c>
      <c r="F404" s="6">
        <f t="shared" si="32"/>
        <v>0.40773538546893207</v>
      </c>
      <c r="G404" s="6">
        <f t="shared" si="33"/>
        <v>0.16624814456349862</v>
      </c>
      <c r="H404" s="41">
        <f t="shared" si="34"/>
        <v>2.1942019624425914E-2</v>
      </c>
    </row>
    <row r="405" spans="2:8">
      <c r="B405" s="48">
        <v>44369.291666666664</v>
      </c>
      <c r="C405" s="6">
        <v>18.733899999999998</v>
      </c>
      <c r="D405" s="40">
        <f t="shared" si="30"/>
        <v>18.57832264614531</v>
      </c>
      <c r="E405" s="6">
        <f t="shared" si="31"/>
        <v>0.15557735385468874</v>
      </c>
      <c r="F405" s="6">
        <f t="shared" si="32"/>
        <v>0.15557735385468874</v>
      </c>
      <c r="G405" s="6">
        <f t="shared" si="33"/>
        <v>2.4204313032427031E-2</v>
      </c>
      <c r="H405" s="41">
        <f t="shared" si="34"/>
        <v>8.3045897466458539E-3</v>
      </c>
    </row>
    <row r="406" spans="2:8">
      <c r="B406" s="48">
        <v>44370.291666666664</v>
      </c>
      <c r="C406" s="6">
        <v>18.434799999999999</v>
      </c>
      <c r="D406" s="40">
        <f t="shared" si="30"/>
        <v>18.73234422646145</v>
      </c>
      <c r="E406" s="6">
        <f t="shared" si="31"/>
        <v>-0.29754422646145073</v>
      </c>
      <c r="F406" s="6">
        <f t="shared" si="32"/>
        <v>0.29754422646145073</v>
      </c>
      <c r="G406" s="6">
        <f t="shared" si="33"/>
        <v>8.8532566700543075E-2</v>
      </c>
      <c r="H406" s="41">
        <f t="shared" si="34"/>
        <v>1.6140355548281009E-2</v>
      </c>
    </row>
    <row r="407" spans="2:8">
      <c r="B407" s="48">
        <v>44371.291666666664</v>
      </c>
      <c r="C407" s="6">
        <v>18.555599999999998</v>
      </c>
      <c r="D407" s="40">
        <f t="shared" si="30"/>
        <v>18.437775442264613</v>
      </c>
      <c r="E407" s="6">
        <f t="shared" si="31"/>
        <v>0.11782455773538558</v>
      </c>
      <c r="F407" s="6">
        <f t="shared" si="32"/>
        <v>0.11782455773538558</v>
      </c>
      <c r="G407" s="6">
        <f t="shared" si="33"/>
        <v>1.388262640553921E-2</v>
      </c>
      <c r="H407" s="41">
        <f t="shared" si="34"/>
        <v>6.3498112556525039E-3</v>
      </c>
    </row>
    <row r="408" spans="2:8">
      <c r="B408" s="48">
        <v>44372.291666666664</v>
      </c>
      <c r="C408" s="6">
        <v>18.839400000000001</v>
      </c>
      <c r="D408" s="40">
        <f t="shared" si="30"/>
        <v>18.554421754422641</v>
      </c>
      <c r="E408" s="6">
        <f t="shared" si="31"/>
        <v>0.28497824557735996</v>
      </c>
      <c r="F408" s="6">
        <f t="shared" si="32"/>
        <v>0.28497824557735996</v>
      </c>
      <c r="G408" s="6">
        <f t="shared" si="33"/>
        <v>8.1212600452350084E-2</v>
      </c>
      <c r="H408" s="41">
        <f t="shared" si="34"/>
        <v>1.5126715584220301E-2</v>
      </c>
    </row>
    <row r="409" spans="2:8">
      <c r="B409" s="48">
        <v>44375.291666666664</v>
      </c>
      <c r="C409" s="6">
        <v>18.881599999999999</v>
      </c>
      <c r="D409" s="40">
        <f t="shared" si="30"/>
        <v>18.836550217544229</v>
      </c>
      <c r="E409" s="6">
        <f t="shared" si="31"/>
        <v>4.5049782455770071E-2</v>
      </c>
      <c r="F409" s="6">
        <f t="shared" si="32"/>
        <v>4.5049782455770071E-2</v>
      </c>
      <c r="G409" s="6">
        <f t="shared" si="33"/>
        <v>2.0294828993122089E-3</v>
      </c>
      <c r="H409" s="41">
        <f t="shared" si="34"/>
        <v>2.3859091631943307E-3</v>
      </c>
    </row>
    <row r="410" spans="2:8">
      <c r="B410" s="48">
        <v>44376.291666666664</v>
      </c>
      <c r="C410" s="6">
        <v>19.151900000000001</v>
      </c>
      <c r="D410" s="40">
        <f t="shared" si="30"/>
        <v>18.881149502175443</v>
      </c>
      <c r="E410" s="6">
        <f t="shared" si="31"/>
        <v>0.27075049782455807</v>
      </c>
      <c r="F410" s="6">
        <f t="shared" si="32"/>
        <v>0.27075049782455807</v>
      </c>
      <c r="G410" s="6">
        <f t="shared" si="33"/>
        <v>7.3305832072246016E-2</v>
      </c>
      <c r="H410" s="41">
        <f t="shared" si="34"/>
        <v>1.4137004570019584E-2</v>
      </c>
    </row>
    <row r="411" spans="2:8">
      <c r="B411" s="48">
        <v>44377.291666666664</v>
      </c>
      <c r="C411" s="6">
        <v>18.6419</v>
      </c>
      <c r="D411" s="40">
        <f t="shared" si="30"/>
        <v>19.149192495021758</v>
      </c>
      <c r="E411" s="6">
        <f t="shared" si="31"/>
        <v>-0.50729249502175833</v>
      </c>
      <c r="F411" s="6">
        <f t="shared" si="32"/>
        <v>0.50729249502175833</v>
      </c>
      <c r="G411" s="6">
        <f t="shared" si="33"/>
        <v>0.25734567550540072</v>
      </c>
      <c r="H411" s="41">
        <f t="shared" si="34"/>
        <v>2.7212488803274256E-2</v>
      </c>
    </row>
    <row r="412" spans="2:8">
      <c r="B412" s="48">
        <v>44378.291666666664</v>
      </c>
      <c r="C412" s="6">
        <v>18.839400000000001</v>
      </c>
      <c r="D412" s="40">
        <f t="shared" si="30"/>
        <v>18.646972924950216</v>
      </c>
      <c r="E412" s="6">
        <f t="shared" si="31"/>
        <v>0.1924270750497854</v>
      </c>
      <c r="F412" s="6">
        <f t="shared" si="32"/>
        <v>0.1924270750497854</v>
      </c>
      <c r="G412" s="6">
        <f t="shared" si="33"/>
        <v>3.7028179212215746E-2</v>
      </c>
      <c r="H412" s="41">
        <f t="shared" si="34"/>
        <v>1.0214076618670732E-2</v>
      </c>
    </row>
    <row r="413" spans="2:8">
      <c r="B413" s="48">
        <v>44379.291666666664</v>
      </c>
      <c r="C413" s="6">
        <v>19.491299999999999</v>
      </c>
      <c r="D413" s="40">
        <f t="shared" si="30"/>
        <v>18.837475729249505</v>
      </c>
      <c r="E413" s="6">
        <f t="shared" si="31"/>
        <v>0.65382427075049421</v>
      </c>
      <c r="F413" s="6">
        <f t="shared" si="32"/>
        <v>0.65382427075049421</v>
      </c>
      <c r="G413" s="6">
        <f t="shared" si="33"/>
        <v>0.42748617702241554</v>
      </c>
      <c r="H413" s="41">
        <f t="shared" si="34"/>
        <v>3.354441575218145E-2</v>
      </c>
    </row>
    <row r="414" spans="2:8">
      <c r="B414" s="48">
        <v>44383.291666666664</v>
      </c>
      <c r="C414" s="6">
        <v>19.382000000000001</v>
      </c>
      <c r="D414" s="40">
        <f t="shared" si="30"/>
        <v>19.484761757292496</v>
      </c>
      <c r="E414" s="6">
        <f t="shared" si="31"/>
        <v>-0.10276175729249459</v>
      </c>
      <c r="F414" s="6">
        <f t="shared" si="32"/>
        <v>0.10276175729249459</v>
      </c>
      <c r="G414" s="6">
        <f t="shared" si="33"/>
        <v>1.0559978761841565E-2</v>
      </c>
      <c r="H414" s="41">
        <f t="shared" si="34"/>
        <v>5.3019171031108547E-3</v>
      </c>
    </row>
    <row r="415" spans="2:8">
      <c r="B415" s="48">
        <v>44384.291666666664</v>
      </c>
      <c r="C415" s="6">
        <v>19.316800000000001</v>
      </c>
      <c r="D415" s="40">
        <f t="shared" si="30"/>
        <v>19.383027617572928</v>
      </c>
      <c r="E415" s="6">
        <f t="shared" si="31"/>
        <v>-6.62276175729275E-2</v>
      </c>
      <c r="F415" s="6">
        <f t="shared" si="32"/>
        <v>6.62276175729275E-2</v>
      </c>
      <c r="G415" s="6">
        <f t="shared" si="33"/>
        <v>4.3860973293859355E-3</v>
      </c>
      <c r="H415" s="41">
        <f t="shared" si="34"/>
        <v>3.4284983834241434E-3</v>
      </c>
    </row>
    <row r="416" spans="2:8">
      <c r="B416" s="48">
        <v>44385.291666666664</v>
      </c>
      <c r="C416" s="6">
        <v>19.048400000000001</v>
      </c>
      <c r="D416" s="40">
        <f t="shared" si="30"/>
        <v>19.317462276175728</v>
      </c>
      <c r="E416" s="6">
        <f t="shared" si="31"/>
        <v>-0.26906227617572753</v>
      </c>
      <c r="F416" s="6">
        <f t="shared" si="32"/>
        <v>0.26906227617572753</v>
      </c>
      <c r="G416" s="6">
        <f t="shared" si="33"/>
        <v>7.2394508460863483E-2</v>
      </c>
      <c r="H416" s="41">
        <f t="shared" si="34"/>
        <v>1.4125190366420671E-2</v>
      </c>
    </row>
    <row r="417" spans="2:8">
      <c r="B417" s="48">
        <v>44386.291666666664</v>
      </c>
      <c r="C417" s="6">
        <v>19.566099999999999</v>
      </c>
      <c r="D417" s="40">
        <f t="shared" si="30"/>
        <v>19.051090622761755</v>
      </c>
      <c r="E417" s="6">
        <f t="shared" si="31"/>
        <v>0.51500937723824336</v>
      </c>
      <c r="F417" s="6">
        <f t="shared" si="32"/>
        <v>0.51500937723824336</v>
      </c>
      <c r="G417" s="6">
        <f t="shared" si="33"/>
        <v>0.26523465864332324</v>
      </c>
      <c r="H417" s="41">
        <f t="shared" si="34"/>
        <v>2.6321514110540341E-2</v>
      </c>
    </row>
    <row r="418" spans="2:8">
      <c r="B418" s="48">
        <v>44389.291666666664</v>
      </c>
      <c r="C418" s="6">
        <v>19.999500000000001</v>
      </c>
      <c r="D418" s="40">
        <f t="shared" si="30"/>
        <v>19.560949906227616</v>
      </c>
      <c r="E418" s="6">
        <f t="shared" si="31"/>
        <v>0.43855009377238474</v>
      </c>
      <c r="F418" s="6">
        <f t="shared" si="32"/>
        <v>0.43855009377238474</v>
      </c>
      <c r="G418" s="6">
        <f t="shared" si="33"/>
        <v>0.19232618474776744</v>
      </c>
      <c r="H418" s="41">
        <f t="shared" si="34"/>
        <v>2.1928052889941485E-2</v>
      </c>
    </row>
    <row r="419" spans="2:8">
      <c r="B419" s="48">
        <v>44390.291666666664</v>
      </c>
      <c r="C419" s="6">
        <v>19.9956</v>
      </c>
      <c r="D419" s="40">
        <f t="shared" si="30"/>
        <v>19.995114499062275</v>
      </c>
      <c r="E419" s="6">
        <f t="shared" si="31"/>
        <v>4.8550093772448122E-4</v>
      </c>
      <c r="F419" s="6">
        <f t="shared" si="32"/>
        <v>4.8550093772448122E-4</v>
      </c>
      <c r="G419" s="6">
        <f t="shared" si="33"/>
        <v>2.3571116053135058E-7</v>
      </c>
      <c r="H419" s="41">
        <f t="shared" si="34"/>
        <v>2.4280388571709837E-5</v>
      </c>
    </row>
    <row r="420" spans="2:8">
      <c r="B420" s="48">
        <v>44391.291666666664</v>
      </c>
      <c r="C420" s="6">
        <v>20.051200000000001</v>
      </c>
      <c r="D420" s="40">
        <f t="shared" si="30"/>
        <v>19.995595144990624</v>
      </c>
      <c r="E420" s="6">
        <f t="shared" si="31"/>
        <v>5.5604855009377729E-2</v>
      </c>
      <c r="F420" s="6">
        <f t="shared" si="32"/>
        <v>5.5604855009377729E-2</v>
      </c>
      <c r="G420" s="6">
        <f t="shared" si="33"/>
        <v>3.0918999006139198E-3</v>
      </c>
      <c r="H420" s="41">
        <f t="shared" si="34"/>
        <v>2.7731435031009477E-3</v>
      </c>
    </row>
    <row r="421" spans="2:8">
      <c r="B421" s="48">
        <v>44392.291666666664</v>
      </c>
      <c r="C421" s="6">
        <v>19.725300000000001</v>
      </c>
      <c r="D421" s="40">
        <f t="shared" si="30"/>
        <v>20.050643951449906</v>
      </c>
      <c r="E421" s="6">
        <f t="shared" si="31"/>
        <v>-0.32534395144990569</v>
      </c>
      <c r="F421" s="6">
        <f t="shared" si="32"/>
        <v>0.32534395144990569</v>
      </c>
      <c r="G421" s="6">
        <f t="shared" si="33"/>
        <v>0.10584868674503858</v>
      </c>
      <c r="H421" s="41">
        <f t="shared" si="34"/>
        <v>1.6493739078741802E-2</v>
      </c>
    </row>
    <row r="422" spans="2:8">
      <c r="B422" s="48">
        <v>44393.291666666664</v>
      </c>
      <c r="C422" s="6">
        <v>19.462599999999998</v>
      </c>
      <c r="D422" s="40">
        <f t="shared" si="30"/>
        <v>19.728553439514499</v>
      </c>
      <c r="E422" s="6">
        <f t="shared" si="31"/>
        <v>-0.2659534395145009</v>
      </c>
      <c r="F422" s="6">
        <f t="shared" si="32"/>
        <v>0.2659534395145009</v>
      </c>
      <c r="G422" s="6">
        <f t="shared" si="33"/>
        <v>7.0731231989593288E-2</v>
      </c>
      <c r="H422" s="41">
        <f t="shared" si="34"/>
        <v>1.3664846398451436E-2</v>
      </c>
    </row>
    <row r="423" spans="2:8">
      <c r="B423" s="48">
        <v>44396.291666666664</v>
      </c>
      <c r="C423" s="6">
        <v>18.877700000000001</v>
      </c>
      <c r="D423" s="40">
        <f t="shared" si="30"/>
        <v>19.465259534395145</v>
      </c>
      <c r="E423" s="6">
        <f t="shared" si="31"/>
        <v>-0.58755953439514386</v>
      </c>
      <c r="F423" s="6">
        <f t="shared" si="32"/>
        <v>0.58755953439514386</v>
      </c>
      <c r="G423" s="6">
        <f t="shared" si="33"/>
        <v>0.34522620645863822</v>
      </c>
      <c r="H423" s="41">
        <f t="shared" si="34"/>
        <v>3.1124529704102927E-2</v>
      </c>
    </row>
    <row r="424" spans="2:8">
      <c r="B424" s="48">
        <v>44397.291666666664</v>
      </c>
      <c r="C424" s="6">
        <v>18.9985</v>
      </c>
      <c r="D424" s="40">
        <f t="shared" si="30"/>
        <v>18.883575595343952</v>
      </c>
      <c r="E424" s="6">
        <f t="shared" si="31"/>
        <v>0.11492440465604759</v>
      </c>
      <c r="F424" s="6">
        <f t="shared" si="32"/>
        <v>0.11492440465604759</v>
      </c>
      <c r="G424" s="6">
        <f t="shared" si="33"/>
        <v>1.3207618785546972E-2</v>
      </c>
      <c r="H424" s="41">
        <f t="shared" si="34"/>
        <v>6.0491304395635225E-3</v>
      </c>
    </row>
    <row r="425" spans="2:8">
      <c r="B425" s="48">
        <v>44398.291666666664</v>
      </c>
      <c r="C425" s="6">
        <v>19.263100000000001</v>
      </c>
      <c r="D425" s="40">
        <f t="shared" si="30"/>
        <v>18.997350755953441</v>
      </c>
      <c r="E425" s="6">
        <f t="shared" si="31"/>
        <v>0.26574924404656031</v>
      </c>
      <c r="F425" s="6">
        <f t="shared" si="32"/>
        <v>0.26574924404656031</v>
      </c>
      <c r="G425" s="6">
        <f t="shared" si="33"/>
        <v>7.0622660711318272E-2</v>
      </c>
      <c r="H425" s="41">
        <f t="shared" si="34"/>
        <v>1.3795767246526276E-2</v>
      </c>
    </row>
    <row r="426" spans="2:8">
      <c r="B426" s="48">
        <v>44399.291666666664</v>
      </c>
      <c r="C426" s="6">
        <v>19.084800000000001</v>
      </c>
      <c r="D426" s="40">
        <f t="shared" si="30"/>
        <v>19.260442507559539</v>
      </c>
      <c r="E426" s="6">
        <f t="shared" si="31"/>
        <v>-0.17564250755953736</v>
      </c>
      <c r="F426" s="6">
        <f t="shared" si="32"/>
        <v>0.17564250755953736</v>
      </c>
      <c r="G426" s="6">
        <f t="shared" si="33"/>
        <v>3.0850290461802141E-2</v>
      </c>
      <c r="H426" s="41">
        <f t="shared" si="34"/>
        <v>9.2032668699455773E-3</v>
      </c>
    </row>
    <row r="427" spans="2:8">
      <c r="B427" s="48">
        <v>44400.291666666664</v>
      </c>
      <c r="C427" s="6">
        <v>19.301500000000001</v>
      </c>
      <c r="D427" s="40">
        <f t="shared" si="30"/>
        <v>19.086556425075599</v>
      </c>
      <c r="E427" s="6">
        <f t="shared" si="31"/>
        <v>0.2149435749244013</v>
      </c>
      <c r="F427" s="6">
        <f t="shared" si="32"/>
        <v>0.2149435749244013</v>
      </c>
      <c r="G427" s="6">
        <f t="shared" si="33"/>
        <v>4.620074040128172E-2</v>
      </c>
      <c r="H427" s="41">
        <f t="shared" si="34"/>
        <v>1.1136107293443581E-2</v>
      </c>
    </row>
    <row r="428" spans="2:8">
      <c r="B428" s="48">
        <v>44403.291666666664</v>
      </c>
      <c r="C428" s="6">
        <v>19.038799999999998</v>
      </c>
      <c r="D428" s="40">
        <f t="shared" si="30"/>
        <v>19.299350564250759</v>
      </c>
      <c r="E428" s="6">
        <f t="shared" si="31"/>
        <v>-0.26055056425076017</v>
      </c>
      <c r="F428" s="6">
        <f t="shared" si="32"/>
        <v>0.26055056425076017</v>
      </c>
      <c r="G428" s="6">
        <f t="shared" si="33"/>
        <v>6.7886596531389509E-2</v>
      </c>
      <c r="H428" s="41">
        <f t="shared" si="34"/>
        <v>1.368524088969684E-2</v>
      </c>
    </row>
    <row r="429" spans="2:8">
      <c r="B429" s="48">
        <v>44404.291666666664</v>
      </c>
      <c r="C429" s="6">
        <v>19.103999999999999</v>
      </c>
      <c r="D429" s="40">
        <f t="shared" si="30"/>
        <v>19.041405505642508</v>
      </c>
      <c r="E429" s="6">
        <f t="shared" si="31"/>
        <v>6.259449435749076E-2</v>
      </c>
      <c r="F429" s="6">
        <f t="shared" si="32"/>
        <v>6.259449435749076E-2</v>
      </c>
      <c r="G429" s="6">
        <f t="shared" si="33"/>
        <v>3.9180707238699423E-3</v>
      </c>
      <c r="H429" s="41">
        <f t="shared" si="34"/>
        <v>3.2765124768368279E-3</v>
      </c>
    </row>
    <row r="430" spans="2:8">
      <c r="B430" s="48">
        <v>44405.291666666664</v>
      </c>
      <c r="C430" s="6">
        <v>19.775099999999998</v>
      </c>
      <c r="D430" s="40">
        <f t="shared" si="30"/>
        <v>19.103374055056424</v>
      </c>
      <c r="E430" s="6">
        <f t="shared" si="31"/>
        <v>0.6717259449435744</v>
      </c>
      <c r="F430" s="6">
        <f t="shared" si="32"/>
        <v>0.6717259449435744</v>
      </c>
      <c r="G430" s="6">
        <f t="shared" si="33"/>
        <v>0.45121574511033796</v>
      </c>
      <c r="H430" s="41">
        <f t="shared" si="34"/>
        <v>3.3968270448370648E-2</v>
      </c>
    </row>
    <row r="431" spans="2:8">
      <c r="B431" s="48">
        <v>44406.291666666664</v>
      </c>
      <c r="C431" s="6">
        <v>20.2986</v>
      </c>
      <c r="D431" s="40">
        <f t="shared" si="30"/>
        <v>19.768382740550564</v>
      </c>
      <c r="E431" s="6">
        <f t="shared" si="31"/>
        <v>0.53021725944943654</v>
      </c>
      <c r="F431" s="6">
        <f t="shared" si="32"/>
        <v>0.53021725944943654</v>
      </c>
      <c r="G431" s="6">
        <f t="shared" si="33"/>
        <v>0.28113034221807109</v>
      </c>
      <c r="H431" s="41">
        <f t="shared" si="34"/>
        <v>2.6120878260049291E-2</v>
      </c>
    </row>
    <row r="432" spans="2:8">
      <c r="B432" s="48">
        <v>44407.291666666664</v>
      </c>
      <c r="C432" s="6">
        <v>19.999500000000001</v>
      </c>
      <c r="D432" s="40">
        <f t="shared" si="30"/>
        <v>20.293297827405507</v>
      </c>
      <c r="E432" s="6">
        <f t="shared" si="31"/>
        <v>-0.29379782740550553</v>
      </c>
      <c r="F432" s="6">
        <f t="shared" si="32"/>
        <v>0.29379782740550553</v>
      </c>
      <c r="G432" s="6">
        <f t="shared" si="33"/>
        <v>8.6317163388195214E-2</v>
      </c>
      <c r="H432" s="41">
        <f t="shared" si="34"/>
        <v>1.4690258626740943E-2</v>
      </c>
    </row>
    <row r="433" spans="2:8">
      <c r="B433" s="48">
        <v>44410.291666666664</v>
      </c>
      <c r="C433" s="6">
        <v>20.018599999999999</v>
      </c>
      <c r="D433" s="40">
        <f t="shared" si="30"/>
        <v>20.002437978274056</v>
      </c>
      <c r="E433" s="6">
        <f t="shared" si="31"/>
        <v>1.6162021725943276E-2</v>
      </c>
      <c r="F433" s="6">
        <f t="shared" si="32"/>
        <v>1.6162021725943276E-2</v>
      </c>
      <c r="G433" s="6">
        <f t="shared" si="33"/>
        <v>2.6121094626986249E-4</v>
      </c>
      <c r="H433" s="41">
        <f t="shared" si="34"/>
        <v>8.0735025056413918E-4</v>
      </c>
    </row>
    <row r="434" spans="2:8">
      <c r="B434" s="48">
        <v>44411.291666666664</v>
      </c>
      <c r="C434" s="6">
        <v>19.880600000000001</v>
      </c>
      <c r="D434" s="40">
        <f t="shared" si="30"/>
        <v>20.01843837978274</v>
      </c>
      <c r="E434" s="6">
        <f t="shared" si="31"/>
        <v>-0.13783837978273894</v>
      </c>
      <c r="F434" s="6">
        <f t="shared" si="32"/>
        <v>0.13783837978273894</v>
      </c>
      <c r="G434" s="6">
        <f t="shared" si="33"/>
        <v>1.8999418941130573E-2</v>
      </c>
      <c r="H434" s="41">
        <f t="shared" si="34"/>
        <v>6.9333108549409442E-3</v>
      </c>
    </row>
    <row r="435" spans="2:8">
      <c r="B435" s="48">
        <v>44412.291666666664</v>
      </c>
      <c r="C435" s="6">
        <v>19.6083</v>
      </c>
      <c r="D435" s="40">
        <f t="shared" si="30"/>
        <v>19.881978383797829</v>
      </c>
      <c r="E435" s="6">
        <f t="shared" si="31"/>
        <v>-0.27367838379782938</v>
      </c>
      <c r="F435" s="6">
        <f t="shared" si="32"/>
        <v>0.27367838379782938</v>
      </c>
      <c r="G435" s="6">
        <f t="shared" si="33"/>
        <v>7.4899857758191996E-2</v>
      </c>
      <c r="H435" s="41">
        <f t="shared" si="34"/>
        <v>1.3957272369243096E-2</v>
      </c>
    </row>
    <row r="436" spans="2:8">
      <c r="B436" s="48">
        <v>44413.291666666664</v>
      </c>
      <c r="C436" s="6">
        <v>19.7195</v>
      </c>
      <c r="D436" s="40">
        <f t="shared" si="30"/>
        <v>19.611036783837978</v>
      </c>
      <c r="E436" s="6">
        <f t="shared" si="31"/>
        <v>0.10846321616202204</v>
      </c>
      <c r="F436" s="6">
        <f t="shared" si="32"/>
        <v>0.10846321616202204</v>
      </c>
      <c r="G436" s="6">
        <f t="shared" si="33"/>
        <v>1.1764269260209518E-2</v>
      </c>
      <c r="H436" s="41">
        <f t="shared" si="34"/>
        <v>5.5003025513842658E-3</v>
      </c>
    </row>
    <row r="437" spans="2:8">
      <c r="B437" s="48">
        <v>44414.291666666664</v>
      </c>
      <c r="C437" s="6">
        <v>19.677299999999999</v>
      </c>
      <c r="D437" s="40">
        <f t="shared" si="30"/>
        <v>19.718415367838379</v>
      </c>
      <c r="E437" s="6">
        <f t="shared" si="31"/>
        <v>-4.1115367838379768E-2</v>
      </c>
      <c r="F437" s="6">
        <f t="shared" si="32"/>
        <v>4.1115367838379768E-2</v>
      </c>
      <c r="G437" s="6">
        <f t="shared" si="33"/>
        <v>1.6904734724852734E-3</v>
      </c>
      <c r="H437" s="41">
        <f t="shared" si="34"/>
        <v>2.0894821870063359E-3</v>
      </c>
    </row>
    <row r="438" spans="2:8">
      <c r="B438" s="48">
        <v>44417.291666666664</v>
      </c>
      <c r="C438" s="6">
        <v>19.679200000000002</v>
      </c>
      <c r="D438" s="40">
        <f t="shared" si="30"/>
        <v>19.677711153678384</v>
      </c>
      <c r="E438" s="6">
        <f t="shared" si="31"/>
        <v>1.4888463216173875E-3</v>
      </c>
      <c r="F438" s="6">
        <f t="shared" si="32"/>
        <v>1.4888463216173875E-3</v>
      </c>
      <c r="G438" s="6">
        <f t="shared" si="33"/>
        <v>2.2166633693936254E-6</v>
      </c>
      <c r="H438" s="41">
        <f t="shared" si="34"/>
        <v>7.5655835685260961E-5</v>
      </c>
    </row>
    <row r="439" spans="2:8">
      <c r="B439" s="48">
        <v>44418.291666666664</v>
      </c>
      <c r="C439" s="6">
        <v>19.343699999999998</v>
      </c>
      <c r="D439" s="40">
        <f t="shared" si="30"/>
        <v>19.679185111536786</v>
      </c>
      <c r="E439" s="6">
        <f t="shared" si="31"/>
        <v>-0.33548511153678717</v>
      </c>
      <c r="F439" s="6">
        <f t="shared" si="32"/>
        <v>0.33548511153678717</v>
      </c>
      <c r="G439" s="6">
        <f t="shared" si="33"/>
        <v>0.11255026006285053</v>
      </c>
      <c r="H439" s="41">
        <f t="shared" si="34"/>
        <v>1.7343378543752602E-2</v>
      </c>
    </row>
    <row r="440" spans="2:8">
      <c r="B440" s="48">
        <v>44419.291666666664</v>
      </c>
      <c r="C440" s="6">
        <v>19.5124</v>
      </c>
      <c r="D440" s="40">
        <f t="shared" si="30"/>
        <v>19.347054851115367</v>
      </c>
      <c r="E440" s="6">
        <f t="shared" si="31"/>
        <v>0.16534514888463292</v>
      </c>
      <c r="F440" s="6">
        <f t="shared" si="32"/>
        <v>0.16534514888463292</v>
      </c>
      <c r="G440" s="6">
        <f t="shared" si="33"/>
        <v>2.7339018259681425E-2</v>
      </c>
      <c r="H440" s="41">
        <f t="shared" si="34"/>
        <v>8.4738499049134362E-3</v>
      </c>
    </row>
    <row r="441" spans="2:8">
      <c r="B441" s="48">
        <v>44420.291666666664</v>
      </c>
      <c r="C441" s="6">
        <v>19.2133</v>
      </c>
      <c r="D441" s="40">
        <f t="shared" si="30"/>
        <v>19.510746548511154</v>
      </c>
      <c r="E441" s="6">
        <f t="shared" si="31"/>
        <v>-0.29744654851115371</v>
      </c>
      <c r="F441" s="6">
        <f t="shared" si="32"/>
        <v>0.29744654851115371</v>
      </c>
      <c r="G441" s="6">
        <f t="shared" si="33"/>
        <v>8.8474449221198112E-2</v>
      </c>
      <c r="H441" s="41">
        <f t="shared" si="34"/>
        <v>1.5481283720711888E-2</v>
      </c>
    </row>
    <row r="442" spans="2:8">
      <c r="B442" s="48">
        <v>44421.291666666664</v>
      </c>
      <c r="C442" s="6">
        <v>19.546900000000001</v>
      </c>
      <c r="D442" s="40">
        <f t="shared" si="30"/>
        <v>19.21627446548511</v>
      </c>
      <c r="E442" s="6">
        <f t="shared" si="31"/>
        <v>0.33062553451489052</v>
      </c>
      <c r="F442" s="6">
        <f t="shared" si="32"/>
        <v>0.33062553451489052</v>
      </c>
      <c r="G442" s="6">
        <f t="shared" si="33"/>
        <v>0.10931324407325706</v>
      </c>
      <c r="H442" s="41">
        <f t="shared" si="34"/>
        <v>1.6914474137325639E-2</v>
      </c>
    </row>
    <row r="443" spans="2:8">
      <c r="B443" s="48">
        <v>44424.291666666664</v>
      </c>
      <c r="C443" s="6">
        <v>19.222899999999999</v>
      </c>
      <c r="D443" s="40">
        <f t="shared" si="30"/>
        <v>19.543593744654853</v>
      </c>
      <c r="E443" s="6">
        <f t="shared" si="31"/>
        <v>-0.32069374465485367</v>
      </c>
      <c r="F443" s="6">
        <f t="shared" si="32"/>
        <v>0.32069374465485367</v>
      </c>
      <c r="G443" s="6">
        <f t="shared" si="33"/>
        <v>0.10284447786075249</v>
      </c>
      <c r="H443" s="41">
        <f t="shared" si="34"/>
        <v>1.6682901365291068E-2</v>
      </c>
    </row>
    <row r="444" spans="2:8">
      <c r="B444" s="48">
        <v>44425.291666666664</v>
      </c>
      <c r="C444" s="6">
        <v>18.883500000000002</v>
      </c>
      <c r="D444" s="40">
        <f t="shared" si="30"/>
        <v>19.226106937446549</v>
      </c>
      <c r="E444" s="6">
        <f t="shared" si="31"/>
        <v>-0.34260693744654702</v>
      </c>
      <c r="F444" s="6">
        <f t="shared" si="32"/>
        <v>0.34260693744654702</v>
      </c>
      <c r="G444" s="6">
        <f t="shared" si="33"/>
        <v>0.11737951358650218</v>
      </c>
      <c r="H444" s="41">
        <f t="shared" si="34"/>
        <v>1.8143190480924987E-2</v>
      </c>
    </row>
    <row r="445" spans="2:8">
      <c r="B445" s="48">
        <v>44426.291666666664</v>
      </c>
      <c r="C445" s="6">
        <v>18.850899999999999</v>
      </c>
      <c r="D445" s="40">
        <f t="shared" si="30"/>
        <v>18.886926069374468</v>
      </c>
      <c r="E445" s="6">
        <f t="shared" si="31"/>
        <v>-3.6026069374468506E-2</v>
      </c>
      <c r="F445" s="6">
        <f t="shared" si="32"/>
        <v>3.6026069374468506E-2</v>
      </c>
      <c r="G445" s="6">
        <f t="shared" si="33"/>
        <v>1.2978776745740175E-3</v>
      </c>
      <c r="H445" s="41">
        <f t="shared" si="34"/>
        <v>1.9111060678518536E-3</v>
      </c>
    </row>
    <row r="446" spans="2:8">
      <c r="B446" s="48">
        <v>44427.291666666664</v>
      </c>
      <c r="C446" s="6">
        <v>18.524899999999999</v>
      </c>
      <c r="D446" s="40">
        <f t="shared" si="30"/>
        <v>18.851260260693746</v>
      </c>
      <c r="E446" s="6">
        <f t="shared" si="31"/>
        <v>-0.3263602606937468</v>
      </c>
      <c r="F446" s="6">
        <f t="shared" si="32"/>
        <v>0.3263602606937468</v>
      </c>
      <c r="G446" s="6">
        <f t="shared" si="33"/>
        <v>0.10651101976009036</v>
      </c>
      <c r="H446" s="41">
        <f t="shared" si="34"/>
        <v>1.7617383127236683E-2</v>
      </c>
    </row>
    <row r="447" spans="2:8">
      <c r="B447" s="48">
        <v>44428.291666666664</v>
      </c>
      <c r="C447" s="6">
        <v>18.7224</v>
      </c>
      <c r="D447" s="40">
        <f t="shared" si="30"/>
        <v>18.528163602606938</v>
      </c>
      <c r="E447" s="6">
        <f t="shared" si="31"/>
        <v>0.19423639739306253</v>
      </c>
      <c r="F447" s="6">
        <f t="shared" si="32"/>
        <v>0.19423639739306253</v>
      </c>
      <c r="G447" s="6">
        <f t="shared" si="33"/>
        <v>3.7727778072235707E-2</v>
      </c>
      <c r="H447" s="41">
        <f t="shared" si="34"/>
        <v>1.0374545859134648E-2</v>
      </c>
    </row>
    <row r="448" spans="2:8">
      <c r="B448" s="48">
        <v>44431.291666666664</v>
      </c>
      <c r="C448" s="6">
        <v>19.428000000000001</v>
      </c>
      <c r="D448" s="40">
        <f t="shared" si="30"/>
        <v>18.720457636026069</v>
      </c>
      <c r="E448" s="6">
        <f t="shared" si="31"/>
        <v>0.707542363973932</v>
      </c>
      <c r="F448" s="6">
        <f t="shared" si="32"/>
        <v>0.707542363973932</v>
      </c>
      <c r="G448" s="6">
        <f t="shared" si="33"/>
        <v>0.5006161968178201</v>
      </c>
      <c r="H448" s="41">
        <f t="shared" si="34"/>
        <v>3.641869281315277E-2</v>
      </c>
    </row>
    <row r="449" spans="2:8">
      <c r="B449" s="48">
        <v>44432.291666666664</v>
      </c>
      <c r="C449" s="6">
        <v>19.963000000000001</v>
      </c>
      <c r="D449" s="40">
        <f t="shared" si="30"/>
        <v>19.420924576360264</v>
      </c>
      <c r="E449" s="6">
        <f t="shared" si="31"/>
        <v>0.54207542363973715</v>
      </c>
      <c r="F449" s="6">
        <f t="shared" si="32"/>
        <v>0.54207542363973715</v>
      </c>
      <c r="G449" s="6">
        <f t="shared" si="33"/>
        <v>0.2938457649142005</v>
      </c>
      <c r="H449" s="41">
        <f t="shared" si="34"/>
        <v>2.7154006093259388E-2</v>
      </c>
    </row>
    <row r="450" spans="2:8">
      <c r="B450" s="48">
        <v>44433.291666666664</v>
      </c>
      <c r="C450" s="6">
        <v>20.200800000000001</v>
      </c>
      <c r="D450" s="40">
        <f t="shared" si="30"/>
        <v>19.957579245763604</v>
      </c>
      <c r="E450" s="6">
        <f t="shared" si="31"/>
        <v>0.24322075423639689</v>
      </c>
      <c r="F450" s="6">
        <f t="shared" si="32"/>
        <v>0.24322075423639689</v>
      </c>
      <c r="G450" s="6">
        <f t="shared" si="33"/>
        <v>5.9156335291321777E-2</v>
      </c>
      <c r="H450" s="41">
        <f t="shared" si="34"/>
        <v>1.2040154560037071E-2</v>
      </c>
    </row>
    <row r="451" spans="2:8">
      <c r="B451" s="48">
        <v>44434.291666666664</v>
      </c>
      <c r="C451" s="6">
        <v>19.491299999999999</v>
      </c>
      <c r="D451" s="40">
        <f t="shared" si="30"/>
        <v>20.198367792457638</v>
      </c>
      <c r="E451" s="6">
        <f t="shared" si="31"/>
        <v>-0.7070677924576394</v>
      </c>
      <c r="F451" s="6">
        <f t="shared" si="32"/>
        <v>0.7070677924576394</v>
      </c>
      <c r="G451" s="6">
        <f t="shared" si="33"/>
        <v>0.4999448631309194</v>
      </c>
      <c r="H451" s="41">
        <f t="shared" si="34"/>
        <v>3.6276071501523212E-2</v>
      </c>
    </row>
    <row r="452" spans="2:8">
      <c r="B452" s="48">
        <v>44435.291666666664</v>
      </c>
      <c r="C452" s="6">
        <v>19.798100000000002</v>
      </c>
      <c r="D452" s="40">
        <f t="shared" ref="D452:D515" si="35">alpha*C451+(1-alpha)*D451</f>
        <v>19.498370677924576</v>
      </c>
      <c r="E452" s="6">
        <f t="shared" ref="E452:E515" si="36">C452-D452</f>
        <v>0.29972932207542513</v>
      </c>
      <c r="F452" s="6">
        <f t="shared" ref="F452:F515" si="37">ABS(E452)</f>
        <v>0.29972932207542513</v>
      </c>
      <c r="G452" s="6">
        <f t="shared" ref="G452:G515" si="38">E452^2</f>
        <v>8.9837666511793937E-2</v>
      </c>
      <c r="H452" s="41">
        <f t="shared" ref="H452:H515" si="39">F452/C452</f>
        <v>1.5139297310116885E-2</v>
      </c>
    </row>
    <row r="453" spans="2:8">
      <c r="B453" s="48">
        <v>44438.291666666664</v>
      </c>
      <c r="C453" s="6">
        <v>19.646599999999999</v>
      </c>
      <c r="D453" s="40">
        <f t="shared" si="35"/>
        <v>19.79510270677925</v>
      </c>
      <c r="E453" s="6">
        <f t="shared" si="36"/>
        <v>-0.14850270677925081</v>
      </c>
      <c r="F453" s="6">
        <f t="shared" si="37"/>
        <v>0.14850270677925081</v>
      </c>
      <c r="G453" s="6">
        <f t="shared" si="38"/>
        <v>2.2053053920764145E-2</v>
      </c>
      <c r="H453" s="41">
        <f t="shared" si="39"/>
        <v>7.5586975242154276E-3</v>
      </c>
    </row>
    <row r="454" spans="2:8">
      <c r="B454" s="48">
        <v>44439.291666666664</v>
      </c>
      <c r="C454" s="6">
        <v>19.8384</v>
      </c>
      <c r="D454" s="40">
        <f t="shared" si="35"/>
        <v>19.64808502706779</v>
      </c>
      <c r="E454" s="6">
        <f t="shared" si="36"/>
        <v>0.19031497293221022</v>
      </c>
      <c r="F454" s="6">
        <f t="shared" si="37"/>
        <v>0.19031497293221022</v>
      </c>
      <c r="G454" s="6">
        <f t="shared" si="38"/>
        <v>3.6219788922187912E-2</v>
      </c>
      <c r="H454" s="41">
        <f t="shared" si="39"/>
        <v>9.5932622052287593E-3</v>
      </c>
    </row>
    <row r="455" spans="2:8">
      <c r="B455" s="48">
        <v>44440.291666666664</v>
      </c>
      <c r="C455" s="6">
        <v>20.0915</v>
      </c>
      <c r="D455" s="40">
        <f t="shared" si="35"/>
        <v>19.836496850270677</v>
      </c>
      <c r="E455" s="6">
        <f t="shared" si="36"/>
        <v>0.25500314972932259</v>
      </c>
      <c r="F455" s="6">
        <f t="shared" si="37"/>
        <v>0.25500314972932259</v>
      </c>
      <c r="G455" s="6">
        <f t="shared" si="38"/>
        <v>6.5026606371875309E-2</v>
      </c>
      <c r="H455" s="41">
        <f t="shared" si="39"/>
        <v>1.2692091169366279E-2</v>
      </c>
    </row>
    <row r="456" spans="2:8">
      <c r="B456" s="48">
        <v>44441.291666666664</v>
      </c>
      <c r="C456" s="6">
        <v>20.214200000000002</v>
      </c>
      <c r="D456" s="40">
        <f t="shared" si="35"/>
        <v>20.088949968502707</v>
      </c>
      <c r="E456" s="6">
        <f t="shared" si="36"/>
        <v>0.12525003149729486</v>
      </c>
      <c r="F456" s="6">
        <f t="shared" si="37"/>
        <v>0.12525003149729486</v>
      </c>
      <c r="G456" s="6">
        <f t="shared" si="38"/>
        <v>1.5687570390073353E-2</v>
      </c>
      <c r="H456" s="41">
        <f t="shared" si="39"/>
        <v>6.19614090576401E-3</v>
      </c>
    </row>
    <row r="457" spans="2:8">
      <c r="B457" s="48">
        <v>44442.291666666664</v>
      </c>
      <c r="C457" s="6">
        <v>20.756900000000002</v>
      </c>
      <c r="D457" s="40">
        <f t="shared" si="35"/>
        <v>20.212947499685029</v>
      </c>
      <c r="E457" s="6">
        <f t="shared" si="36"/>
        <v>0.54395250031497255</v>
      </c>
      <c r="F457" s="6">
        <f t="shared" si="37"/>
        <v>0.54395250031497255</v>
      </c>
      <c r="G457" s="6">
        <f t="shared" si="38"/>
        <v>0.29588432259891023</v>
      </c>
      <c r="H457" s="41">
        <f t="shared" si="39"/>
        <v>2.6205864089289467E-2</v>
      </c>
    </row>
    <row r="458" spans="2:8">
      <c r="B458" s="48">
        <v>44446.291666666664</v>
      </c>
      <c r="C458" s="6">
        <v>20.777999999999999</v>
      </c>
      <c r="D458" s="40">
        <f t="shared" si="35"/>
        <v>20.751460474996854</v>
      </c>
      <c r="E458" s="6">
        <f t="shared" si="36"/>
        <v>2.6539525003144604E-2</v>
      </c>
      <c r="F458" s="6">
        <f t="shared" si="37"/>
        <v>2.6539525003144604E-2</v>
      </c>
      <c r="G458" s="6">
        <f t="shared" si="38"/>
        <v>7.0434638739253754E-4</v>
      </c>
      <c r="H458" s="41">
        <f t="shared" si="39"/>
        <v>1.2772896815451248E-3</v>
      </c>
    </row>
    <row r="459" spans="2:8">
      <c r="B459" s="48">
        <v>44447.291666666664</v>
      </c>
      <c r="C459" s="6">
        <v>20.6782</v>
      </c>
      <c r="D459" s="40">
        <f t="shared" si="35"/>
        <v>20.777734604749966</v>
      </c>
      <c r="E459" s="6">
        <f t="shared" si="36"/>
        <v>-9.9534604749965894E-2</v>
      </c>
      <c r="F459" s="6">
        <f t="shared" si="37"/>
        <v>9.9534604749965894E-2</v>
      </c>
      <c r="G459" s="6">
        <f t="shared" si="38"/>
        <v>9.9071375427319322E-3</v>
      </c>
      <c r="H459" s="41">
        <f t="shared" si="39"/>
        <v>4.8135043064660311E-3</v>
      </c>
    </row>
    <row r="460" spans="2:8">
      <c r="B460" s="48">
        <v>44448.291666666664</v>
      </c>
      <c r="C460" s="6">
        <v>21.082799999999999</v>
      </c>
      <c r="D460" s="40">
        <f t="shared" si="35"/>
        <v>20.6791953460475</v>
      </c>
      <c r="E460" s="6">
        <f t="shared" si="36"/>
        <v>0.40360465395249889</v>
      </c>
      <c r="F460" s="6">
        <f t="shared" si="37"/>
        <v>0.40360465395249889</v>
      </c>
      <c r="G460" s="6">
        <f t="shared" si="38"/>
        <v>0.16289671669211639</v>
      </c>
      <c r="H460" s="41">
        <f t="shared" si="39"/>
        <v>1.9143788014518891E-2</v>
      </c>
    </row>
    <row r="461" spans="2:8">
      <c r="B461" s="48">
        <v>44449.291666666664</v>
      </c>
      <c r="C461" s="6">
        <v>21.1538</v>
      </c>
      <c r="D461" s="40">
        <f t="shared" si="35"/>
        <v>21.078763953460474</v>
      </c>
      <c r="E461" s="6">
        <f t="shared" si="36"/>
        <v>7.5036046539526779E-2</v>
      </c>
      <c r="F461" s="6">
        <f t="shared" si="37"/>
        <v>7.5036046539526779E-2</v>
      </c>
      <c r="G461" s="6">
        <f t="shared" si="38"/>
        <v>5.6304082802820284E-3</v>
      </c>
      <c r="H461" s="41">
        <f t="shared" si="39"/>
        <v>3.5471663029586543E-3</v>
      </c>
    </row>
    <row r="462" spans="2:8">
      <c r="B462" s="48">
        <v>44452.291666666664</v>
      </c>
      <c r="C462" s="6">
        <v>21.305299999999999</v>
      </c>
      <c r="D462" s="40">
        <f t="shared" si="35"/>
        <v>21.153049639534604</v>
      </c>
      <c r="E462" s="6">
        <f t="shared" si="36"/>
        <v>0.15225036046539486</v>
      </c>
      <c r="F462" s="6">
        <f t="shared" si="37"/>
        <v>0.15225036046539486</v>
      </c>
      <c r="G462" s="6">
        <f t="shared" si="38"/>
        <v>2.3180172261842671E-2</v>
      </c>
      <c r="H462" s="41">
        <f t="shared" si="39"/>
        <v>7.146126103147802E-3</v>
      </c>
    </row>
    <row r="463" spans="2:8">
      <c r="B463" s="48">
        <v>44453.291666666664</v>
      </c>
      <c r="C463" s="6">
        <v>21.337900000000001</v>
      </c>
      <c r="D463" s="40">
        <f t="shared" si="35"/>
        <v>21.303777496395348</v>
      </c>
      <c r="E463" s="6">
        <f t="shared" si="36"/>
        <v>3.4122503604653076E-2</v>
      </c>
      <c r="F463" s="6">
        <f t="shared" si="37"/>
        <v>3.4122503604653076E-2</v>
      </c>
      <c r="G463" s="6">
        <f t="shared" si="38"/>
        <v>1.1643452522495622E-3</v>
      </c>
      <c r="H463" s="41">
        <f t="shared" si="39"/>
        <v>1.5991500384130151E-3</v>
      </c>
    </row>
    <row r="464" spans="2:8">
      <c r="B464" s="48">
        <v>44454.291666666664</v>
      </c>
      <c r="C464" s="6">
        <v>21.416499999999999</v>
      </c>
      <c r="D464" s="40">
        <f t="shared" si="35"/>
        <v>21.337558774963956</v>
      </c>
      <c r="E464" s="6">
        <f t="shared" si="36"/>
        <v>7.8941225036043505E-2</v>
      </c>
      <c r="F464" s="6">
        <f t="shared" si="37"/>
        <v>7.8941225036043505E-2</v>
      </c>
      <c r="G464" s="6">
        <f t="shared" si="38"/>
        <v>6.2317170101912622E-3</v>
      </c>
      <c r="H464" s="41">
        <f t="shared" si="39"/>
        <v>3.6860002818408007E-3</v>
      </c>
    </row>
    <row r="465" spans="2:8">
      <c r="B465" s="48">
        <v>44455.291666666664</v>
      </c>
      <c r="C465" s="6">
        <v>21.531500000000001</v>
      </c>
      <c r="D465" s="40">
        <f t="shared" si="35"/>
        <v>21.415710587749636</v>
      </c>
      <c r="E465" s="6">
        <f t="shared" si="36"/>
        <v>0.11578941225036488</v>
      </c>
      <c r="F465" s="6">
        <f t="shared" si="37"/>
        <v>0.11578941225036488</v>
      </c>
      <c r="G465" s="6">
        <f t="shared" si="38"/>
        <v>1.3407187989284948E-2</v>
      </c>
      <c r="H465" s="41">
        <f t="shared" si="39"/>
        <v>5.377675138767149E-3</v>
      </c>
    </row>
    <row r="466" spans="2:8">
      <c r="B466" s="48">
        <v>44456.291666666664</v>
      </c>
      <c r="C466" s="6">
        <v>21.226700000000001</v>
      </c>
      <c r="D466" s="40">
        <f t="shared" si="35"/>
        <v>21.530342105877498</v>
      </c>
      <c r="E466" s="6">
        <f t="shared" si="36"/>
        <v>-0.30364210587749696</v>
      </c>
      <c r="F466" s="6">
        <f t="shared" si="37"/>
        <v>0.30364210587749696</v>
      </c>
      <c r="G466" s="6">
        <f t="shared" si="38"/>
        <v>9.219852846172108E-2</v>
      </c>
      <c r="H466" s="41">
        <f t="shared" si="39"/>
        <v>1.4304724986808922E-2</v>
      </c>
    </row>
    <row r="467" spans="2:8">
      <c r="B467" s="48">
        <v>44459.291666666664</v>
      </c>
      <c r="C467" s="6">
        <v>20.816299999999998</v>
      </c>
      <c r="D467" s="40">
        <f t="shared" si="35"/>
        <v>21.229736421058774</v>
      </c>
      <c r="E467" s="6">
        <f t="shared" si="36"/>
        <v>-0.4134364210587762</v>
      </c>
      <c r="F467" s="6">
        <f t="shared" si="37"/>
        <v>0.4134364210587762</v>
      </c>
      <c r="G467" s="6">
        <f t="shared" si="38"/>
        <v>0.17092967425788969</v>
      </c>
      <c r="H467" s="41">
        <f t="shared" si="39"/>
        <v>1.9861186717081144E-2</v>
      </c>
    </row>
    <row r="468" spans="2:8">
      <c r="B468" s="48">
        <v>44460.291666666664</v>
      </c>
      <c r="C468" s="6">
        <v>21.554500000000001</v>
      </c>
      <c r="D468" s="40">
        <f t="shared" si="35"/>
        <v>20.820434364210588</v>
      </c>
      <c r="E468" s="6">
        <f t="shared" si="36"/>
        <v>0.73406563578941331</v>
      </c>
      <c r="F468" s="6">
        <f t="shared" si="37"/>
        <v>0.73406563578941331</v>
      </c>
      <c r="G468" s="6">
        <f t="shared" si="38"/>
        <v>0.53885235764691564</v>
      </c>
      <c r="H468" s="41">
        <f t="shared" si="39"/>
        <v>3.4056259054462558E-2</v>
      </c>
    </row>
    <row r="469" spans="2:8">
      <c r="B469" s="48">
        <v>44461.291666666664</v>
      </c>
      <c r="C469" s="6">
        <v>21.976400000000002</v>
      </c>
      <c r="D469" s="40">
        <f t="shared" si="35"/>
        <v>21.547159343642107</v>
      </c>
      <c r="E469" s="6">
        <f t="shared" si="36"/>
        <v>0.42924065635789432</v>
      </c>
      <c r="F469" s="6">
        <f t="shared" si="37"/>
        <v>0.42924065635789432</v>
      </c>
      <c r="G469" s="6">
        <f t="shared" si="38"/>
        <v>0.18424754107055594</v>
      </c>
      <c r="H469" s="41">
        <f t="shared" si="39"/>
        <v>1.953189131786345E-2</v>
      </c>
    </row>
    <row r="470" spans="2:8">
      <c r="B470" s="48">
        <v>44462.291666666664</v>
      </c>
      <c r="C470" s="6">
        <v>22.146999999999998</v>
      </c>
      <c r="D470" s="40">
        <f t="shared" si="35"/>
        <v>21.972107593436423</v>
      </c>
      <c r="E470" s="6">
        <f t="shared" si="36"/>
        <v>0.17489240656357552</v>
      </c>
      <c r="F470" s="6">
        <f t="shared" si="37"/>
        <v>0.17489240656357552</v>
      </c>
      <c r="G470" s="6">
        <f t="shared" si="38"/>
        <v>3.0587353873598993E-2</v>
      </c>
      <c r="H470" s="41">
        <f t="shared" si="39"/>
        <v>7.8968892655247001E-3</v>
      </c>
    </row>
    <row r="471" spans="2:8">
      <c r="B471" s="48">
        <v>44463.291666666664</v>
      </c>
      <c r="C471" s="6">
        <v>22.551600000000001</v>
      </c>
      <c r="D471" s="40">
        <f t="shared" si="35"/>
        <v>22.145251075934365</v>
      </c>
      <c r="E471" s="6">
        <f t="shared" si="36"/>
        <v>0.40634892406563594</v>
      </c>
      <c r="F471" s="6">
        <f t="shared" si="37"/>
        <v>0.40634892406563594</v>
      </c>
      <c r="G471" s="6">
        <f t="shared" si="38"/>
        <v>0.16511944808929996</v>
      </c>
      <c r="H471" s="41">
        <f t="shared" si="39"/>
        <v>1.801862945713989E-2</v>
      </c>
    </row>
    <row r="472" spans="2:8">
      <c r="B472" s="48">
        <v>44466.291666666664</v>
      </c>
      <c r="C472" s="6">
        <v>22.294699999999999</v>
      </c>
      <c r="D472" s="40">
        <f t="shared" si="35"/>
        <v>22.547536510759347</v>
      </c>
      <c r="E472" s="6">
        <f t="shared" si="36"/>
        <v>-0.25283651075934799</v>
      </c>
      <c r="F472" s="6">
        <f t="shared" si="37"/>
        <v>0.25283651075934799</v>
      </c>
      <c r="G472" s="6">
        <f t="shared" si="38"/>
        <v>6.3926301172961886E-2</v>
      </c>
      <c r="H472" s="41">
        <f t="shared" si="39"/>
        <v>1.134065543646463E-2</v>
      </c>
    </row>
    <row r="473" spans="2:8">
      <c r="B473" s="48">
        <v>44467.291666666664</v>
      </c>
      <c r="C473" s="6">
        <v>21.811499999999999</v>
      </c>
      <c r="D473" s="40">
        <f t="shared" si="35"/>
        <v>22.297228365107593</v>
      </c>
      <c r="E473" s="6">
        <f t="shared" si="36"/>
        <v>-0.48572836510759387</v>
      </c>
      <c r="F473" s="6">
        <f t="shared" si="37"/>
        <v>0.48572836510759387</v>
      </c>
      <c r="G473" s="6">
        <f t="shared" si="38"/>
        <v>0.23593204467009601</v>
      </c>
      <c r="H473" s="41">
        <f t="shared" si="39"/>
        <v>2.2269370062012878E-2</v>
      </c>
    </row>
    <row r="474" spans="2:8">
      <c r="B474" s="48">
        <v>44468.291666666664</v>
      </c>
      <c r="C474" s="6">
        <v>21.4252</v>
      </c>
      <c r="D474" s="40">
        <f t="shared" si="35"/>
        <v>21.816357283651072</v>
      </c>
      <c r="E474" s="6">
        <f t="shared" si="36"/>
        <v>-0.39115728365107216</v>
      </c>
      <c r="F474" s="6">
        <f t="shared" si="37"/>
        <v>0.39115728365107216</v>
      </c>
      <c r="G474" s="6">
        <f t="shared" si="38"/>
        <v>0.15300402055328532</v>
      </c>
      <c r="H474" s="41">
        <f t="shared" si="39"/>
        <v>1.82568789860105E-2</v>
      </c>
    </row>
    <row r="475" spans="2:8">
      <c r="B475" s="48">
        <v>44469.291666666664</v>
      </c>
      <c r="C475" s="6">
        <v>21.252300000000002</v>
      </c>
      <c r="D475" s="40">
        <f t="shared" si="35"/>
        <v>21.429111572836508</v>
      </c>
      <c r="E475" s="6">
        <f t="shared" si="36"/>
        <v>-0.17681157283650606</v>
      </c>
      <c r="F475" s="6">
        <f t="shared" si="37"/>
        <v>0.17681157283650606</v>
      </c>
      <c r="G475" s="6">
        <f t="shared" si="38"/>
        <v>3.1262332288919087E-2</v>
      </c>
      <c r="H475" s="41">
        <f t="shared" si="39"/>
        <v>8.319644124942056E-3</v>
      </c>
    </row>
    <row r="476" spans="2:8">
      <c r="B476" s="48">
        <v>44470.291666666664</v>
      </c>
      <c r="C476" s="6">
        <v>21.046600000000002</v>
      </c>
      <c r="D476" s="40">
        <f t="shared" si="35"/>
        <v>21.254068115728366</v>
      </c>
      <c r="E476" s="6">
        <f t="shared" si="36"/>
        <v>-0.20746811572836421</v>
      </c>
      <c r="F476" s="6">
        <f t="shared" si="37"/>
        <v>0.20746811572836421</v>
      </c>
      <c r="G476" s="6">
        <f t="shared" si="38"/>
        <v>4.3043019043877924E-2</v>
      </c>
      <c r="H476" s="41">
        <f t="shared" si="39"/>
        <v>9.8575596879478967E-3</v>
      </c>
    </row>
    <row r="477" spans="2:8">
      <c r="B477" s="48">
        <v>44473.291666666664</v>
      </c>
      <c r="C477" s="6">
        <v>20.558499999999999</v>
      </c>
      <c r="D477" s="40">
        <f t="shared" si="35"/>
        <v>21.048674681157284</v>
      </c>
      <c r="E477" s="6">
        <f t="shared" si="36"/>
        <v>-0.49017468115728491</v>
      </c>
      <c r="F477" s="6">
        <f t="shared" si="37"/>
        <v>0.49017468115728491</v>
      </c>
      <c r="G477" s="6">
        <f t="shared" si="38"/>
        <v>0.24027121804764592</v>
      </c>
      <c r="H477" s="41">
        <f t="shared" si="39"/>
        <v>2.3842920502822915E-2</v>
      </c>
    </row>
    <row r="478" spans="2:8">
      <c r="B478" s="48">
        <v>44474.291666666664</v>
      </c>
      <c r="C478" s="6">
        <v>20.508500000000002</v>
      </c>
      <c r="D478" s="40">
        <f t="shared" si="35"/>
        <v>20.563401746811572</v>
      </c>
      <c r="E478" s="6">
        <f t="shared" si="36"/>
        <v>-5.4901746811570007E-2</v>
      </c>
      <c r="F478" s="6">
        <f t="shared" si="37"/>
        <v>5.4901746811570007E-2</v>
      </c>
      <c r="G478" s="6">
        <f t="shared" si="38"/>
        <v>3.0142018029617372E-3</v>
      </c>
      <c r="H478" s="41">
        <f t="shared" si="39"/>
        <v>2.6770240052451425E-3</v>
      </c>
    </row>
    <row r="479" spans="2:8">
      <c r="B479" s="48">
        <v>44475.291666666664</v>
      </c>
      <c r="C479" s="6">
        <v>20.287500000000001</v>
      </c>
      <c r="D479" s="40">
        <f t="shared" si="35"/>
        <v>20.509049017468119</v>
      </c>
      <c r="E479" s="6">
        <f t="shared" si="36"/>
        <v>-0.22154901746811717</v>
      </c>
      <c r="F479" s="6">
        <f t="shared" si="37"/>
        <v>0.22154901746811717</v>
      </c>
      <c r="G479" s="6">
        <f t="shared" si="38"/>
        <v>4.9083967141088085E-2</v>
      </c>
      <c r="H479" s="41">
        <f t="shared" si="39"/>
        <v>1.0920469129666896E-2</v>
      </c>
    </row>
    <row r="480" spans="2:8">
      <c r="B480" s="48">
        <v>44476.291666666664</v>
      </c>
      <c r="C480" s="6">
        <v>20.3874</v>
      </c>
      <c r="D480" s="40">
        <f t="shared" si="35"/>
        <v>20.289715490174682</v>
      </c>
      <c r="E480" s="6">
        <f t="shared" si="36"/>
        <v>9.7684509825317178E-2</v>
      </c>
      <c r="F480" s="6">
        <f t="shared" si="37"/>
        <v>9.7684509825317178E-2</v>
      </c>
      <c r="G480" s="6">
        <f t="shared" si="38"/>
        <v>9.5422634598124889E-3</v>
      </c>
      <c r="H480" s="41">
        <f t="shared" si="39"/>
        <v>4.7914157678427454E-3</v>
      </c>
    </row>
    <row r="481" spans="2:8">
      <c r="B481" s="48">
        <v>44477.291666666664</v>
      </c>
      <c r="C481" s="6">
        <v>20.6584</v>
      </c>
      <c r="D481" s="40">
        <f t="shared" si="35"/>
        <v>20.386423154901749</v>
      </c>
      <c r="E481" s="6">
        <f t="shared" si="36"/>
        <v>0.27197684509825137</v>
      </c>
      <c r="F481" s="6">
        <f t="shared" si="37"/>
        <v>0.27197684509825137</v>
      </c>
      <c r="G481" s="6">
        <f t="shared" si="38"/>
        <v>7.3971404269598223E-2</v>
      </c>
      <c r="H481" s="41">
        <f t="shared" si="39"/>
        <v>1.3165436098548356E-2</v>
      </c>
    </row>
    <row r="482" spans="2:8">
      <c r="B482" s="48">
        <v>44480.291666666664</v>
      </c>
      <c r="C482" s="6">
        <v>20.977399999999999</v>
      </c>
      <c r="D482" s="40">
        <f t="shared" si="35"/>
        <v>20.65568023154902</v>
      </c>
      <c r="E482" s="6">
        <f t="shared" si="36"/>
        <v>0.32171976845097916</v>
      </c>
      <c r="F482" s="6">
        <f t="shared" si="37"/>
        <v>0.32171976845097916</v>
      </c>
      <c r="G482" s="6">
        <f t="shared" si="38"/>
        <v>0.10350360941215164</v>
      </c>
      <c r="H482" s="41">
        <f t="shared" si="39"/>
        <v>1.5336493962596851E-2</v>
      </c>
    </row>
    <row r="483" spans="2:8">
      <c r="B483" s="48">
        <v>44481.291666666664</v>
      </c>
      <c r="C483" s="6">
        <v>20.939</v>
      </c>
      <c r="D483" s="40">
        <f t="shared" si="35"/>
        <v>20.974182802315489</v>
      </c>
      <c r="E483" s="6">
        <f t="shared" si="36"/>
        <v>-3.5182802315489425E-2</v>
      </c>
      <c r="F483" s="6">
        <f t="shared" si="37"/>
        <v>3.5182802315489425E-2</v>
      </c>
      <c r="G483" s="6">
        <f t="shared" si="38"/>
        <v>1.2378295787708082E-3</v>
      </c>
      <c r="H483" s="41">
        <f t="shared" si="39"/>
        <v>1.6802522716218265E-3</v>
      </c>
    </row>
    <row r="484" spans="2:8">
      <c r="B484" s="48">
        <v>44482.291666666664</v>
      </c>
      <c r="C484" s="6">
        <v>21.044699999999999</v>
      </c>
      <c r="D484" s="40">
        <f t="shared" si="35"/>
        <v>20.939351828023156</v>
      </c>
      <c r="E484" s="6">
        <f t="shared" si="36"/>
        <v>0.10534817197684276</v>
      </c>
      <c r="F484" s="6">
        <f t="shared" si="37"/>
        <v>0.10534817197684276</v>
      </c>
      <c r="G484" s="6">
        <f t="shared" si="38"/>
        <v>1.1098237338862438E-2</v>
      </c>
      <c r="H484" s="41">
        <f t="shared" si="39"/>
        <v>5.0059241508238544E-3</v>
      </c>
    </row>
    <row r="485" spans="2:8">
      <c r="B485" s="48">
        <v>44483.291666666664</v>
      </c>
      <c r="C485" s="6">
        <v>21.4541</v>
      </c>
      <c r="D485" s="40">
        <f t="shared" si="35"/>
        <v>21.043646518280234</v>
      </c>
      <c r="E485" s="6">
        <f t="shared" si="36"/>
        <v>0.4104534817197667</v>
      </c>
      <c r="F485" s="6">
        <f t="shared" si="37"/>
        <v>0.4104534817197667</v>
      </c>
      <c r="G485" s="6">
        <f t="shared" si="38"/>
        <v>0.16847206065587886</v>
      </c>
      <c r="H485" s="41">
        <f t="shared" si="39"/>
        <v>1.913170357739391E-2</v>
      </c>
    </row>
    <row r="486" spans="2:8">
      <c r="B486" s="48">
        <v>44484.291666666664</v>
      </c>
      <c r="C486" s="6">
        <v>21.621300000000002</v>
      </c>
      <c r="D486" s="40">
        <f t="shared" si="35"/>
        <v>21.449995465182802</v>
      </c>
      <c r="E486" s="6">
        <f t="shared" si="36"/>
        <v>0.17130453481719954</v>
      </c>
      <c r="F486" s="6">
        <f t="shared" si="37"/>
        <v>0.17130453481719954</v>
      </c>
      <c r="G486" s="6">
        <f t="shared" si="38"/>
        <v>2.934524364893713E-2</v>
      </c>
      <c r="H486" s="41">
        <f t="shared" si="39"/>
        <v>7.922952589215243E-3</v>
      </c>
    </row>
    <row r="487" spans="2:8">
      <c r="B487" s="48">
        <v>44487.291666666664</v>
      </c>
      <c r="C487" s="6">
        <v>21.553999999999998</v>
      </c>
      <c r="D487" s="40">
        <f t="shared" si="35"/>
        <v>21.61958695465183</v>
      </c>
      <c r="E487" s="6">
        <f t="shared" si="36"/>
        <v>-6.5586954651831064E-2</v>
      </c>
      <c r="F487" s="6">
        <f t="shared" si="37"/>
        <v>6.5586954651831064E-2</v>
      </c>
      <c r="G487" s="6">
        <f t="shared" si="38"/>
        <v>4.3016486205013447E-3</v>
      </c>
      <c r="H487" s="41">
        <f t="shared" si="39"/>
        <v>3.0429133641937029E-3</v>
      </c>
    </row>
    <row r="488" spans="2:8">
      <c r="B488" s="48">
        <v>44488.291666666664</v>
      </c>
      <c r="C488" s="6">
        <v>21.619299999999999</v>
      </c>
      <c r="D488" s="40">
        <f t="shared" si="35"/>
        <v>21.554655869546515</v>
      </c>
      <c r="E488" s="6">
        <f t="shared" si="36"/>
        <v>6.4644130453483939E-2</v>
      </c>
      <c r="F488" s="6">
        <f t="shared" si="37"/>
        <v>6.4644130453483939E-2</v>
      </c>
      <c r="G488" s="6">
        <f t="shared" si="38"/>
        <v>4.17886360208705E-3</v>
      </c>
      <c r="H488" s="41">
        <f t="shared" si="39"/>
        <v>2.9901120967600219E-3</v>
      </c>
    </row>
    <row r="489" spans="2:8">
      <c r="B489" s="48">
        <v>44489.291666666664</v>
      </c>
      <c r="C489" s="6">
        <v>21.613600000000002</v>
      </c>
      <c r="D489" s="40">
        <f t="shared" si="35"/>
        <v>21.618653558695463</v>
      </c>
      <c r="E489" s="6">
        <f t="shared" si="36"/>
        <v>-5.0535586954616463E-3</v>
      </c>
      <c r="F489" s="6">
        <f t="shared" si="37"/>
        <v>5.0535586954616463E-3</v>
      </c>
      <c r="G489" s="6">
        <f t="shared" si="38"/>
        <v>2.5538455488476016E-5</v>
      </c>
      <c r="H489" s="41">
        <f t="shared" si="39"/>
        <v>2.3381383459773687E-4</v>
      </c>
    </row>
    <row r="490" spans="2:8">
      <c r="B490" s="48">
        <v>44490.291666666664</v>
      </c>
      <c r="C490" s="6">
        <v>21.577100000000002</v>
      </c>
      <c r="D490" s="40">
        <f t="shared" si="35"/>
        <v>21.613650535586959</v>
      </c>
      <c r="E490" s="6">
        <f t="shared" si="36"/>
        <v>-3.6550535586957977E-2</v>
      </c>
      <c r="F490" s="6">
        <f t="shared" si="37"/>
        <v>3.6550535586957977E-2</v>
      </c>
      <c r="G490" s="6">
        <f t="shared" si="38"/>
        <v>1.3359416516934815E-3</v>
      </c>
      <c r="H490" s="41">
        <f t="shared" si="39"/>
        <v>1.6939503263625776E-3</v>
      </c>
    </row>
    <row r="491" spans="2:8">
      <c r="B491" s="48">
        <v>44491.291666666664</v>
      </c>
      <c r="C491" s="6">
        <v>21.711600000000001</v>
      </c>
      <c r="D491" s="40">
        <f t="shared" si="35"/>
        <v>21.577465505355871</v>
      </c>
      <c r="E491" s="6">
        <f t="shared" si="36"/>
        <v>0.13413449464412963</v>
      </c>
      <c r="F491" s="6">
        <f t="shared" si="37"/>
        <v>0.13413449464412963</v>
      </c>
      <c r="G491" s="6">
        <f t="shared" si="38"/>
        <v>1.7992062653436041E-2</v>
      </c>
      <c r="H491" s="41">
        <f t="shared" si="39"/>
        <v>6.1780105862363722E-3</v>
      </c>
    </row>
    <row r="492" spans="2:8">
      <c r="B492" s="48">
        <v>44494.291666666664</v>
      </c>
      <c r="C492" s="6">
        <v>22.159400000000002</v>
      </c>
      <c r="D492" s="40">
        <f t="shared" si="35"/>
        <v>21.710258655053558</v>
      </c>
      <c r="E492" s="6">
        <f t="shared" si="36"/>
        <v>0.44914134494644387</v>
      </c>
      <c r="F492" s="6">
        <f t="shared" si="37"/>
        <v>0.44914134494644387</v>
      </c>
      <c r="G492" s="6">
        <f t="shared" si="38"/>
        <v>0.20172794774030048</v>
      </c>
      <c r="H492" s="41">
        <f t="shared" si="39"/>
        <v>2.0268660024479176E-2</v>
      </c>
    </row>
    <row r="493" spans="2:8">
      <c r="B493" s="48">
        <v>44495.291666666664</v>
      </c>
      <c r="C493" s="6">
        <v>22.395800000000001</v>
      </c>
      <c r="D493" s="40">
        <f t="shared" si="35"/>
        <v>22.154908586550537</v>
      </c>
      <c r="E493" s="6">
        <f t="shared" si="36"/>
        <v>0.24089141344946441</v>
      </c>
      <c r="F493" s="6">
        <f t="shared" si="37"/>
        <v>0.24089141344946441</v>
      </c>
      <c r="G493" s="6">
        <f t="shared" si="38"/>
        <v>5.80286730736808E-2</v>
      </c>
      <c r="H493" s="41">
        <f t="shared" si="39"/>
        <v>1.0756097725888978E-2</v>
      </c>
    </row>
    <row r="494" spans="2:8">
      <c r="B494" s="48">
        <v>44496.291666666664</v>
      </c>
      <c r="C494" s="6">
        <v>21.761600000000001</v>
      </c>
      <c r="D494" s="40">
        <f t="shared" si="35"/>
        <v>22.393391085865506</v>
      </c>
      <c r="E494" s="6">
        <f t="shared" si="36"/>
        <v>-0.6317910858655047</v>
      </c>
      <c r="F494" s="6">
        <f t="shared" si="37"/>
        <v>0.6317910858655047</v>
      </c>
      <c r="G494" s="6">
        <f t="shared" si="38"/>
        <v>0.39915997617911353</v>
      </c>
      <c r="H494" s="41">
        <f t="shared" si="39"/>
        <v>2.9032382079695641E-2</v>
      </c>
    </row>
    <row r="495" spans="2:8">
      <c r="B495" s="48">
        <v>44497.291666666664</v>
      </c>
      <c r="C495" s="6">
        <v>22.734000000000002</v>
      </c>
      <c r="D495" s="40">
        <f t="shared" si="35"/>
        <v>21.767917910858657</v>
      </c>
      <c r="E495" s="6">
        <f t="shared" si="36"/>
        <v>0.96608208914134508</v>
      </c>
      <c r="F495" s="6">
        <f t="shared" si="37"/>
        <v>0.96608208914134508</v>
      </c>
      <c r="G495" s="6">
        <f t="shared" si="38"/>
        <v>0.93331460295970581</v>
      </c>
      <c r="H495" s="41">
        <f t="shared" si="39"/>
        <v>4.2495033392335048E-2</v>
      </c>
    </row>
    <row r="496" spans="2:8">
      <c r="B496" s="48">
        <v>44498.291666666664</v>
      </c>
      <c r="C496" s="6">
        <v>22.253599999999999</v>
      </c>
      <c r="D496" s="40">
        <f t="shared" si="35"/>
        <v>22.724339179108586</v>
      </c>
      <c r="E496" s="6">
        <f t="shared" si="36"/>
        <v>-0.47073917910858754</v>
      </c>
      <c r="F496" s="6">
        <f t="shared" si="37"/>
        <v>0.47073917910858754</v>
      </c>
      <c r="G496" s="6">
        <f t="shared" si="38"/>
        <v>0.22159537474782687</v>
      </c>
      <c r="H496" s="41">
        <f t="shared" si="39"/>
        <v>2.1153394466899178E-2</v>
      </c>
    </row>
    <row r="497" spans="2:8">
      <c r="B497" s="48">
        <v>44501.291666666664</v>
      </c>
      <c r="C497" s="6">
        <v>23.300999999999998</v>
      </c>
      <c r="D497" s="40">
        <f t="shared" si="35"/>
        <v>22.258307391791082</v>
      </c>
      <c r="E497" s="6">
        <f t="shared" si="36"/>
        <v>1.0426926082089167</v>
      </c>
      <c r="F497" s="6">
        <f t="shared" si="37"/>
        <v>1.0426926082089167</v>
      </c>
      <c r="G497" s="6">
        <f t="shared" si="38"/>
        <v>1.0872078752135135</v>
      </c>
      <c r="H497" s="41">
        <f t="shared" si="39"/>
        <v>4.4748835166255392E-2</v>
      </c>
    </row>
    <row r="498" spans="2:8">
      <c r="B498" s="48">
        <v>44502.291666666664</v>
      </c>
      <c r="C498" s="6">
        <v>23.700700000000001</v>
      </c>
      <c r="D498" s="40">
        <f t="shared" si="35"/>
        <v>23.290573073917908</v>
      </c>
      <c r="E498" s="6">
        <f t="shared" si="36"/>
        <v>0.41012692608209278</v>
      </c>
      <c r="F498" s="6">
        <f t="shared" si="37"/>
        <v>0.41012692608209278</v>
      </c>
      <c r="G498" s="6">
        <f t="shared" si="38"/>
        <v>0.16820409549754639</v>
      </c>
      <c r="H498" s="41">
        <f t="shared" si="39"/>
        <v>1.7304422488875551E-2</v>
      </c>
    </row>
    <row r="499" spans="2:8">
      <c r="B499" s="48">
        <v>44503.291666666664</v>
      </c>
      <c r="C499" s="6">
        <v>23.6662</v>
      </c>
      <c r="D499" s="40">
        <f t="shared" si="35"/>
        <v>23.696598730739179</v>
      </c>
      <c r="E499" s="6">
        <f t="shared" si="36"/>
        <v>-3.0398730739179314E-2</v>
      </c>
      <c r="F499" s="6">
        <f t="shared" si="37"/>
        <v>3.0398730739179314E-2</v>
      </c>
      <c r="G499" s="6">
        <f t="shared" si="38"/>
        <v>9.2408283055312531E-4</v>
      </c>
      <c r="H499" s="41">
        <f t="shared" si="39"/>
        <v>1.2844787392644072E-3</v>
      </c>
    </row>
    <row r="500" spans="2:8">
      <c r="B500" s="48">
        <v>44504.291666666664</v>
      </c>
      <c r="C500" s="6">
        <v>23.571999999999999</v>
      </c>
      <c r="D500" s="40">
        <f t="shared" si="35"/>
        <v>23.666503987307394</v>
      </c>
      <c r="E500" s="6">
        <f t="shared" si="36"/>
        <v>-9.450398730739451E-2</v>
      </c>
      <c r="F500" s="6">
        <f t="shared" si="37"/>
        <v>9.450398730739451E-2</v>
      </c>
      <c r="G500" s="6">
        <f t="shared" si="38"/>
        <v>8.9310036169961832E-3</v>
      </c>
      <c r="H500" s="41">
        <f t="shared" si="39"/>
        <v>4.0091628757591424E-3</v>
      </c>
    </row>
    <row r="501" spans="2:8">
      <c r="B501" s="48">
        <v>44505.291666666664</v>
      </c>
      <c r="C501" s="6">
        <v>23.6815</v>
      </c>
      <c r="D501" s="40">
        <f t="shared" si="35"/>
        <v>23.572945039873073</v>
      </c>
      <c r="E501" s="6">
        <f t="shared" si="36"/>
        <v>0.10855496012692711</v>
      </c>
      <c r="F501" s="6">
        <f t="shared" si="37"/>
        <v>0.10855496012692711</v>
      </c>
      <c r="G501" s="6">
        <f t="shared" si="38"/>
        <v>1.1784179368158735E-2</v>
      </c>
      <c r="H501" s="41">
        <f t="shared" si="39"/>
        <v>4.5839562581309083E-3</v>
      </c>
    </row>
    <row r="502" spans="2:8">
      <c r="B502" s="48">
        <v>44508.291666666664</v>
      </c>
      <c r="C502" s="6">
        <v>23.706499999999998</v>
      </c>
      <c r="D502" s="40">
        <f t="shared" si="35"/>
        <v>23.680414450398732</v>
      </c>
      <c r="E502" s="6">
        <f t="shared" si="36"/>
        <v>2.6085549601265967E-2</v>
      </c>
      <c r="F502" s="6">
        <f t="shared" si="37"/>
        <v>2.6085549601265967E-2</v>
      </c>
      <c r="G502" s="6">
        <f t="shared" si="38"/>
        <v>6.8045589800010706E-4</v>
      </c>
      <c r="H502" s="41">
        <f t="shared" si="39"/>
        <v>1.1003543163801476E-3</v>
      </c>
    </row>
    <row r="503" spans="2:8">
      <c r="B503" s="48">
        <v>44509.291666666664</v>
      </c>
      <c r="C503" s="6">
        <v>23.537400000000002</v>
      </c>
      <c r="D503" s="40">
        <f t="shared" si="35"/>
        <v>23.706239144503986</v>
      </c>
      <c r="E503" s="6">
        <f t="shared" si="36"/>
        <v>-0.16883914450398407</v>
      </c>
      <c r="F503" s="6">
        <f t="shared" si="37"/>
        <v>0.16883914450398407</v>
      </c>
      <c r="G503" s="6">
        <f t="shared" si="38"/>
        <v>2.8506656716837216E-2</v>
      </c>
      <c r="H503" s="41">
        <f t="shared" si="39"/>
        <v>7.1732283304011511E-3</v>
      </c>
    </row>
    <row r="504" spans="2:8">
      <c r="B504" s="48">
        <v>44510.291666666664</v>
      </c>
      <c r="C504" s="6">
        <v>23.3414</v>
      </c>
      <c r="D504" s="40">
        <f t="shared" si="35"/>
        <v>23.539088391445041</v>
      </c>
      <c r="E504" s="6">
        <f t="shared" si="36"/>
        <v>-0.19768839144504113</v>
      </c>
      <c r="F504" s="6">
        <f t="shared" si="37"/>
        <v>0.19768839144504113</v>
      </c>
      <c r="G504" s="6">
        <f t="shared" si="38"/>
        <v>3.908070011212781E-2</v>
      </c>
      <c r="H504" s="41">
        <f t="shared" si="39"/>
        <v>8.4694316298525845E-3</v>
      </c>
    </row>
    <row r="505" spans="2:8">
      <c r="B505" s="48">
        <v>44511.291666666664</v>
      </c>
      <c r="C505" s="6">
        <v>23.254899999999999</v>
      </c>
      <c r="D505" s="40">
        <f t="shared" si="35"/>
        <v>23.343376883914452</v>
      </c>
      <c r="E505" s="6">
        <f t="shared" si="36"/>
        <v>-8.8476883914452742E-2</v>
      </c>
      <c r="F505" s="6">
        <f t="shared" si="37"/>
        <v>8.8476883914452742E-2</v>
      </c>
      <c r="G505" s="6">
        <f t="shared" si="38"/>
        <v>7.8281589872115469E-3</v>
      </c>
      <c r="H505" s="41">
        <f t="shared" si="39"/>
        <v>3.8046555312838473E-3</v>
      </c>
    </row>
    <row r="506" spans="2:8">
      <c r="B506" s="48">
        <v>44512.291666666664</v>
      </c>
      <c r="C506" s="6">
        <v>23.62</v>
      </c>
      <c r="D506" s="40">
        <f t="shared" si="35"/>
        <v>23.255784768839145</v>
      </c>
      <c r="E506" s="6">
        <f t="shared" si="36"/>
        <v>0.36421523116085552</v>
      </c>
      <c r="F506" s="6">
        <f t="shared" si="37"/>
        <v>0.36421523116085552</v>
      </c>
      <c r="G506" s="6">
        <f t="shared" si="38"/>
        <v>0.13265273460955543</v>
      </c>
      <c r="H506" s="41">
        <f t="shared" si="39"/>
        <v>1.541978116684401E-2</v>
      </c>
    </row>
    <row r="507" spans="2:8">
      <c r="B507" s="48">
        <v>44515.291666666664</v>
      </c>
      <c r="C507" s="6">
        <v>23.6296</v>
      </c>
      <c r="D507" s="40">
        <f t="shared" si="35"/>
        <v>23.616357847688391</v>
      </c>
      <c r="E507" s="6">
        <f t="shared" si="36"/>
        <v>1.3242152311608635E-2</v>
      </c>
      <c r="F507" s="6">
        <f t="shared" si="37"/>
        <v>1.3242152311608635E-2</v>
      </c>
      <c r="G507" s="6">
        <f t="shared" si="38"/>
        <v>1.7535459784384191E-4</v>
      </c>
      <c r="H507" s="41">
        <f t="shared" si="39"/>
        <v>5.6040526761386709E-4</v>
      </c>
    </row>
    <row r="508" spans="2:8">
      <c r="B508" s="48">
        <v>44516.291666666664</v>
      </c>
      <c r="C508" s="6">
        <v>24.039000000000001</v>
      </c>
      <c r="D508" s="40">
        <f t="shared" si="35"/>
        <v>23.629467578476884</v>
      </c>
      <c r="E508" s="6">
        <f t="shared" si="36"/>
        <v>0.40953242152311731</v>
      </c>
      <c r="F508" s="6">
        <f t="shared" si="37"/>
        <v>0.40953242152311731</v>
      </c>
      <c r="G508" s="6">
        <f t="shared" si="38"/>
        <v>0.16771680427858823</v>
      </c>
      <c r="H508" s="41">
        <f t="shared" si="39"/>
        <v>1.7036167125218073E-2</v>
      </c>
    </row>
    <row r="509" spans="2:8">
      <c r="B509" s="48">
        <v>44517.291666666664</v>
      </c>
      <c r="C509" s="6">
        <v>23.875599999999999</v>
      </c>
      <c r="D509" s="40">
        <f t="shared" si="35"/>
        <v>24.03490467578477</v>
      </c>
      <c r="E509" s="6">
        <f t="shared" si="36"/>
        <v>-0.15930467578477092</v>
      </c>
      <c r="F509" s="6">
        <f t="shared" si="37"/>
        <v>0.15930467578477092</v>
      </c>
      <c r="G509" s="6">
        <f t="shared" si="38"/>
        <v>2.537797972689098E-2</v>
      </c>
      <c r="H509" s="41">
        <f t="shared" si="39"/>
        <v>6.6722794729670012E-3</v>
      </c>
    </row>
    <row r="510" spans="2:8">
      <c r="B510" s="48">
        <v>44518.291666666664</v>
      </c>
      <c r="C510" s="6">
        <v>24.054400000000001</v>
      </c>
      <c r="D510" s="40">
        <f t="shared" si="35"/>
        <v>23.877193046757849</v>
      </c>
      <c r="E510" s="6">
        <f t="shared" si="36"/>
        <v>0.17720695324215185</v>
      </c>
      <c r="F510" s="6">
        <f t="shared" si="37"/>
        <v>0.17720695324215185</v>
      </c>
      <c r="G510" s="6">
        <f t="shared" si="38"/>
        <v>3.1402304277366191E-2</v>
      </c>
      <c r="H510" s="41">
        <f t="shared" si="39"/>
        <v>7.3669246891276373E-3</v>
      </c>
    </row>
    <row r="511" spans="2:8">
      <c r="B511" s="48">
        <v>44519.291666666664</v>
      </c>
      <c r="C511" s="6">
        <v>24.069800000000001</v>
      </c>
      <c r="D511" s="40">
        <f t="shared" si="35"/>
        <v>24.05262793046758</v>
      </c>
      <c r="E511" s="6">
        <f t="shared" si="36"/>
        <v>1.7172069532421119E-2</v>
      </c>
      <c r="F511" s="6">
        <f t="shared" si="37"/>
        <v>1.7172069532421119E-2</v>
      </c>
      <c r="G511" s="6">
        <f t="shared" si="38"/>
        <v>2.948799720263057E-4</v>
      </c>
      <c r="H511" s="41">
        <f t="shared" si="39"/>
        <v>7.1342801071970345E-4</v>
      </c>
    </row>
    <row r="512" spans="2:8">
      <c r="B512" s="48">
        <v>44522.291666666664</v>
      </c>
      <c r="C512" s="6">
        <v>23.523900000000001</v>
      </c>
      <c r="D512" s="40">
        <f t="shared" si="35"/>
        <v>24.069628279304673</v>
      </c>
      <c r="E512" s="6">
        <f t="shared" si="36"/>
        <v>-0.54572827930467227</v>
      </c>
      <c r="F512" s="6">
        <f t="shared" si="37"/>
        <v>0.54572827930467227</v>
      </c>
      <c r="G512" s="6">
        <f t="shared" si="38"/>
        <v>0.29781935483283839</v>
      </c>
      <c r="H512" s="41">
        <f t="shared" si="39"/>
        <v>2.3198886209543156E-2</v>
      </c>
    </row>
    <row r="513" spans="2:8">
      <c r="B513" s="48">
        <v>44523.291666666664</v>
      </c>
      <c r="C513" s="6">
        <v>23.404800000000002</v>
      </c>
      <c r="D513" s="40">
        <f t="shared" si="35"/>
        <v>23.529357282793047</v>
      </c>
      <c r="E513" s="6">
        <f t="shared" si="36"/>
        <v>-0.12455728279304523</v>
      </c>
      <c r="F513" s="6">
        <f t="shared" si="37"/>
        <v>0.12455728279304523</v>
      </c>
      <c r="G513" s="6">
        <f t="shared" si="38"/>
        <v>1.5514516696786641E-2</v>
      </c>
      <c r="H513" s="41">
        <f t="shared" si="39"/>
        <v>5.3218691376574557E-3</v>
      </c>
    </row>
    <row r="514" spans="2:8">
      <c r="B514" s="48">
        <v>44524.291666666664</v>
      </c>
      <c r="C514" s="6">
        <v>23.4893</v>
      </c>
      <c r="D514" s="40">
        <f t="shared" si="35"/>
        <v>23.406045572827932</v>
      </c>
      <c r="E514" s="6">
        <f t="shared" si="36"/>
        <v>8.3254427172068546E-2</v>
      </c>
      <c r="F514" s="6">
        <f t="shared" si="37"/>
        <v>8.3254427172068546E-2</v>
      </c>
      <c r="G514" s="6">
        <f t="shared" si="38"/>
        <v>6.931299643749265E-3</v>
      </c>
      <c r="H514" s="41">
        <f t="shared" si="39"/>
        <v>3.5443553946719803E-3</v>
      </c>
    </row>
    <row r="515" spans="2:8">
      <c r="B515" s="48">
        <v>44526.291666666664</v>
      </c>
      <c r="C515" s="6">
        <v>23.306799999999999</v>
      </c>
      <c r="D515" s="40">
        <f t="shared" si="35"/>
        <v>23.48846745572828</v>
      </c>
      <c r="E515" s="6">
        <f t="shared" si="36"/>
        <v>-0.18166745572828091</v>
      </c>
      <c r="F515" s="6">
        <f t="shared" si="37"/>
        <v>0.18166745572828091</v>
      </c>
      <c r="G515" s="6">
        <f t="shared" si="38"/>
        <v>3.3003064470786908E-2</v>
      </c>
      <c r="H515" s="41">
        <f t="shared" si="39"/>
        <v>7.7946116896476956E-3</v>
      </c>
    </row>
    <row r="516" spans="2:8">
      <c r="B516" s="48">
        <v>44529.291666666664</v>
      </c>
      <c r="C516" s="6">
        <v>23.339400000000001</v>
      </c>
      <c r="D516" s="40">
        <f t="shared" ref="D516:D579" si="40">alpha*C515+(1-alpha)*D515</f>
        <v>23.308616674557282</v>
      </c>
      <c r="E516" s="6">
        <f t="shared" ref="E516:E579" si="41">C516-D516</f>
        <v>3.0783325442719445E-2</v>
      </c>
      <c r="F516" s="6">
        <f t="shared" ref="F516:F579" si="42">ABS(E516)</f>
        <v>3.0783325442719445E-2</v>
      </c>
      <c r="G516" s="6">
        <f t="shared" ref="G516:G579" si="43">E516^2</f>
        <v>9.4761312531237835E-4</v>
      </c>
      <c r="H516" s="41">
        <f t="shared" ref="H516:H579" si="44">F516/C516</f>
        <v>1.3189424510792669E-3</v>
      </c>
    </row>
    <row r="517" spans="2:8">
      <c r="B517" s="48">
        <v>44530.291666666664</v>
      </c>
      <c r="C517" s="6">
        <v>23.418199999999999</v>
      </c>
      <c r="D517" s="40">
        <f t="shared" si="40"/>
        <v>23.339092166745573</v>
      </c>
      <c r="E517" s="6">
        <f t="shared" si="41"/>
        <v>7.9107833254425941E-2</v>
      </c>
      <c r="F517" s="6">
        <f t="shared" si="42"/>
        <v>7.9107833254425941E-2</v>
      </c>
      <c r="G517" s="6">
        <f t="shared" si="43"/>
        <v>6.258049282210059E-3</v>
      </c>
      <c r="H517" s="41">
        <f t="shared" si="44"/>
        <v>3.3780492631554069E-3</v>
      </c>
    </row>
    <row r="518" spans="2:8">
      <c r="B518" s="48">
        <v>44531.291666666664</v>
      </c>
      <c r="C518" s="6">
        <v>22.941600000000001</v>
      </c>
      <c r="D518" s="40">
        <f t="shared" si="40"/>
        <v>23.417408921667455</v>
      </c>
      <c r="E518" s="6">
        <f t="shared" si="41"/>
        <v>-0.47580892166745414</v>
      </c>
      <c r="F518" s="6">
        <f t="shared" si="42"/>
        <v>0.47580892166745414</v>
      </c>
      <c r="G518" s="6">
        <f t="shared" si="43"/>
        <v>0.22639412993834551</v>
      </c>
      <c r="H518" s="41">
        <f t="shared" si="44"/>
        <v>2.0740006000778244E-2</v>
      </c>
    </row>
    <row r="519" spans="2:8">
      <c r="B519" s="48">
        <v>44532.291666666664</v>
      </c>
      <c r="C519" s="6">
        <v>23.093399999999999</v>
      </c>
      <c r="D519" s="40">
        <f t="shared" si="40"/>
        <v>22.946358089216677</v>
      </c>
      <c r="E519" s="6">
        <f t="shared" si="41"/>
        <v>0.14704191078332229</v>
      </c>
      <c r="F519" s="6">
        <f t="shared" si="42"/>
        <v>0.14704191078332229</v>
      </c>
      <c r="G519" s="6">
        <f t="shared" si="43"/>
        <v>2.1621323526810513E-2</v>
      </c>
      <c r="H519" s="41">
        <f t="shared" si="44"/>
        <v>6.3672699032330578E-3</v>
      </c>
    </row>
    <row r="520" spans="2:8">
      <c r="B520" s="48">
        <v>44533.291666666664</v>
      </c>
      <c r="C520" s="6">
        <v>23.066500000000001</v>
      </c>
      <c r="D520" s="40">
        <f t="shared" si="40"/>
        <v>23.091929580892163</v>
      </c>
      <c r="E520" s="6">
        <f t="shared" si="41"/>
        <v>-2.5429580892161852E-2</v>
      </c>
      <c r="F520" s="6">
        <f t="shared" si="42"/>
        <v>2.5429580892161852E-2</v>
      </c>
      <c r="G520" s="6">
        <f t="shared" si="43"/>
        <v>6.4666358435100314E-4</v>
      </c>
      <c r="H520" s="41">
        <f t="shared" si="44"/>
        <v>1.1024464436373898E-3</v>
      </c>
    </row>
    <row r="521" spans="2:8">
      <c r="B521" s="48">
        <v>44536.291666666664</v>
      </c>
      <c r="C521" s="6">
        <v>23.254899999999999</v>
      </c>
      <c r="D521" s="40">
        <f t="shared" si="40"/>
        <v>23.06675429580892</v>
      </c>
      <c r="E521" s="6">
        <f t="shared" si="41"/>
        <v>0.18814570419107923</v>
      </c>
      <c r="F521" s="6">
        <f t="shared" si="42"/>
        <v>0.18814570419107923</v>
      </c>
      <c r="G521" s="6">
        <f t="shared" si="43"/>
        <v>3.5398806005557087E-2</v>
      </c>
      <c r="H521" s="41">
        <f t="shared" si="44"/>
        <v>8.0905832401377449E-3</v>
      </c>
    </row>
    <row r="522" spans="2:8">
      <c r="B522" s="48">
        <v>44537.291666666664</v>
      </c>
      <c r="C522" s="6">
        <v>23.977499999999999</v>
      </c>
      <c r="D522" s="40">
        <f t="shared" si="40"/>
        <v>23.253018542958088</v>
      </c>
      <c r="E522" s="6">
        <f t="shared" si="41"/>
        <v>0.72448145704191091</v>
      </c>
      <c r="F522" s="6">
        <f t="shared" si="42"/>
        <v>0.72448145704191091</v>
      </c>
      <c r="G522" s="6">
        <f t="shared" si="43"/>
        <v>0.52487338159757024</v>
      </c>
      <c r="H522" s="41">
        <f t="shared" si="44"/>
        <v>3.0215053989861785E-2</v>
      </c>
    </row>
    <row r="523" spans="2:8">
      <c r="B523" s="48">
        <v>44538.291666666664</v>
      </c>
      <c r="C523" s="6">
        <v>24.2043</v>
      </c>
      <c r="D523" s="40">
        <f t="shared" si="40"/>
        <v>23.970255185429579</v>
      </c>
      <c r="E523" s="6">
        <f t="shared" si="41"/>
        <v>0.23404481457042081</v>
      </c>
      <c r="F523" s="6">
        <f t="shared" si="42"/>
        <v>0.23404481457042081</v>
      </c>
      <c r="G523" s="6">
        <f t="shared" si="43"/>
        <v>5.4776975227302661E-2</v>
      </c>
      <c r="H523" s="41">
        <f t="shared" si="44"/>
        <v>9.6695551852530679E-3</v>
      </c>
    </row>
    <row r="524" spans="2:8">
      <c r="B524" s="48">
        <v>44539.291666666664</v>
      </c>
      <c r="C524" s="6">
        <v>23.610399999999998</v>
      </c>
      <c r="D524" s="40">
        <f t="shared" si="40"/>
        <v>24.201959551854298</v>
      </c>
      <c r="E524" s="6">
        <f t="shared" si="41"/>
        <v>-0.59155955185429931</v>
      </c>
      <c r="F524" s="6">
        <f t="shared" si="42"/>
        <v>0.59155955185429931</v>
      </c>
      <c r="G524" s="6">
        <f t="shared" si="43"/>
        <v>0.34994270339005945</v>
      </c>
      <c r="H524" s="41">
        <f t="shared" si="44"/>
        <v>2.5055041500961415E-2</v>
      </c>
    </row>
    <row r="525" spans="2:8">
      <c r="B525" s="48">
        <v>44540.291666666664</v>
      </c>
      <c r="C525" s="6">
        <v>23.6892</v>
      </c>
      <c r="D525" s="40">
        <f t="shared" si="40"/>
        <v>23.61631559551854</v>
      </c>
      <c r="E525" s="6">
        <f t="shared" si="41"/>
        <v>7.2884404481460052E-2</v>
      </c>
      <c r="F525" s="6">
        <f t="shared" si="42"/>
        <v>7.2884404481460052E-2</v>
      </c>
      <c r="G525" s="6">
        <f t="shared" si="43"/>
        <v>5.3121364166170745E-3</v>
      </c>
      <c r="H525" s="41">
        <f t="shared" si="44"/>
        <v>3.0766933658148039E-3</v>
      </c>
    </row>
    <row r="526" spans="2:8">
      <c r="B526" s="48">
        <v>44543.291666666664</v>
      </c>
      <c r="C526" s="6">
        <v>23.176100000000002</v>
      </c>
      <c r="D526" s="40">
        <f t="shared" si="40"/>
        <v>23.688471155955185</v>
      </c>
      <c r="E526" s="6">
        <f t="shared" si="41"/>
        <v>-0.5123711559551829</v>
      </c>
      <c r="F526" s="6">
        <f t="shared" si="42"/>
        <v>0.5123711559551829</v>
      </c>
      <c r="G526" s="6">
        <f t="shared" si="43"/>
        <v>0.26252420145485034</v>
      </c>
      <c r="H526" s="41">
        <f t="shared" si="44"/>
        <v>2.2107738400989937E-2</v>
      </c>
    </row>
    <row r="527" spans="2:8">
      <c r="B527" s="48">
        <v>44544.291666666664</v>
      </c>
      <c r="C527" s="6">
        <v>23.1799</v>
      </c>
      <c r="D527" s="40">
        <f t="shared" si="40"/>
        <v>23.181223711559554</v>
      </c>
      <c r="E527" s="6">
        <f t="shared" si="41"/>
        <v>-1.3237115595536864E-3</v>
      </c>
      <c r="F527" s="6">
        <f t="shared" si="42"/>
        <v>1.3237115595536864E-3</v>
      </c>
      <c r="G527" s="6">
        <f t="shared" si="43"/>
        <v>1.7522122928960525E-6</v>
      </c>
      <c r="H527" s="41">
        <f t="shared" si="44"/>
        <v>5.7106008203386828E-5</v>
      </c>
    </row>
    <row r="528" spans="2:8">
      <c r="B528" s="48">
        <v>44545.291666666664</v>
      </c>
      <c r="C528" s="6">
        <v>23.802600000000002</v>
      </c>
      <c r="D528" s="40">
        <f t="shared" si="40"/>
        <v>23.179913237115596</v>
      </c>
      <c r="E528" s="6">
        <f t="shared" si="41"/>
        <v>0.62268676288440616</v>
      </c>
      <c r="F528" s="6">
        <f t="shared" si="42"/>
        <v>0.62268676288440616</v>
      </c>
      <c r="G528" s="6">
        <f t="shared" si="43"/>
        <v>0.38773880467146066</v>
      </c>
      <c r="H528" s="41">
        <f t="shared" si="44"/>
        <v>2.6160451500441384E-2</v>
      </c>
    </row>
    <row r="529" spans="2:8">
      <c r="B529" s="48">
        <v>44546.291666666664</v>
      </c>
      <c r="C529" s="6">
        <v>23.487400000000001</v>
      </c>
      <c r="D529" s="40">
        <f t="shared" si="40"/>
        <v>23.796373132371155</v>
      </c>
      <c r="E529" s="6">
        <f t="shared" si="41"/>
        <v>-0.30897313237115398</v>
      </c>
      <c r="F529" s="6">
        <f t="shared" si="42"/>
        <v>0.30897313237115398</v>
      </c>
      <c r="G529" s="6">
        <f t="shared" si="43"/>
        <v>9.5464396527242645E-2</v>
      </c>
      <c r="H529" s="41">
        <f t="shared" si="44"/>
        <v>1.3154846103491828E-2</v>
      </c>
    </row>
    <row r="530" spans="2:8">
      <c r="B530" s="48">
        <v>44547.291666666664</v>
      </c>
      <c r="C530" s="6">
        <v>23.279900000000001</v>
      </c>
      <c r="D530" s="40">
        <f t="shared" si="40"/>
        <v>23.490489731323713</v>
      </c>
      <c r="E530" s="6">
        <f t="shared" si="41"/>
        <v>-0.2105897313237115</v>
      </c>
      <c r="F530" s="6">
        <f t="shared" si="42"/>
        <v>0.2105897313237115</v>
      </c>
      <c r="G530" s="6">
        <f t="shared" si="43"/>
        <v>4.4348034938992996E-2</v>
      </c>
      <c r="H530" s="41">
        <f t="shared" si="44"/>
        <v>9.04598951557831E-3</v>
      </c>
    </row>
    <row r="531" spans="2:8">
      <c r="B531" s="48">
        <v>44550.291666666664</v>
      </c>
      <c r="C531" s="6">
        <v>22.860900000000001</v>
      </c>
      <c r="D531" s="40">
        <f t="shared" si="40"/>
        <v>23.28200589731324</v>
      </c>
      <c r="E531" s="6">
        <f t="shared" si="41"/>
        <v>-0.42110589731323955</v>
      </c>
      <c r="F531" s="6">
        <f t="shared" si="42"/>
        <v>0.42110589731323955</v>
      </c>
      <c r="G531" s="6">
        <f t="shared" si="43"/>
        <v>0.17733017675198864</v>
      </c>
      <c r="H531" s="41">
        <f t="shared" si="44"/>
        <v>1.8420355161574545E-2</v>
      </c>
    </row>
    <row r="532" spans="2:8">
      <c r="B532" s="48">
        <v>44551.291666666664</v>
      </c>
      <c r="C532" s="6">
        <v>23.168399999999998</v>
      </c>
      <c r="D532" s="40">
        <f t="shared" si="40"/>
        <v>22.865111058973135</v>
      </c>
      <c r="E532" s="6">
        <f t="shared" si="41"/>
        <v>0.30328894102686377</v>
      </c>
      <c r="F532" s="6">
        <f t="shared" si="42"/>
        <v>0.30328894102686377</v>
      </c>
      <c r="G532" s="6">
        <f t="shared" si="43"/>
        <v>9.1984181749196453E-2</v>
      </c>
      <c r="H532" s="41">
        <f t="shared" si="44"/>
        <v>1.3090629522403955E-2</v>
      </c>
    </row>
    <row r="533" spans="2:8">
      <c r="B533" s="48">
        <v>44552.291666666664</v>
      </c>
      <c r="C533" s="6">
        <v>23.6585</v>
      </c>
      <c r="D533" s="40">
        <f t="shared" si="40"/>
        <v>23.165367110589727</v>
      </c>
      <c r="E533" s="6">
        <f t="shared" si="41"/>
        <v>0.49313288941027267</v>
      </c>
      <c r="F533" s="6">
        <f t="shared" si="42"/>
        <v>0.49313288941027267</v>
      </c>
      <c r="G533" s="6">
        <f t="shared" si="43"/>
        <v>0.2431800466181242</v>
      </c>
      <c r="H533" s="41">
        <f t="shared" si="44"/>
        <v>2.0843793537640706E-2</v>
      </c>
    </row>
    <row r="534" spans="2:8">
      <c r="B534" s="48">
        <v>44553.291666666664</v>
      </c>
      <c r="C534" s="6">
        <v>23.804500000000001</v>
      </c>
      <c r="D534" s="40">
        <f t="shared" si="40"/>
        <v>23.653568671105894</v>
      </c>
      <c r="E534" s="6">
        <f t="shared" si="41"/>
        <v>0.15093132889410654</v>
      </c>
      <c r="F534" s="6">
        <f t="shared" si="42"/>
        <v>0.15093132889410654</v>
      </c>
      <c r="G534" s="6">
        <f t="shared" si="43"/>
        <v>2.2780266041740962E-2</v>
      </c>
      <c r="H534" s="41">
        <f t="shared" si="44"/>
        <v>6.3404536492724711E-3</v>
      </c>
    </row>
    <row r="535" spans="2:8">
      <c r="B535" s="48">
        <v>44557.291666666664</v>
      </c>
      <c r="C535" s="6">
        <v>24.448399999999999</v>
      </c>
      <c r="D535" s="40">
        <f t="shared" si="40"/>
        <v>23.802990686711059</v>
      </c>
      <c r="E535" s="6">
        <f t="shared" si="41"/>
        <v>0.64540931328894047</v>
      </c>
      <c r="F535" s="6">
        <f t="shared" si="42"/>
        <v>0.64540931328894047</v>
      </c>
      <c r="G535" s="6">
        <f t="shared" si="43"/>
        <v>0.41655318168010169</v>
      </c>
      <c r="H535" s="41">
        <f t="shared" si="44"/>
        <v>2.6398836459193258E-2</v>
      </c>
    </row>
    <row r="536" spans="2:8">
      <c r="B536" s="48">
        <v>44558.291666666664</v>
      </c>
      <c r="C536" s="6">
        <v>24.500299999999999</v>
      </c>
      <c r="D536" s="40">
        <f t="shared" si="40"/>
        <v>24.441945906867112</v>
      </c>
      <c r="E536" s="6">
        <f t="shared" si="41"/>
        <v>5.8354093132887641E-2</v>
      </c>
      <c r="F536" s="6">
        <f t="shared" si="42"/>
        <v>5.8354093132887641E-2</v>
      </c>
      <c r="G536" s="6">
        <f t="shared" si="43"/>
        <v>3.4052001853617244E-3</v>
      </c>
      <c r="H536" s="41">
        <f t="shared" si="44"/>
        <v>2.3817705551722893E-3</v>
      </c>
    </row>
    <row r="537" spans="2:8">
      <c r="B537" s="48">
        <v>44559.291666666664</v>
      </c>
      <c r="C537" s="6">
        <v>24.348400000000002</v>
      </c>
      <c r="D537" s="40">
        <f t="shared" si="40"/>
        <v>24.499716459068669</v>
      </c>
      <c r="E537" s="6">
        <f t="shared" si="41"/>
        <v>-0.15131645906866709</v>
      </c>
      <c r="F537" s="6">
        <f t="shared" si="42"/>
        <v>0.15131645906866709</v>
      </c>
      <c r="G537" s="6">
        <f t="shared" si="43"/>
        <v>2.2896670785079603E-2</v>
      </c>
      <c r="H537" s="41">
        <f t="shared" si="44"/>
        <v>6.2146366524563042E-3</v>
      </c>
    </row>
    <row r="538" spans="2:8">
      <c r="B538" s="48">
        <v>44560.291666666664</v>
      </c>
      <c r="C538" s="6">
        <v>24.200399999999998</v>
      </c>
      <c r="D538" s="40">
        <f t="shared" si="40"/>
        <v>24.349913164590689</v>
      </c>
      <c r="E538" s="6">
        <f t="shared" si="41"/>
        <v>-0.1495131645906902</v>
      </c>
      <c r="F538" s="6">
        <f t="shared" si="42"/>
        <v>0.1495131645906902</v>
      </c>
      <c r="G538" s="6">
        <f t="shared" si="43"/>
        <v>2.2354186385922816E-2</v>
      </c>
      <c r="H538" s="41">
        <f t="shared" si="44"/>
        <v>6.1781278239487862E-3</v>
      </c>
    </row>
    <row r="539" spans="2:8">
      <c r="B539" s="48">
        <v>44561.291666666664</v>
      </c>
      <c r="C539" s="6">
        <v>24.2927</v>
      </c>
      <c r="D539" s="40">
        <f t="shared" si="40"/>
        <v>24.201895131645905</v>
      </c>
      <c r="E539" s="6">
        <f t="shared" si="41"/>
        <v>9.0804868354094737E-2</v>
      </c>
      <c r="F539" s="6">
        <f t="shared" si="42"/>
        <v>9.0804868354094737E-2</v>
      </c>
      <c r="G539" s="6">
        <f t="shared" si="43"/>
        <v>8.2455241168044764E-3</v>
      </c>
      <c r="H539" s="41">
        <f t="shared" si="44"/>
        <v>3.7379487810780495E-3</v>
      </c>
    </row>
    <row r="540" spans="2:8">
      <c r="B540" s="48">
        <v>44564.291666666664</v>
      </c>
      <c r="C540" s="6">
        <v>24.267700000000001</v>
      </c>
      <c r="D540" s="40">
        <f t="shared" si="40"/>
        <v>24.291791951316458</v>
      </c>
      <c r="E540" s="6">
        <f t="shared" si="41"/>
        <v>-2.4091951316457028E-2</v>
      </c>
      <c r="F540" s="6">
        <f t="shared" si="42"/>
        <v>2.4091951316457028E-2</v>
      </c>
      <c r="G540" s="6">
        <f t="shared" si="43"/>
        <v>5.8042211823453548E-4</v>
      </c>
      <c r="H540" s="41">
        <f t="shared" si="44"/>
        <v>9.9275791758003554E-4</v>
      </c>
    </row>
    <row r="541" spans="2:8">
      <c r="B541" s="48">
        <v>44565.291666666664</v>
      </c>
      <c r="C541" s="6">
        <v>24.707799999999999</v>
      </c>
      <c r="D541" s="40">
        <f t="shared" si="40"/>
        <v>24.267940919513165</v>
      </c>
      <c r="E541" s="6">
        <f t="shared" si="41"/>
        <v>0.43985908048683342</v>
      </c>
      <c r="F541" s="6">
        <f t="shared" si="42"/>
        <v>0.43985908048683342</v>
      </c>
      <c r="G541" s="6">
        <f t="shared" si="43"/>
        <v>0.1934760106867226</v>
      </c>
      <c r="H541" s="41">
        <f t="shared" si="44"/>
        <v>1.7802438116175195E-2</v>
      </c>
    </row>
    <row r="542" spans="2:8">
      <c r="B542" s="48">
        <v>44566.291666666664</v>
      </c>
      <c r="C542" s="6">
        <v>24.7136</v>
      </c>
      <c r="D542" s="40">
        <f t="shared" si="40"/>
        <v>24.703401409195131</v>
      </c>
      <c r="E542" s="6">
        <f t="shared" si="41"/>
        <v>1.0198590804868957E-2</v>
      </c>
      <c r="F542" s="6">
        <f t="shared" si="42"/>
        <v>1.0198590804868957E-2</v>
      </c>
      <c r="G542" s="6">
        <f t="shared" si="43"/>
        <v>1.0401125440515763E-4</v>
      </c>
      <c r="H542" s="41">
        <f t="shared" si="44"/>
        <v>4.1267119338619045E-4</v>
      </c>
    </row>
    <row r="543" spans="2:8">
      <c r="B543" s="48">
        <v>44567.291666666664</v>
      </c>
      <c r="C543" s="6">
        <v>23.660399999999999</v>
      </c>
      <c r="D543" s="40">
        <f t="shared" si="40"/>
        <v>24.71349801409195</v>
      </c>
      <c r="E543" s="6">
        <f t="shared" si="41"/>
        <v>-1.053098014091951</v>
      </c>
      <c r="F543" s="6">
        <f t="shared" si="42"/>
        <v>1.053098014091951</v>
      </c>
      <c r="G543" s="6">
        <f t="shared" si="43"/>
        <v>1.109015427284411</v>
      </c>
      <c r="H543" s="41">
        <f t="shared" si="44"/>
        <v>4.4508884638127466E-2</v>
      </c>
    </row>
    <row r="544" spans="2:8">
      <c r="B544" s="48">
        <v>44568.291666666664</v>
      </c>
      <c r="C544" s="6">
        <v>23.890999999999998</v>
      </c>
      <c r="D544" s="40">
        <f t="shared" si="40"/>
        <v>23.67093098014092</v>
      </c>
      <c r="E544" s="6">
        <f t="shared" si="41"/>
        <v>0.22006901985907845</v>
      </c>
      <c r="F544" s="6">
        <f t="shared" si="42"/>
        <v>0.22006901985907845</v>
      </c>
      <c r="G544" s="6">
        <f t="shared" si="43"/>
        <v>4.8430373501735464E-2</v>
      </c>
      <c r="H544" s="41">
        <f t="shared" si="44"/>
        <v>9.2113775002753539E-3</v>
      </c>
    </row>
    <row r="545" spans="2:8">
      <c r="B545" s="48">
        <v>44571.291666666664</v>
      </c>
      <c r="C545" s="6">
        <v>23.671900000000001</v>
      </c>
      <c r="D545" s="40">
        <f t="shared" si="40"/>
        <v>23.888799309801406</v>
      </c>
      <c r="E545" s="6">
        <f t="shared" si="41"/>
        <v>-0.21689930980140559</v>
      </c>
      <c r="F545" s="6">
        <f t="shared" si="42"/>
        <v>0.21689930980140559</v>
      </c>
      <c r="G545" s="6">
        <f t="shared" si="43"/>
        <v>4.7045310592326119E-2</v>
      </c>
      <c r="H545" s="41">
        <f t="shared" si="44"/>
        <v>9.1627334435092061E-3</v>
      </c>
    </row>
    <row r="546" spans="2:8">
      <c r="B546" s="48">
        <v>44572.291666666664</v>
      </c>
      <c r="C546" s="6">
        <v>24.2773</v>
      </c>
      <c r="D546" s="40">
        <f t="shared" si="40"/>
        <v>23.674068993098015</v>
      </c>
      <c r="E546" s="6">
        <f t="shared" si="41"/>
        <v>0.60323100690198572</v>
      </c>
      <c r="F546" s="6">
        <f t="shared" si="42"/>
        <v>0.60323100690198572</v>
      </c>
      <c r="G546" s="6">
        <f t="shared" si="43"/>
        <v>0.36388764768798354</v>
      </c>
      <c r="H546" s="41">
        <f t="shared" si="44"/>
        <v>2.4847532752900268E-2</v>
      </c>
    </row>
    <row r="547" spans="2:8">
      <c r="B547" s="48">
        <v>44573.291666666664</v>
      </c>
      <c r="C547" s="6">
        <v>24.436800000000002</v>
      </c>
      <c r="D547" s="40">
        <f t="shared" si="40"/>
        <v>24.27126768993098</v>
      </c>
      <c r="E547" s="6">
        <f t="shared" si="41"/>
        <v>0.1655323100690218</v>
      </c>
      <c r="F547" s="6">
        <f t="shared" si="42"/>
        <v>0.1655323100690218</v>
      </c>
      <c r="G547" s="6">
        <f t="shared" si="43"/>
        <v>2.7400945676786779E-2</v>
      </c>
      <c r="H547" s="41">
        <f t="shared" si="44"/>
        <v>6.7738947026215295E-3</v>
      </c>
    </row>
    <row r="548" spans="2:8">
      <c r="B548" s="48">
        <v>44574.291666666664</v>
      </c>
      <c r="C548" s="6">
        <v>23.985199999999999</v>
      </c>
      <c r="D548" s="40">
        <f t="shared" si="40"/>
        <v>24.435144676899309</v>
      </c>
      <c r="E548" s="6">
        <f t="shared" si="41"/>
        <v>-0.44994467689931028</v>
      </c>
      <c r="F548" s="6">
        <f t="shared" si="42"/>
        <v>0.44994467689931028</v>
      </c>
      <c r="G548" s="6">
        <f t="shared" si="43"/>
        <v>0.20245021227002472</v>
      </c>
      <c r="H548" s="41">
        <f t="shared" si="44"/>
        <v>1.8759263083039136E-2</v>
      </c>
    </row>
    <row r="549" spans="2:8">
      <c r="B549" s="48">
        <v>44575.291666666664</v>
      </c>
      <c r="C549" s="6">
        <v>23.9833</v>
      </c>
      <c r="D549" s="40">
        <f t="shared" si="40"/>
        <v>23.989699446768991</v>
      </c>
      <c r="E549" s="6">
        <f t="shared" si="41"/>
        <v>-6.3994467689916235E-3</v>
      </c>
      <c r="F549" s="6">
        <f t="shared" si="42"/>
        <v>6.3994467689916235E-3</v>
      </c>
      <c r="G549" s="6">
        <f t="shared" si="43"/>
        <v>4.0952918949157326E-5</v>
      </c>
      <c r="H549" s="41">
        <f t="shared" si="44"/>
        <v>2.6682928408482668E-4</v>
      </c>
    </row>
    <row r="550" spans="2:8">
      <c r="B550" s="48">
        <v>44579.291666666664</v>
      </c>
      <c r="C550" s="6">
        <v>22.263200000000001</v>
      </c>
      <c r="D550" s="40">
        <f t="shared" si="40"/>
        <v>23.983363994467688</v>
      </c>
      <c r="E550" s="6">
        <f t="shared" si="41"/>
        <v>-1.7201639944676863</v>
      </c>
      <c r="F550" s="6">
        <f t="shared" si="42"/>
        <v>1.7201639944676863</v>
      </c>
      <c r="G550" s="6">
        <f t="shared" si="43"/>
        <v>2.9589641678630265</v>
      </c>
      <c r="H550" s="41">
        <f t="shared" si="44"/>
        <v>7.7264903269417068E-2</v>
      </c>
    </row>
    <row r="551" spans="2:8">
      <c r="B551" s="48">
        <v>44580.291666666664</v>
      </c>
      <c r="C551" s="6">
        <v>21.148499999999999</v>
      </c>
      <c r="D551" s="40">
        <f t="shared" si="40"/>
        <v>22.280401639944678</v>
      </c>
      <c r="E551" s="6">
        <f t="shared" si="41"/>
        <v>-1.1319016399446795</v>
      </c>
      <c r="F551" s="6">
        <f t="shared" si="42"/>
        <v>1.1319016399446795</v>
      </c>
      <c r="G551" s="6">
        <f t="shared" si="43"/>
        <v>1.281201322509455</v>
      </c>
      <c r="H551" s="41">
        <f t="shared" si="44"/>
        <v>5.3521603893641613E-2</v>
      </c>
    </row>
    <row r="552" spans="2:8">
      <c r="B552" s="48">
        <v>44581.291666666664</v>
      </c>
      <c r="C552" s="6">
        <v>21.8384</v>
      </c>
      <c r="D552" s="40">
        <f t="shared" si="40"/>
        <v>21.159819016399446</v>
      </c>
      <c r="E552" s="6">
        <f t="shared" si="41"/>
        <v>0.67858098360055408</v>
      </c>
      <c r="F552" s="6">
        <f t="shared" si="42"/>
        <v>0.67858098360055408</v>
      </c>
      <c r="G552" s="6">
        <f t="shared" si="43"/>
        <v>0.46047215130429542</v>
      </c>
      <c r="H552" s="41">
        <f t="shared" si="44"/>
        <v>3.1072834255282167E-2</v>
      </c>
    </row>
    <row r="553" spans="2:8">
      <c r="B553" s="48">
        <v>44582.291666666664</v>
      </c>
      <c r="C553" s="6">
        <v>21.4541</v>
      </c>
      <c r="D553" s="40">
        <f t="shared" si="40"/>
        <v>21.831614190163993</v>
      </c>
      <c r="E553" s="6">
        <f t="shared" si="41"/>
        <v>-0.37751419016399268</v>
      </c>
      <c r="F553" s="6">
        <f t="shared" si="42"/>
        <v>0.37751419016399268</v>
      </c>
      <c r="G553" s="6">
        <f t="shared" si="43"/>
        <v>0.14251696377517523</v>
      </c>
      <c r="H553" s="41">
        <f t="shared" si="44"/>
        <v>1.7596365737271323E-2</v>
      </c>
    </row>
    <row r="554" spans="2:8">
      <c r="B554" s="48">
        <v>44585.291666666664</v>
      </c>
      <c r="C554" s="6">
        <v>21.244599999999998</v>
      </c>
      <c r="D554" s="40">
        <f t="shared" si="40"/>
        <v>21.457875141901638</v>
      </c>
      <c r="E554" s="6">
        <f t="shared" si="41"/>
        <v>-0.2132751419016401</v>
      </c>
      <c r="F554" s="6">
        <f t="shared" si="42"/>
        <v>0.2132751419016401</v>
      </c>
      <c r="G554" s="6">
        <f t="shared" si="43"/>
        <v>4.5486286153164718E-2</v>
      </c>
      <c r="H554" s="41">
        <f t="shared" si="44"/>
        <v>1.0039028360225192E-2</v>
      </c>
    </row>
    <row r="555" spans="2:8">
      <c r="B555" s="48">
        <v>44586.291666666664</v>
      </c>
      <c r="C555" s="6">
        <v>21.125399999999999</v>
      </c>
      <c r="D555" s="40">
        <f t="shared" si="40"/>
        <v>21.246732751419014</v>
      </c>
      <c r="E555" s="6">
        <f t="shared" si="41"/>
        <v>-0.12133275141901478</v>
      </c>
      <c r="F555" s="6">
        <f t="shared" si="42"/>
        <v>0.12133275141901478</v>
      </c>
      <c r="G555" s="6">
        <f t="shared" si="43"/>
        <v>1.4721636566908435E-2</v>
      </c>
      <c r="H555" s="41">
        <f t="shared" si="44"/>
        <v>5.743453445568595E-3</v>
      </c>
    </row>
    <row r="556" spans="2:8">
      <c r="B556" s="48">
        <v>44587.291666666664</v>
      </c>
      <c r="C556" s="6">
        <v>21.146599999999999</v>
      </c>
      <c r="D556" s="40">
        <f t="shared" si="40"/>
        <v>21.126613327514189</v>
      </c>
      <c r="E556" s="6">
        <f t="shared" si="41"/>
        <v>1.9986672485810431E-2</v>
      </c>
      <c r="F556" s="6">
        <f t="shared" si="42"/>
        <v>1.9986672485810431E-2</v>
      </c>
      <c r="G556" s="6">
        <f t="shared" si="43"/>
        <v>3.9946707705505171E-4</v>
      </c>
      <c r="H556" s="41">
        <f t="shared" si="44"/>
        <v>9.4514827375608522E-4</v>
      </c>
    </row>
    <row r="557" spans="2:8">
      <c r="B557" s="48">
        <v>44588.291666666664</v>
      </c>
      <c r="C557" s="6">
        <v>19.7897</v>
      </c>
      <c r="D557" s="40">
        <f t="shared" si="40"/>
        <v>21.14640013327514</v>
      </c>
      <c r="E557" s="6">
        <f t="shared" si="41"/>
        <v>-1.3567001332751403</v>
      </c>
      <c r="F557" s="6">
        <f t="shared" si="42"/>
        <v>1.3567001332751403</v>
      </c>
      <c r="G557" s="6">
        <f t="shared" si="43"/>
        <v>1.8406352516287834</v>
      </c>
      <c r="H557" s="41">
        <f t="shared" si="44"/>
        <v>6.8555871654200934E-2</v>
      </c>
    </row>
    <row r="558" spans="2:8">
      <c r="B558" s="48">
        <v>44589.291666666664</v>
      </c>
      <c r="C558" s="6">
        <v>20.5335</v>
      </c>
      <c r="D558" s="40">
        <f t="shared" si="40"/>
        <v>19.803267001332749</v>
      </c>
      <c r="E558" s="6">
        <f t="shared" si="41"/>
        <v>0.73023299866725111</v>
      </c>
      <c r="F558" s="6">
        <f t="shared" si="42"/>
        <v>0.73023299866725111</v>
      </c>
      <c r="G558" s="6">
        <f t="shared" si="43"/>
        <v>0.53324023234256557</v>
      </c>
      <c r="H558" s="41">
        <f t="shared" si="44"/>
        <v>3.5563006728869952E-2</v>
      </c>
    </row>
    <row r="559" spans="2:8">
      <c r="B559" s="48">
        <v>44592.291666666664</v>
      </c>
      <c r="C559" s="6">
        <v>21.459800000000001</v>
      </c>
      <c r="D559" s="40">
        <f t="shared" si="40"/>
        <v>20.526197670013325</v>
      </c>
      <c r="E559" s="6">
        <f t="shared" si="41"/>
        <v>0.93360232998667669</v>
      </c>
      <c r="F559" s="6">
        <f t="shared" si="42"/>
        <v>0.93360232998667669</v>
      </c>
      <c r="G559" s="6">
        <f t="shared" si="43"/>
        <v>0.87161331055655156</v>
      </c>
      <c r="H559" s="41">
        <f t="shared" si="44"/>
        <v>4.3504707871773116E-2</v>
      </c>
    </row>
    <row r="560" spans="2:8">
      <c r="B560" s="48">
        <v>44593.291666666664</v>
      </c>
      <c r="C560" s="6">
        <v>21.6328</v>
      </c>
      <c r="D560" s="40">
        <f t="shared" si="40"/>
        <v>21.450463976700135</v>
      </c>
      <c r="E560" s="6">
        <f t="shared" si="41"/>
        <v>0.18233602329986454</v>
      </c>
      <c r="F560" s="6">
        <f t="shared" si="42"/>
        <v>0.18233602329986454</v>
      </c>
      <c r="G560" s="6">
        <f t="shared" si="43"/>
        <v>3.324642539280874E-2</v>
      </c>
      <c r="H560" s="41">
        <f t="shared" si="44"/>
        <v>8.4286834482759764E-3</v>
      </c>
    </row>
    <row r="561" spans="2:8">
      <c r="B561" s="48">
        <v>44594.291666666664</v>
      </c>
      <c r="C561" s="6">
        <v>21.5732</v>
      </c>
      <c r="D561" s="40">
        <f t="shared" si="40"/>
        <v>21.630976639766999</v>
      </c>
      <c r="E561" s="6">
        <f t="shared" si="41"/>
        <v>-5.7776639766998983E-2</v>
      </c>
      <c r="F561" s="6">
        <f t="shared" si="42"/>
        <v>5.7776639766998983E-2</v>
      </c>
      <c r="G561" s="6">
        <f t="shared" si="43"/>
        <v>3.3381401027655685E-3</v>
      </c>
      <c r="H561" s="41">
        <f t="shared" si="44"/>
        <v>2.6781673449928142E-3</v>
      </c>
    </row>
    <row r="562" spans="2:8">
      <c r="B562" s="48">
        <v>44595.291666666664</v>
      </c>
      <c r="C562" s="6">
        <v>20.7622</v>
      </c>
      <c r="D562" s="40">
        <f t="shared" si="40"/>
        <v>21.573777766397672</v>
      </c>
      <c r="E562" s="6">
        <f t="shared" si="41"/>
        <v>-0.81157776639767221</v>
      </c>
      <c r="F562" s="6">
        <f t="shared" si="42"/>
        <v>0.81157776639767221</v>
      </c>
      <c r="G562" s="6">
        <f t="shared" si="43"/>
        <v>0.65865847091103458</v>
      </c>
      <c r="H562" s="41">
        <f t="shared" si="44"/>
        <v>3.9089198947976238E-2</v>
      </c>
    </row>
    <row r="563" spans="2:8">
      <c r="B563" s="48">
        <v>44596.291666666664</v>
      </c>
      <c r="C563" s="6">
        <v>20.971699999999998</v>
      </c>
      <c r="D563" s="40">
        <f t="shared" si="40"/>
        <v>20.770315777663978</v>
      </c>
      <c r="E563" s="6">
        <f t="shared" si="41"/>
        <v>0.20138422233602071</v>
      </c>
      <c r="F563" s="6">
        <f t="shared" si="42"/>
        <v>0.20138422233602071</v>
      </c>
      <c r="G563" s="6">
        <f t="shared" si="43"/>
        <v>4.0555605005883823E-2</v>
      </c>
      <c r="H563" s="41">
        <f t="shared" si="44"/>
        <v>9.6026656082254056E-3</v>
      </c>
    </row>
    <row r="564" spans="2:8">
      <c r="B564" s="48">
        <v>44599.291666666664</v>
      </c>
      <c r="C564" s="6">
        <v>21.092700000000001</v>
      </c>
      <c r="D564" s="40">
        <f t="shared" si="40"/>
        <v>20.969686157776636</v>
      </c>
      <c r="E564" s="6">
        <f t="shared" si="41"/>
        <v>0.12301384222336509</v>
      </c>
      <c r="F564" s="6">
        <f t="shared" si="42"/>
        <v>0.12301384222336509</v>
      </c>
      <c r="G564" s="6">
        <f t="shared" si="43"/>
        <v>1.513240537855496E-2</v>
      </c>
      <c r="H564" s="41">
        <f t="shared" si="44"/>
        <v>5.8320576419028901E-3</v>
      </c>
    </row>
    <row r="565" spans="2:8">
      <c r="B565" s="48">
        <v>44600.291666666664</v>
      </c>
      <c r="C565" s="6">
        <v>21.096599999999999</v>
      </c>
      <c r="D565" s="40">
        <f t="shared" si="40"/>
        <v>21.091469861577764</v>
      </c>
      <c r="E565" s="6">
        <f t="shared" si="41"/>
        <v>5.1301384222348645E-3</v>
      </c>
      <c r="F565" s="6">
        <f t="shared" si="42"/>
        <v>5.1301384222348645E-3</v>
      </c>
      <c r="G565" s="6">
        <f t="shared" si="43"/>
        <v>2.6318320231290423E-5</v>
      </c>
      <c r="H565" s="41">
        <f t="shared" si="44"/>
        <v>2.4317370676956785E-4</v>
      </c>
    </row>
    <row r="566" spans="2:8">
      <c r="B566" s="48">
        <v>44601.291666666664</v>
      </c>
      <c r="C566" s="6">
        <v>21.421399999999998</v>
      </c>
      <c r="D566" s="40">
        <f t="shared" si="40"/>
        <v>21.096548698615777</v>
      </c>
      <c r="E566" s="6">
        <f t="shared" si="41"/>
        <v>0.32485130138422136</v>
      </c>
      <c r="F566" s="6">
        <f t="shared" si="42"/>
        <v>0.32485130138422136</v>
      </c>
      <c r="G566" s="6">
        <f t="shared" si="43"/>
        <v>0.10552836801102222</v>
      </c>
      <c r="H566" s="41">
        <f t="shared" si="44"/>
        <v>1.5164802551851018E-2</v>
      </c>
    </row>
    <row r="567" spans="2:8">
      <c r="B567" s="48">
        <v>44602.291666666664</v>
      </c>
      <c r="C567" s="6">
        <v>21.1235</v>
      </c>
      <c r="D567" s="40">
        <f t="shared" si="40"/>
        <v>21.418151486986154</v>
      </c>
      <c r="E567" s="6">
        <f t="shared" si="41"/>
        <v>-0.29465148698615451</v>
      </c>
      <c r="F567" s="6">
        <f t="shared" si="42"/>
        <v>0.29465148698615451</v>
      </c>
      <c r="G567" s="6">
        <f t="shared" si="43"/>
        <v>8.6819498783151983E-2</v>
      </c>
      <c r="H567" s="41">
        <f t="shared" si="44"/>
        <v>1.3948989844777358E-2</v>
      </c>
    </row>
    <row r="568" spans="2:8">
      <c r="B568" s="48">
        <v>44603.291666666664</v>
      </c>
      <c r="C568" s="6">
        <v>20.716100000000001</v>
      </c>
      <c r="D568" s="40">
        <f t="shared" si="40"/>
        <v>21.126446514869862</v>
      </c>
      <c r="E568" s="6">
        <f t="shared" si="41"/>
        <v>-0.41034651486986107</v>
      </c>
      <c r="F568" s="6">
        <f t="shared" si="42"/>
        <v>0.41034651486986107</v>
      </c>
      <c r="G568" s="6">
        <f t="shared" si="43"/>
        <v>0.16838426226584111</v>
      </c>
      <c r="H568" s="41">
        <f t="shared" si="44"/>
        <v>1.980809683627039E-2</v>
      </c>
    </row>
    <row r="569" spans="2:8">
      <c r="B569" s="48">
        <v>44606.291666666664</v>
      </c>
      <c r="C569" s="6">
        <v>20.5854</v>
      </c>
      <c r="D569" s="40">
        <f t="shared" si="40"/>
        <v>20.7202034651487</v>
      </c>
      <c r="E569" s="6">
        <f t="shared" si="41"/>
        <v>-0.13480346514869979</v>
      </c>
      <c r="F569" s="6">
        <f t="shared" si="42"/>
        <v>0.13480346514869979</v>
      </c>
      <c r="G569" s="6">
        <f t="shared" si="43"/>
        <v>1.8171974216096717E-2</v>
      </c>
      <c r="H569" s="41">
        <f t="shared" si="44"/>
        <v>6.5484987004721688E-3</v>
      </c>
    </row>
    <row r="570" spans="2:8">
      <c r="B570" s="48">
        <v>44607.291666666664</v>
      </c>
      <c r="C570" s="6">
        <v>20.844799999999999</v>
      </c>
      <c r="D570" s="40">
        <f t="shared" si="40"/>
        <v>20.586748034651489</v>
      </c>
      <c r="E570" s="6">
        <f t="shared" si="41"/>
        <v>0.25805196534851049</v>
      </c>
      <c r="F570" s="6">
        <f t="shared" si="42"/>
        <v>0.25805196534851049</v>
      </c>
      <c r="G570" s="6">
        <f t="shared" si="43"/>
        <v>6.6590816820228854E-2</v>
      </c>
      <c r="H570" s="41">
        <f t="shared" si="44"/>
        <v>1.2379680560547978E-2</v>
      </c>
    </row>
    <row r="571" spans="2:8">
      <c r="B571" s="48">
        <v>44608.291666666664</v>
      </c>
      <c r="C571" s="6">
        <v>20.472000000000001</v>
      </c>
      <c r="D571" s="40">
        <f t="shared" si="40"/>
        <v>20.842219480346515</v>
      </c>
      <c r="E571" s="6">
        <f t="shared" si="41"/>
        <v>-0.37021948034651331</v>
      </c>
      <c r="F571" s="6">
        <f t="shared" si="42"/>
        <v>0.37021948034651331</v>
      </c>
      <c r="G571" s="6">
        <f t="shared" si="43"/>
        <v>0.13706246362804236</v>
      </c>
      <c r="H571" s="41">
        <f t="shared" si="44"/>
        <v>1.8084187199419368E-2</v>
      </c>
    </row>
    <row r="572" spans="2:8">
      <c r="B572" s="48">
        <v>44609.291666666664</v>
      </c>
      <c r="C572" s="6">
        <v>20.1433</v>
      </c>
      <c r="D572" s="40">
        <f t="shared" si="40"/>
        <v>20.475702194803464</v>
      </c>
      <c r="E572" s="6">
        <f t="shared" si="41"/>
        <v>-0.33240219480346411</v>
      </c>
      <c r="F572" s="6">
        <f t="shared" si="42"/>
        <v>0.33240219480346411</v>
      </c>
      <c r="G572" s="6">
        <f t="shared" si="43"/>
        <v>0.1104912191101601</v>
      </c>
      <c r="H572" s="41">
        <f t="shared" si="44"/>
        <v>1.6501873814293792E-2</v>
      </c>
    </row>
    <row r="573" spans="2:8">
      <c r="B573" s="48">
        <v>44610.291666666664</v>
      </c>
      <c r="C573" s="6">
        <v>20.0319</v>
      </c>
      <c r="D573" s="40">
        <f t="shared" si="40"/>
        <v>20.146624021948032</v>
      </c>
      <c r="E573" s="6">
        <f t="shared" si="41"/>
        <v>-0.11472402194803166</v>
      </c>
      <c r="F573" s="6">
        <f t="shared" si="42"/>
        <v>0.11472402194803166</v>
      </c>
      <c r="G573" s="6">
        <f t="shared" si="43"/>
        <v>1.3161601211932451E-2</v>
      </c>
      <c r="H573" s="41">
        <f t="shared" si="44"/>
        <v>5.7270664264513927E-3</v>
      </c>
    </row>
    <row r="574" spans="2:8">
      <c r="B574" s="48">
        <v>44614.291666666664</v>
      </c>
      <c r="C574" s="6">
        <v>19.734000000000002</v>
      </c>
      <c r="D574" s="40">
        <f t="shared" si="40"/>
        <v>20.033047240219481</v>
      </c>
      <c r="E574" s="6">
        <f t="shared" si="41"/>
        <v>-0.2990472402194797</v>
      </c>
      <c r="F574" s="6">
        <f t="shared" si="42"/>
        <v>0.2990472402194797</v>
      </c>
      <c r="G574" s="6">
        <f t="shared" si="43"/>
        <v>8.9429251882887195E-2</v>
      </c>
      <c r="H574" s="41">
        <f t="shared" si="44"/>
        <v>1.5153909000683068E-2</v>
      </c>
    </row>
    <row r="575" spans="2:8">
      <c r="B575" s="48">
        <v>44615.291666666664</v>
      </c>
      <c r="C575" s="6">
        <v>19.470700000000001</v>
      </c>
      <c r="D575" s="40">
        <f t="shared" si="40"/>
        <v>19.736990472402198</v>
      </c>
      <c r="E575" s="6">
        <f t="shared" si="41"/>
        <v>-0.26629047240219705</v>
      </c>
      <c r="F575" s="6">
        <f t="shared" si="42"/>
        <v>0.26629047240219705</v>
      </c>
      <c r="G575" s="6">
        <f t="shared" si="43"/>
        <v>7.0910615692185278E-2</v>
      </c>
      <c r="H575" s="41">
        <f t="shared" si="44"/>
        <v>1.3676471436681631E-2</v>
      </c>
    </row>
    <row r="576" spans="2:8">
      <c r="B576" s="48">
        <v>44616.291666666664</v>
      </c>
      <c r="C576" s="6">
        <v>19.601400000000002</v>
      </c>
      <c r="D576" s="40">
        <f t="shared" si="40"/>
        <v>19.473362904724024</v>
      </c>
      <c r="E576" s="6">
        <f t="shared" si="41"/>
        <v>0.12803709527597817</v>
      </c>
      <c r="F576" s="6">
        <f t="shared" si="42"/>
        <v>0.12803709527597817</v>
      </c>
      <c r="G576" s="6">
        <f t="shared" si="43"/>
        <v>1.6393497766709914E-2</v>
      </c>
      <c r="H576" s="41">
        <f t="shared" si="44"/>
        <v>6.5320382868559474E-3</v>
      </c>
    </row>
    <row r="577" spans="2:8">
      <c r="B577" s="48">
        <v>44617.291666666664</v>
      </c>
      <c r="C577" s="6">
        <v>20.004999999999999</v>
      </c>
      <c r="D577" s="40">
        <f t="shared" si="40"/>
        <v>19.600119629047242</v>
      </c>
      <c r="E577" s="6">
        <f t="shared" si="41"/>
        <v>0.40488037095275686</v>
      </c>
      <c r="F577" s="6">
        <f t="shared" si="42"/>
        <v>0.40488037095275686</v>
      </c>
      <c r="G577" s="6">
        <f t="shared" si="43"/>
        <v>0.163928114782842</v>
      </c>
      <c r="H577" s="41">
        <f t="shared" si="44"/>
        <v>2.0238958807935862E-2</v>
      </c>
    </row>
    <row r="578" spans="2:8">
      <c r="B578" s="48">
        <v>44620.291666666664</v>
      </c>
      <c r="C578" s="6">
        <v>19.705100000000002</v>
      </c>
      <c r="D578" s="40">
        <f t="shared" si="40"/>
        <v>20.000951196290469</v>
      </c>
      <c r="E578" s="6">
        <f t="shared" si="41"/>
        <v>-0.2958511962904673</v>
      </c>
      <c r="F578" s="6">
        <f t="shared" si="42"/>
        <v>0.2958511962904673</v>
      </c>
      <c r="G578" s="6">
        <f t="shared" si="43"/>
        <v>8.752793034650061E-2</v>
      </c>
      <c r="H578" s="41">
        <f t="shared" si="44"/>
        <v>1.5013940365208362E-2</v>
      </c>
    </row>
    <row r="579" spans="2:8">
      <c r="B579" s="48">
        <v>44621.291666666664</v>
      </c>
      <c r="C579" s="6">
        <v>19.3842</v>
      </c>
      <c r="D579" s="40">
        <f t="shared" si="40"/>
        <v>19.708058511962903</v>
      </c>
      <c r="E579" s="6">
        <f t="shared" si="41"/>
        <v>-0.32385851196290361</v>
      </c>
      <c r="F579" s="6">
        <f t="shared" si="42"/>
        <v>0.32385851196290361</v>
      </c>
      <c r="G579" s="6">
        <f t="shared" si="43"/>
        <v>0.10488433577082618</v>
      </c>
      <c r="H579" s="41">
        <f t="shared" si="44"/>
        <v>1.6707344742775229E-2</v>
      </c>
    </row>
    <row r="580" spans="2:8">
      <c r="B580" s="48">
        <v>44622.291666666664</v>
      </c>
      <c r="C580" s="6">
        <v>19.5533</v>
      </c>
      <c r="D580" s="40">
        <f t="shared" ref="D580:D643" si="45">alpha*C579+(1-alpha)*D579</f>
        <v>19.387438585119629</v>
      </c>
      <c r="E580" s="6">
        <f t="shared" ref="E580:E643" si="46">C580-D580</f>
        <v>0.16586141488037143</v>
      </c>
      <c r="F580" s="6">
        <f t="shared" ref="F580:F643" si="47">ABS(E580)</f>
        <v>0.16586141488037143</v>
      </c>
      <c r="G580" s="6">
        <f t="shared" ref="G580:G643" si="48">E580^2</f>
        <v>2.7510008946118696E-2</v>
      </c>
      <c r="H580" s="41">
        <f t="shared" ref="H580:H643" si="49">F580/C580</f>
        <v>8.4825280070561712E-3</v>
      </c>
    </row>
    <row r="581" spans="2:8">
      <c r="B581" s="48">
        <v>44623.291666666664</v>
      </c>
      <c r="C581" s="6">
        <v>19.263100000000001</v>
      </c>
      <c r="D581" s="40">
        <f t="shared" si="45"/>
        <v>19.551641385851195</v>
      </c>
      <c r="E581" s="6">
        <f t="shared" si="46"/>
        <v>-0.28854138585119316</v>
      </c>
      <c r="F581" s="6">
        <f t="shared" si="47"/>
        <v>0.28854138585119316</v>
      </c>
      <c r="G581" s="6">
        <f t="shared" si="48"/>
        <v>8.3256131348927134E-2</v>
      </c>
      <c r="H581" s="41">
        <f t="shared" si="49"/>
        <v>1.4978969420871674E-2</v>
      </c>
    </row>
    <row r="582" spans="2:8">
      <c r="B582" s="48">
        <v>44624.291666666664</v>
      </c>
      <c r="C582" s="6">
        <v>18.924900000000001</v>
      </c>
      <c r="D582" s="40">
        <f t="shared" si="45"/>
        <v>19.265985413858516</v>
      </c>
      <c r="E582" s="6">
        <f t="shared" si="46"/>
        <v>-0.3410854138585151</v>
      </c>
      <c r="F582" s="6">
        <f t="shared" si="47"/>
        <v>0.3410854138585151</v>
      </c>
      <c r="G582" s="6">
        <f t="shared" si="48"/>
        <v>0.11633925954703452</v>
      </c>
      <c r="H582" s="41">
        <f t="shared" si="49"/>
        <v>1.8023102571665641E-2</v>
      </c>
    </row>
    <row r="583" spans="2:8">
      <c r="B583" s="48">
        <v>44627.291666666664</v>
      </c>
      <c r="C583" s="6">
        <v>18.415600000000001</v>
      </c>
      <c r="D583" s="40">
        <f t="shared" si="45"/>
        <v>18.928310854138587</v>
      </c>
      <c r="E583" s="6">
        <f t="shared" si="46"/>
        <v>-0.51271085413858586</v>
      </c>
      <c r="F583" s="6">
        <f t="shared" si="47"/>
        <v>0.51271085413858586</v>
      </c>
      <c r="G583" s="6">
        <f t="shared" si="48"/>
        <v>0.26287241995151828</v>
      </c>
      <c r="H583" s="41">
        <f t="shared" si="49"/>
        <v>2.7841115909260944E-2</v>
      </c>
    </row>
    <row r="584" spans="2:8">
      <c r="B584" s="48">
        <v>44628.291666666664</v>
      </c>
      <c r="C584" s="6">
        <v>18.723099999999999</v>
      </c>
      <c r="D584" s="40">
        <f t="shared" si="45"/>
        <v>18.420727108541385</v>
      </c>
      <c r="E584" s="6">
        <f t="shared" si="46"/>
        <v>0.30237289145861368</v>
      </c>
      <c r="F584" s="6">
        <f t="shared" si="47"/>
        <v>0.30237289145861368</v>
      </c>
      <c r="G584" s="6">
        <f t="shared" si="48"/>
        <v>9.1429365489042569E-2</v>
      </c>
      <c r="H584" s="41">
        <f t="shared" si="49"/>
        <v>1.6149723681367599E-2</v>
      </c>
    </row>
    <row r="585" spans="2:8">
      <c r="B585" s="48">
        <v>44629.291666666664</v>
      </c>
      <c r="C585" s="6">
        <v>18.899899999999999</v>
      </c>
      <c r="D585" s="40">
        <f t="shared" si="45"/>
        <v>18.720076271085411</v>
      </c>
      <c r="E585" s="6">
        <f t="shared" si="46"/>
        <v>0.17982372891458809</v>
      </c>
      <c r="F585" s="6">
        <f t="shared" si="47"/>
        <v>0.17982372891458809</v>
      </c>
      <c r="G585" s="6">
        <f t="shared" si="48"/>
        <v>3.2336573480747262E-2</v>
      </c>
      <c r="H585" s="41">
        <f t="shared" si="49"/>
        <v>9.5145333528001783E-3</v>
      </c>
    </row>
    <row r="586" spans="2:8">
      <c r="B586" s="48">
        <v>44630.291666666664</v>
      </c>
      <c r="C586" s="6">
        <v>19.253499999999999</v>
      </c>
      <c r="D586" s="40">
        <f t="shared" si="45"/>
        <v>18.898101762710855</v>
      </c>
      <c r="E586" s="6">
        <f t="shared" si="46"/>
        <v>0.35539823728914399</v>
      </c>
      <c r="F586" s="6">
        <f t="shared" si="47"/>
        <v>0.35539823728914399</v>
      </c>
      <c r="G586" s="6">
        <f t="shared" si="48"/>
        <v>0.1263079070682307</v>
      </c>
      <c r="H586" s="41">
        <f t="shared" si="49"/>
        <v>1.8458889931136886E-2</v>
      </c>
    </row>
    <row r="587" spans="2:8">
      <c r="B587" s="48">
        <v>44631.291666666664</v>
      </c>
      <c r="C587" s="6">
        <v>18.701899999999998</v>
      </c>
      <c r="D587" s="40">
        <f t="shared" si="45"/>
        <v>19.24994601762711</v>
      </c>
      <c r="E587" s="6">
        <f t="shared" si="46"/>
        <v>-0.54804601762711158</v>
      </c>
      <c r="F587" s="6">
        <f t="shared" si="47"/>
        <v>0.54804601762711158</v>
      </c>
      <c r="G587" s="6">
        <f t="shared" si="48"/>
        <v>0.30035443743693629</v>
      </c>
      <c r="H587" s="41">
        <f t="shared" si="49"/>
        <v>2.9304296228036274E-2</v>
      </c>
    </row>
    <row r="588" spans="2:8">
      <c r="B588" s="48">
        <v>44634.291666666664</v>
      </c>
      <c r="C588" s="6">
        <v>18.217600000000001</v>
      </c>
      <c r="D588" s="40">
        <f t="shared" si="45"/>
        <v>18.707380460176271</v>
      </c>
      <c r="E588" s="6">
        <f t="shared" si="46"/>
        <v>-0.48978046017627008</v>
      </c>
      <c r="F588" s="6">
        <f t="shared" si="47"/>
        <v>0.48978046017627008</v>
      </c>
      <c r="G588" s="6">
        <f t="shared" si="48"/>
        <v>0.23988489917047889</v>
      </c>
      <c r="H588" s="41">
        <f t="shared" si="49"/>
        <v>2.6885015598996028E-2</v>
      </c>
    </row>
    <row r="589" spans="2:8">
      <c r="B589" s="48">
        <v>44635.291666666664</v>
      </c>
      <c r="C589" s="6">
        <v>18.8537</v>
      </c>
      <c r="D589" s="40">
        <f t="shared" si="45"/>
        <v>18.222497804601762</v>
      </c>
      <c r="E589" s="6">
        <f t="shared" si="46"/>
        <v>0.63120219539823808</v>
      </c>
      <c r="F589" s="6">
        <f t="shared" si="47"/>
        <v>0.63120219539823808</v>
      </c>
      <c r="G589" s="6">
        <f t="shared" si="48"/>
        <v>0.3984162114755555</v>
      </c>
      <c r="H589" s="41">
        <f t="shared" si="49"/>
        <v>3.3478956141141422E-2</v>
      </c>
    </row>
    <row r="590" spans="2:8">
      <c r="B590" s="48">
        <v>44636.291666666664</v>
      </c>
      <c r="C590" s="6">
        <v>19.747399999999999</v>
      </c>
      <c r="D590" s="40">
        <f t="shared" si="45"/>
        <v>18.847387978046019</v>
      </c>
      <c r="E590" s="6">
        <f t="shared" si="46"/>
        <v>0.90001202195398022</v>
      </c>
      <c r="F590" s="6">
        <f t="shared" si="47"/>
        <v>0.90001202195398022</v>
      </c>
      <c r="G590" s="6">
        <f t="shared" si="48"/>
        <v>0.81002163966169183</v>
      </c>
      <c r="H590" s="41">
        <f t="shared" si="49"/>
        <v>4.5576228868305715E-2</v>
      </c>
    </row>
    <row r="591" spans="2:8">
      <c r="B591" s="48">
        <v>44637.291666666664</v>
      </c>
      <c r="C591" s="6">
        <v>20.1068</v>
      </c>
      <c r="D591" s="40">
        <f t="shared" si="45"/>
        <v>19.738399879780459</v>
      </c>
      <c r="E591" s="6">
        <f t="shared" si="46"/>
        <v>0.36840012021954038</v>
      </c>
      <c r="F591" s="6">
        <f t="shared" si="47"/>
        <v>0.36840012021954038</v>
      </c>
      <c r="G591" s="6">
        <f t="shared" si="48"/>
        <v>0.1357186485777718</v>
      </c>
      <c r="H591" s="41">
        <f t="shared" si="49"/>
        <v>1.8322165646425109E-2</v>
      </c>
    </row>
    <row r="592" spans="2:8">
      <c r="B592" s="48">
        <v>44638.291666666664</v>
      </c>
      <c r="C592" s="6">
        <v>20.395099999999999</v>
      </c>
      <c r="D592" s="40">
        <f t="shared" si="45"/>
        <v>20.103115998797804</v>
      </c>
      <c r="E592" s="6">
        <f t="shared" si="46"/>
        <v>0.29198400120219503</v>
      </c>
      <c r="F592" s="6">
        <f t="shared" si="47"/>
        <v>0.29198400120219503</v>
      </c>
      <c r="G592" s="6">
        <f t="shared" si="48"/>
        <v>8.5254656958043434E-2</v>
      </c>
      <c r="H592" s="41">
        <f t="shared" si="49"/>
        <v>1.4316379973728741E-2</v>
      </c>
    </row>
    <row r="593" spans="2:8">
      <c r="B593" s="48">
        <v>44641.291666666664</v>
      </c>
      <c r="C593" s="6">
        <v>20.074100000000001</v>
      </c>
      <c r="D593" s="40">
        <f t="shared" si="45"/>
        <v>20.392180159987976</v>
      </c>
      <c r="E593" s="6">
        <f t="shared" si="46"/>
        <v>-0.31808015998797501</v>
      </c>
      <c r="F593" s="6">
        <f t="shared" si="47"/>
        <v>0.31808015998797501</v>
      </c>
      <c r="G593" s="6">
        <f t="shared" si="48"/>
        <v>0.10117498817797578</v>
      </c>
      <c r="H593" s="41">
        <f t="shared" si="49"/>
        <v>1.5845301158606113E-2</v>
      </c>
    </row>
    <row r="594" spans="2:8">
      <c r="B594" s="48">
        <v>44642.291666666664</v>
      </c>
      <c r="C594" s="6">
        <v>20.3201</v>
      </c>
      <c r="D594" s="40">
        <f t="shared" si="45"/>
        <v>20.07728080159988</v>
      </c>
      <c r="E594" s="6">
        <f t="shared" si="46"/>
        <v>0.24281919840012023</v>
      </c>
      <c r="F594" s="6">
        <f t="shared" si="47"/>
        <v>0.24281919840012023</v>
      </c>
      <c r="G594" s="6">
        <f t="shared" si="48"/>
        <v>5.8961163111676949E-2</v>
      </c>
      <c r="H594" s="41">
        <f t="shared" si="49"/>
        <v>1.1949704893190497E-2</v>
      </c>
    </row>
    <row r="595" spans="2:8">
      <c r="B595" s="48">
        <v>44643.291666666664</v>
      </c>
      <c r="C595" s="6">
        <v>20.016500000000001</v>
      </c>
      <c r="D595" s="40">
        <f t="shared" si="45"/>
        <v>20.317671808015998</v>
      </c>
      <c r="E595" s="6">
        <f t="shared" si="46"/>
        <v>-0.3011718080159973</v>
      </c>
      <c r="F595" s="6">
        <f t="shared" si="47"/>
        <v>0.3011718080159973</v>
      </c>
      <c r="G595" s="6">
        <f t="shared" si="48"/>
        <v>9.0704457943624736E-2</v>
      </c>
      <c r="H595" s="41">
        <f t="shared" si="49"/>
        <v>1.5046177304523633E-2</v>
      </c>
    </row>
    <row r="596" spans="2:8">
      <c r="B596" s="48">
        <v>44644.291666666664</v>
      </c>
      <c r="C596" s="6">
        <v>20.635300000000001</v>
      </c>
      <c r="D596" s="40">
        <f t="shared" si="45"/>
        <v>20.01951171808016</v>
      </c>
      <c r="E596" s="6">
        <f t="shared" si="46"/>
        <v>0.61578828191984059</v>
      </c>
      <c r="F596" s="6">
        <f t="shared" si="47"/>
        <v>0.61578828191984059</v>
      </c>
      <c r="G596" s="6">
        <f t="shared" si="48"/>
        <v>0.37919520814978908</v>
      </c>
      <c r="H596" s="41">
        <f t="shared" si="49"/>
        <v>2.9841498883943562E-2</v>
      </c>
    </row>
    <row r="597" spans="2:8">
      <c r="B597" s="48">
        <v>44645.291666666664</v>
      </c>
      <c r="C597" s="6">
        <v>20.427800000000001</v>
      </c>
      <c r="D597" s="40">
        <f t="shared" si="45"/>
        <v>20.629142117180802</v>
      </c>
      <c r="E597" s="6">
        <f t="shared" si="46"/>
        <v>-0.20134211718080053</v>
      </c>
      <c r="F597" s="6">
        <f t="shared" si="47"/>
        <v>0.20134211718080053</v>
      </c>
      <c r="G597" s="6">
        <f t="shared" si="48"/>
        <v>4.0538648150847213E-2</v>
      </c>
      <c r="H597" s="41">
        <f t="shared" si="49"/>
        <v>9.856280029215115E-3</v>
      </c>
    </row>
    <row r="598" spans="2:8">
      <c r="B598" s="48">
        <v>44648.291666666664</v>
      </c>
      <c r="C598" s="6">
        <v>20.185600000000001</v>
      </c>
      <c r="D598" s="40">
        <f t="shared" si="45"/>
        <v>20.429813421171811</v>
      </c>
      <c r="E598" s="6">
        <f t="shared" si="46"/>
        <v>-0.24421342117181055</v>
      </c>
      <c r="F598" s="6">
        <f t="shared" si="47"/>
        <v>0.24421342117181055</v>
      </c>
      <c r="G598" s="6">
        <f t="shared" si="48"/>
        <v>5.9640195080440127E-2</v>
      </c>
      <c r="H598" s="41">
        <f t="shared" si="49"/>
        <v>1.2098397925838743E-2</v>
      </c>
    </row>
    <row r="599" spans="2:8">
      <c r="B599" s="48">
        <v>44649.291666666664</v>
      </c>
      <c r="C599" s="6">
        <v>20.595400000000001</v>
      </c>
      <c r="D599" s="40">
        <f t="shared" si="45"/>
        <v>20.18804213421172</v>
      </c>
      <c r="E599" s="6">
        <f t="shared" si="46"/>
        <v>0.40735786578828126</v>
      </c>
      <c r="F599" s="6">
        <f t="shared" si="47"/>
        <v>0.40735786578828126</v>
      </c>
      <c r="G599" s="6">
        <f t="shared" si="48"/>
        <v>0.16594043081958337</v>
      </c>
      <c r="H599" s="41">
        <f t="shared" si="49"/>
        <v>1.9779070364658188E-2</v>
      </c>
    </row>
    <row r="600" spans="2:8">
      <c r="B600" s="48">
        <v>44650.291666666664</v>
      </c>
      <c r="C600" s="6">
        <v>20.476600000000001</v>
      </c>
      <c r="D600" s="40">
        <f t="shared" si="45"/>
        <v>20.591326421342117</v>
      </c>
      <c r="E600" s="6">
        <f t="shared" si="46"/>
        <v>-0.11472642134211597</v>
      </c>
      <c r="F600" s="6">
        <f t="shared" si="47"/>
        <v>0.11472642134211597</v>
      </c>
      <c r="G600" s="6">
        <f t="shared" si="48"/>
        <v>1.3162151753968723E-2</v>
      </c>
      <c r="H600" s="41">
        <f t="shared" si="49"/>
        <v>5.6028061954678E-3</v>
      </c>
    </row>
    <row r="601" spans="2:8">
      <c r="B601" s="48">
        <v>44651.291666666664</v>
      </c>
      <c r="C601" s="6">
        <v>19.9939</v>
      </c>
      <c r="D601" s="40">
        <f t="shared" si="45"/>
        <v>20.477747264213424</v>
      </c>
      <c r="E601" s="6">
        <f t="shared" si="46"/>
        <v>-0.4838472642134235</v>
      </c>
      <c r="F601" s="6">
        <f t="shared" si="47"/>
        <v>0.4838472642134235</v>
      </c>
      <c r="G601" s="6">
        <f t="shared" si="48"/>
        <v>0.23410817508681445</v>
      </c>
      <c r="H601" s="41">
        <f t="shared" si="49"/>
        <v>2.4199744132631627E-2</v>
      </c>
    </row>
    <row r="602" spans="2:8">
      <c r="B602" s="48">
        <v>44652.291666666664</v>
      </c>
      <c r="C602" s="6">
        <v>20.034700000000001</v>
      </c>
      <c r="D602" s="40">
        <f t="shared" si="45"/>
        <v>19.998738472642135</v>
      </c>
      <c r="E602" s="6">
        <f t="shared" si="46"/>
        <v>3.5961527357866174E-2</v>
      </c>
      <c r="F602" s="6">
        <f t="shared" si="47"/>
        <v>3.5961527357866174E-2</v>
      </c>
      <c r="G602" s="6">
        <f t="shared" si="48"/>
        <v>1.2932314499105573E-3</v>
      </c>
      <c r="H602" s="41">
        <f t="shared" si="49"/>
        <v>1.7949621086348273E-3</v>
      </c>
    </row>
    <row r="603" spans="2:8">
      <c r="B603" s="48">
        <v>44655.291666666664</v>
      </c>
      <c r="C603" s="6">
        <v>20.447399999999998</v>
      </c>
      <c r="D603" s="40">
        <f t="shared" si="45"/>
        <v>20.03434038472642</v>
      </c>
      <c r="E603" s="6">
        <f t="shared" si="46"/>
        <v>0.41305961527357837</v>
      </c>
      <c r="F603" s="6">
        <f t="shared" si="47"/>
        <v>0.41305961527357837</v>
      </c>
      <c r="G603" s="6">
        <f t="shared" si="48"/>
        <v>0.17061824576995657</v>
      </c>
      <c r="H603" s="41">
        <f t="shared" si="49"/>
        <v>2.0201082547100287E-2</v>
      </c>
    </row>
    <row r="604" spans="2:8">
      <c r="B604" s="48">
        <v>44656.291666666664</v>
      </c>
      <c r="C604" s="6">
        <v>19.680499999999999</v>
      </c>
      <c r="D604" s="40">
        <f t="shared" si="45"/>
        <v>20.44326940384726</v>
      </c>
      <c r="E604" s="6">
        <f t="shared" si="46"/>
        <v>-0.76276940384726188</v>
      </c>
      <c r="F604" s="6">
        <f t="shared" si="47"/>
        <v>0.76276940384726188</v>
      </c>
      <c r="G604" s="6">
        <f t="shared" si="48"/>
        <v>0.58181716344550727</v>
      </c>
      <c r="H604" s="41">
        <f t="shared" si="49"/>
        <v>3.8757623223356213E-2</v>
      </c>
    </row>
    <row r="605" spans="2:8">
      <c r="B605" s="48">
        <v>44657.291666666664</v>
      </c>
      <c r="C605" s="6">
        <v>19.343699999999998</v>
      </c>
      <c r="D605" s="40">
        <f t="shared" si="45"/>
        <v>19.688127694038471</v>
      </c>
      <c r="E605" s="6">
        <f t="shared" si="46"/>
        <v>-0.34442769403847251</v>
      </c>
      <c r="F605" s="6">
        <f t="shared" si="47"/>
        <v>0.34442769403847251</v>
      </c>
      <c r="G605" s="6">
        <f t="shared" si="48"/>
        <v>0.11863043642065964</v>
      </c>
      <c r="H605" s="41">
        <f t="shared" si="49"/>
        <v>1.7805678026358584E-2</v>
      </c>
    </row>
    <row r="606" spans="2:8">
      <c r="B606" s="48">
        <v>44658.291666666664</v>
      </c>
      <c r="C606" s="6">
        <v>19.1159</v>
      </c>
      <c r="D606" s="40">
        <f t="shared" si="45"/>
        <v>19.347144276940384</v>
      </c>
      <c r="E606" s="6">
        <f t="shared" si="46"/>
        <v>-0.23124427694038374</v>
      </c>
      <c r="F606" s="6">
        <f t="shared" si="47"/>
        <v>0.23124427694038374</v>
      </c>
      <c r="G606" s="6">
        <f t="shared" si="48"/>
        <v>5.3473915617680889E-2</v>
      </c>
      <c r="H606" s="41">
        <f t="shared" si="49"/>
        <v>1.2096959962145845E-2</v>
      </c>
    </row>
    <row r="607" spans="2:8">
      <c r="B607" s="48">
        <v>44659.291666666664</v>
      </c>
      <c r="C607" s="6">
        <v>19.1296</v>
      </c>
      <c r="D607" s="40">
        <f t="shared" si="45"/>
        <v>19.118212442769405</v>
      </c>
      <c r="E607" s="6">
        <f t="shared" si="46"/>
        <v>1.1387557230595036E-2</v>
      </c>
      <c r="F607" s="6">
        <f t="shared" si="47"/>
        <v>1.1387557230595036E-2</v>
      </c>
      <c r="G607" s="6">
        <f t="shared" si="48"/>
        <v>1.2967645968007727E-4</v>
      </c>
      <c r="H607" s="41">
        <f t="shared" si="49"/>
        <v>5.9528464947489939E-4</v>
      </c>
    </row>
    <row r="608" spans="2:8">
      <c r="B608" s="48">
        <v>44662.291666666664</v>
      </c>
      <c r="C608" s="6">
        <v>18.070599999999999</v>
      </c>
      <c r="D608" s="40">
        <f t="shared" si="45"/>
        <v>19.129486124427693</v>
      </c>
      <c r="E608" s="6">
        <f t="shared" si="46"/>
        <v>-1.0588861244276941</v>
      </c>
      <c r="F608" s="6">
        <f t="shared" si="47"/>
        <v>1.0588861244276941</v>
      </c>
      <c r="G608" s="6">
        <f t="shared" si="48"/>
        <v>1.1212398245055022</v>
      </c>
      <c r="H608" s="41">
        <f t="shared" si="49"/>
        <v>5.8597175767694167E-2</v>
      </c>
    </row>
    <row r="609" spans="2:8">
      <c r="B609" s="48">
        <v>44663.291666666664</v>
      </c>
      <c r="C609" s="6">
        <v>17.6813</v>
      </c>
      <c r="D609" s="40">
        <f t="shared" si="45"/>
        <v>18.081188861244275</v>
      </c>
      <c r="E609" s="6">
        <f t="shared" si="46"/>
        <v>-0.39988886124427481</v>
      </c>
      <c r="F609" s="6">
        <f t="shared" si="47"/>
        <v>0.39988886124427481</v>
      </c>
      <c r="G609" s="6">
        <f t="shared" si="48"/>
        <v>0.15991110134724287</v>
      </c>
      <c r="H609" s="41">
        <f t="shared" si="49"/>
        <v>2.2616485283563699E-2</v>
      </c>
    </row>
    <row r="610" spans="2:8">
      <c r="B610" s="48">
        <v>44664.291666666664</v>
      </c>
      <c r="C610" s="6">
        <v>17.868099999999998</v>
      </c>
      <c r="D610" s="40">
        <f t="shared" si="45"/>
        <v>17.685298888612444</v>
      </c>
      <c r="E610" s="6">
        <f t="shared" si="46"/>
        <v>0.18280111138755473</v>
      </c>
      <c r="F610" s="6">
        <f t="shared" si="47"/>
        <v>0.18280111138755473</v>
      </c>
      <c r="G610" s="6">
        <f t="shared" si="48"/>
        <v>3.3416246324525188E-2</v>
      </c>
      <c r="H610" s="41">
        <f t="shared" si="49"/>
        <v>1.0230584750899914E-2</v>
      </c>
    </row>
    <row r="611" spans="2:8">
      <c r="B611" s="48">
        <v>44665.291666666664</v>
      </c>
      <c r="C611" s="6">
        <v>17.3523</v>
      </c>
      <c r="D611" s="40">
        <f t="shared" si="45"/>
        <v>17.866271988886123</v>
      </c>
      <c r="E611" s="6">
        <f t="shared" si="46"/>
        <v>-0.51397198888612294</v>
      </c>
      <c r="F611" s="6">
        <f t="shared" si="47"/>
        <v>0.51397198888612294</v>
      </c>
      <c r="G611" s="6">
        <f t="shared" si="48"/>
        <v>0.2641672053595569</v>
      </c>
      <c r="H611" s="41">
        <f t="shared" si="49"/>
        <v>2.9619819210486387E-2</v>
      </c>
    </row>
    <row r="612" spans="2:8">
      <c r="B612" s="48">
        <v>44669.291666666664</v>
      </c>
      <c r="C612" s="6">
        <v>17.223800000000001</v>
      </c>
      <c r="D612" s="40">
        <f t="shared" si="45"/>
        <v>17.357439719888863</v>
      </c>
      <c r="E612" s="6">
        <f t="shared" si="46"/>
        <v>-0.13363971988886192</v>
      </c>
      <c r="F612" s="6">
        <f t="shared" si="47"/>
        <v>0.13363971988886192</v>
      </c>
      <c r="G612" s="6">
        <f t="shared" si="48"/>
        <v>1.7859574731973474E-2</v>
      </c>
      <c r="H612" s="41">
        <f t="shared" si="49"/>
        <v>7.7590148450900447E-3</v>
      </c>
    </row>
    <row r="613" spans="2:8">
      <c r="B613" s="48">
        <v>44670.291666666664</v>
      </c>
      <c r="C613" s="6">
        <v>17.3873</v>
      </c>
      <c r="D613" s="40">
        <f t="shared" si="45"/>
        <v>17.225136397198888</v>
      </c>
      <c r="E613" s="6">
        <f t="shared" si="46"/>
        <v>0.16216360280111175</v>
      </c>
      <c r="F613" s="6">
        <f t="shared" si="47"/>
        <v>0.16216360280111175</v>
      </c>
      <c r="G613" s="6">
        <f t="shared" si="48"/>
        <v>2.629703407343674E-2</v>
      </c>
      <c r="H613" s="41">
        <f t="shared" si="49"/>
        <v>9.3265546002606354E-3</v>
      </c>
    </row>
    <row r="614" spans="2:8">
      <c r="B614" s="48">
        <v>44671.291666666664</v>
      </c>
      <c r="C614" s="6">
        <v>17.338699999999999</v>
      </c>
      <c r="D614" s="40">
        <f t="shared" si="45"/>
        <v>17.385678363971987</v>
      </c>
      <c r="E614" s="6">
        <f t="shared" si="46"/>
        <v>-4.6978363971987847E-2</v>
      </c>
      <c r="F614" s="6">
        <f t="shared" si="47"/>
        <v>4.6978363971987847E-2</v>
      </c>
      <c r="G614" s="6">
        <f t="shared" si="48"/>
        <v>2.2069666814845657E-3</v>
      </c>
      <c r="H614" s="41">
        <f t="shared" si="49"/>
        <v>2.7094513413340013E-3</v>
      </c>
    </row>
    <row r="615" spans="2:8">
      <c r="B615" s="48">
        <v>44672.291666666664</v>
      </c>
      <c r="C615" s="6">
        <v>17.159600000000001</v>
      </c>
      <c r="D615" s="40">
        <f t="shared" si="45"/>
        <v>17.339169783639719</v>
      </c>
      <c r="E615" s="6">
        <f t="shared" si="46"/>
        <v>-0.17956978363971743</v>
      </c>
      <c r="F615" s="6">
        <f t="shared" si="47"/>
        <v>0.17956978363971743</v>
      </c>
      <c r="G615" s="6">
        <f t="shared" si="48"/>
        <v>3.2245307196414927E-2</v>
      </c>
      <c r="H615" s="41">
        <f t="shared" si="49"/>
        <v>1.0464683538061343E-2</v>
      </c>
    </row>
    <row r="616" spans="2:8">
      <c r="B616" s="48">
        <v>44673.291666666664</v>
      </c>
      <c r="C616" s="6">
        <v>16.6632</v>
      </c>
      <c r="D616" s="40">
        <f t="shared" si="45"/>
        <v>17.161395697836397</v>
      </c>
      <c r="E616" s="6">
        <f t="shared" si="46"/>
        <v>-0.4981956978363975</v>
      </c>
      <c r="F616" s="6">
        <f t="shared" si="47"/>
        <v>0.4981956978363975</v>
      </c>
      <c r="G616" s="6">
        <f t="shared" si="48"/>
        <v>0.24819895334269507</v>
      </c>
      <c r="H616" s="41">
        <f t="shared" si="49"/>
        <v>2.9897960645998218E-2</v>
      </c>
    </row>
    <row r="617" spans="2:8">
      <c r="B617" s="48">
        <v>44676.291666666664</v>
      </c>
      <c r="C617" s="6">
        <v>17.0486</v>
      </c>
      <c r="D617" s="40">
        <f t="shared" si="45"/>
        <v>16.668181956978366</v>
      </c>
      <c r="E617" s="6">
        <f t="shared" si="46"/>
        <v>0.38041804302163484</v>
      </c>
      <c r="F617" s="6">
        <f t="shared" si="47"/>
        <v>0.38041804302163484</v>
      </c>
      <c r="G617" s="6">
        <f t="shared" si="48"/>
        <v>0.14471788745641043</v>
      </c>
      <c r="H617" s="41">
        <f t="shared" si="49"/>
        <v>2.2313740894949429E-2</v>
      </c>
    </row>
    <row r="618" spans="2:8">
      <c r="B618" s="48">
        <v>44677.291666666664</v>
      </c>
      <c r="C618" s="6">
        <v>16.398399999999999</v>
      </c>
      <c r="D618" s="40">
        <f t="shared" si="45"/>
        <v>17.044795819569785</v>
      </c>
      <c r="E618" s="6">
        <f t="shared" si="46"/>
        <v>-0.64639581956978631</v>
      </c>
      <c r="F618" s="6">
        <f t="shared" si="47"/>
        <v>0.64639581956978631</v>
      </c>
      <c r="G618" s="6">
        <f t="shared" si="48"/>
        <v>0.41782755555729573</v>
      </c>
      <c r="H618" s="41">
        <f t="shared" si="49"/>
        <v>3.9418224922540393E-2</v>
      </c>
    </row>
    <row r="619" spans="2:8">
      <c r="B619" s="48">
        <v>44678.291666666664</v>
      </c>
      <c r="C619" s="6">
        <v>16.634</v>
      </c>
      <c r="D619" s="40">
        <f t="shared" si="45"/>
        <v>16.404863958195698</v>
      </c>
      <c r="E619" s="6">
        <f t="shared" si="46"/>
        <v>0.22913604180430269</v>
      </c>
      <c r="F619" s="6">
        <f t="shared" si="47"/>
        <v>0.22913604180430269</v>
      </c>
      <c r="G619" s="6">
        <f t="shared" si="48"/>
        <v>5.2503325653743153E-2</v>
      </c>
      <c r="H619" s="41">
        <f t="shared" si="49"/>
        <v>1.3775161825436016E-2</v>
      </c>
    </row>
    <row r="620" spans="2:8">
      <c r="B620" s="48">
        <v>44679.291666666664</v>
      </c>
      <c r="C620" s="6">
        <v>16.9941</v>
      </c>
      <c r="D620" s="40">
        <f t="shared" si="45"/>
        <v>16.631708639581955</v>
      </c>
      <c r="E620" s="6">
        <f t="shared" si="46"/>
        <v>0.36239136041804443</v>
      </c>
      <c r="F620" s="6">
        <f t="shared" si="47"/>
        <v>0.36239136041804443</v>
      </c>
      <c r="G620" s="6">
        <f t="shared" si="48"/>
        <v>0.13132749810564098</v>
      </c>
      <c r="H620" s="41">
        <f t="shared" si="49"/>
        <v>2.1324539717787021E-2</v>
      </c>
    </row>
    <row r="621" spans="2:8">
      <c r="B621" s="48">
        <v>44680.291666666664</v>
      </c>
      <c r="C621" s="6">
        <v>16.750800000000002</v>
      </c>
      <c r="D621" s="40">
        <f t="shared" si="45"/>
        <v>16.99047608639582</v>
      </c>
      <c r="E621" s="6">
        <f t="shared" si="46"/>
        <v>-0.23967608639581783</v>
      </c>
      <c r="F621" s="6">
        <f t="shared" si="47"/>
        <v>0.23967608639581783</v>
      </c>
      <c r="G621" s="6">
        <f t="shared" si="48"/>
        <v>5.7444626390015532E-2</v>
      </c>
      <c r="H621" s="41">
        <f t="shared" si="49"/>
        <v>1.430833670008703E-2</v>
      </c>
    </row>
    <row r="622" spans="2:8">
      <c r="B622" s="48">
        <v>44683.291666666664</v>
      </c>
      <c r="C622" s="6">
        <v>16.7605</v>
      </c>
      <c r="D622" s="40">
        <f t="shared" si="45"/>
        <v>16.753196760863958</v>
      </c>
      <c r="E622" s="6">
        <f t="shared" si="46"/>
        <v>7.3032391360428051E-3</v>
      </c>
      <c r="F622" s="6">
        <f t="shared" si="47"/>
        <v>7.3032391360428051E-3</v>
      </c>
      <c r="G622" s="6">
        <f t="shared" si="48"/>
        <v>5.3337301878227258E-5</v>
      </c>
      <c r="H622" s="41">
        <f t="shared" si="49"/>
        <v>4.3574112562529789E-4</v>
      </c>
    </row>
    <row r="623" spans="2:8">
      <c r="B623" s="48">
        <v>44684.291666666664</v>
      </c>
      <c r="C623" s="6">
        <v>16.805299999999999</v>
      </c>
      <c r="D623" s="40">
        <f t="shared" si="45"/>
        <v>16.760426967608637</v>
      </c>
      <c r="E623" s="6">
        <f t="shared" si="46"/>
        <v>4.4873032391361534E-2</v>
      </c>
      <c r="F623" s="6">
        <f t="shared" si="47"/>
        <v>4.4873032391361534E-2</v>
      </c>
      <c r="G623" s="6">
        <f t="shared" si="48"/>
        <v>2.0135890359961814E-3</v>
      </c>
      <c r="H623" s="41">
        <f t="shared" si="49"/>
        <v>2.6701714572998718E-3</v>
      </c>
    </row>
    <row r="624" spans="2:8">
      <c r="B624" s="48">
        <v>44685.291666666664</v>
      </c>
      <c r="C624" s="6">
        <v>17.2316</v>
      </c>
      <c r="D624" s="40">
        <f t="shared" si="45"/>
        <v>16.804851269676085</v>
      </c>
      <c r="E624" s="6">
        <f t="shared" si="46"/>
        <v>0.42674873032391503</v>
      </c>
      <c r="F624" s="6">
        <f t="shared" si="47"/>
        <v>0.42674873032391503</v>
      </c>
      <c r="G624" s="6">
        <f t="shared" si="48"/>
        <v>0.18211447883307355</v>
      </c>
      <c r="H624" s="41">
        <f t="shared" si="49"/>
        <v>2.4765473335262831E-2</v>
      </c>
    </row>
    <row r="625" spans="2:8">
      <c r="B625" s="48">
        <v>44686.291666666664</v>
      </c>
      <c r="C625" s="6">
        <v>16.532800000000002</v>
      </c>
      <c r="D625" s="40">
        <f t="shared" si="45"/>
        <v>17.227332512696762</v>
      </c>
      <c r="E625" s="6">
        <f t="shared" si="46"/>
        <v>-0.69453251269676031</v>
      </c>
      <c r="F625" s="6">
        <f t="shared" si="47"/>
        <v>0.69453251269676031</v>
      </c>
      <c r="G625" s="6">
        <f t="shared" si="48"/>
        <v>0.48237541119287553</v>
      </c>
      <c r="H625" s="41">
        <f t="shared" si="49"/>
        <v>4.2009370021820883E-2</v>
      </c>
    </row>
    <row r="626" spans="2:8">
      <c r="B626" s="48">
        <v>44687.291666666664</v>
      </c>
      <c r="C626" s="6">
        <v>16.285499999999999</v>
      </c>
      <c r="D626" s="40">
        <f t="shared" si="45"/>
        <v>16.539745325126972</v>
      </c>
      <c r="E626" s="6">
        <f t="shared" si="46"/>
        <v>-0.2542453251269734</v>
      </c>
      <c r="F626" s="6">
        <f t="shared" si="47"/>
        <v>0.2542453251269734</v>
      </c>
      <c r="G626" s="6">
        <f t="shared" si="48"/>
        <v>6.464068534892041E-2</v>
      </c>
      <c r="H626" s="41">
        <f t="shared" si="49"/>
        <v>1.5611760469557177E-2</v>
      </c>
    </row>
    <row r="627" spans="2:8">
      <c r="B627" s="48">
        <v>44690.291666666664</v>
      </c>
      <c r="C627" s="6">
        <v>15.736599999999999</v>
      </c>
      <c r="D627" s="40">
        <f t="shared" si="45"/>
        <v>16.288042453251268</v>
      </c>
      <c r="E627" s="6">
        <f t="shared" si="46"/>
        <v>-0.55144245325126917</v>
      </c>
      <c r="F627" s="6">
        <f t="shared" si="47"/>
        <v>0.55144245325126917</v>
      </c>
      <c r="G627" s="6">
        <f t="shared" si="48"/>
        <v>0.30408877924777816</v>
      </c>
      <c r="H627" s="41">
        <f t="shared" si="49"/>
        <v>3.5042032793060077E-2</v>
      </c>
    </row>
    <row r="628" spans="2:8">
      <c r="B628" s="48">
        <v>44691.291666666664</v>
      </c>
      <c r="C628" s="6">
        <v>15.962400000000001</v>
      </c>
      <c r="D628" s="40">
        <f t="shared" si="45"/>
        <v>15.742114424532513</v>
      </c>
      <c r="E628" s="6">
        <f t="shared" si="46"/>
        <v>0.2202855754674875</v>
      </c>
      <c r="F628" s="6">
        <f t="shared" si="47"/>
        <v>0.2202855754674875</v>
      </c>
      <c r="G628" s="6">
        <f t="shared" si="48"/>
        <v>4.8525734759042136E-2</v>
      </c>
      <c r="H628" s="41">
        <f t="shared" si="49"/>
        <v>1.380027912265621E-2</v>
      </c>
    </row>
    <row r="629" spans="2:8">
      <c r="B629" s="48">
        <v>44692.291666666664</v>
      </c>
      <c r="C629" s="6">
        <v>15.5847</v>
      </c>
      <c r="D629" s="40">
        <f t="shared" si="45"/>
        <v>15.960197144245324</v>
      </c>
      <c r="E629" s="6">
        <f t="shared" si="46"/>
        <v>-0.37549714424532432</v>
      </c>
      <c r="F629" s="6">
        <f t="shared" si="47"/>
        <v>0.37549714424532432</v>
      </c>
      <c r="G629" s="6">
        <f t="shared" si="48"/>
        <v>0.1409981053363939</v>
      </c>
      <c r="H629" s="41">
        <f t="shared" si="49"/>
        <v>2.4093960374298146E-2</v>
      </c>
    </row>
    <row r="630" spans="2:8">
      <c r="B630" s="48">
        <v>44693.291666666664</v>
      </c>
      <c r="C630" s="6">
        <v>16.3323</v>
      </c>
      <c r="D630" s="40">
        <f t="shared" si="45"/>
        <v>15.588454971442454</v>
      </c>
      <c r="E630" s="6">
        <f t="shared" si="46"/>
        <v>0.74384502855754597</v>
      </c>
      <c r="F630" s="6">
        <f t="shared" si="47"/>
        <v>0.74384502855754597</v>
      </c>
      <c r="G630" s="6">
        <f t="shared" si="48"/>
        <v>0.55330542650977643</v>
      </c>
      <c r="H630" s="41">
        <f t="shared" si="49"/>
        <v>4.554441374194363E-2</v>
      </c>
    </row>
    <row r="631" spans="2:8">
      <c r="B631" s="48">
        <v>44694.291666666664</v>
      </c>
      <c r="C631" s="6">
        <v>16.9377</v>
      </c>
      <c r="D631" s="40">
        <f t="shared" si="45"/>
        <v>16.324861549714424</v>
      </c>
      <c r="E631" s="6">
        <f t="shared" si="46"/>
        <v>0.61283845028557593</v>
      </c>
      <c r="F631" s="6">
        <f t="shared" si="47"/>
        <v>0.61283845028557593</v>
      </c>
      <c r="G631" s="6">
        <f t="shared" si="48"/>
        <v>0.37557096614842633</v>
      </c>
      <c r="H631" s="41">
        <f t="shared" si="49"/>
        <v>3.6181916687955035E-2</v>
      </c>
    </row>
    <row r="632" spans="2:8">
      <c r="B632" s="48">
        <v>44697.291666666664</v>
      </c>
      <c r="C632" s="6">
        <v>16.8111</v>
      </c>
      <c r="D632" s="40">
        <f t="shared" si="45"/>
        <v>16.931571615497145</v>
      </c>
      <c r="E632" s="6">
        <f t="shared" si="46"/>
        <v>-0.12047161549714502</v>
      </c>
      <c r="F632" s="6">
        <f t="shared" si="47"/>
        <v>0.12047161549714502</v>
      </c>
      <c r="G632" s="6">
        <f t="shared" si="48"/>
        <v>1.4513410140491952E-2</v>
      </c>
      <c r="H632" s="41">
        <f t="shared" si="49"/>
        <v>7.1661946866739849E-3</v>
      </c>
    </row>
    <row r="633" spans="2:8">
      <c r="B633" s="48">
        <v>44698.291666666664</v>
      </c>
      <c r="C633" s="6">
        <v>17.07</v>
      </c>
      <c r="D633" s="40">
        <f t="shared" si="45"/>
        <v>16.812304716154973</v>
      </c>
      <c r="E633" s="6">
        <f t="shared" si="46"/>
        <v>0.25769528384502749</v>
      </c>
      <c r="F633" s="6">
        <f t="shared" si="47"/>
        <v>0.25769528384502749</v>
      </c>
      <c r="G633" s="6">
        <f t="shared" si="48"/>
        <v>6.6406859315969291E-2</v>
      </c>
      <c r="H633" s="41">
        <f t="shared" si="49"/>
        <v>1.5096384525192002E-2</v>
      </c>
    </row>
    <row r="634" spans="2:8">
      <c r="B634" s="48">
        <v>44699.291666666664</v>
      </c>
      <c r="C634" s="6">
        <v>16.949300000000001</v>
      </c>
      <c r="D634" s="40">
        <f t="shared" si="45"/>
        <v>17.067423047161551</v>
      </c>
      <c r="E634" s="6">
        <f t="shared" si="46"/>
        <v>-0.11812304716154998</v>
      </c>
      <c r="F634" s="6">
        <f t="shared" si="47"/>
        <v>0.11812304716154998</v>
      </c>
      <c r="G634" s="6">
        <f t="shared" si="48"/>
        <v>1.3953054270729759E-2</v>
      </c>
      <c r="H634" s="41">
        <f t="shared" si="49"/>
        <v>6.9691991504988388E-3</v>
      </c>
    </row>
    <row r="635" spans="2:8">
      <c r="B635" s="48">
        <v>44700.291666666664</v>
      </c>
      <c r="C635" s="6">
        <v>17.268599999999999</v>
      </c>
      <c r="D635" s="40">
        <f t="shared" si="45"/>
        <v>16.950481230471617</v>
      </c>
      <c r="E635" s="6">
        <f t="shared" si="46"/>
        <v>0.31811876952838247</v>
      </c>
      <c r="F635" s="6">
        <f t="shared" si="47"/>
        <v>0.31811876952838247</v>
      </c>
      <c r="G635" s="6">
        <f t="shared" si="48"/>
        <v>0.10119955152625212</v>
      </c>
      <c r="H635" s="41">
        <f t="shared" si="49"/>
        <v>1.8421804288036234E-2</v>
      </c>
    </row>
    <row r="636" spans="2:8">
      <c r="B636" s="48">
        <v>44701.291666666664</v>
      </c>
      <c r="C636" s="6">
        <v>17.507999999999999</v>
      </c>
      <c r="D636" s="40">
        <f t="shared" si="45"/>
        <v>17.265418812304716</v>
      </c>
      <c r="E636" s="6">
        <f t="shared" si="46"/>
        <v>0.24258118769528281</v>
      </c>
      <c r="F636" s="6">
        <f t="shared" si="47"/>
        <v>0.24258118769528281</v>
      </c>
      <c r="G636" s="6">
        <f t="shared" si="48"/>
        <v>5.8845632623654026E-2</v>
      </c>
      <c r="H636" s="41">
        <f t="shared" si="49"/>
        <v>1.38554482348231E-2</v>
      </c>
    </row>
    <row r="637" spans="2:8">
      <c r="B637" s="48">
        <v>44704.291666666664</v>
      </c>
      <c r="C637" s="6">
        <v>17.474900000000002</v>
      </c>
      <c r="D637" s="40">
        <f t="shared" si="45"/>
        <v>17.505574188123045</v>
      </c>
      <c r="E637" s="6">
        <f t="shared" si="46"/>
        <v>-3.0674188123043677E-2</v>
      </c>
      <c r="F637" s="6">
        <f t="shared" si="47"/>
        <v>3.0674188123043677E-2</v>
      </c>
      <c r="G637" s="6">
        <f t="shared" si="48"/>
        <v>9.4090581700787381E-4</v>
      </c>
      <c r="H637" s="41">
        <f t="shared" si="49"/>
        <v>1.7553283923252021E-3</v>
      </c>
    </row>
    <row r="638" spans="2:8">
      <c r="B638" s="48">
        <v>44705.291666666664</v>
      </c>
      <c r="C638" s="6">
        <v>17.3309</v>
      </c>
      <c r="D638" s="40">
        <f t="shared" si="45"/>
        <v>17.475206741881234</v>
      </c>
      <c r="E638" s="6">
        <f t="shared" si="46"/>
        <v>-0.14430674188123405</v>
      </c>
      <c r="F638" s="6">
        <f t="shared" si="47"/>
        <v>0.14430674188123405</v>
      </c>
      <c r="G638" s="6">
        <f t="shared" si="48"/>
        <v>2.0824435752377107E-2</v>
      </c>
      <c r="H638" s="41">
        <f t="shared" si="49"/>
        <v>8.3265578753113825E-3</v>
      </c>
    </row>
    <row r="639" spans="2:8">
      <c r="B639" s="48">
        <v>44706.291666666664</v>
      </c>
      <c r="C639" s="6">
        <v>17.186800000000002</v>
      </c>
      <c r="D639" s="40">
        <f t="shared" si="45"/>
        <v>17.332343067418812</v>
      </c>
      <c r="E639" s="6">
        <f t="shared" si="46"/>
        <v>-0.14554306741881007</v>
      </c>
      <c r="F639" s="6">
        <f t="shared" si="47"/>
        <v>0.14554306741881007</v>
      </c>
      <c r="G639" s="6">
        <f t="shared" si="48"/>
        <v>2.1182784473676292E-2</v>
      </c>
      <c r="H639" s="41">
        <f t="shared" si="49"/>
        <v>8.4683051771597996E-3</v>
      </c>
    </row>
    <row r="640" spans="2:8">
      <c r="B640" s="48">
        <v>44707.291666666664</v>
      </c>
      <c r="C640" s="6">
        <v>17.6248</v>
      </c>
      <c r="D640" s="40">
        <f t="shared" si="45"/>
        <v>17.188255430674189</v>
      </c>
      <c r="E640" s="6">
        <f t="shared" si="46"/>
        <v>0.43654456932581098</v>
      </c>
      <c r="F640" s="6">
        <f t="shared" si="47"/>
        <v>0.43654456932581098</v>
      </c>
      <c r="G640" s="6">
        <f t="shared" si="48"/>
        <v>0.19057116100785779</v>
      </c>
      <c r="H640" s="41">
        <f t="shared" si="49"/>
        <v>2.4768767266908617E-2</v>
      </c>
    </row>
    <row r="641" spans="2:8">
      <c r="B641" s="48">
        <v>44708.291666666664</v>
      </c>
      <c r="C641" s="6">
        <v>17.959599999999998</v>
      </c>
      <c r="D641" s="40">
        <f t="shared" si="45"/>
        <v>17.62043455430674</v>
      </c>
      <c r="E641" s="6">
        <f t="shared" si="46"/>
        <v>0.33916544569325779</v>
      </c>
      <c r="F641" s="6">
        <f t="shared" si="47"/>
        <v>0.33916544569325779</v>
      </c>
      <c r="G641" s="6">
        <f t="shared" si="48"/>
        <v>0.1150331995523062</v>
      </c>
      <c r="H641" s="41">
        <f t="shared" si="49"/>
        <v>1.8884910894076585E-2</v>
      </c>
    </row>
    <row r="642" spans="2:8">
      <c r="B642" s="48">
        <v>44712.291666666664</v>
      </c>
      <c r="C642" s="6">
        <v>18.312000000000001</v>
      </c>
      <c r="D642" s="40">
        <f t="shared" si="45"/>
        <v>17.956208345543065</v>
      </c>
      <c r="E642" s="6">
        <f t="shared" si="46"/>
        <v>0.35579165445693661</v>
      </c>
      <c r="F642" s="6">
        <f t="shared" si="47"/>
        <v>0.35579165445693661</v>
      </c>
      <c r="G642" s="6">
        <f t="shared" si="48"/>
        <v>0.12658770138120418</v>
      </c>
      <c r="H642" s="41">
        <f t="shared" si="49"/>
        <v>1.9429426302803438E-2</v>
      </c>
    </row>
    <row r="643" spans="2:8">
      <c r="B643" s="48">
        <v>44713.291666666664</v>
      </c>
      <c r="C643" s="6">
        <v>18.309999999999999</v>
      </c>
      <c r="D643" s="40">
        <f t="shared" si="45"/>
        <v>18.308442083455432</v>
      </c>
      <c r="E643" s="6">
        <f t="shared" si="46"/>
        <v>1.5579165445664955E-3</v>
      </c>
      <c r="F643" s="6">
        <f t="shared" si="47"/>
        <v>1.5579165445664955E-3</v>
      </c>
      <c r="G643" s="6">
        <f t="shared" si="48"/>
        <v>2.4271039598340095E-6</v>
      </c>
      <c r="H643" s="41">
        <f t="shared" si="49"/>
        <v>8.5085556775887252E-5</v>
      </c>
    </row>
    <row r="644" spans="2:8">
      <c r="B644" s="48">
        <v>44714.291666666664</v>
      </c>
      <c r="C644" s="6">
        <v>18.267199999999999</v>
      </c>
      <c r="D644" s="40">
        <f t="shared" ref="D644:D707" si="50">alpha*C643+(1-alpha)*D643</f>
        <v>18.309984420834553</v>
      </c>
      <c r="E644" s="6">
        <f t="shared" ref="E644:E707" si="51">C644-D644</f>
        <v>-4.2784420834554027E-2</v>
      </c>
      <c r="F644" s="6">
        <f t="shared" ref="F644:F707" si="52">ABS(E644)</f>
        <v>4.2784420834554027E-2</v>
      </c>
      <c r="G644" s="6">
        <f t="shared" ref="G644:G707" si="53">E644^2</f>
        <v>1.8305066661482208E-3</v>
      </c>
      <c r="H644" s="41">
        <f t="shared" ref="H644:H707" si="54">F644/C644</f>
        <v>2.3421444356307498E-3</v>
      </c>
    </row>
    <row r="645" spans="2:8">
      <c r="B645" s="48">
        <v>44715.291666666664</v>
      </c>
      <c r="C645" s="6">
        <v>18.0336</v>
      </c>
      <c r="D645" s="40">
        <f t="shared" si="50"/>
        <v>18.267627844208345</v>
      </c>
      <c r="E645" s="6">
        <f t="shared" si="51"/>
        <v>-0.23402784420834521</v>
      </c>
      <c r="F645" s="6">
        <f t="shared" si="52"/>
        <v>0.23402784420834521</v>
      </c>
      <c r="G645" s="6">
        <f t="shared" si="53"/>
        <v>5.4769031864805501E-2</v>
      </c>
      <c r="H645" s="41">
        <f t="shared" si="54"/>
        <v>1.297732256500894E-2</v>
      </c>
    </row>
    <row r="646" spans="2:8">
      <c r="B646" s="48">
        <v>44718.291666666664</v>
      </c>
      <c r="C646" s="6">
        <v>17.967400000000001</v>
      </c>
      <c r="D646" s="40">
        <f t="shared" si="50"/>
        <v>18.035940278442084</v>
      </c>
      <c r="E646" s="6">
        <f t="shared" si="51"/>
        <v>-6.8540278442082325E-2</v>
      </c>
      <c r="F646" s="6">
        <f t="shared" si="52"/>
        <v>6.8540278442082325E-2</v>
      </c>
      <c r="G646" s="6">
        <f t="shared" si="53"/>
        <v>4.6977697689181749E-3</v>
      </c>
      <c r="H646" s="41">
        <f t="shared" si="54"/>
        <v>3.8147020961342387E-3</v>
      </c>
    </row>
    <row r="647" spans="2:8">
      <c r="B647" s="48">
        <v>44719.291666666664</v>
      </c>
      <c r="C647" s="6">
        <v>18.0336</v>
      </c>
      <c r="D647" s="40">
        <f t="shared" si="50"/>
        <v>17.968085402784425</v>
      </c>
      <c r="E647" s="6">
        <f t="shared" si="51"/>
        <v>6.5514597215575066E-2</v>
      </c>
      <c r="F647" s="6">
        <f t="shared" si="52"/>
        <v>6.5514597215575066E-2</v>
      </c>
      <c r="G647" s="6">
        <f t="shared" si="53"/>
        <v>4.2921624483190359E-3</v>
      </c>
      <c r="H647" s="41">
        <f t="shared" si="54"/>
        <v>3.6329183976341424E-3</v>
      </c>
    </row>
    <row r="648" spans="2:8">
      <c r="B648" s="48">
        <v>44720.291666666664</v>
      </c>
      <c r="C648" s="6">
        <v>17.959599999999998</v>
      </c>
      <c r="D648" s="40">
        <f t="shared" si="50"/>
        <v>18.032944854027843</v>
      </c>
      <c r="E648" s="6">
        <f t="shared" si="51"/>
        <v>-7.3344854027844519E-2</v>
      </c>
      <c r="F648" s="6">
        <f t="shared" si="52"/>
        <v>7.3344854027844519E-2</v>
      </c>
      <c r="G648" s="6">
        <f t="shared" si="53"/>
        <v>5.3794676123658201E-3</v>
      </c>
      <c r="H648" s="41">
        <f t="shared" si="54"/>
        <v>4.0838801547832095E-3</v>
      </c>
    </row>
    <row r="649" spans="2:8">
      <c r="B649" s="48">
        <v>44721.291666666664</v>
      </c>
      <c r="C649" s="6">
        <v>17.4282</v>
      </c>
      <c r="D649" s="40">
        <f t="shared" si="50"/>
        <v>17.960333448540275</v>
      </c>
      <c r="E649" s="6">
        <f t="shared" si="51"/>
        <v>-0.53213344854027511</v>
      </c>
      <c r="F649" s="6">
        <f t="shared" si="52"/>
        <v>0.53213344854027511</v>
      </c>
      <c r="G649" s="6">
        <f t="shared" si="53"/>
        <v>0.2831660070553656</v>
      </c>
      <c r="H649" s="41">
        <f t="shared" si="54"/>
        <v>3.0532897748492393E-2</v>
      </c>
    </row>
    <row r="650" spans="2:8">
      <c r="B650" s="48">
        <v>44722.291666666664</v>
      </c>
      <c r="C650" s="6">
        <v>17.142099999999999</v>
      </c>
      <c r="D650" s="40">
        <f t="shared" si="50"/>
        <v>17.433521334485402</v>
      </c>
      <c r="E650" s="6">
        <f t="shared" si="51"/>
        <v>-0.29142133448540264</v>
      </c>
      <c r="F650" s="6">
        <f t="shared" si="52"/>
        <v>0.29142133448540264</v>
      </c>
      <c r="G650" s="6">
        <f t="shared" si="53"/>
        <v>8.492639419325293E-2</v>
      </c>
      <c r="H650" s="41">
        <f t="shared" si="54"/>
        <v>1.7000328692832422E-2</v>
      </c>
    </row>
    <row r="651" spans="2:8">
      <c r="B651" s="48">
        <v>44725.291666666664</v>
      </c>
      <c r="C651" s="6">
        <v>16.338100000000001</v>
      </c>
      <c r="D651" s="40">
        <f t="shared" si="50"/>
        <v>17.145014213344854</v>
      </c>
      <c r="E651" s="6">
        <f t="shared" si="51"/>
        <v>-0.80691421334485369</v>
      </c>
      <c r="F651" s="6">
        <f t="shared" si="52"/>
        <v>0.80691421334485369</v>
      </c>
      <c r="G651" s="6">
        <f t="shared" si="53"/>
        <v>0.65111054769794408</v>
      </c>
      <c r="H651" s="41">
        <f t="shared" si="54"/>
        <v>4.9388497643229855E-2</v>
      </c>
    </row>
    <row r="652" spans="2:8">
      <c r="B652" s="48">
        <v>44726.291666666664</v>
      </c>
      <c r="C652" s="6">
        <v>16.1571</v>
      </c>
      <c r="D652" s="40">
        <f t="shared" si="50"/>
        <v>16.346169142133448</v>
      </c>
      <c r="E652" s="6">
        <f t="shared" si="51"/>
        <v>-0.18906914213344805</v>
      </c>
      <c r="F652" s="6">
        <f t="shared" si="52"/>
        <v>0.18906914213344805</v>
      </c>
      <c r="G652" s="6">
        <f t="shared" si="53"/>
        <v>3.574714050707798E-2</v>
      </c>
      <c r="H652" s="41">
        <f t="shared" si="54"/>
        <v>1.1701923125650522E-2</v>
      </c>
    </row>
    <row r="653" spans="2:8">
      <c r="B653" s="48">
        <v>44727.291666666664</v>
      </c>
      <c r="C653" s="6">
        <v>16.417899999999999</v>
      </c>
      <c r="D653" s="40">
        <f t="shared" si="50"/>
        <v>16.158990691421334</v>
      </c>
      <c r="E653" s="6">
        <f t="shared" si="51"/>
        <v>0.25890930857866579</v>
      </c>
      <c r="F653" s="6">
        <f t="shared" si="52"/>
        <v>0.25890930857866579</v>
      </c>
      <c r="G653" s="6">
        <f t="shared" si="53"/>
        <v>6.7034030068682776E-2</v>
      </c>
      <c r="H653" s="41">
        <f t="shared" si="54"/>
        <v>1.5769940648844603E-2</v>
      </c>
    </row>
    <row r="654" spans="2:8">
      <c r="B654" s="48">
        <v>44728.291666666664</v>
      </c>
      <c r="C654" s="6">
        <v>15.8962</v>
      </c>
      <c r="D654" s="40">
        <f t="shared" si="50"/>
        <v>16.415310906914211</v>
      </c>
      <c r="E654" s="6">
        <f t="shared" si="51"/>
        <v>-0.5191109069142108</v>
      </c>
      <c r="F654" s="6">
        <f t="shared" si="52"/>
        <v>0.5191109069142108</v>
      </c>
      <c r="G654" s="6">
        <f t="shared" si="53"/>
        <v>0.26947613367729445</v>
      </c>
      <c r="H654" s="41">
        <f t="shared" si="54"/>
        <v>3.2656289359357001E-2</v>
      </c>
    </row>
    <row r="655" spans="2:8">
      <c r="B655" s="48">
        <v>44729.291666666664</v>
      </c>
      <c r="C655" s="6">
        <v>16.351700000000001</v>
      </c>
      <c r="D655" s="40">
        <f t="shared" si="50"/>
        <v>15.901391109069142</v>
      </c>
      <c r="E655" s="6">
        <f t="shared" si="51"/>
        <v>0.45030889093085946</v>
      </c>
      <c r="F655" s="6">
        <f t="shared" si="52"/>
        <v>0.45030889093085946</v>
      </c>
      <c r="G655" s="6">
        <f t="shared" si="53"/>
        <v>0.20277809725138068</v>
      </c>
      <c r="H655" s="41">
        <f t="shared" si="54"/>
        <v>2.7538964812885477E-2</v>
      </c>
    </row>
    <row r="656" spans="2:8">
      <c r="B656" s="48">
        <v>44733.291666666664</v>
      </c>
      <c r="C656" s="6">
        <v>16.517199999999999</v>
      </c>
      <c r="D656" s="40">
        <f t="shared" si="50"/>
        <v>16.347196911090695</v>
      </c>
      <c r="E656" s="6">
        <f t="shared" si="51"/>
        <v>0.17000308890930427</v>
      </c>
      <c r="F656" s="6">
        <f t="shared" si="52"/>
        <v>0.17000308890930427</v>
      </c>
      <c r="G656" s="6">
        <f t="shared" si="53"/>
        <v>2.890105023870481E-2</v>
      </c>
      <c r="H656" s="41">
        <f t="shared" si="54"/>
        <v>1.0292488370262773E-2</v>
      </c>
    </row>
    <row r="657" spans="2:8">
      <c r="B657" s="48">
        <v>44734.291666666664</v>
      </c>
      <c r="C657" s="6">
        <v>16.303100000000001</v>
      </c>
      <c r="D657" s="40">
        <f t="shared" si="50"/>
        <v>16.515499969110905</v>
      </c>
      <c r="E657" s="6">
        <f t="shared" si="51"/>
        <v>-0.21239996911090486</v>
      </c>
      <c r="F657" s="6">
        <f t="shared" si="52"/>
        <v>0.21239996911090486</v>
      </c>
      <c r="G657" s="6">
        <f t="shared" si="53"/>
        <v>4.5113746878313342E-2</v>
      </c>
      <c r="H657" s="41">
        <f t="shared" si="54"/>
        <v>1.3028195196674549E-2</v>
      </c>
    </row>
    <row r="658" spans="2:8">
      <c r="B658" s="48">
        <v>44735.291666666664</v>
      </c>
      <c r="C658" s="6">
        <v>16.303100000000001</v>
      </c>
      <c r="D658" s="40">
        <f t="shared" si="50"/>
        <v>16.305223999691108</v>
      </c>
      <c r="E658" s="6">
        <f t="shared" si="51"/>
        <v>-2.1239996911077696E-3</v>
      </c>
      <c r="F658" s="6">
        <f t="shared" si="52"/>
        <v>2.1239996911077696E-3</v>
      </c>
      <c r="G658" s="6">
        <f t="shared" si="53"/>
        <v>4.5113746878259011E-6</v>
      </c>
      <c r="H658" s="41">
        <f t="shared" si="54"/>
        <v>1.3028195196666706E-4</v>
      </c>
    </row>
    <row r="659" spans="2:8">
      <c r="B659" s="48">
        <v>44736.291666666664</v>
      </c>
      <c r="C659" s="6">
        <v>16.670999999999999</v>
      </c>
      <c r="D659" s="40">
        <f t="shared" si="50"/>
        <v>16.303121239996912</v>
      </c>
      <c r="E659" s="6">
        <f t="shared" si="51"/>
        <v>0.36787876000308728</v>
      </c>
      <c r="F659" s="6">
        <f t="shared" si="52"/>
        <v>0.36787876000308728</v>
      </c>
      <c r="G659" s="6">
        <f t="shared" si="53"/>
        <v>0.13533478206140909</v>
      </c>
      <c r="H659" s="41">
        <f t="shared" si="54"/>
        <v>2.2066988183257592E-2</v>
      </c>
    </row>
    <row r="660" spans="2:8">
      <c r="B660" s="48">
        <v>44739.291666666664</v>
      </c>
      <c r="C660" s="6">
        <v>16.439299999999999</v>
      </c>
      <c r="D660" s="40">
        <f t="shared" si="50"/>
        <v>16.667321212399965</v>
      </c>
      <c r="E660" s="6">
        <f t="shared" si="51"/>
        <v>-0.22802121239996609</v>
      </c>
      <c r="F660" s="6">
        <f t="shared" si="52"/>
        <v>0.22802121239996609</v>
      </c>
      <c r="G660" s="6">
        <f t="shared" si="53"/>
        <v>5.1993673304350452E-2</v>
      </c>
      <c r="H660" s="41">
        <f t="shared" si="54"/>
        <v>1.3870494023466091E-2</v>
      </c>
    </row>
    <row r="661" spans="2:8">
      <c r="B661" s="48">
        <v>44740.291666666664</v>
      </c>
      <c r="C661" s="6">
        <v>16.193999999999999</v>
      </c>
      <c r="D661" s="40">
        <f t="shared" si="50"/>
        <v>16.441580212123998</v>
      </c>
      <c r="E661" s="6">
        <f t="shared" si="51"/>
        <v>-0.24758021212399939</v>
      </c>
      <c r="F661" s="6">
        <f t="shared" si="52"/>
        <v>0.24758021212399939</v>
      </c>
      <c r="G661" s="6">
        <f t="shared" si="53"/>
        <v>6.1295961435364532E-2</v>
      </c>
      <c r="H661" s="41">
        <f t="shared" si="54"/>
        <v>1.5288391510682932E-2</v>
      </c>
    </row>
    <row r="662" spans="2:8">
      <c r="B662" s="48">
        <v>44741.291666666664</v>
      </c>
      <c r="C662" s="6">
        <v>16.236899999999999</v>
      </c>
      <c r="D662" s="40">
        <f t="shared" si="50"/>
        <v>16.196475802121238</v>
      </c>
      <c r="E662" s="6">
        <f t="shared" si="51"/>
        <v>4.0424197878760282E-2</v>
      </c>
      <c r="F662" s="6">
        <f t="shared" si="52"/>
        <v>4.0424197878760282E-2</v>
      </c>
      <c r="G662" s="6">
        <f t="shared" si="53"/>
        <v>1.6341157741411672E-3</v>
      </c>
      <c r="H662" s="41">
        <f t="shared" si="54"/>
        <v>2.4896499872980858E-3</v>
      </c>
    </row>
    <row r="663" spans="2:8">
      <c r="B663" s="48">
        <v>44742.291666666664</v>
      </c>
      <c r="C663" s="6">
        <v>15.9176</v>
      </c>
      <c r="D663" s="40">
        <f t="shared" si="50"/>
        <v>16.23649575802121</v>
      </c>
      <c r="E663" s="6">
        <f t="shared" si="51"/>
        <v>-0.31889575802120973</v>
      </c>
      <c r="F663" s="6">
        <f t="shared" si="52"/>
        <v>0.31889575802120973</v>
      </c>
      <c r="G663" s="6">
        <f t="shared" si="53"/>
        <v>0.10169450448392195</v>
      </c>
      <c r="H663" s="41">
        <f t="shared" si="54"/>
        <v>2.0034160804468622E-2</v>
      </c>
    </row>
    <row r="664" spans="2:8">
      <c r="B664" s="48">
        <v>44743.291666666664</v>
      </c>
      <c r="C664" s="6">
        <v>15.9001</v>
      </c>
      <c r="D664" s="40">
        <f t="shared" si="50"/>
        <v>15.920788957580212</v>
      </c>
      <c r="E664" s="6">
        <f t="shared" si="51"/>
        <v>-2.0688957580212275E-2</v>
      </c>
      <c r="F664" s="6">
        <f t="shared" si="52"/>
        <v>2.0688957580212275E-2</v>
      </c>
      <c r="G664" s="6">
        <f t="shared" si="53"/>
        <v>4.2803296575582293E-4</v>
      </c>
      <c r="H664" s="41">
        <f t="shared" si="54"/>
        <v>1.3011841170943751E-3</v>
      </c>
    </row>
    <row r="665" spans="2:8">
      <c r="B665" s="48">
        <v>44747.291666666664</v>
      </c>
      <c r="C665" s="6">
        <v>15.757999999999999</v>
      </c>
      <c r="D665" s="40">
        <f t="shared" si="50"/>
        <v>15.900306889575802</v>
      </c>
      <c r="E665" s="6">
        <f t="shared" si="51"/>
        <v>-0.14230688957580284</v>
      </c>
      <c r="F665" s="6">
        <f t="shared" si="52"/>
        <v>0.14230688957580284</v>
      </c>
      <c r="G665" s="6">
        <f t="shared" si="53"/>
        <v>2.0251250820739742E-2</v>
      </c>
      <c r="H665" s="41">
        <f t="shared" si="54"/>
        <v>9.0307710100141422E-3</v>
      </c>
    </row>
    <row r="666" spans="2:8">
      <c r="B666" s="48">
        <v>44748.291666666664</v>
      </c>
      <c r="C666" s="6">
        <v>15.6373</v>
      </c>
      <c r="D666" s="40">
        <f t="shared" si="50"/>
        <v>15.759423068895758</v>
      </c>
      <c r="E666" s="6">
        <f t="shared" si="51"/>
        <v>-0.12212306889575864</v>
      </c>
      <c r="F666" s="6">
        <f t="shared" si="52"/>
        <v>0.12212306889575864</v>
      </c>
      <c r="G666" s="6">
        <f t="shared" si="53"/>
        <v>1.491404395651821E-2</v>
      </c>
      <c r="H666" s="41">
        <f t="shared" si="54"/>
        <v>7.8097285909817316E-3</v>
      </c>
    </row>
    <row r="667" spans="2:8">
      <c r="B667" s="48">
        <v>44749.291666666664</v>
      </c>
      <c r="C667" s="6">
        <v>16.2563</v>
      </c>
      <c r="D667" s="40">
        <f t="shared" si="50"/>
        <v>15.638521230688957</v>
      </c>
      <c r="E667" s="6">
        <f t="shared" si="51"/>
        <v>0.61777876931104281</v>
      </c>
      <c r="F667" s="6">
        <f t="shared" si="52"/>
        <v>0.61777876931104281</v>
      </c>
      <c r="G667" s="6">
        <f t="shared" si="53"/>
        <v>0.38165060781146665</v>
      </c>
      <c r="H667" s="41">
        <f t="shared" si="54"/>
        <v>3.8002421787924859E-2</v>
      </c>
    </row>
    <row r="668" spans="2:8">
      <c r="B668" s="48">
        <v>44750.291666666664</v>
      </c>
      <c r="C668" s="6">
        <v>16.075299999999999</v>
      </c>
      <c r="D668" s="40">
        <f t="shared" si="50"/>
        <v>16.250122212306891</v>
      </c>
      <c r="E668" s="6">
        <f t="shared" si="51"/>
        <v>-0.17482221230689277</v>
      </c>
      <c r="F668" s="6">
        <f t="shared" si="52"/>
        <v>0.17482221230689277</v>
      </c>
      <c r="G668" s="6">
        <f t="shared" si="53"/>
        <v>3.056280591587629E-2</v>
      </c>
      <c r="H668" s="41">
        <f t="shared" si="54"/>
        <v>1.087520682705099E-2</v>
      </c>
    </row>
    <row r="669" spans="2:8">
      <c r="B669" s="48">
        <v>44753.291666666664</v>
      </c>
      <c r="C669" s="6">
        <v>15.9604</v>
      </c>
      <c r="D669" s="40">
        <f t="shared" si="50"/>
        <v>16.077048222123068</v>
      </c>
      <c r="E669" s="6">
        <f t="shared" si="51"/>
        <v>-0.11664822212306802</v>
      </c>
      <c r="F669" s="6">
        <f t="shared" si="52"/>
        <v>0.11664822212306802</v>
      </c>
      <c r="G669" s="6">
        <f t="shared" si="53"/>
        <v>1.3606807724472616E-2</v>
      </c>
      <c r="H669" s="41">
        <f t="shared" si="54"/>
        <v>7.3086026743106706E-3</v>
      </c>
    </row>
    <row r="670" spans="2:8">
      <c r="B670" s="48">
        <v>44754.291666666664</v>
      </c>
      <c r="C670" s="6">
        <v>15.972099999999999</v>
      </c>
      <c r="D670" s="40">
        <f t="shared" si="50"/>
        <v>15.961566482221231</v>
      </c>
      <c r="E670" s="6">
        <f t="shared" si="51"/>
        <v>1.0533517778767987E-2</v>
      </c>
      <c r="F670" s="6">
        <f t="shared" si="52"/>
        <v>1.0533517778767987E-2</v>
      </c>
      <c r="G670" s="6">
        <f t="shared" si="53"/>
        <v>1.1095499679562126E-4</v>
      </c>
      <c r="H670" s="41">
        <f t="shared" si="54"/>
        <v>6.5949485532697564E-4</v>
      </c>
    </row>
    <row r="671" spans="2:8">
      <c r="B671" s="48">
        <v>44755.291666666664</v>
      </c>
      <c r="C671" s="6">
        <v>15.869</v>
      </c>
      <c r="D671" s="40">
        <f t="shared" si="50"/>
        <v>15.971994664822212</v>
      </c>
      <c r="E671" s="6">
        <f t="shared" si="51"/>
        <v>-0.1029946648222122</v>
      </c>
      <c r="F671" s="6">
        <f t="shared" si="52"/>
        <v>0.1029946648222122</v>
      </c>
      <c r="G671" s="6">
        <f t="shared" si="53"/>
        <v>1.0607900981839835E-2</v>
      </c>
      <c r="H671" s="41">
        <f t="shared" si="54"/>
        <v>6.4903059311999627E-3</v>
      </c>
    </row>
    <row r="672" spans="2:8">
      <c r="B672" s="48">
        <v>44756.291666666664</v>
      </c>
      <c r="C672" s="6">
        <v>15.7872</v>
      </c>
      <c r="D672" s="40">
        <f t="shared" si="50"/>
        <v>15.870029946648222</v>
      </c>
      <c r="E672" s="6">
        <f t="shared" si="51"/>
        <v>-8.2829946648221409E-2</v>
      </c>
      <c r="F672" s="6">
        <f t="shared" si="52"/>
        <v>8.2829946648221409E-2</v>
      </c>
      <c r="G672" s="6">
        <f t="shared" si="53"/>
        <v>6.8608000617472048E-3</v>
      </c>
      <c r="H672" s="41">
        <f t="shared" si="54"/>
        <v>5.2466521389620329E-3</v>
      </c>
    </row>
    <row r="673" spans="2:8">
      <c r="B673" s="48">
        <v>44757.291666666664</v>
      </c>
      <c r="C673" s="6">
        <v>15.9916</v>
      </c>
      <c r="D673" s="40">
        <f t="shared" si="50"/>
        <v>15.788028299466484</v>
      </c>
      <c r="E673" s="6">
        <f t="shared" si="51"/>
        <v>0.20357170053351581</v>
      </c>
      <c r="F673" s="6">
        <f t="shared" si="52"/>
        <v>0.20357170053351581</v>
      </c>
      <c r="G673" s="6">
        <f t="shared" si="53"/>
        <v>4.1441437258107443E-2</v>
      </c>
      <c r="H673" s="41">
        <f t="shared" si="54"/>
        <v>1.2729914488451175E-2</v>
      </c>
    </row>
    <row r="674" spans="2:8">
      <c r="B674" s="48">
        <v>44760.291666666664</v>
      </c>
      <c r="C674" s="6">
        <v>16.003299999999999</v>
      </c>
      <c r="D674" s="40">
        <f t="shared" si="50"/>
        <v>15.989564282994664</v>
      </c>
      <c r="E674" s="6">
        <f t="shared" si="51"/>
        <v>1.3735717005335601E-2</v>
      </c>
      <c r="F674" s="6">
        <f t="shared" si="52"/>
        <v>1.3735717005335601E-2</v>
      </c>
      <c r="G674" s="6">
        <f t="shared" si="53"/>
        <v>1.8866992165066562E-4</v>
      </c>
      <c r="H674" s="41">
        <f t="shared" si="54"/>
        <v>8.5830528736795546E-4</v>
      </c>
    </row>
    <row r="675" spans="2:8">
      <c r="B675" s="48">
        <v>44761.291666666664</v>
      </c>
      <c r="C675" s="6">
        <v>16.5503</v>
      </c>
      <c r="D675" s="40">
        <f t="shared" si="50"/>
        <v>16.003162642829945</v>
      </c>
      <c r="E675" s="6">
        <f t="shared" si="51"/>
        <v>0.54713735717005463</v>
      </c>
      <c r="F675" s="6">
        <f t="shared" si="52"/>
        <v>0.54713735717005463</v>
      </c>
      <c r="G675" s="6">
        <f t="shared" si="53"/>
        <v>0.29935928761103192</v>
      </c>
      <c r="H675" s="41">
        <f t="shared" si="54"/>
        <v>3.3059059785626524E-2</v>
      </c>
    </row>
    <row r="676" spans="2:8">
      <c r="B676" s="48">
        <v>44762.291666666664</v>
      </c>
      <c r="C676" s="6">
        <v>16.748799999999999</v>
      </c>
      <c r="D676" s="40">
        <f t="shared" si="50"/>
        <v>16.544828626428298</v>
      </c>
      <c r="E676" s="6">
        <f t="shared" si="51"/>
        <v>0.20397137357170081</v>
      </c>
      <c r="F676" s="6">
        <f t="shared" si="52"/>
        <v>0.20397137357170081</v>
      </c>
      <c r="G676" s="6">
        <f t="shared" si="53"/>
        <v>4.1604321236726326E-2</v>
      </c>
      <c r="H676" s="41">
        <f t="shared" si="54"/>
        <v>1.2178267910041365E-2</v>
      </c>
    </row>
    <row r="677" spans="2:8">
      <c r="B677" s="48">
        <v>44763.291666666664</v>
      </c>
      <c r="C677" s="6">
        <v>16.9863</v>
      </c>
      <c r="D677" s="40">
        <f t="shared" si="50"/>
        <v>16.746760286264283</v>
      </c>
      <c r="E677" s="6">
        <f t="shared" si="51"/>
        <v>0.23953971373571648</v>
      </c>
      <c r="F677" s="6">
        <f t="shared" si="52"/>
        <v>0.23953971373571648</v>
      </c>
      <c r="G677" s="6">
        <f t="shared" si="53"/>
        <v>5.7379274456588997E-2</v>
      </c>
      <c r="H677" s="41">
        <f t="shared" si="54"/>
        <v>1.4101935897500719E-2</v>
      </c>
    </row>
    <row r="678" spans="2:8">
      <c r="B678" s="48">
        <v>44764.291666666664</v>
      </c>
      <c r="C678" s="6">
        <v>16.927900000000001</v>
      </c>
      <c r="D678" s="40">
        <f t="shared" si="50"/>
        <v>16.983904602862644</v>
      </c>
      <c r="E678" s="6">
        <f t="shared" si="51"/>
        <v>-5.6004602862643083E-2</v>
      </c>
      <c r="F678" s="6">
        <f t="shared" si="52"/>
        <v>5.6004602862643083E-2</v>
      </c>
      <c r="G678" s="6">
        <f t="shared" si="53"/>
        <v>3.1365155418023698E-3</v>
      </c>
      <c r="H678" s="41">
        <f t="shared" si="54"/>
        <v>3.3084199967298414E-3</v>
      </c>
    </row>
    <row r="679" spans="2:8">
      <c r="B679" s="48">
        <v>44767.291666666664</v>
      </c>
      <c r="C679" s="6">
        <v>16.6418</v>
      </c>
      <c r="D679" s="40">
        <f t="shared" si="50"/>
        <v>16.928460046028629</v>
      </c>
      <c r="E679" s="6">
        <f t="shared" si="51"/>
        <v>-0.28666004602862927</v>
      </c>
      <c r="F679" s="6">
        <f t="shared" si="52"/>
        <v>0.28666004602862927</v>
      </c>
      <c r="G679" s="6">
        <f t="shared" si="53"/>
        <v>8.217398198913585E-2</v>
      </c>
      <c r="H679" s="41">
        <f t="shared" si="54"/>
        <v>1.7225302913664944E-2</v>
      </c>
    </row>
    <row r="680" spans="2:8">
      <c r="B680" s="48">
        <v>44768.291666666664</v>
      </c>
      <c r="C680" s="6">
        <v>16.5989</v>
      </c>
      <c r="D680" s="40">
        <f t="shared" si="50"/>
        <v>16.644666600460287</v>
      </c>
      <c r="E680" s="6">
        <f t="shared" si="51"/>
        <v>-4.5766600460286355E-2</v>
      </c>
      <c r="F680" s="6">
        <f t="shared" si="52"/>
        <v>4.5766600460286355E-2</v>
      </c>
      <c r="G680" s="6">
        <f t="shared" si="53"/>
        <v>2.0945817176914834E-3</v>
      </c>
      <c r="H680" s="41">
        <f t="shared" si="54"/>
        <v>2.7572068305903616E-3</v>
      </c>
    </row>
    <row r="681" spans="2:8">
      <c r="B681" s="48">
        <v>44769.291666666664</v>
      </c>
      <c r="C681" s="6">
        <v>16.869499999999999</v>
      </c>
      <c r="D681" s="40">
        <f t="shared" si="50"/>
        <v>16.599357666004604</v>
      </c>
      <c r="E681" s="6">
        <f t="shared" si="51"/>
        <v>0.27014233399539478</v>
      </c>
      <c r="F681" s="6">
        <f t="shared" si="52"/>
        <v>0.27014233399539478</v>
      </c>
      <c r="G681" s="6">
        <f t="shared" si="53"/>
        <v>7.2976880616479431E-2</v>
      </c>
      <c r="H681" s="41">
        <f t="shared" si="54"/>
        <v>1.6013653872100228E-2</v>
      </c>
    </row>
    <row r="682" spans="2:8">
      <c r="B682" s="48">
        <v>44770.291666666664</v>
      </c>
      <c r="C682" s="6">
        <v>17.044699999999999</v>
      </c>
      <c r="D682" s="40">
        <f t="shared" si="50"/>
        <v>16.866798576660045</v>
      </c>
      <c r="E682" s="6">
        <f t="shared" si="51"/>
        <v>0.17790142333995362</v>
      </c>
      <c r="F682" s="6">
        <f t="shared" si="52"/>
        <v>0.17790142333995362</v>
      </c>
      <c r="G682" s="6">
        <f t="shared" si="53"/>
        <v>3.1648916426381395E-2</v>
      </c>
      <c r="H682" s="41">
        <f t="shared" si="54"/>
        <v>1.0437345529106036E-2</v>
      </c>
    </row>
    <row r="683" spans="2:8">
      <c r="B683" s="48">
        <v>44771.291666666664</v>
      </c>
      <c r="C683" s="6">
        <v>16.622299999999999</v>
      </c>
      <c r="D683" s="40">
        <f t="shared" si="50"/>
        <v>17.0429209857666</v>
      </c>
      <c r="E683" s="6">
        <f t="shared" si="51"/>
        <v>-0.42062098576660034</v>
      </c>
      <c r="F683" s="6">
        <f t="shared" si="52"/>
        <v>0.42062098576660034</v>
      </c>
      <c r="G683" s="6">
        <f t="shared" si="53"/>
        <v>0.17692201366726662</v>
      </c>
      <c r="H683" s="41">
        <f t="shared" si="54"/>
        <v>2.5304620044554627E-2</v>
      </c>
    </row>
    <row r="684" spans="2:8">
      <c r="B684" s="48">
        <v>44774.291666666664</v>
      </c>
      <c r="C684" s="6">
        <v>16.756599999999999</v>
      </c>
      <c r="D684" s="40">
        <f t="shared" si="50"/>
        <v>16.626506209857666</v>
      </c>
      <c r="E684" s="6">
        <f t="shared" si="51"/>
        <v>0.13009379014233247</v>
      </c>
      <c r="F684" s="6">
        <f t="shared" si="52"/>
        <v>0.13009379014233247</v>
      </c>
      <c r="G684" s="6">
        <f t="shared" si="53"/>
        <v>1.6924394233597241E-2</v>
      </c>
      <c r="H684" s="41">
        <f t="shared" si="54"/>
        <v>7.7637342982665022E-3</v>
      </c>
    </row>
    <row r="685" spans="2:8">
      <c r="B685" s="48">
        <v>44775.291666666664</v>
      </c>
      <c r="C685" s="6">
        <v>16.602799999999998</v>
      </c>
      <c r="D685" s="40">
        <f t="shared" si="50"/>
        <v>16.755299062098576</v>
      </c>
      <c r="E685" s="6">
        <f t="shared" si="51"/>
        <v>-0.15249906209857755</v>
      </c>
      <c r="F685" s="6">
        <f t="shared" si="52"/>
        <v>0.15249906209857755</v>
      </c>
      <c r="G685" s="6">
        <f t="shared" si="53"/>
        <v>2.3255963940945812E-2</v>
      </c>
      <c r="H685" s="41">
        <f t="shared" si="54"/>
        <v>9.1851411869430192E-3</v>
      </c>
    </row>
    <row r="686" spans="2:8">
      <c r="B686" s="48">
        <v>44776.291666666664</v>
      </c>
      <c r="C686" s="6">
        <v>16.963000000000001</v>
      </c>
      <c r="D686" s="40">
        <f t="shared" si="50"/>
        <v>16.604324990620984</v>
      </c>
      <c r="E686" s="6">
        <f t="shared" si="51"/>
        <v>0.35867500937901653</v>
      </c>
      <c r="F686" s="6">
        <f t="shared" si="52"/>
        <v>0.35867500937901653</v>
      </c>
      <c r="G686" s="6">
        <f t="shared" si="53"/>
        <v>0.1286477623530376</v>
      </c>
      <c r="H686" s="41">
        <f t="shared" si="54"/>
        <v>2.1144550455639715E-2</v>
      </c>
    </row>
    <row r="687" spans="2:8">
      <c r="B687" s="48">
        <v>44777.291666666664</v>
      </c>
      <c r="C687" s="6">
        <v>16.731300000000001</v>
      </c>
      <c r="D687" s="40">
        <f t="shared" si="50"/>
        <v>16.959413249906209</v>
      </c>
      <c r="E687" s="6">
        <f t="shared" si="51"/>
        <v>-0.22811324990620818</v>
      </c>
      <c r="F687" s="6">
        <f t="shared" si="52"/>
        <v>0.22811324990620818</v>
      </c>
      <c r="G687" s="6">
        <f t="shared" si="53"/>
        <v>5.2035654782772188E-2</v>
      </c>
      <c r="H687" s="41">
        <f t="shared" si="54"/>
        <v>1.3633922642365397E-2</v>
      </c>
    </row>
    <row r="688" spans="2:8">
      <c r="B688" s="48">
        <v>44778.291666666664</v>
      </c>
      <c r="C688" s="6">
        <v>16.8033</v>
      </c>
      <c r="D688" s="40">
        <f t="shared" si="50"/>
        <v>16.733581132499062</v>
      </c>
      <c r="E688" s="6">
        <f t="shared" si="51"/>
        <v>6.9718867500938586E-2</v>
      </c>
      <c r="F688" s="6">
        <f t="shared" si="52"/>
        <v>6.9718867500938586E-2</v>
      </c>
      <c r="G688" s="6">
        <f t="shared" si="53"/>
        <v>4.8607204856134303E-3</v>
      </c>
      <c r="H688" s="41">
        <f t="shared" si="54"/>
        <v>4.1491175841018484E-3</v>
      </c>
    </row>
    <row r="689" spans="2:8">
      <c r="B689" s="48">
        <v>44781.291666666664</v>
      </c>
      <c r="C689" s="6">
        <v>16.513300000000001</v>
      </c>
      <c r="D689" s="40">
        <f t="shared" si="50"/>
        <v>16.802602811324988</v>
      </c>
      <c r="E689" s="6">
        <f t="shared" si="51"/>
        <v>-0.28930281132498692</v>
      </c>
      <c r="F689" s="6">
        <f t="shared" si="52"/>
        <v>0.28930281132498692</v>
      </c>
      <c r="G689" s="6">
        <f t="shared" si="53"/>
        <v>8.3696116640540982E-2</v>
      </c>
      <c r="H689" s="41">
        <f t="shared" si="54"/>
        <v>1.7519382032966574E-2</v>
      </c>
    </row>
    <row r="690" spans="2:8">
      <c r="B690" s="48">
        <v>44782.291666666664</v>
      </c>
      <c r="C690" s="6">
        <v>16.258299999999998</v>
      </c>
      <c r="D690" s="40">
        <f t="shared" si="50"/>
        <v>16.51619302811325</v>
      </c>
      <c r="E690" s="6">
        <f t="shared" si="51"/>
        <v>-0.25789302811325143</v>
      </c>
      <c r="F690" s="6">
        <f t="shared" si="52"/>
        <v>0.25789302811325143</v>
      </c>
      <c r="G690" s="6">
        <f t="shared" si="53"/>
        <v>6.6508813949422291E-2</v>
      </c>
      <c r="H690" s="41">
        <f t="shared" si="54"/>
        <v>1.5862238248356315E-2</v>
      </c>
    </row>
    <row r="691" spans="2:8">
      <c r="B691" s="48">
        <v>44783.291666666664</v>
      </c>
      <c r="C691" s="6">
        <v>16.610600000000002</v>
      </c>
      <c r="D691" s="40">
        <f t="shared" si="50"/>
        <v>16.26087893028113</v>
      </c>
      <c r="E691" s="6">
        <f t="shared" si="51"/>
        <v>0.34972106971887129</v>
      </c>
      <c r="F691" s="6">
        <f t="shared" si="52"/>
        <v>0.34972106971887129</v>
      </c>
      <c r="G691" s="6">
        <f t="shared" si="53"/>
        <v>0.12230482660531164</v>
      </c>
      <c r="H691" s="41">
        <f t="shared" si="54"/>
        <v>2.1054090142371213E-2</v>
      </c>
    </row>
    <row r="692" spans="2:8">
      <c r="B692" s="48">
        <v>44784.291666666664</v>
      </c>
      <c r="C692" s="6">
        <v>16.706</v>
      </c>
      <c r="D692" s="40">
        <f t="shared" si="50"/>
        <v>16.607102789302814</v>
      </c>
      <c r="E692" s="6">
        <f t="shared" si="51"/>
        <v>9.8897210697185045E-2</v>
      </c>
      <c r="F692" s="6">
        <f t="shared" si="52"/>
        <v>9.8897210697185045E-2</v>
      </c>
      <c r="G692" s="6">
        <f t="shared" si="53"/>
        <v>9.7806582836834129E-3</v>
      </c>
      <c r="H692" s="41">
        <f t="shared" si="54"/>
        <v>5.9198617680584851E-3</v>
      </c>
    </row>
    <row r="693" spans="2:8">
      <c r="B693" s="48">
        <v>44785.291666666664</v>
      </c>
      <c r="C693" s="6">
        <v>16.896799999999999</v>
      </c>
      <c r="D693" s="40">
        <f t="shared" si="50"/>
        <v>16.705011027893029</v>
      </c>
      <c r="E693" s="6">
        <f t="shared" si="51"/>
        <v>0.19178897210696988</v>
      </c>
      <c r="F693" s="6">
        <f t="shared" si="52"/>
        <v>0.19178897210696988</v>
      </c>
      <c r="G693" s="6">
        <f t="shared" si="53"/>
        <v>3.6783009821848067E-2</v>
      </c>
      <c r="H693" s="41">
        <f t="shared" si="54"/>
        <v>1.1350609115747945E-2</v>
      </c>
    </row>
    <row r="694" spans="2:8">
      <c r="B694" s="48">
        <v>44788.291666666664</v>
      </c>
      <c r="C694" s="6">
        <v>16.920100000000001</v>
      </c>
      <c r="D694" s="40">
        <f t="shared" si="50"/>
        <v>16.894882110278928</v>
      </c>
      <c r="E694" s="6">
        <f t="shared" si="51"/>
        <v>2.5217889721073306E-2</v>
      </c>
      <c r="F694" s="6">
        <f t="shared" si="52"/>
        <v>2.5217889721073306E-2</v>
      </c>
      <c r="G694" s="6">
        <f t="shared" si="53"/>
        <v>6.3594196198421473E-4</v>
      </c>
      <c r="H694" s="41">
        <f t="shared" si="54"/>
        <v>1.4904102056768757E-3</v>
      </c>
    </row>
    <row r="695" spans="2:8">
      <c r="B695" s="48">
        <v>44789.291666666664</v>
      </c>
      <c r="C695" s="6">
        <v>16.762499999999999</v>
      </c>
      <c r="D695" s="40">
        <f t="shared" si="50"/>
        <v>16.919847821102788</v>
      </c>
      <c r="E695" s="6">
        <f t="shared" si="51"/>
        <v>-0.157347821102789</v>
      </c>
      <c r="F695" s="6">
        <f t="shared" si="52"/>
        <v>0.157347821102789</v>
      </c>
      <c r="G695" s="6">
        <f t="shared" si="53"/>
        <v>2.475833680579529E-2</v>
      </c>
      <c r="H695" s="41">
        <f t="shared" si="54"/>
        <v>9.3868946220903218E-3</v>
      </c>
    </row>
    <row r="696" spans="2:8">
      <c r="B696" s="48">
        <v>44790.291666666664</v>
      </c>
      <c r="C696" s="6">
        <v>16.966899999999999</v>
      </c>
      <c r="D696" s="40">
        <f t="shared" si="50"/>
        <v>16.764073478211028</v>
      </c>
      <c r="E696" s="6">
        <f t="shared" si="51"/>
        <v>0.20282652178897109</v>
      </c>
      <c r="F696" s="6">
        <f t="shared" si="52"/>
        <v>0.20282652178897109</v>
      </c>
      <c r="G696" s="6">
        <f t="shared" si="53"/>
        <v>4.1138597941011969E-2</v>
      </c>
      <c r="H696" s="41">
        <f t="shared" si="54"/>
        <v>1.1954247492999375E-2</v>
      </c>
    </row>
    <row r="697" spans="2:8">
      <c r="B697" s="48">
        <v>44791.291666666664</v>
      </c>
      <c r="C697" s="6">
        <v>16.912299999999998</v>
      </c>
      <c r="D697" s="40">
        <f t="shared" si="50"/>
        <v>16.964871734782111</v>
      </c>
      <c r="E697" s="6">
        <f t="shared" si="51"/>
        <v>-5.2571734782112856E-2</v>
      </c>
      <c r="F697" s="6">
        <f t="shared" si="52"/>
        <v>5.2571734782112856E-2</v>
      </c>
      <c r="G697" s="6">
        <f t="shared" si="53"/>
        <v>2.7637872980008148E-3</v>
      </c>
      <c r="H697" s="41">
        <f t="shared" si="54"/>
        <v>3.1084911444400148E-3</v>
      </c>
    </row>
    <row r="698" spans="2:8">
      <c r="B698" s="48">
        <v>44792.291666666664</v>
      </c>
      <c r="C698" s="6">
        <v>16.883199999999999</v>
      </c>
      <c r="D698" s="40">
        <f t="shared" si="50"/>
        <v>16.912825717347822</v>
      </c>
      <c r="E698" s="6">
        <f t="shared" si="51"/>
        <v>-2.9625717347823155E-2</v>
      </c>
      <c r="F698" s="6">
        <f t="shared" si="52"/>
        <v>2.9625717347823155E-2</v>
      </c>
      <c r="G698" s="6">
        <f t="shared" si="53"/>
        <v>8.7768312837310986E-4</v>
      </c>
      <c r="H698" s="41">
        <f t="shared" si="54"/>
        <v>1.7547453887783806E-3</v>
      </c>
    </row>
    <row r="699" spans="2:8">
      <c r="B699" s="48">
        <v>44795.291666666664</v>
      </c>
      <c r="C699" s="6">
        <v>16.591200000000001</v>
      </c>
      <c r="D699" s="40">
        <f t="shared" si="50"/>
        <v>16.883496257173476</v>
      </c>
      <c r="E699" s="6">
        <f t="shared" si="51"/>
        <v>-0.29229625717347574</v>
      </c>
      <c r="F699" s="6">
        <f t="shared" si="52"/>
        <v>0.29229625717347574</v>
      </c>
      <c r="G699" s="6">
        <f t="shared" si="53"/>
        <v>8.5437101957622663E-2</v>
      </c>
      <c r="H699" s="41">
        <f t="shared" si="54"/>
        <v>1.7617547686332256E-2</v>
      </c>
    </row>
    <row r="700" spans="2:8">
      <c r="B700" s="48">
        <v>44796.291666666664</v>
      </c>
      <c r="C700" s="6">
        <v>16.355599999999999</v>
      </c>
      <c r="D700" s="40">
        <f t="shared" si="50"/>
        <v>16.594122962571738</v>
      </c>
      <c r="E700" s="6">
        <f t="shared" si="51"/>
        <v>-0.23852296257173933</v>
      </c>
      <c r="F700" s="6">
        <f t="shared" si="52"/>
        <v>0.23852296257173933</v>
      </c>
      <c r="G700" s="6">
        <f t="shared" si="53"/>
        <v>5.689320367399936E-2</v>
      </c>
      <c r="H700" s="41">
        <f t="shared" si="54"/>
        <v>1.458356541928999E-2</v>
      </c>
    </row>
    <row r="701" spans="2:8">
      <c r="B701" s="48">
        <v>44797.291666666664</v>
      </c>
      <c r="C701" s="6">
        <v>16.382899999999999</v>
      </c>
      <c r="D701" s="40">
        <f t="shared" si="50"/>
        <v>16.357985229625715</v>
      </c>
      <c r="E701" s="6">
        <f t="shared" si="51"/>
        <v>2.4914770374284245E-2</v>
      </c>
      <c r="F701" s="6">
        <f t="shared" si="52"/>
        <v>2.4914770374284245E-2</v>
      </c>
      <c r="G701" s="6">
        <f t="shared" si="53"/>
        <v>6.2074578280331188E-4</v>
      </c>
      <c r="H701" s="41">
        <f t="shared" si="54"/>
        <v>1.5207790058099754E-3</v>
      </c>
    </row>
    <row r="702" spans="2:8">
      <c r="B702" s="48">
        <v>44798.291666666664</v>
      </c>
      <c r="C702" s="6">
        <v>16.597000000000001</v>
      </c>
      <c r="D702" s="40">
        <f t="shared" si="50"/>
        <v>16.382650852296258</v>
      </c>
      <c r="E702" s="6">
        <f t="shared" si="51"/>
        <v>0.21434914770374291</v>
      </c>
      <c r="F702" s="6">
        <f t="shared" si="52"/>
        <v>0.21434914770374291</v>
      </c>
      <c r="G702" s="6">
        <f t="shared" si="53"/>
        <v>4.5945557121321E-2</v>
      </c>
      <c r="H702" s="41">
        <f t="shared" si="54"/>
        <v>1.2914933283348973E-2</v>
      </c>
    </row>
    <row r="703" spans="2:8">
      <c r="B703" s="48">
        <v>44799.291666666664</v>
      </c>
      <c r="C703" s="6">
        <v>15.905900000000001</v>
      </c>
      <c r="D703" s="40">
        <f t="shared" si="50"/>
        <v>16.594856508522962</v>
      </c>
      <c r="E703" s="6">
        <f t="shared" si="51"/>
        <v>-0.68895650852296164</v>
      </c>
      <c r="F703" s="6">
        <f t="shared" si="52"/>
        <v>0.68895650852296164</v>
      </c>
      <c r="G703" s="6">
        <f t="shared" si="53"/>
        <v>0.47466107063614971</v>
      </c>
      <c r="H703" s="41">
        <f t="shared" si="54"/>
        <v>4.3314525334810457E-2</v>
      </c>
    </row>
    <row r="704" spans="2:8">
      <c r="B704" s="48">
        <v>44802.291666666664</v>
      </c>
      <c r="C704" s="6">
        <v>15.8339</v>
      </c>
      <c r="D704" s="40">
        <f t="shared" si="50"/>
        <v>15.91278956508523</v>
      </c>
      <c r="E704" s="6">
        <f t="shared" si="51"/>
        <v>-7.8889565085230373E-2</v>
      </c>
      <c r="F704" s="6">
        <f t="shared" si="52"/>
        <v>7.8889565085230373E-2</v>
      </c>
      <c r="G704" s="6">
        <f t="shared" si="53"/>
        <v>6.2235634793367991E-3</v>
      </c>
      <c r="H704" s="41">
        <f t="shared" si="54"/>
        <v>4.9823205328586367E-3</v>
      </c>
    </row>
    <row r="705" spans="2:8">
      <c r="B705" s="48">
        <v>44803.291666666664</v>
      </c>
      <c r="C705" s="6">
        <v>15.7171</v>
      </c>
      <c r="D705" s="40">
        <f t="shared" si="50"/>
        <v>15.834688895650853</v>
      </c>
      <c r="E705" s="6">
        <f t="shared" si="51"/>
        <v>-0.11758889565085262</v>
      </c>
      <c r="F705" s="6">
        <f t="shared" si="52"/>
        <v>0.11758889565085262</v>
      </c>
      <c r="G705" s="6">
        <f t="shared" si="53"/>
        <v>1.3827148380387106E-2</v>
      </c>
      <c r="H705" s="41">
        <f t="shared" si="54"/>
        <v>7.4815898385104515E-3</v>
      </c>
    </row>
    <row r="706" spans="2:8">
      <c r="B706" s="48">
        <v>44804.291666666664</v>
      </c>
      <c r="C706" s="6">
        <v>15.4465</v>
      </c>
      <c r="D706" s="40">
        <f t="shared" si="50"/>
        <v>15.718275888956509</v>
      </c>
      <c r="E706" s="6">
        <f t="shared" si="51"/>
        <v>-0.27177588895650828</v>
      </c>
      <c r="F706" s="6">
        <f t="shared" si="52"/>
        <v>0.27177588895650828</v>
      </c>
      <c r="G706" s="6">
        <f t="shared" si="53"/>
        <v>7.386213381810032E-2</v>
      </c>
      <c r="H706" s="41">
        <f t="shared" si="54"/>
        <v>1.759465826928484E-2</v>
      </c>
    </row>
    <row r="707" spans="2:8">
      <c r="B707" s="48">
        <v>44805.291666666664</v>
      </c>
      <c r="C707" s="6">
        <v>15.355</v>
      </c>
      <c r="D707" s="40">
        <f t="shared" si="50"/>
        <v>15.449217758889565</v>
      </c>
      <c r="E707" s="6">
        <f t="shared" si="51"/>
        <v>-9.4217758889564962E-2</v>
      </c>
      <c r="F707" s="6">
        <f t="shared" si="52"/>
        <v>9.4217758889564962E-2</v>
      </c>
      <c r="G707" s="6">
        <f t="shared" si="53"/>
        <v>8.8769860901721977E-3</v>
      </c>
      <c r="H707" s="41">
        <f t="shared" si="54"/>
        <v>6.1359660624920199E-3</v>
      </c>
    </row>
    <row r="708" spans="2:8">
      <c r="B708" s="48">
        <v>44806.291666666664</v>
      </c>
      <c r="C708" s="6">
        <v>15.033799999999999</v>
      </c>
      <c r="D708" s="40">
        <f t="shared" ref="D708:D771" si="55">alpha*C707+(1-alpha)*D707</f>
        <v>15.355942177588895</v>
      </c>
      <c r="E708" s="6">
        <f t="shared" ref="E708:E771" si="56">C708-D708</f>
        <v>-0.32214217758889596</v>
      </c>
      <c r="F708" s="6">
        <f t="shared" ref="F708:F771" si="57">ABS(E708)</f>
        <v>0.32214217758889596</v>
      </c>
      <c r="G708" s="6">
        <f t="shared" ref="G708:G771" si="58">E708^2</f>
        <v>0.10377558258171578</v>
      </c>
      <c r="H708" s="41">
        <f t="shared" ref="H708:H771" si="59">F708/C708</f>
        <v>2.1427861059006771E-2</v>
      </c>
    </row>
    <row r="709" spans="2:8">
      <c r="B709" s="48">
        <v>44810.291666666664</v>
      </c>
      <c r="C709" s="6">
        <v>14.671799999999999</v>
      </c>
      <c r="D709" s="40">
        <f t="shared" si="55"/>
        <v>15.037021421775888</v>
      </c>
      <c r="E709" s="6">
        <f t="shared" si="56"/>
        <v>-0.3652214217758889</v>
      </c>
      <c r="F709" s="6">
        <f t="shared" si="57"/>
        <v>0.3652214217758889</v>
      </c>
      <c r="G709" s="6">
        <f t="shared" si="58"/>
        <v>0.13338668692400174</v>
      </c>
      <c r="H709" s="41">
        <f t="shared" si="59"/>
        <v>2.4892748113788964E-2</v>
      </c>
    </row>
    <row r="710" spans="2:8">
      <c r="B710" s="48">
        <v>44811.291666666664</v>
      </c>
      <c r="C710" s="6">
        <v>14.5024</v>
      </c>
      <c r="D710" s="40">
        <f t="shared" si="55"/>
        <v>14.675452214217758</v>
      </c>
      <c r="E710" s="6">
        <f t="shared" si="56"/>
        <v>-0.1730522142177584</v>
      </c>
      <c r="F710" s="6">
        <f t="shared" si="57"/>
        <v>0.1730522142177584</v>
      </c>
      <c r="G710" s="6">
        <f t="shared" si="58"/>
        <v>2.9947068845668945E-2</v>
      </c>
      <c r="H710" s="41">
        <f t="shared" si="59"/>
        <v>1.1932660402261585E-2</v>
      </c>
    </row>
    <row r="711" spans="2:8">
      <c r="B711" s="48">
        <v>44812.291666666664</v>
      </c>
      <c r="C711" s="6">
        <v>14.4421</v>
      </c>
      <c r="D711" s="40">
        <f t="shared" si="55"/>
        <v>14.504130522142178</v>
      </c>
      <c r="E711" s="6">
        <f t="shared" si="56"/>
        <v>-6.2030522142178413E-2</v>
      </c>
      <c r="F711" s="6">
        <f t="shared" si="57"/>
        <v>6.2030522142178413E-2</v>
      </c>
      <c r="G711" s="6">
        <f t="shared" si="58"/>
        <v>3.8477856772312865E-3</v>
      </c>
      <c r="H711" s="41">
        <f t="shared" si="59"/>
        <v>4.2951178943628982E-3</v>
      </c>
    </row>
    <row r="712" spans="2:8">
      <c r="B712" s="48">
        <v>44813.291666666664</v>
      </c>
      <c r="C712" s="6">
        <v>14.6737</v>
      </c>
      <c r="D712" s="40">
        <f t="shared" si="55"/>
        <v>14.442720305221423</v>
      </c>
      <c r="E712" s="6">
        <f t="shared" si="56"/>
        <v>0.23097969477857738</v>
      </c>
      <c r="F712" s="6">
        <f t="shared" si="57"/>
        <v>0.23097969477857738</v>
      </c>
      <c r="G712" s="6">
        <f t="shared" si="58"/>
        <v>5.3351619400004768E-2</v>
      </c>
      <c r="H712" s="41">
        <f t="shared" si="59"/>
        <v>1.5741066995957214E-2</v>
      </c>
    </row>
    <row r="713" spans="2:8">
      <c r="B713" s="48">
        <v>44816.291666666664</v>
      </c>
      <c r="C713" s="6">
        <v>14.7204</v>
      </c>
      <c r="D713" s="40">
        <f t="shared" si="55"/>
        <v>14.671390203052214</v>
      </c>
      <c r="E713" s="6">
        <f t="shared" si="56"/>
        <v>4.9009796947785844E-2</v>
      </c>
      <c r="F713" s="6">
        <f t="shared" si="57"/>
        <v>4.9009796947785844E-2</v>
      </c>
      <c r="G713" s="6">
        <f t="shared" si="58"/>
        <v>2.4019601968631988E-3</v>
      </c>
      <c r="H713" s="41">
        <f t="shared" si="59"/>
        <v>3.3293794290770525E-3</v>
      </c>
    </row>
    <row r="714" spans="2:8">
      <c r="B714" s="48">
        <v>44817.291666666664</v>
      </c>
      <c r="C714" s="6">
        <v>14.0177</v>
      </c>
      <c r="D714" s="40">
        <f t="shared" si="55"/>
        <v>14.719909902030521</v>
      </c>
      <c r="E714" s="6">
        <f t="shared" si="56"/>
        <v>-0.70220990203052125</v>
      </c>
      <c r="F714" s="6">
        <f t="shared" si="57"/>
        <v>0.70220990203052125</v>
      </c>
      <c r="G714" s="6">
        <f t="shared" si="58"/>
        <v>0.49309874650971425</v>
      </c>
      <c r="H714" s="41">
        <f t="shared" si="59"/>
        <v>5.0094516363634635E-2</v>
      </c>
    </row>
    <row r="715" spans="2:8">
      <c r="B715" s="48">
        <v>44818.291666666664</v>
      </c>
      <c r="C715" s="6">
        <v>14.0235</v>
      </c>
      <c r="D715" s="40">
        <f t="shared" si="55"/>
        <v>14.024722099020305</v>
      </c>
      <c r="E715" s="6">
        <f t="shared" si="56"/>
        <v>-1.222099020305123E-3</v>
      </c>
      <c r="F715" s="6">
        <f t="shared" si="57"/>
        <v>1.222099020305123E-3</v>
      </c>
      <c r="G715" s="6">
        <f t="shared" si="58"/>
        <v>1.4935260154307412E-6</v>
      </c>
      <c r="H715" s="41">
        <f t="shared" si="59"/>
        <v>8.7146505530368525E-5</v>
      </c>
    </row>
    <row r="716" spans="2:8">
      <c r="B716" s="48">
        <v>44819.291666666664</v>
      </c>
      <c r="C716" s="6">
        <v>13.9885</v>
      </c>
      <c r="D716" s="40">
        <f t="shared" si="55"/>
        <v>14.023512220990202</v>
      </c>
      <c r="E716" s="6">
        <f t="shared" si="56"/>
        <v>-3.5012220990202181E-2</v>
      </c>
      <c r="F716" s="6">
        <f t="shared" si="57"/>
        <v>3.5012220990202181E-2</v>
      </c>
      <c r="G716" s="6">
        <f t="shared" si="58"/>
        <v>1.2258556186667542E-3</v>
      </c>
      <c r="H716" s="41">
        <f t="shared" si="59"/>
        <v>2.5029289051865591E-3</v>
      </c>
    </row>
    <row r="717" spans="2:8">
      <c r="B717" s="48">
        <v>44820.291666666664</v>
      </c>
      <c r="C717" s="6">
        <v>13.9924</v>
      </c>
      <c r="D717" s="40">
        <f t="shared" si="55"/>
        <v>13.988850122209902</v>
      </c>
      <c r="E717" s="6">
        <f t="shared" si="56"/>
        <v>3.5498777900979661E-3</v>
      </c>
      <c r="F717" s="6">
        <f t="shared" si="57"/>
        <v>3.5498777900979661E-3</v>
      </c>
      <c r="G717" s="6">
        <f t="shared" si="58"/>
        <v>1.2601632324630819E-5</v>
      </c>
      <c r="H717" s="41">
        <f t="shared" si="59"/>
        <v>2.5370042237914624E-4</v>
      </c>
    </row>
    <row r="718" spans="2:8">
      <c r="B718" s="48">
        <v>44823.291666666664</v>
      </c>
      <c r="C718" s="6">
        <v>14.1092</v>
      </c>
      <c r="D718" s="40">
        <f t="shared" si="55"/>
        <v>13.992364501222099</v>
      </c>
      <c r="E718" s="6">
        <f t="shared" si="56"/>
        <v>0.11683549877790078</v>
      </c>
      <c r="F718" s="6">
        <f t="shared" si="57"/>
        <v>0.11683549877790078</v>
      </c>
      <c r="G718" s="6">
        <f t="shared" si="58"/>
        <v>1.3650533774680855E-2</v>
      </c>
      <c r="H718" s="41">
        <f t="shared" si="59"/>
        <v>8.2808025102699499E-3</v>
      </c>
    </row>
    <row r="719" spans="2:8">
      <c r="B719" s="48">
        <v>44824.291666666664</v>
      </c>
      <c r="C719" s="6">
        <v>13.854200000000001</v>
      </c>
      <c r="D719" s="40">
        <f t="shared" si="55"/>
        <v>14.10803164501222</v>
      </c>
      <c r="E719" s="6">
        <f t="shared" si="56"/>
        <v>-0.25383164501221955</v>
      </c>
      <c r="F719" s="6">
        <f t="shared" si="57"/>
        <v>0.25383164501221955</v>
      </c>
      <c r="G719" s="6">
        <f t="shared" si="58"/>
        <v>6.4430504009609438E-2</v>
      </c>
      <c r="H719" s="41">
        <f t="shared" si="59"/>
        <v>1.8321638565360652E-2</v>
      </c>
    </row>
    <row r="720" spans="2:8">
      <c r="B720" s="48">
        <v>44825.291666666664</v>
      </c>
      <c r="C720" s="6">
        <v>13.6089</v>
      </c>
      <c r="D720" s="40">
        <f t="shared" si="55"/>
        <v>13.856738316450123</v>
      </c>
      <c r="E720" s="6">
        <f t="shared" si="56"/>
        <v>-0.24783831645012278</v>
      </c>
      <c r="F720" s="6">
        <f t="shared" si="57"/>
        <v>0.24783831645012278</v>
      </c>
      <c r="G720" s="6">
        <f t="shared" si="58"/>
        <v>6.1423831100831196E-2</v>
      </c>
      <c r="H720" s="41">
        <f t="shared" si="59"/>
        <v>1.821148780945725E-2</v>
      </c>
    </row>
    <row r="721" spans="2:8">
      <c r="B721" s="48">
        <v>44826.291666666664</v>
      </c>
      <c r="C721" s="6">
        <v>13.505699999999999</v>
      </c>
      <c r="D721" s="40">
        <f t="shared" si="55"/>
        <v>13.611378383164501</v>
      </c>
      <c r="E721" s="6">
        <f t="shared" si="56"/>
        <v>-0.10567838316450207</v>
      </c>
      <c r="F721" s="6">
        <f t="shared" si="57"/>
        <v>0.10567838316450207</v>
      </c>
      <c r="G721" s="6">
        <f t="shared" si="58"/>
        <v>1.1167920668263314E-2</v>
      </c>
      <c r="H721" s="41">
        <f t="shared" si="59"/>
        <v>7.8247246099426224E-3</v>
      </c>
    </row>
    <row r="722" spans="2:8">
      <c r="B722" s="48">
        <v>44827.291666666664</v>
      </c>
      <c r="C722" s="6">
        <v>13.3208</v>
      </c>
      <c r="D722" s="40">
        <f t="shared" si="55"/>
        <v>13.506756783831644</v>
      </c>
      <c r="E722" s="6">
        <f t="shared" si="56"/>
        <v>-0.18595678383164405</v>
      </c>
      <c r="F722" s="6">
        <f t="shared" si="57"/>
        <v>0.18595678383164405</v>
      </c>
      <c r="G722" s="6">
        <f t="shared" si="58"/>
        <v>3.4579925453008795E-2</v>
      </c>
      <c r="H722" s="41">
        <f t="shared" si="59"/>
        <v>1.3959881075584353E-2</v>
      </c>
    </row>
    <row r="723" spans="2:8">
      <c r="B723" s="48">
        <v>44830.291666666664</v>
      </c>
      <c r="C723" s="6">
        <v>12.984</v>
      </c>
      <c r="D723" s="40">
        <f t="shared" si="55"/>
        <v>13.322659567838317</v>
      </c>
      <c r="E723" s="6">
        <f t="shared" si="56"/>
        <v>-0.33865956783831663</v>
      </c>
      <c r="F723" s="6">
        <f t="shared" si="57"/>
        <v>0.33865956783831663</v>
      </c>
      <c r="G723" s="6">
        <f t="shared" si="58"/>
        <v>0.11469030288843539</v>
      </c>
      <c r="H723" s="41">
        <f t="shared" si="59"/>
        <v>2.6082837941952913E-2</v>
      </c>
    </row>
    <row r="724" spans="2:8">
      <c r="B724" s="48">
        <v>44831.291666666664</v>
      </c>
      <c r="C724" s="6">
        <v>12.8264</v>
      </c>
      <c r="D724" s="40">
        <f t="shared" si="55"/>
        <v>12.987386595678384</v>
      </c>
      <c r="E724" s="6">
        <f t="shared" si="56"/>
        <v>-0.16098659567838425</v>
      </c>
      <c r="F724" s="6">
        <f t="shared" si="57"/>
        <v>0.16098659567838425</v>
      </c>
      <c r="G724" s="6">
        <f t="shared" si="58"/>
        <v>2.5916683988115564E-2</v>
      </c>
      <c r="H724" s="41">
        <f t="shared" si="59"/>
        <v>1.2551190956026964E-2</v>
      </c>
    </row>
    <row r="725" spans="2:8">
      <c r="B725" s="48">
        <v>44832.291666666664</v>
      </c>
      <c r="C725" s="6">
        <v>13.0405</v>
      </c>
      <c r="D725" s="40">
        <f t="shared" si="55"/>
        <v>12.828009865956783</v>
      </c>
      <c r="E725" s="6">
        <f t="shared" si="56"/>
        <v>0.21249013404321637</v>
      </c>
      <c r="F725" s="6">
        <f t="shared" si="57"/>
        <v>0.21249013404321637</v>
      </c>
      <c r="G725" s="6">
        <f t="shared" si="58"/>
        <v>4.5152057065704063E-2</v>
      </c>
      <c r="H725" s="41">
        <f t="shared" si="59"/>
        <v>1.6294630884031776E-2</v>
      </c>
    </row>
    <row r="726" spans="2:8">
      <c r="B726" s="48">
        <v>44833.291666666664</v>
      </c>
      <c r="C726" s="6">
        <v>12.7157</v>
      </c>
      <c r="D726" s="40">
        <f t="shared" si="55"/>
        <v>13.038375098659568</v>
      </c>
      <c r="E726" s="6">
        <f t="shared" si="56"/>
        <v>-0.32267509865956789</v>
      </c>
      <c r="F726" s="6">
        <f t="shared" si="57"/>
        <v>0.32267509865956789</v>
      </c>
      <c r="G726" s="6">
        <f t="shared" si="58"/>
        <v>0.10411921929496187</v>
      </c>
      <c r="H726" s="41">
        <f t="shared" si="59"/>
        <v>2.5376117607333288E-2</v>
      </c>
    </row>
    <row r="727" spans="2:8">
      <c r="B727" s="48">
        <v>44834.291666666664</v>
      </c>
      <c r="C727" s="6">
        <v>12.516400000000001</v>
      </c>
      <c r="D727" s="40">
        <f t="shared" si="55"/>
        <v>12.718926750986595</v>
      </c>
      <c r="E727" s="6">
        <f t="shared" si="56"/>
        <v>-0.20252675098659445</v>
      </c>
      <c r="F727" s="6">
        <f t="shared" si="57"/>
        <v>0.20252675098659445</v>
      </c>
      <c r="G727" s="6">
        <f t="shared" si="58"/>
        <v>4.1017084865186036E-2</v>
      </c>
      <c r="H727" s="41">
        <f t="shared" si="59"/>
        <v>1.6180910724057591E-2</v>
      </c>
    </row>
    <row r="728" spans="2:8">
      <c r="B728" s="48">
        <v>44837.291666666664</v>
      </c>
      <c r="C728" s="6">
        <v>12.928699999999999</v>
      </c>
      <c r="D728" s="40">
        <f t="shared" si="55"/>
        <v>12.518425267509867</v>
      </c>
      <c r="E728" s="6">
        <f t="shared" si="56"/>
        <v>0.41027473249013191</v>
      </c>
      <c r="F728" s="6">
        <f t="shared" si="57"/>
        <v>0.41027473249013191</v>
      </c>
      <c r="G728" s="6">
        <f t="shared" si="58"/>
        <v>0.16832535611984931</v>
      </c>
      <c r="H728" s="41">
        <f t="shared" si="59"/>
        <v>3.1733641626005081E-2</v>
      </c>
    </row>
    <row r="729" spans="2:8">
      <c r="B729" s="48">
        <v>44838.291666666664</v>
      </c>
      <c r="C729" s="6">
        <v>13.3352</v>
      </c>
      <c r="D729" s="40">
        <f t="shared" si="55"/>
        <v>12.924597252675099</v>
      </c>
      <c r="E729" s="6">
        <f t="shared" si="56"/>
        <v>0.41060274732490143</v>
      </c>
      <c r="F729" s="6">
        <f t="shared" si="57"/>
        <v>0.41060274732490143</v>
      </c>
      <c r="G729" s="6">
        <f t="shared" si="58"/>
        <v>0.16859461611075685</v>
      </c>
      <c r="H729" s="41">
        <f t="shared" si="59"/>
        <v>3.0790895324022242E-2</v>
      </c>
    </row>
    <row r="730" spans="2:8">
      <c r="B730" s="48">
        <v>44839.291666666664</v>
      </c>
      <c r="C730" s="6">
        <v>13.2121</v>
      </c>
      <c r="D730" s="40">
        <f t="shared" si="55"/>
        <v>13.331093972526752</v>
      </c>
      <c r="E730" s="6">
        <f t="shared" si="56"/>
        <v>-0.11899397252675215</v>
      </c>
      <c r="F730" s="6">
        <f t="shared" si="57"/>
        <v>0.11899397252675215</v>
      </c>
      <c r="G730" s="6">
        <f t="shared" si="58"/>
        <v>1.4159565497697445E-2</v>
      </c>
      <c r="H730" s="41">
        <f t="shared" si="59"/>
        <v>9.0064389859864941E-3</v>
      </c>
    </row>
    <row r="731" spans="2:8">
      <c r="B731" s="48">
        <v>44840.291666666664</v>
      </c>
      <c r="C731" s="6">
        <v>13.173</v>
      </c>
      <c r="D731" s="40">
        <f t="shared" si="55"/>
        <v>13.213289939725268</v>
      </c>
      <c r="E731" s="6">
        <f t="shared" si="56"/>
        <v>-4.0289939725267843E-2</v>
      </c>
      <c r="F731" s="6">
        <f t="shared" si="57"/>
        <v>4.0289939725267843E-2</v>
      </c>
      <c r="G731" s="6">
        <f t="shared" si="58"/>
        <v>1.6232792430657158E-3</v>
      </c>
      <c r="H731" s="41">
        <f t="shared" si="59"/>
        <v>3.0585242333005269E-3</v>
      </c>
    </row>
    <row r="732" spans="2:8">
      <c r="B732" s="48">
        <v>44841.291666666664</v>
      </c>
      <c r="C732" s="6">
        <v>12.977600000000001</v>
      </c>
      <c r="D732" s="40">
        <f t="shared" si="55"/>
        <v>13.173402899397253</v>
      </c>
      <c r="E732" s="6">
        <f t="shared" si="56"/>
        <v>-0.19580289939725226</v>
      </c>
      <c r="F732" s="6">
        <f t="shared" si="57"/>
        <v>0.19580289939725226</v>
      </c>
      <c r="G732" s="6">
        <f t="shared" si="58"/>
        <v>3.833877541237049E-2</v>
      </c>
      <c r="H732" s="41">
        <f t="shared" si="59"/>
        <v>1.5087758861211029E-2</v>
      </c>
    </row>
    <row r="733" spans="2:8">
      <c r="B733" s="48">
        <v>44844.291666666664</v>
      </c>
      <c r="C733" s="6">
        <v>12.8232</v>
      </c>
      <c r="D733" s="40">
        <f t="shared" si="55"/>
        <v>12.979558028993974</v>
      </c>
      <c r="E733" s="6">
        <f t="shared" si="56"/>
        <v>-0.15635802899397433</v>
      </c>
      <c r="F733" s="6">
        <f t="shared" si="57"/>
        <v>0.15635802899397433</v>
      </c>
      <c r="G733" s="6">
        <f t="shared" si="58"/>
        <v>2.4447833230880518E-2</v>
      </c>
      <c r="H733" s="41">
        <f t="shared" si="59"/>
        <v>1.2193370531066686E-2</v>
      </c>
    </row>
    <row r="734" spans="2:8">
      <c r="B734" s="48">
        <v>44845.291666666664</v>
      </c>
      <c r="C734" s="6">
        <v>12.5398</v>
      </c>
      <c r="D734" s="40">
        <f t="shared" si="55"/>
        <v>12.82476358028994</v>
      </c>
      <c r="E734" s="6">
        <f t="shared" si="56"/>
        <v>-0.28496358028993996</v>
      </c>
      <c r="F734" s="6">
        <f t="shared" si="57"/>
        <v>0.28496358028993996</v>
      </c>
      <c r="G734" s="6">
        <f t="shared" si="58"/>
        <v>8.120424209166105E-2</v>
      </c>
      <c r="H734" s="41">
        <f t="shared" si="59"/>
        <v>2.2724730880073044E-2</v>
      </c>
    </row>
    <row r="735" spans="2:8">
      <c r="B735" s="48">
        <v>44846.291666666664</v>
      </c>
      <c r="C735" s="6">
        <v>12.3444</v>
      </c>
      <c r="D735" s="40">
        <f t="shared" si="55"/>
        <v>12.542649635802899</v>
      </c>
      <c r="E735" s="6">
        <f t="shared" si="56"/>
        <v>-0.19824963580289889</v>
      </c>
      <c r="F735" s="6">
        <f t="shared" si="57"/>
        <v>0.19824963580289889</v>
      </c>
      <c r="G735" s="6">
        <f t="shared" si="58"/>
        <v>3.9302918095982048E-2</v>
      </c>
      <c r="H735" s="41">
        <f t="shared" si="59"/>
        <v>1.605988430404871E-2</v>
      </c>
    </row>
    <row r="736" spans="2:8">
      <c r="B736" s="48">
        <v>44847.291666666664</v>
      </c>
      <c r="C736" s="6">
        <v>12.735300000000001</v>
      </c>
      <c r="D736" s="40">
        <f t="shared" si="55"/>
        <v>12.346382496358029</v>
      </c>
      <c r="E736" s="6">
        <f t="shared" si="56"/>
        <v>0.38891750364197186</v>
      </c>
      <c r="F736" s="6">
        <f t="shared" si="57"/>
        <v>0.38891750364197186</v>
      </c>
      <c r="G736" s="6">
        <f t="shared" si="58"/>
        <v>0.1512568246391032</v>
      </c>
      <c r="H736" s="41">
        <f t="shared" si="59"/>
        <v>3.0538542762398362E-2</v>
      </c>
    </row>
    <row r="737" spans="2:8">
      <c r="B737" s="48">
        <v>44848.291666666664</v>
      </c>
      <c r="C737" s="6">
        <v>12.551600000000001</v>
      </c>
      <c r="D737" s="40">
        <f t="shared" si="55"/>
        <v>12.731410824963582</v>
      </c>
      <c r="E737" s="6">
        <f t="shared" si="56"/>
        <v>-0.17981082496358169</v>
      </c>
      <c r="F737" s="6">
        <f t="shared" si="57"/>
        <v>0.17981082496358169</v>
      </c>
      <c r="G737" s="6">
        <f t="shared" si="58"/>
        <v>3.2331932774083812E-2</v>
      </c>
      <c r="H737" s="41">
        <f t="shared" si="59"/>
        <v>1.4325729386180382E-2</v>
      </c>
    </row>
    <row r="738" spans="2:8">
      <c r="B738" s="48">
        <v>44851.291666666664</v>
      </c>
      <c r="C738" s="6">
        <v>12.914999999999999</v>
      </c>
      <c r="D738" s="40">
        <f t="shared" si="55"/>
        <v>12.553398108249636</v>
      </c>
      <c r="E738" s="6">
        <f t="shared" si="56"/>
        <v>0.36160189175036273</v>
      </c>
      <c r="F738" s="6">
        <f t="shared" si="57"/>
        <v>0.36160189175036273</v>
      </c>
      <c r="G738" s="6">
        <f t="shared" si="58"/>
        <v>0.13075592811744105</v>
      </c>
      <c r="H738" s="41">
        <f t="shared" si="59"/>
        <v>2.7998597890078417E-2</v>
      </c>
    </row>
    <row r="739" spans="2:8">
      <c r="B739" s="48">
        <v>44852.291666666664</v>
      </c>
      <c r="C739" s="6">
        <v>12.754799999999999</v>
      </c>
      <c r="D739" s="40">
        <f t="shared" si="55"/>
        <v>12.911383981082494</v>
      </c>
      <c r="E739" s="6">
        <f t="shared" si="56"/>
        <v>-0.15658398108249472</v>
      </c>
      <c r="F739" s="6">
        <f t="shared" si="57"/>
        <v>0.15658398108249472</v>
      </c>
      <c r="G739" s="6">
        <f t="shared" si="58"/>
        <v>2.4518543131643065E-2</v>
      </c>
      <c r="H739" s="41">
        <f t="shared" si="59"/>
        <v>1.2276474823791414E-2</v>
      </c>
    </row>
    <row r="740" spans="2:8">
      <c r="B740" s="48">
        <v>44853.291666666664</v>
      </c>
      <c r="C740" s="6">
        <v>12.6297</v>
      </c>
      <c r="D740" s="40">
        <f t="shared" si="55"/>
        <v>12.756365839810824</v>
      </c>
      <c r="E740" s="6">
        <f t="shared" si="56"/>
        <v>-0.12666583981082447</v>
      </c>
      <c r="F740" s="6">
        <f t="shared" si="57"/>
        <v>0.12666583981082447</v>
      </c>
      <c r="G740" s="6">
        <f t="shared" si="58"/>
        <v>1.6044234974981444E-2</v>
      </c>
      <c r="H740" s="41">
        <f t="shared" si="59"/>
        <v>1.0029204162476105E-2</v>
      </c>
    </row>
    <row r="741" spans="2:8">
      <c r="B741" s="48">
        <v>44854.291666666664</v>
      </c>
      <c r="C741" s="6">
        <v>12.6493</v>
      </c>
      <c r="D741" s="40">
        <f t="shared" si="55"/>
        <v>12.630966658398107</v>
      </c>
      <c r="E741" s="6">
        <f t="shared" si="56"/>
        <v>1.8333341601893594E-2</v>
      </c>
      <c r="F741" s="6">
        <f t="shared" si="57"/>
        <v>1.8333341601893594E-2</v>
      </c>
      <c r="G741" s="6">
        <f t="shared" si="58"/>
        <v>3.3611141429172234E-4</v>
      </c>
      <c r="H741" s="41">
        <f t="shared" si="59"/>
        <v>1.4493562174897894E-3</v>
      </c>
    </row>
    <row r="742" spans="2:8">
      <c r="B742" s="48">
        <v>44855.291666666664</v>
      </c>
      <c r="C742" s="6">
        <v>12.709899999999999</v>
      </c>
      <c r="D742" s="40">
        <f t="shared" si="55"/>
        <v>12.649116666583982</v>
      </c>
      <c r="E742" s="6">
        <f t="shared" si="56"/>
        <v>6.0783333416017271E-2</v>
      </c>
      <c r="F742" s="6">
        <f t="shared" si="57"/>
        <v>6.0783333416017271E-2</v>
      </c>
      <c r="G742" s="6">
        <f t="shared" si="58"/>
        <v>3.6946136211627218E-3</v>
      </c>
      <c r="H742" s="41">
        <f t="shared" si="59"/>
        <v>4.7823612629538607E-3</v>
      </c>
    </row>
    <row r="743" spans="2:8">
      <c r="B743" s="48">
        <v>44858.291666666664</v>
      </c>
      <c r="C743" s="6">
        <v>12.7294</v>
      </c>
      <c r="D743" s="40">
        <f t="shared" si="55"/>
        <v>12.70929216666584</v>
      </c>
      <c r="E743" s="6">
        <f t="shared" si="56"/>
        <v>2.0107833334160219E-2</v>
      </c>
      <c r="F743" s="6">
        <f t="shared" si="57"/>
        <v>2.0107833334160219E-2</v>
      </c>
      <c r="G743" s="6">
        <f t="shared" si="58"/>
        <v>4.0432496139436485E-4</v>
      </c>
      <c r="H743" s="41">
        <f t="shared" si="59"/>
        <v>1.579637165472074E-3</v>
      </c>
    </row>
    <row r="744" spans="2:8">
      <c r="B744" s="48">
        <v>44859.291666666664</v>
      </c>
      <c r="C744" s="6">
        <v>13.139799999999999</v>
      </c>
      <c r="D744" s="40">
        <f t="shared" si="55"/>
        <v>12.729198921666658</v>
      </c>
      <c r="E744" s="6">
        <f t="shared" si="56"/>
        <v>0.41060107833334136</v>
      </c>
      <c r="F744" s="6">
        <f t="shared" si="57"/>
        <v>0.41060107833334136</v>
      </c>
      <c r="G744" s="6">
        <f t="shared" si="58"/>
        <v>0.16859324552850272</v>
      </c>
      <c r="H744" s="41">
        <f t="shared" si="59"/>
        <v>3.1248655103832738E-2</v>
      </c>
    </row>
    <row r="745" spans="2:8">
      <c r="B745" s="48">
        <v>44860.291666666664</v>
      </c>
      <c r="C745" s="6">
        <v>13.1554</v>
      </c>
      <c r="D745" s="40">
        <f t="shared" si="55"/>
        <v>13.135693989216666</v>
      </c>
      <c r="E745" s="6">
        <f t="shared" si="56"/>
        <v>1.9706010783334449E-2</v>
      </c>
      <c r="F745" s="6">
        <f t="shared" si="57"/>
        <v>1.9706010783334449E-2</v>
      </c>
      <c r="G745" s="6">
        <f t="shared" si="58"/>
        <v>3.8832686099289355E-4</v>
      </c>
      <c r="H745" s="41">
        <f t="shared" si="59"/>
        <v>1.4979408291146182E-3</v>
      </c>
    </row>
    <row r="746" spans="2:8">
      <c r="B746" s="48">
        <v>44861.291666666664</v>
      </c>
      <c r="C746" s="6">
        <v>13.0655</v>
      </c>
      <c r="D746" s="40">
        <f t="shared" si="55"/>
        <v>13.155202939892167</v>
      </c>
      <c r="E746" s="6">
        <f t="shared" si="56"/>
        <v>-8.9702939892166711E-2</v>
      </c>
      <c r="F746" s="6">
        <f t="shared" si="57"/>
        <v>8.9702939892166711E-2</v>
      </c>
      <c r="G746" s="6">
        <f t="shared" si="58"/>
        <v>8.0466174252976745E-3</v>
      </c>
      <c r="H746" s="41">
        <f t="shared" si="59"/>
        <v>6.8656339131427588E-3</v>
      </c>
    </row>
    <row r="747" spans="2:8">
      <c r="B747" s="48">
        <v>44862.291666666664</v>
      </c>
      <c r="C747" s="6">
        <v>13.259</v>
      </c>
      <c r="D747" s="40">
        <f t="shared" si="55"/>
        <v>13.066397029398921</v>
      </c>
      <c r="E747" s="6">
        <f t="shared" si="56"/>
        <v>0.19260297060107945</v>
      </c>
      <c r="F747" s="6">
        <f t="shared" si="57"/>
        <v>0.19260297060107945</v>
      </c>
      <c r="G747" s="6">
        <f t="shared" si="58"/>
        <v>3.7095904284360277E-2</v>
      </c>
      <c r="H747" s="41">
        <f t="shared" si="59"/>
        <v>1.4526206395737193E-2</v>
      </c>
    </row>
    <row r="748" spans="2:8">
      <c r="B748" s="48">
        <v>44865.291666666664</v>
      </c>
      <c r="C748" s="6">
        <v>13.184699999999999</v>
      </c>
      <c r="D748" s="40">
        <f t="shared" si="55"/>
        <v>13.257073970293989</v>
      </c>
      <c r="E748" s="6">
        <f t="shared" si="56"/>
        <v>-7.2373970293989842E-2</v>
      </c>
      <c r="F748" s="6">
        <f t="shared" si="57"/>
        <v>7.2373970293989842E-2</v>
      </c>
      <c r="G748" s="6">
        <f t="shared" si="58"/>
        <v>5.2379915761153239E-3</v>
      </c>
      <c r="H748" s="41">
        <f t="shared" si="59"/>
        <v>5.4892390645209857E-3</v>
      </c>
    </row>
    <row r="749" spans="2:8">
      <c r="B749" s="48">
        <v>44866.291666666664</v>
      </c>
      <c r="C749" s="6">
        <v>14.4627</v>
      </c>
      <c r="D749" s="40">
        <f t="shared" si="55"/>
        <v>13.185423739702939</v>
      </c>
      <c r="E749" s="6">
        <f t="shared" si="56"/>
        <v>1.2772762602970609</v>
      </c>
      <c r="F749" s="6">
        <f t="shared" si="57"/>
        <v>1.2772762602970609</v>
      </c>
      <c r="G749" s="6">
        <f t="shared" si="58"/>
        <v>1.6314346451184452</v>
      </c>
      <c r="H749" s="41">
        <f t="shared" si="59"/>
        <v>8.8315201193211568E-2</v>
      </c>
    </row>
    <row r="750" spans="2:8">
      <c r="B750" s="48">
        <v>44867.291666666664</v>
      </c>
      <c r="C750" s="6">
        <v>13.9468</v>
      </c>
      <c r="D750" s="40">
        <f t="shared" si="55"/>
        <v>14.449927237397029</v>
      </c>
      <c r="E750" s="6">
        <f t="shared" si="56"/>
        <v>-0.50312723739702925</v>
      </c>
      <c r="F750" s="6">
        <f t="shared" si="57"/>
        <v>0.50312723739702925</v>
      </c>
      <c r="G750" s="6">
        <f t="shared" si="58"/>
        <v>0.25313701701076663</v>
      </c>
      <c r="H750" s="41">
        <f t="shared" si="59"/>
        <v>3.6074743840668055E-2</v>
      </c>
    </row>
    <row r="751" spans="2:8">
      <c r="B751" s="48">
        <v>44868.291666666664</v>
      </c>
      <c r="C751" s="6">
        <v>14.0953</v>
      </c>
      <c r="D751" s="40">
        <f t="shared" si="55"/>
        <v>13.951831272373969</v>
      </c>
      <c r="E751" s="6">
        <f t="shared" si="56"/>
        <v>0.14346872762603091</v>
      </c>
      <c r="F751" s="6">
        <f t="shared" si="57"/>
        <v>0.14346872762603091</v>
      </c>
      <c r="G751" s="6">
        <f t="shared" si="58"/>
        <v>2.0583275806632245E-2</v>
      </c>
      <c r="H751" s="41">
        <f t="shared" si="59"/>
        <v>1.0178479892306721E-2</v>
      </c>
    </row>
    <row r="752" spans="2:8">
      <c r="B752" s="48">
        <v>44869.291666666664</v>
      </c>
      <c r="C752" s="6">
        <v>14.5761</v>
      </c>
      <c r="D752" s="40">
        <f t="shared" si="55"/>
        <v>14.093865312723739</v>
      </c>
      <c r="E752" s="6">
        <f t="shared" si="56"/>
        <v>0.48223468727626084</v>
      </c>
      <c r="F752" s="6">
        <f t="shared" si="57"/>
        <v>0.48223468727626084</v>
      </c>
      <c r="G752" s="6">
        <f t="shared" si="58"/>
        <v>0.2325502936124331</v>
      </c>
      <c r="H752" s="41">
        <f t="shared" si="59"/>
        <v>3.3083931043026656E-2</v>
      </c>
    </row>
    <row r="753" spans="2:8">
      <c r="B753" s="48">
        <v>44872.291666666664</v>
      </c>
      <c r="C753" s="6">
        <v>14.7539</v>
      </c>
      <c r="D753" s="40">
        <f t="shared" si="55"/>
        <v>14.571277653127238</v>
      </c>
      <c r="E753" s="6">
        <f t="shared" si="56"/>
        <v>0.18262234687276191</v>
      </c>
      <c r="F753" s="6">
        <f t="shared" si="57"/>
        <v>0.18262234687276191</v>
      </c>
      <c r="G753" s="6">
        <f t="shared" si="58"/>
        <v>3.3350921577315375E-2</v>
      </c>
      <c r="H753" s="41">
        <f t="shared" si="59"/>
        <v>1.2377903257630994E-2</v>
      </c>
    </row>
    <row r="754" spans="2:8">
      <c r="B754" s="48">
        <v>44873.291666666664</v>
      </c>
      <c r="C754" s="6">
        <v>15.0099</v>
      </c>
      <c r="D754" s="40">
        <f t="shared" si="55"/>
        <v>14.752073776531272</v>
      </c>
      <c r="E754" s="6">
        <f t="shared" si="56"/>
        <v>0.25782622346872763</v>
      </c>
      <c r="F754" s="6">
        <f t="shared" si="57"/>
        <v>0.25782622346872763</v>
      </c>
      <c r="G754" s="6">
        <f t="shared" si="58"/>
        <v>6.6474361508146285E-2</v>
      </c>
      <c r="H754" s="41">
        <f t="shared" si="59"/>
        <v>1.7177078026417741E-2</v>
      </c>
    </row>
    <row r="755" spans="2:8">
      <c r="B755" s="48">
        <v>44874.291666666664</v>
      </c>
      <c r="C755" s="6">
        <v>14.75</v>
      </c>
      <c r="D755" s="40">
        <f t="shared" si="55"/>
        <v>15.007321737765311</v>
      </c>
      <c r="E755" s="6">
        <f t="shared" si="56"/>
        <v>-0.2573217377653112</v>
      </c>
      <c r="F755" s="6">
        <f t="shared" si="57"/>
        <v>0.2573217377653112</v>
      </c>
      <c r="G755" s="6">
        <f t="shared" si="58"/>
        <v>6.6214476726559585E-2</v>
      </c>
      <c r="H755" s="41">
        <f t="shared" si="59"/>
        <v>1.7445541543410929E-2</v>
      </c>
    </row>
    <row r="756" spans="2:8">
      <c r="B756" s="48">
        <v>44875.291666666664</v>
      </c>
      <c r="C756" s="6">
        <v>15.731</v>
      </c>
      <c r="D756" s="40">
        <f t="shared" si="55"/>
        <v>14.752573217377652</v>
      </c>
      <c r="E756" s="6">
        <f t="shared" si="56"/>
        <v>0.97842678262234806</v>
      </c>
      <c r="F756" s="6">
        <f t="shared" si="57"/>
        <v>0.97842678262234806</v>
      </c>
      <c r="G756" s="6">
        <f t="shared" si="58"/>
        <v>0.95731896895271951</v>
      </c>
      <c r="H756" s="41">
        <f t="shared" si="59"/>
        <v>6.2197367149090847E-2</v>
      </c>
    </row>
    <row r="757" spans="2:8">
      <c r="B757" s="48">
        <v>44876.291666666664</v>
      </c>
      <c r="C757" s="6">
        <v>16.237100000000002</v>
      </c>
      <c r="D757" s="40">
        <f t="shared" si="55"/>
        <v>15.721215732173777</v>
      </c>
      <c r="E757" s="6">
        <f t="shared" si="56"/>
        <v>0.51588426782622498</v>
      </c>
      <c r="F757" s="6">
        <f t="shared" si="57"/>
        <v>0.51588426782622498</v>
      </c>
      <c r="G757" s="6">
        <f t="shared" si="58"/>
        <v>0.26613657779060024</v>
      </c>
      <c r="H757" s="41">
        <f t="shared" si="59"/>
        <v>3.1771946211221522E-2</v>
      </c>
    </row>
    <row r="758" spans="2:8">
      <c r="B758" s="48">
        <v>44879.291666666664</v>
      </c>
      <c r="C758" s="6">
        <v>16.106200000000001</v>
      </c>
      <c r="D758" s="40">
        <f t="shared" si="55"/>
        <v>16.231941157321739</v>
      </c>
      <c r="E758" s="6">
        <f t="shared" si="56"/>
        <v>-0.12574115732173752</v>
      </c>
      <c r="F758" s="6">
        <f t="shared" si="57"/>
        <v>0.12574115732173752</v>
      </c>
      <c r="G758" s="6">
        <f t="shared" si="58"/>
        <v>1.5810838644609946E-2</v>
      </c>
      <c r="H758" s="41">
        <f t="shared" si="59"/>
        <v>7.8070033478869942E-3</v>
      </c>
    </row>
    <row r="759" spans="2:8">
      <c r="B759" s="48">
        <v>44880.291666666664</v>
      </c>
      <c r="C759" s="6">
        <v>16.157</v>
      </c>
      <c r="D759" s="40">
        <f t="shared" si="55"/>
        <v>16.107457411573218</v>
      </c>
      <c r="E759" s="6">
        <f t="shared" si="56"/>
        <v>4.954258842678172E-2</v>
      </c>
      <c r="F759" s="6">
        <f t="shared" si="57"/>
        <v>4.954258842678172E-2</v>
      </c>
      <c r="G759" s="6">
        <f t="shared" si="58"/>
        <v>2.4544680680254859E-3</v>
      </c>
      <c r="H759" s="41">
        <f t="shared" si="59"/>
        <v>3.0663234775503943E-3</v>
      </c>
    </row>
    <row r="760" spans="2:8">
      <c r="B760" s="48">
        <v>44881.291666666664</v>
      </c>
      <c r="C760" s="6">
        <v>15.856</v>
      </c>
      <c r="D760" s="40">
        <f t="shared" si="55"/>
        <v>16.156504574115733</v>
      </c>
      <c r="E760" s="6">
        <f t="shared" si="56"/>
        <v>-0.30050457411573284</v>
      </c>
      <c r="F760" s="6">
        <f t="shared" si="57"/>
        <v>0.30050457411573284</v>
      </c>
      <c r="G760" s="6">
        <f t="shared" si="58"/>
        <v>9.0302999064477973E-2</v>
      </c>
      <c r="H760" s="41">
        <f t="shared" si="59"/>
        <v>1.8952104825664281E-2</v>
      </c>
    </row>
    <row r="761" spans="2:8">
      <c r="B761" s="48">
        <v>44882.291666666664</v>
      </c>
      <c r="C761" s="6">
        <v>15.795500000000001</v>
      </c>
      <c r="D761" s="40">
        <f t="shared" si="55"/>
        <v>15.859005045741158</v>
      </c>
      <c r="E761" s="6">
        <f t="shared" si="56"/>
        <v>-6.3505045741157673E-2</v>
      </c>
      <c r="F761" s="6">
        <f t="shared" si="57"/>
        <v>6.3505045741157673E-2</v>
      </c>
      <c r="G761" s="6">
        <f t="shared" si="58"/>
        <v>4.0328908345865283E-3</v>
      </c>
      <c r="H761" s="41">
        <f t="shared" si="59"/>
        <v>4.0204517578524054E-3</v>
      </c>
    </row>
    <row r="762" spans="2:8">
      <c r="B762" s="48">
        <v>44883.291666666664</v>
      </c>
      <c r="C762" s="6">
        <v>15.7095</v>
      </c>
      <c r="D762" s="40">
        <f t="shared" si="55"/>
        <v>15.796135050457412</v>
      </c>
      <c r="E762" s="6">
        <f t="shared" si="56"/>
        <v>-8.6635050457411822E-2</v>
      </c>
      <c r="F762" s="6">
        <f t="shared" si="57"/>
        <v>8.6635050457411822E-2</v>
      </c>
      <c r="G762" s="6">
        <f t="shared" si="58"/>
        <v>7.5056319677582924E-3</v>
      </c>
      <c r="H762" s="41">
        <f t="shared" si="59"/>
        <v>5.5148190876483545E-3</v>
      </c>
    </row>
    <row r="763" spans="2:8">
      <c r="B763" s="48">
        <v>44886.291666666664</v>
      </c>
      <c r="C763" s="6">
        <v>15.455399999999999</v>
      </c>
      <c r="D763" s="40">
        <f t="shared" si="55"/>
        <v>15.710366350504575</v>
      </c>
      <c r="E763" s="6">
        <f t="shared" si="56"/>
        <v>-0.25496635050457606</v>
      </c>
      <c r="F763" s="6">
        <f t="shared" si="57"/>
        <v>0.25496635050457606</v>
      </c>
      <c r="G763" s="6">
        <f t="shared" si="58"/>
        <v>6.5007839889622332E-2</v>
      </c>
      <c r="H763" s="41">
        <f t="shared" si="59"/>
        <v>1.6496910497597998E-2</v>
      </c>
    </row>
    <row r="764" spans="2:8">
      <c r="B764" s="48">
        <v>44887.291666666664</v>
      </c>
      <c r="C764" s="6">
        <v>15.8756</v>
      </c>
      <c r="D764" s="40">
        <f t="shared" si="55"/>
        <v>15.457949663505044</v>
      </c>
      <c r="E764" s="6">
        <f t="shared" si="56"/>
        <v>0.41765033649495642</v>
      </c>
      <c r="F764" s="6">
        <f t="shared" si="57"/>
        <v>0.41765033649495642</v>
      </c>
      <c r="G764" s="6">
        <f t="shared" si="58"/>
        <v>0.17443180357435031</v>
      </c>
      <c r="H764" s="41">
        <f t="shared" si="59"/>
        <v>2.6307688307525789E-2</v>
      </c>
    </row>
    <row r="765" spans="2:8">
      <c r="B765" s="48">
        <v>44888.291666666664</v>
      </c>
      <c r="C765" s="6">
        <v>16.063199999999998</v>
      </c>
      <c r="D765" s="40">
        <f t="shared" si="55"/>
        <v>15.871423496635051</v>
      </c>
      <c r="E765" s="6">
        <f t="shared" si="56"/>
        <v>0.191776503364947</v>
      </c>
      <c r="F765" s="6">
        <f t="shared" si="57"/>
        <v>0.191776503364947</v>
      </c>
      <c r="G765" s="6">
        <f t="shared" si="58"/>
        <v>3.6778227242885528E-2</v>
      </c>
      <c r="H765" s="41">
        <f t="shared" si="59"/>
        <v>1.1938872912305581E-2</v>
      </c>
    </row>
    <row r="766" spans="2:8">
      <c r="B766" s="48">
        <v>44890.291666666664</v>
      </c>
      <c r="C766" s="6">
        <v>16.198</v>
      </c>
      <c r="D766" s="40">
        <f t="shared" si="55"/>
        <v>16.061282234966349</v>
      </c>
      <c r="E766" s="6">
        <f t="shared" si="56"/>
        <v>0.13671776503365152</v>
      </c>
      <c r="F766" s="6">
        <f t="shared" si="57"/>
        <v>0.13671776503365152</v>
      </c>
      <c r="G766" s="6">
        <f t="shared" si="58"/>
        <v>1.8691747275796745E-2</v>
      </c>
      <c r="H766" s="41">
        <f t="shared" si="59"/>
        <v>8.4404102379090941E-3</v>
      </c>
    </row>
    <row r="767" spans="2:8">
      <c r="B767" s="48">
        <v>44893.291666666664</v>
      </c>
      <c r="C767" s="6">
        <v>16.057300000000001</v>
      </c>
      <c r="D767" s="40">
        <f t="shared" si="55"/>
        <v>16.196632822349663</v>
      </c>
      <c r="E767" s="6">
        <f t="shared" si="56"/>
        <v>-0.13933282234966171</v>
      </c>
      <c r="F767" s="6">
        <f t="shared" si="57"/>
        <v>0.13933282234966171</v>
      </c>
      <c r="G767" s="6">
        <f t="shared" si="58"/>
        <v>1.9413635383922389E-2</v>
      </c>
      <c r="H767" s="41">
        <f t="shared" si="59"/>
        <v>8.6772260809514484E-3</v>
      </c>
    </row>
    <row r="768" spans="2:8">
      <c r="B768" s="48">
        <v>44894.291666666664</v>
      </c>
      <c r="C768" s="6">
        <v>16.068999999999999</v>
      </c>
      <c r="D768" s="40">
        <f t="shared" si="55"/>
        <v>16.058693328223498</v>
      </c>
      <c r="E768" s="6">
        <f t="shared" si="56"/>
        <v>1.030667177650102E-2</v>
      </c>
      <c r="F768" s="6">
        <f t="shared" si="57"/>
        <v>1.030667177650102E-2</v>
      </c>
      <c r="G768" s="6">
        <f t="shared" si="58"/>
        <v>1.0622748310852268E-4</v>
      </c>
      <c r="H768" s="41">
        <f t="shared" si="59"/>
        <v>6.4140094445833714E-4</v>
      </c>
    </row>
    <row r="769" spans="2:8">
      <c r="B769" s="48">
        <v>44895.291666666664</v>
      </c>
      <c r="C769" s="6">
        <v>16.2332</v>
      </c>
      <c r="D769" s="40">
        <f t="shared" si="55"/>
        <v>16.068896933282232</v>
      </c>
      <c r="E769" s="6">
        <f t="shared" si="56"/>
        <v>0.16430306671776762</v>
      </c>
      <c r="F769" s="6">
        <f t="shared" si="57"/>
        <v>0.16430306671776762</v>
      </c>
      <c r="G769" s="6">
        <f t="shared" si="58"/>
        <v>2.6995497732863197E-2</v>
      </c>
      <c r="H769" s="41">
        <f t="shared" si="59"/>
        <v>1.0121421945011927E-2</v>
      </c>
    </row>
    <row r="770" spans="2:8">
      <c r="B770" s="48">
        <v>44896.291666666664</v>
      </c>
      <c r="C770" s="6">
        <v>16.403199999999998</v>
      </c>
      <c r="D770" s="40">
        <f t="shared" si="55"/>
        <v>16.231556969332825</v>
      </c>
      <c r="E770" s="6">
        <f t="shared" si="56"/>
        <v>0.17164303066717324</v>
      </c>
      <c r="F770" s="6">
        <f t="shared" si="57"/>
        <v>0.17164303066717324</v>
      </c>
      <c r="G770" s="6">
        <f t="shared" si="58"/>
        <v>2.9461329976612171E-2</v>
      </c>
      <c r="H770" s="41">
        <f t="shared" si="59"/>
        <v>1.0463996699861811E-2</v>
      </c>
    </row>
    <row r="771" spans="2:8">
      <c r="B771" s="48">
        <v>44897.291666666664</v>
      </c>
      <c r="C771" s="6">
        <v>16.1785</v>
      </c>
      <c r="D771" s="40">
        <f t="shared" si="55"/>
        <v>16.401483569693326</v>
      </c>
      <c r="E771" s="6">
        <f t="shared" si="56"/>
        <v>-0.22298356969332644</v>
      </c>
      <c r="F771" s="6">
        <f t="shared" si="57"/>
        <v>0.22298356969332644</v>
      </c>
      <c r="G771" s="6">
        <f t="shared" si="58"/>
        <v>4.9721672353178571E-2</v>
      </c>
      <c r="H771" s="41">
        <f t="shared" si="59"/>
        <v>1.3782709750182431E-2</v>
      </c>
    </row>
    <row r="772" spans="2:8">
      <c r="B772" s="48">
        <v>44900.291666666664</v>
      </c>
      <c r="C772" s="6">
        <v>15.947900000000001</v>
      </c>
      <c r="D772" s="40">
        <f t="shared" ref="D772:D835" si="60">alpha*C771+(1-alpha)*D771</f>
        <v>16.18072983569693</v>
      </c>
      <c r="E772" s="6">
        <f t="shared" ref="E772:E835" si="61">C772-D772</f>
        <v>-0.23282983569692917</v>
      </c>
      <c r="F772" s="6">
        <f t="shared" ref="F772:F835" si="62">ABS(E772)</f>
        <v>0.23282983569692917</v>
      </c>
      <c r="G772" s="6">
        <f t="shared" ref="G772:G835" si="63">E772^2</f>
        <v>5.4209732390659029E-2</v>
      </c>
      <c r="H772" s="41">
        <f t="shared" ref="H772:H835" si="64">F772/C772</f>
        <v>1.4599404040464836E-2</v>
      </c>
    </row>
    <row r="773" spans="2:8">
      <c r="B773" s="48">
        <v>44901.291666666664</v>
      </c>
      <c r="C773" s="6">
        <v>15.5297</v>
      </c>
      <c r="D773" s="40">
        <f t="shared" si="60"/>
        <v>15.95022829835697</v>
      </c>
      <c r="E773" s="6">
        <f t="shared" si="61"/>
        <v>-0.42052829835697025</v>
      </c>
      <c r="F773" s="6">
        <f t="shared" si="62"/>
        <v>0.42052829835697025</v>
      </c>
      <c r="G773" s="6">
        <f t="shared" si="63"/>
        <v>0.17684404971900899</v>
      </c>
      <c r="H773" s="41">
        <f t="shared" si="64"/>
        <v>2.7078971155719059E-2</v>
      </c>
    </row>
    <row r="774" spans="2:8">
      <c r="B774" s="48">
        <v>44902.291666666664</v>
      </c>
      <c r="C774" s="6">
        <v>15.4457</v>
      </c>
      <c r="D774" s="40">
        <f t="shared" si="60"/>
        <v>15.53390528298357</v>
      </c>
      <c r="E774" s="6">
        <f t="shared" si="61"/>
        <v>-8.8205282983569333E-2</v>
      </c>
      <c r="F774" s="6">
        <f t="shared" si="62"/>
        <v>8.8205282983569333E-2</v>
      </c>
      <c r="G774" s="6">
        <f t="shared" si="63"/>
        <v>7.7801719462115455E-3</v>
      </c>
      <c r="H774" s="41">
        <f t="shared" si="64"/>
        <v>5.7106691819450934E-3</v>
      </c>
    </row>
    <row r="775" spans="2:8">
      <c r="B775" s="48">
        <v>44903.291666666664</v>
      </c>
      <c r="C775" s="6">
        <v>15.475</v>
      </c>
      <c r="D775" s="40">
        <f t="shared" si="60"/>
        <v>15.446582052829836</v>
      </c>
      <c r="E775" s="6">
        <f t="shared" si="61"/>
        <v>2.8417947170163771E-2</v>
      </c>
      <c r="F775" s="6">
        <f t="shared" si="62"/>
        <v>2.8417947170163771E-2</v>
      </c>
      <c r="G775" s="6">
        <f t="shared" si="63"/>
        <v>8.0757972136621904E-4</v>
      </c>
      <c r="H775" s="41">
        <f t="shared" si="64"/>
        <v>1.8363778462141371E-3</v>
      </c>
    </row>
    <row r="776" spans="2:8">
      <c r="B776" s="48">
        <v>44904.291666666664</v>
      </c>
      <c r="C776" s="6">
        <v>15.7075</v>
      </c>
      <c r="D776" s="40">
        <f t="shared" si="60"/>
        <v>15.474715820528298</v>
      </c>
      <c r="E776" s="6">
        <f t="shared" si="61"/>
        <v>0.23278417947170205</v>
      </c>
      <c r="F776" s="6">
        <f t="shared" si="62"/>
        <v>0.23278417947170205</v>
      </c>
      <c r="G776" s="6">
        <f t="shared" si="63"/>
        <v>5.4188474212313591E-2</v>
      </c>
      <c r="H776" s="41">
        <f t="shared" si="64"/>
        <v>1.4819938212427315E-2</v>
      </c>
    </row>
    <row r="777" spans="2:8">
      <c r="B777" s="48">
        <v>44907.291666666664</v>
      </c>
      <c r="C777" s="6">
        <v>15.6684</v>
      </c>
      <c r="D777" s="40">
        <f t="shared" si="60"/>
        <v>15.705172158205283</v>
      </c>
      <c r="E777" s="6">
        <f t="shared" si="61"/>
        <v>-3.6772158205282679E-2</v>
      </c>
      <c r="F777" s="6">
        <f t="shared" si="62"/>
        <v>3.6772158205282679E-2</v>
      </c>
      <c r="G777" s="6">
        <f t="shared" si="63"/>
        <v>1.3521916190743382E-3</v>
      </c>
      <c r="H777" s="41">
        <f t="shared" si="64"/>
        <v>2.3468993774273493E-3</v>
      </c>
    </row>
    <row r="778" spans="2:8">
      <c r="B778" s="48">
        <v>44908.291666666664</v>
      </c>
      <c r="C778" s="6">
        <v>15.826700000000001</v>
      </c>
      <c r="D778" s="40">
        <f t="shared" si="60"/>
        <v>15.668767721582054</v>
      </c>
      <c r="E778" s="6">
        <f t="shared" si="61"/>
        <v>0.1579322784179471</v>
      </c>
      <c r="F778" s="6">
        <f t="shared" si="62"/>
        <v>0.1579322784179471</v>
      </c>
      <c r="G778" s="6">
        <f t="shared" si="63"/>
        <v>2.4942604566283961E-2</v>
      </c>
      <c r="H778" s="41">
        <f t="shared" si="64"/>
        <v>9.9788508291650882E-3</v>
      </c>
    </row>
    <row r="779" spans="2:8">
      <c r="B779" s="48">
        <v>44909.291666666664</v>
      </c>
      <c r="C779" s="6">
        <v>15.8736</v>
      </c>
      <c r="D779" s="40">
        <f t="shared" si="60"/>
        <v>15.825120677215821</v>
      </c>
      <c r="E779" s="6">
        <f t="shared" si="61"/>
        <v>4.8479322784178436E-2</v>
      </c>
      <c r="F779" s="6">
        <f t="shared" si="62"/>
        <v>4.8479322784178436E-2</v>
      </c>
      <c r="G779" s="6">
        <f t="shared" si="63"/>
        <v>2.3502447376125622E-3</v>
      </c>
      <c r="H779" s="41">
        <f t="shared" si="64"/>
        <v>3.0540849450772629E-3</v>
      </c>
    </row>
    <row r="780" spans="2:8">
      <c r="B780" s="48">
        <v>44910.291666666664</v>
      </c>
      <c r="C780" s="6">
        <v>15.3734</v>
      </c>
      <c r="D780" s="40">
        <f t="shared" si="60"/>
        <v>15.873115206772159</v>
      </c>
      <c r="E780" s="6">
        <f t="shared" si="61"/>
        <v>-0.49971520677215864</v>
      </c>
      <c r="F780" s="6">
        <f t="shared" si="62"/>
        <v>0.49971520677215864</v>
      </c>
      <c r="G780" s="6">
        <f t="shared" si="63"/>
        <v>0.24971528787934127</v>
      </c>
      <c r="H780" s="41">
        <f t="shared" si="64"/>
        <v>3.2505184719851081E-2</v>
      </c>
    </row>
    <row r="781" spans="2:8">
      <c r="B781" s="48">
        <v>44911.291666666664</v>
      </c>
      <c r="C781" s="6">
        <v>15.3147</v>
      </c>
      <c r="D781" s="40">
        <f t="shared" si="60"/>
        <v>15.378397152067722</v>
      </c>
      <c r="E781" s="6">
        <f t="shared" si="61"/>
        <v>-6.3697152067721419E-2</v>
      </c>
      <c r="F781" s="6">
        <f t="shared" si="62"/>
        <v>6.3697152067721419E-2</v>
      </c>
      <c r="G781" s="6">
        <f t="shared" si="63"/>
        <v>4.057327181538427E-3</v>
      </c>
      <c r="H781" s="41">
        <f t="shared" si="64"/>
        <v>4.159216443529512E-3</v>
      </c>
    </row>
    <row r="782" spans="2:8">
      <c r="B782" s="48">
        <v>44914.291666666664</v>
      </c>
      <c r="C782" s="6">
        <v>15.181900000000001</v>
      </c>
      <c r="D782" s="40">
        <f t="shared" si="60"/>
        <v>15.315336971520678</v>
      </c>
      <c r="E782" s="6">
        <f t="shared" si="61"/>
        <v>-0.13343697152067691</v>
      </c>
      <c r="F782" s="6">
        <f t="shared" si="62"/>
        <v>0.13343697152067691</v>
      </c>
      <c r="G782" s="6">
        <f t="shared" si="63"/>
        <v>1.7805425368609941E-2</v>
      </c>
      <c r="H782" s="41">
        <f t="shared" si="64"/>
        <v>8.7892142301475382E-3</v>
      </c>
    </row>
    <row r="783" spans="2:8">
      <c r="B783" s="48">
        <v>44915.291666666664</v>
      </c>
      <c r="C783" s="6">
        <v>15.1447</v>
      </c>
      <c r="D783" s="40">
        <f t="shared" si="60"/>
        <v>15.183234369715208</v>
      </c>
      <c r="E783" s="6">
        <f t="shared" si="61"/>
        <v>-3.8534369715208072E-2</v>
      </c>
      <c r="F783" s="6">
        <f t="shared" si="62"/>
        <v>3.8534369715208072E-2</v>
      </c>
      <c r="G783" s="6">
        <f t="shared" si="63"/>
        <v>1.4848976493483451E-3</v>
      </c>
      <c r="H783" s="41">
        <f t="shared" si="64"/>
        <v>2.5444128781163095E-3</v>
      </c>
    </row>
    <row r="784" spans="2:8">
      <c r="B784" s="48">
        <v>44916.291666666664</v>
      </c>
      <c r="C784" s="6">
        <v>15.129099999999999</v>
      </c>
      <c r="D784" s="40">
        <f t="shared" si="60"/>
        <v>15.145085343697151</v>
      </c>
      <c r="E784" s="6">
        <f t="shared" si="61"/>
        <v>-1.5985343697151322E-2</v>
      </c>
      <c r="F784" s="6">
        <f t="shared" si="62"/>
        <v>1.5985343697151322E-2</v>
      </c>
      <c r="G784" s="6">
        <f t="shared" si="63"/>
        <v>2.5553121311605549E-4</v>
      </c>
      <c r="H784" s="41">
        <f t="shared" si="64"/>
        <v>1.056595811856047E-3</v>
      </c>
    </row>
    <row r="785" spans="2:8">
      <c r="B785" s="48">
        <v>44917.291666666664</v>
      </c>
      <c r="C785" s="6">
        <v>15.0021</v>
      </c>
      <c r="D785" s="40">
        <f t="shared" si="60"/>
        <v>15.12925985343697</v>
      </c>
      <c r="E785" s="6">
        <f t="shared" si="61"/>
        <v>-0.12715985343696978</v>
      </c>
      <c r="F785" s="6">
        <f t="shared" si="62"/>
        <v>0.12715985343696978</v>
      </c>
      <c r="G785" s="6">
        <f t="shared" si="63"/>
        <v>1.6169628326111636E-2</v>
      </c>
      <c r="H785" s="41">
        <f t="shared" si="64"/>
        <v>8.4761369032981902E-3</v>
      </c>
    </row>
    <row r="786" spans="2:8">
      <c r="B786" s="48">
        <v>44918.291666666664</v>
      </c>
      <c r="C786" s="6">
        <v>15.035299999999999</v>
      </c>
      <c r="D786" s="40">
        <f t="shared" si="60"/>
        <v>15.00337159853437</v>
      </c>
      <c r="E786" s="6">
        <f t="shared" si="61"/>
        <v>3.1928401465629364E-2</v>
      </c>
      <c r="F786" s="6">
        <f t="shared" si="62"/>
        <v>3.1928401465629364E-2</v>
      </c>
      <c r="G786" s="6">
        <f t="shared" si="63"/>
        <v>1.0194228201504032E-3</v>
      </c>
      <c r="H786" s="41">
        <f t="shared" si="64"/>
        <v>2.1235626469461445E-3</v>
      </c>
    </row>
    <row r="787" spans="2:8">
      <c r="B787" s="48">
        <v>44922.291666666664</v>
      </c>
      <c r="C787" s="6">
        <v>14.761699999999999</v>
      </c>
      <c r="D787" s="40">
        <f t="shared" si="60"/>
        <v>15.034980715985343</v>
      </c>
      <c r="E787" s="6">
        <f t="shared" si="61"/>
        <v>-0.27328071598534365</v>
      </c>
      <c r="F787" s="6">
        <f t="shared" si="62"/>
        <v>0.27328071598534365</v>
      </c>
      <c r="G787" s="6">
        <f t="shared" si="63"/>
        <v>7.4682349729462055E-2</v>
      </c>
      <c r="H787" s="41">
        <f t="shared" si="64"/>
        <v>1.8512821422013971E-2</v>
      </c>
    </row>
    <row r="788" spans="2:8">
      <c r="B788" s="48">
        <v>44923.291666666664</v>
      </c>
      <c r="C788" s="6">
        <v>14.626899999999999</v>
      </c>
      <c r="D788" s="40">
        <f t="shared" si="60"/>
        <v>14.764432807159853</v>
      </c>
      <c r="E788" s="6">
        <f t="shared" si="61"/>
        <v>-0.13753280715985383</v>
      </c>
      <c r="F788" s="6">
        <f t="shared" si="62"/>
        <v>0.13753280715985383</v>
      </c>
      <c r="G788" s="6">
        <f t="shared" si="63"/>
        <v>1.8915273045269541E-2</v>
      </c>
      <c r="H788" s="41">
        <f t="shared" si="64"/>
        <v>9.4027310749272806E-3</v>
      </c>
    </row>
    <row r="789" spans="2:8">
      <c r="B789" s="48">
        <v>44924.291666666664</v>
      </c>
      <c r="C789" s="6">
        <v>14.9864</v>
      </c>
      <c r="D789" s="40">
        <f t="shared" si="60"/>
        <v>14.628275328071597</v>
      </c>
      <c r="E789" s="6">
        <f t="shared" si="61"/>
        <v>0.3581246719284028</v>
      </c>
      <c r="F789" s="6">
        <f t="shared" si="62"/>
        <v>0.3581246719284028</v>
      </c>
      <c r="G789" s="6">
        <f t="shared" si="63"/>
        <v>0.12825328064382613</v>
      </c>
      <c r="H789" s="41">
        <f t="shared" si="64"/>
        <v>2.3896644419500533E-2</v>
      </c>
    </row>
    <row r="790" spans="2:8">
      <c r="B790" s="48">
        <v>44925.291666666664</v>
      </c>
      <c r="C790" s="6">
        <v>14.9063</v>
      </c>
      <c r="D790" s="40">
        <f t="shared" si="60"/>
        <v>14.982818753280714</v>
      </c>
      <c r="E790" s="6">
        <f t="shared" si="61"/>
        <v>-7.6518753280714336E-2</v>
      </c>
      <c r="F790" s="6">
        <f t="shared" si="62"/>
        <v>7.6518753280714336E-2</v>
      </c>
      <c r="G790" s="6">
        <f t="shared" si="63"/>
        <v>5.8551196036348311E-3</v>
      </c>
      <c r="H790" s="41">
        <f t="shared" si="64"/>
        <v>5.1333163347520401E-3</v>
      </c>
    </row>
    <row r="791" spans="2:8">
      <c r="B791" s="48">
        <v>44929.291666666664</v>
      </c>
      <c r="C791" s="6">
        <v>14.9786</v>
      </c>
      <c r="D791" s="40">
        <f t="shared" si="60"/>
        <v>14.907065187532806</v>
      </c>
      <c r="E791" s="6">
        <f t="shared" si="61"/>
        <v>7.1534812467193731E-2</v>
      </c>
      <c r="F791" s="6">
        <f t="shared" si="62"/>
        <v>7.1534812467193731E-2</v>
      </c>
      <c r="G791" s="6">
        <f t="shared" si="63"/>
        <v>5.1172293947165754E-3</v>
      </c>
      <c r="H791" s="41">
        <f t="shared" si="64"/>
        <v>4.7758009738689683E-3</v>
      </c>
    </row>
    <row r="792" spans="2:8">
      <c r="B792" s="48">
        <v>44930.291666666664</v>
      </c>
      <c r="C792" s="6">
        <v>15.2034</v>
      </c>
      <c r="D792" s="40">
        <f t="shared" si="60"/>
        <v>14.977884651875328</v>
      </c>
      <c r="E792" s="6">
        <f t="shared" si="61"/>
        <v>0.22551534812467189</v>
      </c>
      <c r="F792" s="6">
        <f t="shared" si="62"/>
        <v>0.22551534812467189</v>
      </c>
      <c r="G792" s="6">
        <f t="shared" si="63"/>
        <v>5.0857172239791949E-2</v>
      </c>
      <c r="H792" s="41">
        <f t="shared" si="64"/>
        <v>1.4833218104152484E-2</v>
      </c>
    </row>
    <row r="793" spans="2:8">
      <c r="B793" s="48">
        <v>44931.291666666664</v>
      </c>
      <c r="C793" s="6">
        <v>15.1447</v>
      </c>
      <c r="D793" s="40">
        <f t="shared" si="60"/>
        <v>15.201144846518753</v>
      </c>
      <c r="E793" s="6">
        <f t="shared" si="61"/>
        <v>-5.6444846518752811E-2</v>
      </c>
      <c r="F793" s="6">
        <f t="shared" si="62"/>
        <v>5.6444846518752811E-2</v>
      </c>
      <c r="G793" s="6">
        <f t="shared" si="63"/>
        <v>3.1860206985255615E-3</v>
      </c>
      <c r="H793" s="41">
        <f t="shared" si="64"/>
        <v>3.72703629116145E-3</v>
      </c>
    </row>
    <row r="794" spans="2:8">
      <c r="B794" s="48">
        <v>44932.291666666664</v>
      </c>
      <c r="C794" s="6">
        <v>15.9049</v>
      </c>
      <c r="D794" s="40">
        <f t="shared" si="60"/>
        <v>15.145264448465188</v>
      </c>
      <c r="E794" s="6">
        <f t="shared" si="61"/>
        <v>0.75963555153481188</v>
      </c>
      <c r="F794" s="6">
        <f t="shared" si="62"/>
        <v>0.75963555153481188</v>
      </c>
      <c r="G794" s="6">
        <f t="shared" si="63"/>
        <v>0.57704617115559786</v>
      </c>
      <c r="H794" s="41">
        <f t="shared" si="64"/>
        <v>4.7761102021063442E-2</v>
      </c>
    </row>
    <row r="795" spans="2:8">
      <c r="B795" s="48">
        <v>44935.291666666664</v>
      </c>
      <c r="C795" s="6">
        <v>16.145299999999999</v>
      </c>
      <c r="D795" s="40">
        <f t="shared" si="60"/>
        <v>15.897303644484651</v>
      </c>
      <c r="E795" s="6">
        <f t="shared" si="61"/>
        <v>0.24799635551534749</v>
      </c>
      <c r="F795" s="6">
        <f t="shared" si="62"/>
        <v>0.24799635551534749</v>
      </c>
      <c r="G795" s="6">
        <f t="shared" si="63"/>
        <v>6.1502192348894626E-2</v>
      </c>
      <c r="H795" s="41">
        <f t="shared" si="64"/>
        <v>1.5360281661867385E-2</v>
      </c>
    </row>
    <row r="796" spans="2:8">
      <c r="B796" s="48">
        <v>44936.291666666664</v>
      </c>
      <c r="C796" s="6">
        <v>16.0397</v>
      </c>
      <c r="D796" s="40">
        <f t="shared" si="60"/>
        <v>16.142820036444846</v>
      </c>
      <c r="E796" s="6">
        <f t="shared" si="61"/>
        <v>-0.10312003644484591</v>
      </c>
      <c r="F796" s="6">
        <f t="shared" si="62"/>
        <v>0.10312003644484591</v>
      </c>
      <c r="G796" s="6">
        <f t="shared" si="63"/>
        <v>1.0633741916386349E-2</v>
      </c>
      <c r="H796" s="41">
        <f t="shared" si="64"/>
        <v>6.4290501970015596E-3</v>
      </c>
    </row>
    <row r="797" spans="2:8">
      <c r="B797" s="48">
        <v>44937.291666666664</v>
      </c>
      <c r="C797" s="6">
        <v>16.471599999999999</v>
      </c>
      <c r="D797" s="40">
        <f t="shared" si="60"/>
        <v>16.040731200364448</v>
      </c>
      <c r="E797" s="6">
        <f t="shared" si="61"/>
        <v>0.43086879963555091</v>
      </c>
      <c r="F797" s="6">
        <f t="shared" si="62"/>
        <v>0.43086879963555091</v>
      </c>
      <c r="G797" s="6">
        <f t="shared" si="63"/>
        <v>0.18564792249938053</v>
      </c>
      <c r="H797" s="41">
        <f t="shared" si="64"/>
        <v>2.6158284540393827E-2</v>
      </c>
    </row>
    <row r="798" spans="2:8">
      <c r="B798" s="48">
        <v>44938.291666666664</v>
      </c>
      <c r="C798" s="6">
        <v>16.819400000000002</v>
      </c>
      <c r="D798" s="40">
        <f t="shared" si="60"/>
        <v>16.467291312003645</v>
      </c>
      <c r="E798" s="6">
        <f t="shared" si="61"/>
        <v>0.3521086879963562</v>
      </c>
      <c r="F798" s="6">
        <f t="shared" si="62"/>
        <v>0.3521086879963562</v>
      </c>
      <c r="G798" s="6">
        <f t="shared" si="63"/>
        <v>0.12398052816251531</v>
      </c>
      <c r="H798" s="41">
        <f t="shared" si="64"/>
        <v>2.0934675909744471E-2</v>
      </c>
    </row>
    <row r="799" spans="2:8">
      <c r="B799" s="48">
        <v>44939.291666666664</v>
      </c>
      <c r="C799" s="6">
        <v>16.756900000000002</v>
      </c>
      <c r="D799" s="40">
        <f t="shared" si="60"/>
        <v>16.815878913120038</v>
      </c>
      <c r="E799" s="6">
        <f t="shared" si="61"/>
        <v>-5.8978913120036225E-2</v>
      </c>
      <c r="F799" s="6">
        <f t="shared" si="62"/>
        <v>5.8978913120036225E-2</v>
      </c>
      <c r="G799" s="6">
        <f t="shared" si="63"/>
        <v>3.4785121928207811E-3</v>
      </c>
      <c r="H799" s="41">
        <f t="shared" si="64"/>
        <v>3.519679243776368E-3</v>
      </c>
    </row>
    <row r="800" spans="2:8">
      <c r="B800" s="48">
        <v>44943.291666666664</v>
      </c>
      <c r="C800" s="6">
        <v>16.9543</v>
      </c>
      <c r="D800" s="40">
        <f t="shared" si="60"/>
        <v>16.757489789131203</v>
      </c>
      <c r="E800" s="6">
        <f t="shared" si="61"/>
        <v>0.19681021086879724</v>
      </c>
      <c r="F800" s="6">
        <f t="shared" si="62"/>
        <v>0.19681021086879724</v>
      </c>
      <c r="G800" s="6">
        <f t="shared" si="63"/>
        <v>3.8734259102220434E-2</v>
      </c>
      <c r="H800" s="41">
        <f t="shared" si="64"/>
        <v>1.160827700753185E-2</v>
      </c>
    </row>
    <row r="801" spans="2:8">
      <c r="B801" s="48">
        <v>44944.291666666664</v>
      </c>
      <c r="C801" s="6">
        <v>16.938700000000001</v>
      </c>
      <c r="D801" s="40">
        <f t="shared" si="60"/>
        <v>16.952331897891312</v>
      </c>
      <c r="E801" s="6">
        <f t="shared" si="61"/>
        <v>-1.3631897891311695E-2</v>
      </c>
      <c r="F801" s="6">
        <f t="shared" si="62"/>
        <v>1.3631897891311695E-2</v>
      </c>
      <c r="G801" s="6">
        <f t="shared" si="63"/>
        <v>1.8582864011914825E-4</v>
      </c>
      <c r="H801" s="41">
        <f t="shared" si="64"/>
        <v>8.0477828235411776E-4</v>
      </c>
    </row>
    <row r="802" spans="2:8">
      <c r="B802" s="48">
        <v>44945.291666666664</v>
      </c>
      <c r="C802" s="6">
        <v>17.1907</v>
      </c>
      <c r="D802" s="40">
        <f t="shared" si="60"/>
        <v>16.938836318978915</v>
      </c>
      <c r="E802" s="6">
        <f t="shared" si="61"/>
        <v>0.25186368102108503</v>
      </c>
      <c r="F802" s="6">
        <f t="shared" si="62"/>
        <v>0.25186368102108503</v>
      </c>
      <c r="G802" s="6">
        <f t="shared" si="63"/>
        <v>6.3435313817490874E-2</v>
      </c>
      <c r="H802" s="41">
        <f t="shared" si="64"/>
        <v>1.4651159116329471E-2</v>
      </c>
    </row>
    <row r="803" spans="2:8">
      <c r="B803" s="48">
        <v>44946.291666666664</v>
      </c>
      <c r="C803" s="6">
        <v>17.448699999999999</v>
      </c>
      <c r="D803" s="40">
        <f t="shared" si="60"/>
        <v>17.188181363189788</v>
      </c>
      <c r="E803" s="6">
        <f t="shared" si="61"/>
        <v>0.26051863681021104</v>
      </c>
      <c r="F803" s="6">
        <f t="shared" si="62"/>
        <v>0.26051863681021104</v>
      </c>
      <c r="G803" s="6">
        <f t="shared" si="63"/>
        <v>6.7869960125450643E-2</v>
      </c>
      <c r="H803" s="41">
        <f t="shared" si="64"/>
        <v>1.4930547078591016E-2</v>
      </c>
    </row>
    <row r="804" spans="2:8">
      <c r="B804" s="48">
        <v>44949.291666666664</v>
      </c>
      <c r="C804" s="6">
        <v>17.374400000000001</v>
      </c>
      <c r="D804" s="40">
        <f t="shared" si="60"/>
        <v>17.446094813631898</v>
      </c>
      <c r="E804" s="6">
        <f t="shared" si="61"/>
        <v>-7.1694813631896892E-2</v>
      </c>
      <c r="F804" s="6">
        <f t="shared" si="62"/>
        <v>7.1694813631896892E-2</v>
      </c>
      <c r="G804" s="6">
        <f t="shared" si="63"/>
        <v>5.1401463017124284E-3</v>
      </c>
      <c r="H804" s="41">
        <f t="shared" si="64"/>
        <v>4.1264627055838986E-3</v>
      </c>
    </row>
    <row r="805" spans="2:8">
      <c r="B805" s="48">
        <v>44950.291666666664</v>
      </c>
      <c r="C805" s="6">
        <v>17.4526</v>
      </c>
      <c r="D805" s="40">
        <f t="shared" si="60"/>
        <v>17.37511694813632</v>
      </c>
      <c r="E805" s="6">
        <f t="shared" si="61"/>
        <v>7.748305186368043E-2</v>
      </c>
      <c r="F805" s="6">
        <f t="shared" si="62"/>
        <v>7.748305186368043E-2</v>
      </c>
      <c r="G805" s="6">
        <f t="shared" si="63"/>
        <v>6.0036233261097915E-3</v>
      </c>
      <c r="H805" s="41">
        <f t="shared" si="64"/>
        <v>4.4396280132289988E-3</v>
      </c>
    </row>
    <row r="806" spans="2:8">
      <c r="B806" s="48">
        <v>44951.291666666664</v>
      </c>
      <c r="C806" s="6">
        <v>17.499500000000001</v>
      </c>
      <c r="D806" s="40">
        <f t="shared" si="60"/>
        <v>17.451825169481364</v>
      </c>
      <c r="E806" s="6">
        <f t="shared" si="61"/>
        <v>4.7674830518637634E-2</v>
      </c>
      <c r="F806" s="6">
        <f t="shared" si="62"/>
        <v>4.7674830518637634E-2</v>
      </c>
      <c r="G806" s="6">
        <f t="shared" si="63"/>
        <v>2.2728894649808222E-3</v>
      </c>
      <c r="H806" s="41">
        <f t="shared" si="64"/>
        <v>2.7243538683183882E-3</v>
      </c>
    </row>
    <row r="807" spans="2:8">
      <c r="B807" s="48">
        <v>44952.291666666664</v>
      </c>
      <c r="C807" s="6">
        <v>17.417400000000001</v>
      </c>
      <c r="D807" s="40">
        <f t="shared" si="60"/>
        <v>17.499023251694815</v>
      </c>
      <c r="E807" s="6">
        <f t="shared" si="61"/>
        <v>-8.1623251694814769E-2</v>
      </c>
      <c r="F807" s="6">
        <f t="shared" si="62"/>
        <v>8.1623251694814769E-2</v>
      </c>
      <c r="G807" s="6">
        <f t="shared" si="63"/>
        <v>6.6623552172350824E-3</v>
      </c>
      <c r="H807" s="41">
        <f t="shared" si="64"/>
        <v>4.6863051715419508E-3</v>
      </c>
    </row>
    <row r="808" spans="2:8">
      <c r="B808" s="48">
        <v>44953.291666666664</v>
      </c>
      <c r="C808" s="6">
        <v>17.706600000000002</v>
      </c>
      <c r="D808" s="40">
        <f t="shared" si="60"/>
        <v>17.418216232516947</v>
      </c>
      <c r="E808" s="6">
        <f t="shared" si="61"/>
        <v>0.2883837674830545</v>
      </c>
      <c r="F808" s="6">
        <f t="shared" si="62"/>
        <v>0.2883837674830545</v>
      </c>
      <c r="G808" s="6">
        <f t="shared" si="63"/>
        <v>8.3165197347720446E-2</v>
      </c>
      <c r="H808" s="41">
        <f t="shared" si="64"/>
        <v>1.6286795177112175E-2</v>
      </c>
    </row>
    <row r="809" spans="2:8">
      <c r="B809" s="48">
        <v>44956.291666666664</v>
      </c>
      <c r="C809" s="6">
        <v>17.456499999999998</v>
      </c>
      <c r="D809" s="40">
        <f t="shared" si="60"/>
        <v>17.703716162325172</v>
      </c>
      <c r="E809" s="6">
        <f t="shared" si="61"/>
        <v>-0.24721616232517363</v>
      </c>
      <c r="F809" s="6">
        <f t="shared" si="62"/>
        <v>0.24721616232517363</v>
      </c>
      <c r="G809" s="6">
        <f t="shared" si="63"/>
        <v>6.1115830914786597E-2</v>
      </c>
      <c r="H809" s="41">
        <f t="shared" si="64"/>
        <v>1.4161840135489568E-2</v>
      </c>
    </row>
    <row r="810" spans="2:8">
      <c r="B810" s="48">
        <v>44957.291666666664</v>
      </c>
      <c r="C810" s="6">
        <v>17.4819</v>
      </c>
      <c r="D810" s="40">
        <f t="shared" si="60"/>
        <v>17.458972161623247</v>
      </c>
      <c r="E810" s="6">
        <f t="shared" si="61"/>
        <v>2.2927838376752163E-2</v>
      </c>
      <c r="F810" s="6">
        <f t="shared" si="62"/>
        <v>2.2927838376752163E-2</v>
      </c>
      <c r="G810" s="6">
        <f t="shared" si="63"/>
        <v>5.2568577263046928E-4</v>
      </c>
      <c r="H810" s="41">
        <f t="shared" si="64"/>
        <v>1.3115186779899303E-3</v>
      </c>
    </row>
    <row r="811" spans="2:8">
      <c r="B811" s="48">
        <v>44958.291666666664</v>
      </c>
      <c r="C811" s="6">
        <v>17.499500000000001</v>
      </c>
      <c r="D811" s="40">
        <f t="shared" si="60"/>
        <v>17.481670721616233</v>
      </c>
      <c r="E811" s="6">
        <f t="shared" si="61"/>
        <v>1.7829278383768354E-2</v>
      </c>
      <c r="F811" s="6">
        <f t="shared" si="62"/>
        <v>1.7829278383768354E-2</v>
      </c>
      <c r="G811" s="6">
        <f t="shared" si="63"/>
        <v>3.1788316768590952E-4</v>
      </c>
      <c r="H811" s="41">
        <f t="shared" si="64"/>
        <v>1.0188450175015488E-3</v>
      </c>
    </row>
    <row r="812" spans="2:8">
      <c r="B812" s="48">
        <v>44959.291666666664</v>
      </c>
      <c r="C812" s="6">
        <v>18.329999999999998</v>
      </c>
      <c r="D812" s="40">
        <f t="shared" si="60"/>
        <v>17.499321707216165</v>
      </c>
      <c r="E812" s="6">
        <f t="shared" si="61"/>
        <v>0.83067829278383343</v>
      </c>
      <c r="F812" s="6">
        <f t="shared" si="62"/>
        <v>0.83067829278383343</v>
      </c>
      <c r="G812" s="6">
        <f t="shared" si="63"/>
        <v>0.69002642610226406</v>
      </c>
      <c r="H812" s="41">
        <f t="shared" si="64"/>
        <v>4.5317964690880168E-2</v>
      </c>
    </row>
    <row r="813" spans="2:8">
      <c r="B813" s="48">
        <v>44960.291666666664</v>
      </c>
      <c r="C813" s="6">
        <v>18.199100000000001</v>
      </c>
      <c r="D813" s="40">
        <f t="shared" si="60"/>
        <v>18.321693217072163</v>
      </c>
      <c r="E813" s="6">
        <f t="shared" si="61"/>
        <v>-0.12259321707216131</v>
      </c>
      <c r="F813" s="6">
        <f t="shared" si="62"/>
        <v>0.12259321707216131</v>
      </c>
      <c r="G813" s="6">
        <f t="shared" si="63"/>
        <v>1.5029096872102063E-2</v>
      </c>
      <c r="H813" s="41">
        <f t="shared" si="64"/>
        <v>6.7362241579067813E-3</v>
      </c>
    </row>
    <row r="814" spans="2:8">
      <c r="B814" s="48">
        <v>44963.291666666664</v>
      </c>
      <c r="C814" s="6">
        <v>17.610900000000001</v>
      </c>
      <c r="D814" s="40">
        <f t="shared" si="60"/>
        <v>18.200325932170724</v>
      </c>
      <c r="E814" s="6">
        <f t="shared" si="61"/>
        <v>-0.58942593217072314</v>
      </c>
      <c r="F814" s="6">
        <f t="shared" si="62"/>
        <v>0.58942593217072314</v>
      </c>
      <c r="G814" s="6">
        <f t="shared" si="63"/>
        <v>0.34742292951532594</v>
      </c>
      <c r="H814" s="41">
        <f t="shared" si="64"/>
        <v>3.3469381585877103E-2</v>
      </c>
    </row>
    <row r="815" spans="2:8">
      <c r="B815" s="48">
        <v>44964.291666666664</v>
      </c>
      <c r="C815" s="6">
        <v>17.8552</v>
      </c>
      <c r="D815" s="40">
        <f t="shared" si="60"/>
        <v>17.616794259321708</v>
      </c>
      <c r="E815" s="6">
        <f t="shared" si="61"/>
        <v>0.23840574067829223</v>
      </c>
      <c r="F815" s="6">
        <f t="shared" si="62"/>
        <v>0.23840574067829223</v>
      </c>
      <c r="G815" s="6">
        <f t="shared" si="63"/>
        <v>5.6837297188365124E-2</v>
      </c>
      <c r="H815" s="41">
        <f t="shared" si="64"/>
        <v>1.335217419453673E-2</v>
      </c>
    </row>
    <row r="816" spans="2:8">
      <c r="B816" s="48">
        <v>44965.291666666664</v>
      </c>
      <c r="C816" s="6">
        <v>17.669499999999999</v>
      </c>
      <c r="D816" s="40">
        <f t="shared" si="60"/>
        <v>17.852815942593217</v>
      </c>
      <c r="E816" s="6">
        <f t="shared" si="61"/>
        <v>-0.18331594259321804</v>
      </c>
      <c r="F816" s="6">
        <f t="shared" si="62"/>
        <v>0.18331594259321804</v>
      </c>
      <c r="G816" s="6">
        <f t="shared" si="63"/>
        <v>3.3604734808840013E-2</v>
      </c>
      <c r="H816" s="41">
        <f t="shared" si="64"/>
        <v>1.0374710240426613E-2</v>
      </c>
    </row>
    <row r="817" spans="2:8">
      <c r="B817" s="48">
        <v>44966.291666666664</v>
      </c>
      <c r="C817" s="6">
        <v>17.610900000000001</v>
      </c>
      <c r="D817" s="40">
        <f t="shared" si="60"/>
        <v>17.671333159425934</v>
      </c>
      <c r="E817" s="6">
        <f t="shared" si="61"/>
        <v>-6.0433159425933525E-2</v>
      </c>
      <c r="F817" s="6">
        <f t="shared" si="62"/>
        <v>6.0433159425933525E-2</v>
      </c>
      <c r="G817" s="6">
        <f t="shared" si="63"/>
        <v>3.6521667582002982E-3</v>
      </c>
      <c r="H817" s="41">
        <f t="shared" si="64"/>
        <v>3.4315770020801619E-3</v>
      </c>
    </row>
    <row r="818" spans="2:8">
      <c r="B818" s="48">
        <v>44967.291666666664</v>
      </c>
      <c r="C818" s="6">
        <v>17.610900000000001</v>
      </c>
      <c r="D818" s="40">
        <f t="shared" si="60"/>
        <v>17.611504331594261</v>
      </c>
      <c r="E818" s="6">
        <f t="shared" si="61"/>
        <v>-6.0433159426054317E-4</v>
      </c>
      <c r="F818" s="6">
        <f t="shared" si="62"/>
        <v>6.0433159426054317E-4</v>
      </c>
      <c r="G818" s="6">
        <f t="shared" si="63"/>
        <v>3.6521667582148976E-7</v>
      </c>
      <c r="H818" s="41">
        <f t="shared" si="64"/>
        <v>3.4315770020870206E-5</v>
      </c>
    </row>
    <row r="819" spans="2:8">
      <c r="B819" s="48">
        <v>44970.291666666664</v>
      </c>
      <c r="C819" s="6">
        <v>17.517099999999999</v>
      </c>
      <c r="D819" s="40">
        <f t="shared" si="60"/>
        <v>17.610906043315943</v>
      </c>
      <c r="E819" s="6">
        <f t="shared" si="61"/>
        <v>-9.3806043315943555E-2</v>
      </c>
      <c r="F819" s="6">
        <f t="shared" si="62"/>
        <v>9.3806043315943555E-2</v>
      </c>
      <c r="G819" s="6">
        <f t="shared" si="63"/>
        <v>8.799573762592678E-3</v>
      </c>
      <c r="H819" s="41">
        <f t="shared" si="64"/>
        <v>5.3551126222915642E-3</v>
      </c>
    </row>
    <row r="820" spans="2:8">
      <c r="B820" s="48">
        <v>44971.291666666664</v>
      </c>
      <c r="C820" s="6">
        <v>17.458500000000001</v>
      </c>
      <c r="D820" s="40">
        <f t="shared" si="60"/>
        <v>17.51803806043316</v>
      </c>
      <c r="E820" s="6">
        <f t="shared" si="61"/>
        <v>-5.953806043315879E-2</v>
      </c>
      <c r="F820" s="6">
        <f t="shared" si="62"/>
        <v>5.953806043315879E-2</v>
      </c>
      <c r="G820" s="6">
        <f t="shared" si="63"/>
        <v>3.5447806401424681E-3</v>
      </c>
      <c r="H820" s="41">
        <f t="shared" si="64"/>
        <v>3.4102620748150637E-3</v>
      </c>
    </row>
    <row r="821" spans="2:8">
      <c r="B821" s="48">
        <v>44972.291666666664</v>
      </c>
      <c r="C821" s="6">
        <v>17.278700000000001</v>
      </c>
      <c r="D821" s="40">
        <f t="shared" si="60"/>
        <v>17.459095380604332</v>
      </c>
      <c r="E821" s="6">
        <f t="shared" si="61"/>
        <v>-0.18039538060433102</v>
      </c>
      <c r="F821" s="6">
        <f t="shared" si="62"/>
        <v>0.18039538060433102</v>
      </c>
      <c r="G821" s="6">
        <f t="shared" si="63"/>
        <v>3.2542493343381447E-2</v>
      </c>
      <c r="H821" s="41">
        <f t="shared" si="64"/>
        <v>1.0440332930390076E-2</v>
      </c>
    </row>
    <row r="822" spans="2:8">
      <c r="B822" s="48">
        <v>44973.291666666664</v>
      </c>
      <c r="C822" s="6">
        <v>17.1067</v>
      </c>
      <c r="D822" s="40">
        <f t="shared" si="60"/>
        <v>17.280503953806043</v>
      </c>
      <c r="E822" s="6">
        <f t="shared" si="61"/>
        <v>-0.17380395380604341</v>
      </c>
      <c r="F822" s="6">
        <f t="shared" si="62"/>
        <v>0.17380395380604341</v>
      </c>
      <c r="G822" s="6">
        <f t="shared" si="63"/>
        <v>3.0207814358613271E-2</v>
      </c>
      <c r="H822" s="41">
        <f t="shared" si="64"/>
        <v>1.0159993090779836E-2</v>
      </c>
    </row>
    <row r="823" spans="2:8">
      <c r="B823" s="48">
        <v>44974.291666666664</v>
      </c>
      <c r="C823" s="6">
        <v>16.6221</v>
      </c>
      <c r="D823" s="40">
        <f t="shared" si="60"/>
        <v>17.108438039538061</v>
      </c>
      <c r="E823" s="6">
        <f t="shared" si="61"/>
        <v>-0.48633803953806165</v>
      </c>
      <c r="F823" s="6">
        <f t="shared" si="62"/>
        <v>0.48633803953806165</v>
      </c>
      <c r="G823" s="6">
        <f t="shared" si="63"/>
        <v>0.23652468870172522</v>
      </c>
      <c r="H823" s="41">
        <f t="shared" si="64"/>
        <v>2.9258519653838064E-2</v>
      </c>
    </row>
    <row r="824" spans="2:8">
      <c r="B824" s="48">
        <v>44978.291666666664</v>
      </c>
      <c r="C824" s="6">
        <v>16.266400000000001</v>
      </c>
      <c r="D824" s="40">
        <f t="shared" si="60"/>
        <v>16.626963380395381</v>
      </c>
      <c r="E824" s="6">
        <f t="shared" si="61"/>
        <v>-0.36056338039538005</v>
      </c>
      <c r="F824" s="6">
        <f t="shared" si="62"/>
        <v>0.36056338039538005</v>
      </c>
      <c r="G824" s="6">
        <f t="shared" si="63"/>
        <v>0.13000595128214354</v>
      </c>
      <c r="H824" s="41">
        <f t="shared" si="64"/>
        <v>2.2166144961108792E-2</v>
      </c>
    </row>
    <row r="825" spans="2:8">
      <c r="B825" s="48">
        <v>44979.291666666664</v>
      </c>
      <c r="C825" s="6">
        <v>16.117899999999999</v>
      </c>
      <c r="D825" s="40">
        <f t="shared" si="60"/>
        <v>16.270005633803954</v>
      </c>
      <c r="E825" s="6">
        <f t="shared" si="61"/>
        <v>-0.1521056338039557</v>
      </c>
      <c r="F825" s="6">
        <f t="shared" si="62"/>
        <v>0.1521056338039557</v>
      </c>
      <c r="G825" s="6">
        <f t="shared" si="63"/>
        <v>2.3136123834903072E-2</v>
      </c>
      <c r="H825" s="41">
        <f t="shared" si="64"/>
        <v>9.4370627565598317E-3</v>
      </c>
    </row>
    <row r="826" spans="2:8">
      <c r="B826" s="48">
        <v>44980.291666666664</v>
      </c>
      <c r="C826" s="6">
        <v>16.157</v>
      </c>
      <c r="D826" s="40">
        <f t="shared" si="60"/>
        <v>16.119421056338037</v>
      </c>
      <c r="E826" s="6">
        <f t="shared" si="61"/>
        <v>3.7578943661962683E-2</v>
      </c>
      <c r="F826" s="6">
        <f t="shared" si="62"/>
        <v>3.7578943661962683E-2</v>
      </c>
      <c r="G826" s="6">
        <f t="shared" si="63"/>
        <v>1.4121770067489652E-3</v>
      </c>
      <c r="H826" s="41">
        <f t="shared" si="64"/>
        <v>2.3258614632643859E-3</v>
      </c>
    </row>
    <row r="827" spans="2:8">
      <c r="B827" s="48">
        <v>44981.291666666664</v>
      </c>
      <c r="C827" s="6">
        <v>16.1629</v>
      </c>
      <c r="D827" s="40">
        <f t="shared" si="60"/>
        <v>16.156624210563383</v>
      </c>
      <c r="E827" s="6">
        <f t="shared" si="61"/>
        <v>6.2757894366178846E-3</v>
      </c>
      <c r="F827" s="6">
        <f t="shared" si="62"/>
        <v>6.2757894366178846E-3</v>
      </c>
      <c r="G827" s="6">
        <f t="shared" si="63"/>
        <v>3.9385533052764624E-5</v>
      </c>
      <c r="H827" s="41">
        <f t="shared" si="64"/>
        <v>3.8828362711010306E-4</v>
      </c>
    </row>
    <row r="828" spans="2:8">
      <c r="B828" s="48">
        <v>44984.291666666664</v>
      </c>
      <c r="C828" s="6">
        <v>16.2879</v>
      </c>
      <c r="D828" s="40">
        <f t="shared" si="60"/>
        <v>16.162837242105635</v>
      </c>
      <c r="E828" s="6">
        <f t="shared" si="61"/>
        <v>0.12506275789436572</v>
      </c>
      <c r="F828" s="6">
        <f t="shared" si="62"/>
        <v>0.12506275789436572</v>
      </c>
      <c r="G828" s="6">
        <f t="shared" si="63"/>
        <v>1.5640693412144736E-2</v>
      </c>
      <c r="H828" s="41">
        <f t="shared" si="64"/>
        <v>7.6782616478714696E-3</v>
      </c>
    </row>
    <row r="829" spans="2:8">
      <c r="B829" s="48">
        <v>44985.291666666664</v>
      </c>
      <c r="C829" s="6">
        <v>16.332899999999999</v>
      </c>
      <c r="D829" s="40">
        <f t="shared" si="60"/>
        <v>16.286649372421056</v>
      </c>
      <c r="E829" s="6">
        <f t="shared" si="61"/>
        <v>4.6250627578942272E-2</v>
      </c>
      <c r="F829" s="6">
        <f t="shared" si="62"/>
        <v>4.6250627578942272E-2</v>
      </c>
      <c r="G829" s="6">
        <f t="shared" si="63"/>
        <v>2.1391205514460156E-3</v>
      </c>
      <c r="H829" s="41">
        <f t="shared" si="64"/>
        <v>2.8317462042222923E-3</v>
      </c>
    </row>
    <row r="830" spans="2:8">
      <c r="B830" s="48">
        <v>44986.291666666664</v>
      </c>
      <c r="C830" s="6">
        <v>16.342600000000001</v>
      </c>
      <c r="D830" s="40">
        <f t="shared" si="60"/>
        <v>16.332437493724207</v>
      </c>
      <c r="E830" s="6">
        <f t="shared" si="61"/>
        <v>1.0162506275793959E-2</v>
      </c>
      <c r="F830" s="6">
        <f t="shared" si="62"/>
        <v>1.0162506275793959E-2</v>
      </c>
      <c r="G830" s="6">
        <f t="shared" si="63"/>
        <v>1.0327653380555159E-4</v>
      </c>
      <c r="H830" s="41">
        <f t="shared" si="64"/>
        <v>6.2184146193347187E-4</v>
      </c>
    </row>
    <row r="831" spans="2:8">
      <c r="B831" s="48">
        <v>44987.291666666664</v>
      </c>
      <c r="C831" s="6">
        <v>16.286000000000001</v>
      </c>
      <c r="D831" s="40">
        <f t="shared" si="60"/>
        <v>16.342498374937243</v>
      </c>
      <c r="E831" s="6">
        <f t="shared" si="61"/>
        <v>-5.6498374937241636E-2</v>
      </c>
      <c r="F831" s="6">
        <f t="shared" si="62"/>
        <v>5.6498374937241636E-2</v>
      </c>
      <c r="G831" s="6">
        <f t="shared" si="63"/>
        <v>3.1920663705491338E-3</v>
      </c>
      <c r="H831" s="41">
        <f t="shared" si="64"/>
        <v>3.4691375989955565E-3</v>
      </c>
    </row>
    <row r="832" spans="2:8">
      <c r="B832" s="48">
        <v>44988.291666666664</v>
      </c>
      <c r="C832" s="6">
        <v>16.754999999999999</v>
      </c>
      <c r="D832" s="40">
        <f t="shared" si="60"/>
        <v>16.286564983749376</v>
      </c>
      <c r="E832" s="6">
        <f t="shared" si="61"/>
        <v>0.46843501625062345</v>
      </c>
      <c r="F832" s="6">
        <f t="shared" si="62"/>
        <v>0.46843501625062345</v>
      </c>
      <c r="G832" s="6">
        <f t="shared" si="63"/>
        <v>0.21943136444972186</v>
      </c>
      <c r="H832" s="41">
        <f t="shared" si="64"/>
        <v>2.7957923977954251E-2</v>
      </c>
    </row>
    <row r="833" spans="2:8">
      <c r="B833" s="48">
        <v>44991.291666666664</v>
      </c>
      <c r="C833" s="6">
        <v>16.909300000000002</v>
      </c>
      <c r="D833" s="40">
        <f t="shared" si="60"/>
        <v>16.750315649837493</v>
      </c>
      <c r="E833" s="6">
        <f t="shared" si="61"/>
        <v>0.158984350162509</v>
      </c>
      <c r="F833" s="6">
        <f t="shared" si="62"/>
        <v>0.158984350162509</v>
      </c>
      <c r="G833" s="6">
        <f t="shared" si="63"/>
        <v>2.5276023596595275E-2</v>
      </c>
      <c r="H833" s="41">
        <f t="shared" si="64"/>
        <v>9.4021840148621749E-3</v>
      </c>
    </row>
    <row r="834" spans="2:8">
      <c r="B834" s="48">
        <v>44992.291666666664</v>
      </c>
      <c r="C834" s="6">
        <v>17.052</v>
      </c>
      <c r="D834" s="40">
        <f t="shared" si="60"/>
        <v>16.907710156498375</v>
      </c>
      <c r="E834" s="6">
        <f t="shared" si="61"/>
        <v>0.14428984350162466</v>
      </c>
      <c r="F834" s="6">
        <f t="shared" si="62"/>
        <v>0.14428984350162466</v>
      </c>
      <c r="G834" s="6">
        <f t="shared" si="63"/>
        <v>2.0819558937723335E-2</v>
      </c>
      <c r="H834" s="41">
        <f t="shared" si="64"/>
        <v>8.461754838237431E-3</v>
      </c>
    </row>
    <row r="835" spans="2:8">
      <c r="B835" s="48">
        <v>44993.291666666664</v>
      </c>
      <c r="C835" s="6">
        <v>17.208300000000001</v>
      </c>
      <c r="D835" s="40">
        <f t="shared" si="60"/>
        <v>17.050557101564983</v>
      </c>
      <c r="E835" s="6">
        <f t="shared" si="61"/>
        <v>0.15774289843501776</v>
      </c>
      <c r="F835" s="6">
        <f t="shared" si="62"/>
        <v>0.15774289843501776</v>
      </c>
      <c r="G835" s="6">
        <f t="shared" si="63"/>
        <v>2.4882822006680329E-2</v>
      </c>
      <c r="H835" s="41">
        <f t="shared" si="64"/>
        <v>9.1666752924471195E-3</v>
      </c>
    </row>
    <row r="836" spans="2:8">
      <c r="B836" s="48">
        <v>44994.291666666664</v>
      </c>
      <c r="C836" s="6">
        <v>16.915199999999999</v>
      </c>
      <c r="D836" s="40">
        <f t="shared" ref="D836:D899" si="65">alpha*C835+(1-alpha)*D835</f>
        <v>17.20672257101565</v>
      </c>
      <c r="E836" s="6">
        <f t="shared" ref="E836:E899" si="66">C836-D836</f>
        <v>-0.29152257101565127</v>
      </c>
      <c r="F836" s="6">
        <f t="shared" ref="F836:F899" si="67">ABS(E836)</f>
        <v>0.29152257101565127</v>
      </c>
      <c r="G836" s="6">
        <f t="shared" ref="G836:G899" si="68">E836^2</f>
        <v>8.4985409411575438E-2</v>
      </c>
      <c r="H836" s="41">
        <f t="shared" ref="H836:H899" si="69">F836/C836</f>
        <v>1.7234355550963115E-2</v>
      </c>
    </row>
    <row r="837" spans="2:8">
      <c r="B837" s="48">
        <v>44995.291666666664</v>
      </c>
      <c r="C837" s="6">
        <v>16.563500000000001</v>
      </c>
      <c r="D837" s="40">
        <f t="shared" si="65"/>
        <v>16.918115225710157</v>
      </c>
      <c r="E837" s="6">
        <f t="shared" si="66"/>
        <v>-0.35461522571015536</v>
      </c>
      <c r="F837" s="6">
        <f t="shared" si="67"/>
        <v>0.35461522571015536</v>
      </c>
      <c r="G837" s="6">
        <f t="shared" si="68"/>
        <v>0.12575195830546443</v>
      </c>
      <c r="H837" s="41">
        <f t="shared" si="69"/>
        <v>2.140943796360403E-2</v>
      </c>
    </row>
    <row r="838" spans="2:8">
      <c r="B838" s="48">
        <v>44998.291666666664</v>
      </c>
      <c r="C838" s="6">
        <v>16.719799999999999</v>
      </c>
      <c r="D838" s="40">
        <f t="shared" si="65"/>
        <v>16.567046152257102</v>
      </c>
      <c r="E838" s="6">
        <f t="shared" si="66"/>
        <v>0.15275384774289691</v>
      </c>
      <c r="F838" s="6">
        <f t="shared" si="67"/>
        <v>0.15275384774289691</v>
      </c>
      <c r="G838" s="6">
        <f t="shared" si="68"/>
        <v>2.3333738000260132E-2</v>
      </c>
      <c r="H838" s="41">
        <f t="shared" si="69"/>
        <v>9.1361049619551014E-3</v>
      </c>
    </row>
    <row r="839" spans="2:8">
      <c r="B839" s="48">
        <v>44999.291666666664</v>
      </c>
      <c r="C839" s="6">
        <v>16.696300000000001</v>
      </c>
      <c r="D839" s="40">
        <f t="shared" si="65"/>
        <v>16.71827246152257</v>
      </c>
      <c r="E839" s="6">
        <f t="shared" si="66"/>
        <v>-2.1972461522569375E-2</v>
      </c>
      <c r="F839" s="6">
        <f t="shared" si="67"/>
        <v>2.1972461522569375E-2</v>
      </c>
      <c r="G839" s="6">
        <f t="shared" si="68"/>
        <v>4.8278906536079172E-4</v>
      </c>
      <c r="H839" s="41">
        <f t="shared" si="69"/>
        <v>1.3160078294334298E-3</v>
      </c>
    </row>
    <row r="840" spans="2:8">
      <c r="B840" s="48">
        <v>45000.291666666664</v>
      </c>
      <c r="C840" s="6">
        <v>16.364100000000001</v>
      </c>
      <c r="D840" s="40">
        <f t="shared" si="65"/>
        <v>16.696519724615229</v>
      </c>
      <c r="E840" s="6">
        <f t="shared" si="66"/>
        <v>-0.33241972461522806</v>
      </c>
      <c r="F840" s="6">
        <f t="shared" si="67"/>
        <v>0.33241972461522806</v>
      </c>
      <c r="G840" s="6">
        <f t="shared" si="68"/>
        <v>0.11050287331326406</v>
      </c>
      <c r="H840" s="41">
        <f t="shared" si="69"/>
        <v>2.0313963164196508E-2</v>
      </c>
    </row>
    <row r="841" spans="2:8">
      <c r="B841" s="48">
        <v>45001.291666666664</v>
      </c>
      <c r="C841" s="6">
        <v>16.882000000000001</v>
      </c>
      <c r="D841" s="40">
        <f t="shared" si="65"/>
        <v>16.367424197246152</v>
      </c>
      <c r="E841" s="6">
        <f t="shared" si="66"/>
        <v>0.51457580275384984</v>
      </c>
      <c r="F841" s="6">
        <f t="shared" si="67"/>
        <v>0.51457580275384984</v>
      </c>
      <c r="G841" s="6">
        <f t="shared" si="68"/>
        <v>0.26478825677976897</v>
      </c>
      <c r="H841" s="41">
        <f t="shared" si="69"/>
        <v>3.048073704264008E-2</v>
      </c>
    </row>
    <row r="842" spans="2:8">
      <c r="B842" s="48">
        <v>45002.291666666664</v>
      </c>
      <c r="C842" s="6">
        <v>16.907399999999999</v>
      </c>
      <c r="D842" s="40">
        <f t="shared" si="65"/>
        <v>16.876854241972463</v>
      </c>
      <c r="E842" s="6">
        <f t="shared" si="66"/>
        <v>3.0545758027535896E-2</v>
      </c>
      <c r="F842" s="6">
        <f t="shared" si="67"/>
        <v>3.0545758027535896E-2</v>
      </c>
      <c r="G842" s="6">
        <f t="shared" si="68"/>
        <v>9.3304333347677369E-4</v>
      </c>
      <c r="H842" s="41">
        <f t="shared" si="69"/>
        <v>1.8066502257908311E-3</v>
      </c>
    </row>
    <row r="843" spans="2:8">
      <c r="B843" s="48">
        <v>45005.291666666664</v>
      </c>
      <c r="C843" s="6">
        <v>17.278700000000001</v>
      </c>
      <c r="D843" s="40">
        <f t="shared" si="65"/>
        <v>16.907094542419724</v>
      </c>
      <c r="E843" s="6">
        <f t="shared" si="66"/>
        <v>0.37160545758027652</v>
      </c>
      <c r="F843" s="6">
        <f t="shared" si="67"/>
        <v>0.37160545758027652</v>
      </c>
      <c r="G843" s="6">
        <f t="shared" si="68"/>
        <v>0.1380906161034467</v>
      </c>
      <c r="H843" s="41">
        <f t="shared" si="69"/>
        <v>2.1506563432450155E-2</v>
      </c>
    </row>
    <row r="844" spans="2:8">
      <c r="B844" s="48">
        <v>45006.291666666664</v>
      </c>
      <c r="C844" s="6">
        <v>17.464300000000001</v>
      </c>
      <c r="D844" s="40">
        <f t="shared" si="65"/>
        <v>17.2749839454242</v>
      </c>
      <c r="E844" s="6">
        <f t="shared" si="66"/>
        <v>0.18931605457580147</v>
      </c>
      <c r="F844" s="6">
        <f t="shared" si="67"/>
        <v>0.18931605457580147</v>
      </c>
      <c r="G844" s="6">
        <f t="shared" si="68"/>
        <v>3.5840568520147845E-2</v>
      </c>
      <c r="H844" s="41">
        <f t="shared" si="69"/>
        <v>1.0840174216876797E-2</v>
      </c>
    </row>
    <row r="845" spans="2:8">
      <c r="B845" s="48">
        <v>45007.291666666664</v>
      </c>
      <c r="C845" s="6">
        <v>17.087199999999999</v>
      </c>
      <c r="D845" s="40">
        <f t="shared" si="65"/>
        <v>17.462406839454243</v>
      </c>
      <c r="E845" s="6">
        <f t="shared" si="66"/>
        <v>-0.37520683945424338</v>
      </c>
      <c r="F845" s="6">
        <f t="shared" si="67"/>
        <v>0.37520683945424338</v>
      </c>
      <c r="G845" s="6">
        <f t="shared" si="68"/>
        <v>0.14078017237324236</v>
      </c>
      <c r="H845" s="41">
        <f t="shared" si="69"/>
        <v>2.1958357100885072E-2</v>
      </c>
    </row>
    <row r="846" spans="2:8">
      <c r="B846" s="48">
        <v>45008.291666666664</v>
      </c>
      <c r="C846" s="6">
        <v>17.249400000000001</v>
      </c>
      <c r="D846" s="40">
        <f t="shared" si="65"/>
        <v>17.090952068394543</v>
      </c>
      <c r="E846" s="6">
        <f t="shared" si="66"/>
        <v>0.15844793160545834</v>
      </c>
      <c r="F846" s="6">
        <f t="shared" si="67"/>
        <v>0.15844793160545834</v>
      </c>
      <c r="G846" s="6">
        <f t="shared" si="68"/>
        <v>2.5105747030048003E-2</v>
      </c>
      <c r="H846" s="41">
        <f t="shared" si="69"/>
        <v>9.1857068422935475E-3</v>
      </c>
    </row>
    <row r="847" spans="2:8">
      <c r="B847" s="48">
        <v>45009.291666666664</v>
      </c>
      <c r="C847" s="6">
        <v>17.104800000000001</v>
      </c>
      <c r="D847" s="40">
        <f t="shared" si="65"/>
        <v>17.247815520683947</v>
      </c>
      <c r="E847" s="6">
        <f t="shared" si="66"/>
        <v>-0.14301552068394585</v>
      </c>
      <c r="F847" s="6">
        <f t="shared" si="67"/>
        <v>0.14301552068394585</v>
      </c>
      <c r="G847" s="6">
        <f t="shared" si="68"/>
        <v>2.0453439156500143E-2</v>
      </c>
      <c r="H847" s="41">
        <f t="shared" si="69"/>
        <v>8.3611337568370199E-3</v>
      </c>
    </row>
    <row r="848" spans="2:8">
      <c r="B848" s="48">
        <v>45012.291666666664</v>
      </c>
      <c r="C848" s="6">
        <v>16.930800000000001</v>
      </c>
      <c r="D848" s="40">
        <f t="shared" si="65"/>
        <v>17.106230155206841</v>
      </c>
      <c r="E848" s="6">
        <f t="shared" si="66"/>
        <v>-0.1754301552068398</v>
      </c>
      <c r="F848" s="6">
        <f t="shared" si="67"/>
        <v>0.1754301552068398</v>
      </c>
      <c r="G848" s="6">
        <f t="shared" si="68"/>
        <v>3.0775739355895903E-2</v>
      </c>
      <c r="H848" s="41">
        <f t="shared" si="69"/>
        <v>1.036159869627187E-2</v>
      </c>
    </row>
    <row r="849" spans="2:8">
      <c r="B849" s="48">
        <v>45013.291666666664</v>
      </c>
      <c r="C849" s="6">
        <v>16.770600000000002</v>
      </c>
      <c r="D849" s="40">
        <f t="shared" si="65"/>
        <v>16.93255430155207</v>
      </c>
      <c r="E849" s="6">
        <f t="shared" si="66"/>
        <v>-0.16195430155206836</v>
      </c>
      <c r="F849" s="6">
        <f t="shared" si="67"/>
        <v>0.16195430155206836</v>
      </c>
      <c r="G849" s="6">
        <f t="shared" si="68"/>
        <v>2.6229195791218293E-2</v>
      </c>
      <c r="H849" s="41">
        <f t="shared" si="69"/>
        <v>9.6570368115671684E-3</v>
      </c>
    </row>
    <row r="850" spans="2:8">
      <c r="B850" s="48">
        <v>45014.291666666664</v>
      </c>
      <c r="C850" s="6">
        <v>17.171199999999999</v>
      </c>
      <c r="D850" s="40">
        <f t="shared" si="65"/>
        <v>16.772219543015524</v>
      </c>
      <c r="E850" s="6">
        <f t="shared" si="66"/>
        <v>0.39898045698447504</v>
      </c>
      <c r="F850" s="6">
        <f t="shared" si="67"/>
        <v>0.39898045698447504</v>
      </c>
      <c r="G850" s="6">
        <f t="shared" si="68"/>
        <v>0.15918540505554055</v>
      </c>
      <c r="H850" s="41">
        <f t="shared" si="69"/>
        <v>2.3235444056587489E-2</v>
      </c>
    </row>
    <row r="851" spans="2:8">
      <c r="B851" s="48">
        <v>45015.291666666664</v>
      </c>
      <c r="C851" s="6">
        <v>17.509599999999999</v>
      </c>
      <c r="D851" s="40">
        <f t="shared" si="65"/>
        <v>17.167210195430155</v>
      </c>
      <c r="E851" s="6">
        <f t="shared" si="66"/>
        <v>0.34238980456984436</v>
      </c>
      <c r="F851" s="6">
        <f t="shared" si="67"/>
        <v>0.34238980456984436</v>
      </c>
      <c r="G851" s="6">
        <f t="shared" si="68"/>
        <v>0.11723077827337622</v>
      </c>
      <c r="H851" s="41">
        <f t="shared" si="69"/>
        <v>1.9554404701983163E-2</v>
      </c>
    </row>
    <row r="852" spans="2:8">
      <c r="B852" s="48">
        <v>45016.291666666664</v>
      </c>
      <c r="C852" s="6">
        <v>17.772300000000001</v>
      </c>
      <c r="D852" s="40">
        <f t="shared" si="65"/>
        <v>17.506176101954299</v>
      </c>
      <c r="E852" s="6">
        <f t="shared" si="66"/>
        <v>0.26612389804570213</v>
      </c>
      <c r="F852" s="6">
        <f t="shared" si="67"/>
        <v>0.26612389804570213</v>
      </c>
      <c r="G852" s="6">
        <f t="shared" si="68"/>
        <v>7.0821929111039267E-2</v>
      </c>
      <c r="H852" s="41">
        <f t="shared" si="69"/>
        <v>1.4974083154442706E-2</v>
      </c>
    </row>
    <row r="853" spans="2:8">
      <c r="B853" s="48">
        <v>45019.291666666664</v>
      </c>
      <c r="C853" s="6">
        <v>17.9056</v>
      </c>
      <c r="D853" s="40">
        <f t="shared" si="65"/>
        <v>17.769638761019543</v>
      </c>
      <c r="E853" s="6">
        <f t="shared" si="66"/>
        <v>0.13596123898045676</v>
      </c>
      <c r="F853" s="6">
        <f t="shared" si="67"/>
        <v>0.13596123898045676</v>
      </c>
      <c r="G853" s="6">
        <f t="shared" si="68"/>
        <v>1.8485458505100874E-2</v>
      </c>
      <c r="H853" s="41">
        <f t="shared" si="69"/>
        <v>7.5932244091489118E-3</v>
      </c>
    </row>
    <row r="854" spans="2:8">
      <c r="B854" s="48">
        <v>45020.291666666664</v>
      </c>
      <c r="C854" s="6">
        <v>17.8429</v>
      </c>
      <c r="D854" s="40">
        <f t="shared" si="65"/>
        <v>17.904240387610198</v>
      </c>
      <c r="E854" s="6">
        <f t="shared" si="66"/>
        <v>-6.1340387610197666E-2</v>
      </c>
      <c r="F854" s="6">
        <f t="shared" si="67"/>
        <v>6.1340387610197666E-2</v>
      </c>
      <c r="G854" s="6">
        <f t="shared" si="68"/>
        <v>3.7626431521692915E-3</v>
      </c>
      <c r="H854" s="41">
        <f t="shared" si="69"/>
        <v>3.4378036984009141E-3</v>
      </c>
    </row>
    <row r="855" spans="2:8">
      <c r="B855" s="48">
        <v>45021.291666666664</v>
      </c>
      <c r="C855" s="6">
        <v>17.5762</v>
      </c>
      <c r="D855" s="40">
        <f t="shared" si="65"/>
        <v>17.843513403876102</v>
      </c>
      <c r="E855" s="6">
        <f t="shared" si="66"/>
        <v>-0.26731340387610203</v>
      </c>
      <c r="F855" s="6">
        <f t="shared" si="67"/>
        <v>0.26731340387610203</v>
      </c>
      <c r="G855" s="6">
        <f t="shared" si="68"/>
        <v>7.1456455891828044E-2</v>
      </c>
      <c r="H855" s="41">
        <f t="shared" si="69"/>
        <v>1.5208828067278595E-2</v>
      </c>
    </row>
    <row r="856" spans="2:8">
      <c r="B856" s="48">
        <v>45022.291666666664</v>
      </c>
      <c r="C856" s="6">
        <v>17.286100000000001</v>
      </c>
      <c r="D856" s="40">
        <f t="shared" si="65"/>
        <v>17.578873134038762</v>
      </c>
      <c r="E856" s="6">
        <f t="shared" si="66"/>
        <v>-0.29277313403876093</v>
      </c>
      <c r="F856" s="6">
        <f t="shared" si="67"/>
        <v>0.29277313403876093</v>
      </c>
      <c r="G856" s="6">
        <f t="shared" si="68"/>
        <v>8.5716108014878278E-2</v>
      </c>
      <c r="H856" s="41">
        <f t="shared" si="69"/>
        <v>1.6936910814976246E-2</v>
      </c>
    </row>
    <row r="857" spans="2:8">
      <c r="B857" s="48">
        <v>45026.291666666664</v>
      </c>
      <c r="C857" s="6">
        <v>17.352699999999999</v>
      </c>
      <c r="D857" s="40">
        <f t="shared" si="65"/>
        <v>17.289027731340386</v>
      </c>
      <c r="E857" s="6">
        <f t="shared" si="66"/>
        <v>6.3672268659612286E-2</v>
      </c>
      <c r="F857" s="6">
        <f t="shared" si="67"/>
        <v>6.3672268659612286E-2</v>
      </c>
      <c r="G857" s="6">
        <f t="shared" si="68"/>
        <v>4.0541577962618447E-3</v>
      </c>
      <c r="H857" s="41">
        <f t="shared" si="69"/>
        <v>3.6693003774405301E-3</v>
      </c>
    </row>
    <row r="858" spans="2:8">
      <c r="B858" s="48">
        <v>45027.291666666664</v>
      </c>
      <c r="C858" s="6">
        <v>17.4312</v>
      </c>
      <c r="D858" s="40">
        <f t="shared" si="65"/>
        <v>17.352063277313402</v>
      </c>
      <c r="E858" s="6">
        <f t="shared" si="66"/>
        <v>7.9136722686598659E-2</v>
      </c>
      <c r="F858" s="6">
        <f t="shared" si="67"/>
        <v>7.9136722686598659E-2</v>
      </c>
      <c r="G858" s="6">
        <f t="shared" si="68"/>
        <v>6.2626208775756189E-3</v>
      </c>
      <c r="H858" s="41">
        <f t="shared" si="69"/>
        <v>4.539946916253537E-3</v>
      </c>
    </row>
    <row r="859" spans="2:8">
      <c r="B859" s="48">
        <v>45028.291666666664</v>
      </c>
      <c r="C859" s="6">
        <v>17.5351</v>
      </c>
      <c r="D859" s="40">
        <f t="shared" si="65"/>
        <v>17.430408632773133</v>
      </c>
      <c r="E859" s="6">
        <f t="shared" si="66"/>
        <v>0.10469136722686656</v>
      </c>
      <c r="F859" s="6">
        <f t="shared" si="67"/>
        <v>0.10469136722686656</v>
      </c>
      <c r="G859" s="6">
        <f t="shared" si="68"/>
        <v>1.0960282371830631E-2</v>
      </c>
      <c r="H859" s="41">
        <f t="shared" si="69"/>
        <v>5.970388947132697E-3</v>
      </c>
    </row>
    <row r="860" spans="2:8">
      <c r="B860" s="48">
        <v>45029.291666666664</v>
      </c>
      <c r="C860" s="6">
        <v>17.7409</v>
      </c>
      <c r="D860" s="40">
        <f t="shared" si="65"/>
        <v>17.534053086327731</v>
      </c>
      <c r="E860" s="6">
        <f t="shared" si="66"/>
        <v>0.20684691367226904</v>
      </c>
      <c r="F860" s="6">
        <f t="shared" si="67"/>
        <v>0.20684691367226904</v>
      </c>
      <c r="G860" s="6">
        <f t="shared" si="68"/>
        <v>4.278564569574312E-2</v>
      </c>
      <c r="H860" s="41">
        <f t="shared" si="69"/>
        <v>1.1659324705751628E-2</v>
      </c>
    </row>
    <row r="861" spans="2:8">
      <c r="B861" s="48">
        <v>45030.291666666664</v>
      </c>
      <c r="C861" s="6">
        <v>17.813500000000001</v>
      </c>
      <c r="D861" s="40">
        <f t="shared" si="65"/>
        <v>17.738831530863276</v>
      </c>
      <c r="E861" s="6">
        <f t="shared" si="66"/>
        <v>7.466846913672498E-2</v>
      </c>
      <c r="F861" s="6">
        <f t="shared" si="67"/>
        <v>7.466846913672498E-2</v>
      </c>
      <c r="G861" s="6">
        <f t="shared" si="68"/>
        <v>5.5753802832220504E-3</v>
      </c>
      <c r="H861" s="41">
        <f t="shared" si="69"/>
        <v>4.1916787344836769E-3</v>
      </c>
    </row>
    <row r="862" spans="2:8">
      <c r="B862" s="48">
        <v>45033.291666666664</v>
      </c>
      <c r="C862" s="6">
        <v>17.8703</v>
      </c>
      <c r="D862" s="40">
        <f t="shared" si="65"/>
        <v>17.812753315308633</v>
      </c>
      <c r="E862" s="6">
        <f t="shared" si="66"/>
        <v>5.7546684691367034E-2</v>
      </c>
      <c r="F862" s="6">
        <f t="shared" si="67"/>
        <v>5.7546684691367034E-2</v>
      </c>
      <c r="G862" s="6">
        <f t="shared" si="68"/>
        <v>3.3116209189676168E-3</v>
      </c>
      <c r="H862" s="41">
        <f t="shared" si="69"/>
        <v>3.2202416686550888E-3</v>
      </c>
    </row>
    <row r="863" spans="2:8">
      <c r="B863" s="48">
        <v>45034.291666666664</v>
      </c>
      <c r="C863" s="6">
        <v>17.901700000000002</v>
      </c>
      <c r="D863" s="40">
        <f t="shared" si="65"/>
        <v>17.869724533153089</v>
      </c>
      <c r="E863" s="6">
        <f t="shared" si="66"/>
        <v>3.1975466846912326E-2</v>
      </c>
      <c r="F863" s="6">
        <f t="shared" si="67"/>
        <v>3.1975466846912326E-2</v>
      </c>
      <c r="G863" s="6">
        <f t="shared" si="68"/>
        <v>1.0224304800779893E-3</v>
      </c>
      <c r="H863" s="41">
        <f t="shared" si="69"/>
        <v>1.7861692938051874E-3</v>
      </c>
    </row>
    <row r="864" spans="2:8">
      <c r="B864" s="48">
        <v>45035.291666666664</v>
      </c>
      <c r="C864" s="6">
        <v>17.835000000000001</v>
      </c>
      <c r="D864" s="40">
        <f t="shared" si="65"/>
        <v>17.901380245331531</v>
      </c>
      <c r="E864" s="6">
        <f t="shared" si="66"/>
        <v>-6.6380245331529864E-2</v>
      </c>
      <c r="F864" s="6">
        <f t="shared" si="67"/>
        <v>6.6380245331529864E-2</v>
      </c>
      <c r="G864" s="6">
        <f t="shared" si="68"/>
        <v>4.4063369702740923E-3</v>
      </c>
      <c r="H864" s="41">
        <f t="shared" si="69"/>
        <v>3.7219089056086271E-3</v>
      </c>
    </row>
    <row r="865" spans="2:8">
      <c r="B865" s="48">
        <v>45036.291666666664</v>
      </c>
      <c r="C865" s="6">
        <v>17.915400000000002</v>
      </c>
      <c r="D865" s="40">
        <f t="shared" si="65"/>
        <v>17.835663802453315</v>
      </c>
      <c r="E865" s="6">
        <f t="shared" si="66"/>
        <v>7.9736197546687038E-2</v>
      </c>
      <c r="F865" s="6">
        <f t="shared" si="67"/>
        <v>7.9736197546687038E-2</v>
      </c>
      <c r="G865" s="6">
        <f t="shared" si="68"/>
        <v>6.3578611992043E-3</v>
      </c>
      <c r="H865" s="41">
        <f t="shared" si="69"/>
        <v>4.4507070758502201E-3</v>
      </c>
    </row>
    <row r="866" spans="2:8">
      <c r="B866" s="48">
        <v>45037.291666666664</v>
      </c>
      <c r="C866" s="6">
        <v>18.046800000000001</v>
      </c>
      <c r="D866" s="40">
        <f t="shared" si="65"/>
        <v>17.914602638024533</v>
      </c>
      <c r="E866" s="6">
        <f t="shared" si="66"/>
        <v>0.13219736197546794</v>
      </c>
      <c r="F866" s="6">
        <f t="shared" si="67"/>
        <v>0.13219736197546794</v>
      </c>
      <c r="G866" s="6">
        <f t="shared" si="68"/>
        <v>1.7476142513272896E-2</v>
      </c>
      <c r="H866" s="41">
        <f t="shared" si="69"/>
        <v>7.3252522317235154E-3</v>
      </c>
    </row>
    <row r="867" spans="2:8">
      <c r="B867" s="48">
        <v>45040.291666666664</v>
      </c>
      <c r="C867" s="6">
        <v>17.950700000000001</v>
      </c>
      <c r="D867" s="40">
        <f t="shared" si="65"/>
        <v>18.045478026380245</v>
      </c>
      <c r="E867" s="6">
        <f t="shared" si="66"/>
        <v>-9.4778026380243574E-2</v>
      </c>
      <c r="F867" s="6">
        <f t="shared" si="67"/>
        <v>9.4778026380243574E-2</v>
      </c>
      <c r="G867" s="6">
        <f t="shared" si="68"/>
        <v>8.9828742845341463E-3</v>
      </c>
      <c r="H867" s="41">
        <f t="shared" si="69"/>
        <v>5.2799069885989718E-3</v>
      </c>
    </row>
    <row r="868" spans="2:8">
      <c r="B868" s="48">
        <v>45041.291666666664</v>
      </c>
      <c r="C868" s="6">
        <v>17.793900000000001</v>
      </c>
      <c r="D868" s="40">
        <f t="shared" si="65"/>
        <v>17.951647780263801</v>
      </c>
      <c r="E868" s="6">
        <f t="shared" si="66"/>
        <v>-0.15774778026380076</v>
      </c>
      <c r="F868" s="6">
        <f t="shared" si="67"/>
        <v>0.15774778026380076</v>
      </c>
      <c r="G868" s="6">
        <f t="shared" si="68"/>
        <v>2.4884362178156368E-2</v>
      </c>
      <c r="H868" s="41">
        <f t="shared" si="69"/>
        <v>8.8652729454363997E-3</v>
      </c>
    </row>
    <row r="869" spans="2:8">
      <c r="B869" s="48">
        <v>45042.291666666664</v>
      </c>
      <c r="C869" s="6">
        <v>18.3918</v>
      </c>
      <c r="D869" s="40">
        <f t="shared" si="65"/>
        <v>17.795477477802642</v>
      </c>
      <c r="E869" s="6">
        <f t="shared" si="66"/>
        <v>0.59632252219735804</v>
      </c>
      <c r="F869" s="6">
        <f t="shared" si="67"/>
        <v>0.59632252219735804</v>
      </c>
      <c r="G869" s="6">
        <f t="shared" si="68"/>
        <v>0.35560055047981859</v>
      </c>
      <c r="H869" s="41">
        <f t="shared" si="69"/>
        <v>3.2423282234330414E-2</v>
      </c>
    </row>
    <row r="870" spans="2:8">
      <c r="B870" s="48">
        <v>45043.291666666664</v>
      </c>
      <c r="C870" s="6">
        <v>18.642800000000001</v>
      </c>
      <c r="D870" s="40">
        <f t="shared" si="65"/>
        <v>18.385836774778028</v>
      </c>
      <c r="E870" s="6">
        <f t="shared" si="66"/>
        <v>0.25696322522197335</v>
      </c>
      <c r="F870" s="6">
        <f t="shared" si="67"/>
        <v>0.25696322522197335</v>
      </c>
      <c r="G870" s="6">
        <f t="shared" si="68"/>
        <v>6.6030099116478599E-2</v>
      </c>
      <c r="H870" s="41">
        <f t="shared" si="69"/>
        <v>1.3783510267876786E-2</v>
      </c>
    </row>
    <row r="871" spans="2:8">
      <c r="B871" s="48">
        <v>45044.291666666664</v>
      </c>
      <c r="C871" s="6">
        <v>17.580200000000001</v>
      </c>
      <c r="D871" s="40">
        <f t="shared" si="65"/>
        <v>18.640230367747783</v>
      </c>
      <c r="E871" s="6">
        <f t="shared" si="66"/>
        <v>-1.0600303677477818</v>
      </c>
      <c r="F871" s="6">
        <f t="shared" si="67"/>
        <v>1.0600303677477818</v>
      </c>
      <c r="G871" s="6">
        <f t="shared" si="68"/>
        <v>1.1236643805474975</v>
      </c>
      <c r="H871" s="41">
        <f t="shared" si="69"/>
        <v>6.0296832103604155E-2</v>
      </c>
    </row>
    <row r="872" spans="2:8">
      <c r="B872" s="48">
        <v>45047.291666666664</v>
      </c>
      <c r="C872" s="6">
        <v>18.074200000000001</v>
      </c>
      <c r="D872" s="40">
        <f t="shared" si="65"/>
        <v>17.590800303677479</v>
      </c>
      <c r="E872" s="6">
        <f t="shared" si="66"/>
        <v>0.48339969632252178</v>
      </c>
      <c r="F872" s="6">
        <f t="shared" si="67"/>
        <v>0.48339969632252178</v>
      </c>
      <c r="G872" s="6">
        <f t="shared" si="68"/>
        <v>0.23367526640470626</v>
      </c>
      <c r="H872" s="41">
        <f t="shared" si="69"/>
        <v>2.6745288661325081E-2</v>
      </c>
    </row>
    <row r="873" spans="2:8">
      <c r="B873" s="48">
        <v>45048.291666666664</v>
      </c>
      <c r="C873" s="6">
        <v>17.9115</v>
      </c>
      <c r="D873" s="40">
        <f t="shared" si="65"/>
        <v>18.069366003036777</v>
      </c>
      <c r="E873" s="6">
        <f t="shared" si="66"/>
        <v>-0.15786600303677645</v>
      </c>
      <c r="F873" s="6">
        <f t="shared" si="67"/>
        <v>0.15786600303677645</v>
      </c>
      <c r="G873" s="6">
        <f t="shared" si="68"/>
        <v>2.4921674914807512E-2</v>
      </c>
      <c r="H873" s="41">
        <f t="shared" si="69"/>
        <v>8.8136673665955637E-3</v>
      </c>
    </row>
    <row r="874" spans="2:8">
      <c r="B874" s="48">
        <v>45049.291666666664</v>
      </c>
      <c r="C874" s="6">
        <v>18.195799999999998</v>
      </c>
      <c r="D874" s="40">
        <f t="shared" si="65"/>
        <v>17.913078660030369</v>
      </c>
      <c r="E874" s="6">
        <f t="shared" si="66"/>
        <v>0.28272133996962978</v>
      </c>
      <c r="F874" s="6">
        <f t="shared" si="67"/>
        <v>0.28272133996962978</v>
      </c>
      <c r="G874" s="6">
        <f t="shared" si="68"/>
        <v>7.9931356074222984E-2</v>
      </c>
      <c r="H874" s="41">
        <f t="shared" si="69"/>
        <v>1.5537725187660329E-2</v>
      </c>
    </row>
    <row r="875" spans="2:8">
      <c r="B875" s="48">
        <v>45050.291666666664</v>
      </c>
      <c r="C875" s="6">
        <v>18.168299999999999</v>
      </c>
      <c r="D875" s="40">
        <f t="shared" si="65"/>
        <v>18.192972786600301</v>
      </c>
      <c r="E875" s="6">
        <f t="shared" si="66"/>
        <v>-2.4672786600302032E-2</v>
      </c>
      <c r="F875" s="6">
        <f t="shared" si="67"/>
        <v>2.4672786600302032E-2</v>
      </c>
      <c r="G875" s="6">
        <f t="shared" si="68"/>
        <v>6.0874639862404357E-4</v>
      </c>
      <c r="H875" s="41">
        <f t="shared" si="69"/>
        <v>1.3580129456416965E-3</v>
      </c>
    </row>
    <row r="876" spans="2:8">
      <c r="B876" s="48">
        <v>45051.291666666664</v>
      </c>
      <c r="C876" s="6">
        <v>18.401599999999998</v>
      </c>
      <c r="D876" s="40">
        <f t="shared" si="65"/>
        <v>18.168546727866001</v>
      </c>
      <c r="E876" s="6">
        <f t="shared" si="66"/>
        <v>0.23305327213399707</v>
      </c>
      <c r="F876" s="6">
        <f t="shared" si="67"/>
        <v>0.23305327213399707</v>
      </c>
      <c r="G876" s="6">
        <f t="shared" si="68"/>
        <v>5.4313827652362895E-2</v>
      </c>
      <c r="H876" s="41">
        <f t="shared" si="69"/>
        <v>1.2664837412724823E-2</v>
      </c>
    </row>
    <row r="877" spans="2:8">
      <c r="B877" s="48">
        <v>45054.291666666664</v>
      </c>
      <c r="C877" s="6">
        <v>18.123200000000001</v>
      </c>
      <c r="D877" s="40">
        <f t="shared" si="65"/>
        <v>18.399269467278661</v>
      </c>
      <c r="E877" s="6">
        <f t="shared" si="66"/>
        <v>-0.27606946727865989</v>
      </c>
      <c r="F877" s="6">
        <f t="shared" si="67"/>
        <v>0.27606946727865989</v>
      </c>
      <c r="G877" s="6">
        <f t="shared" si="68"/>
        <v>7.6214350763523064E-2</v>
      </c>
      <c r="H877" s="41">
        <f t="shared" si="69"/>
        <v>1.523293167203694E-2</v>
      </c>
    </row>
    <row r="878" spans="2:8">
      <c r="B878" s="48">
        <v>45055.291666666664</v>
      </c>
      <c r="C878" s="6">
        <v>18.409500000000001</v>
      </c>
      <c r="D878" s="40">
        <f t="shared" si="65"/>
        <v>18.125960694672784</v>
      </c>
      <c r="E878" s="6">
        <f t="shared" si="66"/>
        <v>0.28353930532721705</v>
      </c>
      <c r="F878" s="6">
        <f t="shared" si="67"/>
        <v>0.28353930532721705</v>
      </c>
      <c r="G878" s="6">
        <f t="shared" si="68"/>
        <v>8.0394537665440816E-2</v>
      </c>
      <c r="H878" s="41">
        <f t="shared" si="69"/>
        <v>1.5401792842131347E-2</v>
      </c>
    </row>
    <row r="879" spans="2:8">
      <c r="B879" s="48">
        <v>45056.291666666664</v>
      </c>
      <c r="C879" s="6">
        <v>18.317299999999999</v>
      </c>
      <c r="D879" s="40">
        <f t="shared" si="65"/>
        <v>18.40666460694673</v>
      </c>
      <c r="E879" s="6">
        <f t="shared" si="66"/>
        <v>-8.9364606946730873E-2</v>
      </c>
      <c r="F879" s="6">
        <f t="shared" si="67"/>
        <v>8.9364606946730873E-2</v>
      </c>
      <c r="G879" s="6">
        <f t="shared" si="68"/>
        <v>7.9860329747436995E-3</v>
      </c>
      <c r="H879" s="41">
        <f t="shared" si="69"/>
        <v>4.8786997508765417E-3</v>
      </c>
    </row>
    <row r="880" spans="2:8">
      <c r="B880" s="48">
        <v>45057.291666666664</v>
      </c>
      <c r="C880" s="6">
        <v>18.2742</v>
      </c>
      <c r="D880" s="40">
        <f t="shared" si="65"/>
        <v>18.318193646069467</v>
      </c>
      <c r="E880" s="6">
        <f t="shared" si="66"/>
        <v>-4.3993646069466763E-2</v>
      </c>
      <c r="F880" s="6">
        <f t="shared" si="67"/>
        <v>4.3993646069466763E-2</v>
      </c>
      <c r="G880" s="6">
        <f t="shared" si="68"/>
        <v>1.9354408944855083E-3</v>
      </c>
      <c r="H880" s="41">
        <f t="shared" si="69"/>
        <v>2.4074184407233564E-3</v>
      </c>
    </row>
    <row r="881" spans="2:8">
      <c r="B881" s="48">
        <v>45058.291666666664</v>
      </c>
      <c r="C881" s="6">
        <v>18.5624</v>
      </c>
      <c r="D881" s="40">
        <f t="shared" si="65"/>
        <v>18.274639936460694</v>
      </c>
      <c r="E881" s="6">
        <f t="shared" si="66"/>
        <v>0.28776006353930583</v>
      </c>
      <c r="F881" s="6">
        <f t="shared" si="67"/>
        <v>0.28776006353930583</v>
      </c>
      <c r="G881" s="6">
        <f t="shared" si="68"/>
        <v>8.2805854168145329E-2</v>
      </c>
      <c r="H881" s="41">
        <f t="shared" si="69"/>
        <v>1.5502309159338546E-2</v>
      </c>
    </row>
    <row r="882" spans="2:8">
      <c r="B882" s="48">
        <v>45061.291666666664</v>
      </c>
      <c r="C882" s="6">
        <v>18.560400000000001</v>
      </c>
      <c r="D882" s="40">
        <f t="shared" si="65"/>
        <v>18.559522399364607</v>
      </c>
      <c r="E882" s="6">
        <f t="shared" si="66"/>
        <v>8.7760063539477073E-4</v>
      </c>
      <c r="F882" s="6">
        <f t="shared" si="67"/>
        <v>8.7760063539477073E-4</v>
      </c>
      <c r="G882" s="6">
        <f t="shared" si="68"/>
        <v>7.7018287524530527E-7</v>
      </c>
      <c r="H882" s="41">
        <f t="shared" si="69"/>
        <v>4.7283497952348586E-5</v>
      </c>
    </row>
    <row r="883" spans="2:8">
      <c r="B883" s="48">
        <v>45062.291666666664</v>
      </c>
      <c r="C883" s="6">
        <v>18.3918</v>
      </c>
      <c r="D883" s="40">
        <f t="shared" si="65"/>
        <v>18.560391223993648</v>
      </c>
      <c r="E883" s="6">
        <f t="shared" si="66"/>
        <v>-0.16859122399364779</v>
      </c>
      <c r="F883" s="6">
        <f t="shared" si="67"/>
        <v>0.16859122399364779</v>
      </c>
      <c r="G883" s="6">
        <f t="shared" si="68"/>
        <v>2.8423000807676322E-2</v>
      </c>
      <c r="H883" s="41">
        <f t="shared" si="69"/>
        <v>9.166651659633521E-3</v>
      </c>
    </row>
    <row r="884" spans="2:8">
      <c r="B884" s="48">
        <v>45063.291666666664</v>
      </c>
      <c r="C884" s="6">
        <v>18.687899999999999</v>
      </c>
      <c r="D884" s="40">
        <f t="shared" si="65"/>
        <v>18.393485912239939</v>
      </c>
      <c r="E884" s="6">
        <f t="shared" si="66"/>
        <v>0.29441408776006028</v>
      </c>
      <c r="F884" s="6">
        <f t="shared" si="67"/>
        <v>0.29441408776006028</v>
      </c>
      <c r="G884" s="6">
        <f t="shared" si="68"/>
        <v>8.6679655071588479E-2</v>
      </c>
      <c r="H884" s="41">
        <f t="shared" si="69"/>
        <v>1.5754262798926593E-2</v>
      </c>
    </row>
    <row r="885" spans="2:8">
      <c r="B885" s="48">
        <v>45064.291666666664</v>
      </c>
      <c r="C885" s="6">
        <v>19.387799999999999</v>
      </c>
      <c r="D885" s="40">
        <f t="shared" si="65"/>
        <v>18.684955859122397</v>
      </c>
      <c r="E885" s="6">
        <f t="shared" si="66"/>
        <v>0.70284414087760183</v>
      </c>
      <c r="F885" s="6">
        <f t="shared" si="67"/>
        <v>0.70284414087760183</v>
      </c>
      <c r="G885" s="6">
        <f t="shared" si="68"/>
        <v>0.49398988636597418</v>
      </c>
      <c r="H885" s="41">
        <f t="shared" si="69"/>
        <v>3.6251876998813784E-2</v>
      </c>
    </row>
    <row r="886" spans="2:8">
      <c r="B886" s="48">
        <v>45065.291666666664</v>
      </c>
      <c r="C886" s="6">
        <v>19.215299999999999</v>
      </c>
      <c r="D886" s="40">
        <f t="shared" si="65"/>
        <v>19.380771558591221</v>
      </c>
      <c r="E886" s="6">
        <f t="shared" si="66"/>
        <v>-0.16547155859122142</v>
      </c>
      <c r="F886" s="6">
        <f t="shared" si="67"/>
        <v>0.16547155859122142</v>
      </c>
      <c r="G886" s="6">
        <f t="shared" si="68"/>
        <v>2.7380836702608026E-2</v>
      </c>
      <c r="H886" s="41">
        <f t="shared" si="69"/>
        <v>8.6114480955916083E-3</v>
      </c>
    </row>
    <row r="887" spans="2:8">
      <c r="B887" s="48">
        <v>45068.291666666664</v>
      </c>
      <c r="C887" s="6">
        <v>19.134899999999998</v>
      </c>
      <c r="D887" s="40">
        <f t="shared" si="65"/>
        <v>19.21695471558591</v>
      </c>
      <c r="E887" s="6">
        <f t="shared" si="66"/>
        <v>-8.2054715585911708E-2</v>
      </c>
      <c r="F887" s="6">
        <f t="shared" si="67"/>
        <v>8.2054715585911708E-2</v>
      </c>
      <c r="G887" s="6">
        <f t="shared" si="68"/>
        <v>6.7329763498848614E-3</v>
      </c>
      <c r="H887" s="41">
        <f t="shared" si="69"/>
        <v>4.2882228590644172E-3</v>
      </c>
    </row>
    <row r="888" spans="2:8">
      <c r="B888" s="48">
        <v>45069.291666666664</v>
      </c>
      <c r="C888" s="6">
        <v>18.619299999999999</v>
      </c>
      <c r="D888" s="40">
        <f t="shared" si="65"/>
        <v>19.135720547155859</v>
      </c>
      <c r="E888" s="6">
        <f t="shared" si="66"/>
        <v>-0.51642054715586028</v>
      </c>
      <c r="F888" s="6">
        <f t="shared" si="67"/>
        <v>0.51642054715586028</v>
      </c>
      <c r="G888" s="6">
        <f t="shared" si="68"/>
        <v>0.2666901815247581</v>
      </c>
      <c r="H888" s="41">
        <f t="shared" si="69"/>
        <v>2.7735765960904026E-2</v>
      </c>
    </row>
    <row r="889" spans="2:8">
      <c r="B889" s="48">
        <v>45070.291666666664</v>
      </c>
      <c r="C889" s="6">
        <v>18.4742</v>
      </c>
      <c r="D889" s="40">
        <f t="shared" si="65"/>
        <v>18.624464205471558</v>
      </c>
      <c r="E889" s="6">
        <f t="shared" si="66"/>
        <v>-0.15026420547155794</v>
      </c>
      <c r="F889" s="6">
        <f t="shared" si="67"/>
        <v>0.15026420547155794</v>
      </c>
      <c r="G889" s="6">
        <f t="shared" si="68"/>
        <v>2.2579331445998583E-2</v>
      </c>
      <c r="H889" s="41">
        <f t="shared" si="69"/>
        <v>8.1337327446686699E-3</v>
      </c>
    </row>
    <row r="890" spans="2:8">
      <c r="B890" s="48">
        <v>45071.291666666664</v>
      </c>
      <c r="C890" s="6">
        <v>18.632999999999999</v>
      </c>
      <c r="D890" s="40">
        <f t="shared" si="65"/>
        <v>18.475702642054717</v>
      </c>
      <c r="E890" s="6">
        <f t="shared" si="66"/>
        <v>0.1572973579452821</v>
      </c>
      <c r="F890" s="6">
        <f t="shared" si="67"/>
        <v>0.1572973579452821</v>
      </c>
      <c r="G890" s="6">
        <f t="shared" si="68"/>
        <v>2.4742458816566202E-2</v>
      </c>
      <c r="H890" s="41">
        <f t="shared" si="69"/>
        <v>8.4418696906178349E-3</v>
      </c>
    </row>
    <row r="891" spans="2:8">
      <c r="B891" s="48">
        <v>45072.291666666664</v>
      </c>
      <c r="C891" s="6">
        <v>18.817299999999999</v>
      </c>
      <c r="D891" s="40">
        <f t="shared" si="65"/>
        <v>18.631427026420546</v>
      </c>
      <c r="E891" s="6">
        <f t="shared" si="66"/>
        <v>0.18587297357945332</v>
      </c>
      <c r="F891" s="6">
        <f t="shared" si="67"/>
        <v>0.18587297357945332</v>
      </c>
      <c r="G891" s="6">
        <f t="shared" si="68"/>
        <v>3.4548762307268152E-2</v>
      </c>
      <c r="H891" s="41">
        <f t="shared" si="69"/>
        <v>9.8777706461316613E-3</v>
      </c>
    </row>
    <row r="892" spans="2:8">
      <c r="B892" s="48">
        <v>45076.291666666664</v>
      </c>
      <c r="C892" s="6">
        <v>18.578099999999999</v>
      </c>
      <c r="D892" s="40">
        <f t="shared" si="65"/>
        <v>18.815441270264206</v>
      </c>
      <c r="E892" s="6">
        <f t="shared" si="66"/>
        <v>-0.23734127026420637</v>
      </c>
      <c r="F892" s="6">
        <f t="shared" si="67"/>
        <v>0.23734127026420637</v>
      </c>
      <c r="G892" s="6">
        <f t="shared" si="68"/>
        <v>5.6330878570627053E-2</v>
      </c>
      <c r="H892" s="41">
        <f t="shared" si="69"/>
        <v>1.2775325262766719E-2</v>
      </c>
    </row>
    <row r="893" spans="2:8">
      <c r="B893" s="48">
        <v>45077.291666666664</v>
      </c>
      <c r="C893" s="6">
        <v>18.3703</v>
      </c>
      <c r="D893" s="40">
        <f t="shared" si="65"/>
        <v>18.580473412702641</v>
      </c>
      <c r="E893" s="6">
        <f t="shared" si="66"/>
        <v>-0.21017341270264112</v>
      </c>
      <c r="F893" s="6">
        <f t="shared" si="67"/>
        <v>0.21017341270264112</v>
      </c>
      <c r="G893" s="6">
        <f t="shared" si="68"/>
        <v>4.4172863407074707E-2</v>
      </c>
      <c r="H893" s="41">
        <f t="shared" si="69"/>
        <v>1.1440935243444098E-2</v>
      </c>
    </row>
    <row r="894" spans="2:8">
      <c r="B894" s="48">
        <v>45078.291666666664</v>
      </c>
      <c r="C894" s="6">
        <v>18.950600000000001</v>
      </c>
      <c r="D894" s="40">
        <f t="shared" si="65"/>
        <v>18.372401734127024</v>
      </c>
      <c r="E894" s="6">
        <f t="shared" si="66"/>
        <v>0.5781982658729774</v>
      </c>
      <c r="F894" s="6">
        <f t="shared" si="67"/>
        <v>0.5781982658729774</v>
      </c>
      <c r="G894" s="6">
        <f t="shared" si="68"/>
        <v>0.33431323465851825</v>
      </c>
      <c r="H894" s="41">
        <f t="shared" si="69"/>
        <v>3.0510815798601487E-2</v>
      </c>
    </row>
    <row r="895" spans="2:8">
      <c r="B895" s="48">
        <v>45079.291666666664</v>
      </c>
      <c r="C895" s="6">
        <v>19.215299999999999</v>
      </c>
      <c r="D895" s="40">
        <f t="shared" si="65"/>
        <v>18.944818017341269</v>
      </c>
      <c r="E895" s="6">
        <f t="shared" si="66"/>
        <v>0.27048198265872969</v>
      </c>
      <c r="F895" s="6">
        <f t="shared" si="67"/>
        <v>0.27048198265872969</v>
      </c>
      <c r="G895" s="6">
        <f t="shared" si="68"/>
        <v>7.3160502942997349E-2</v>
      </c>
      <c r="H895" s="41">
        <f t="shared" si="69"/>
        <v>1.4076386143267589E-2</v>
      </c>
    </row>
    <row r="896" spans="2:8">
      <c r="B896" s="48">
        <v>45082.291666666664</v>
      </c>
      <c r="C896" s="6">
        <v>19.311299999999999</v>
      </c>
      <c r="D896" s="40">
        <f t="shared" si="65"/>
        <v>19.212595180173413</v>
      </c>
      <c r="E896" s="6">
        <f t="shared" si="66"/>
        <v>9.8704819826586743E-2</v>
      </c>
      <c r="F896" s="6">
        <f t="shared" si="67"/>
        <v>9.8704819826586743E-2</v>
      </c>
      <c r="G896" s="6">
        <f t="shared" si="68"/>
        <v>9.7426414569989506E-3</v>
      </c>
      <c r="H896" s="41">
        <f t="shared" si="69"/>
        <v>5.1112467739917429E-3</v>
      </c>
    </row>
    <row r="897" spans="2:8">
      <c r="B897" s="48">
        <v>45083.291666666664</v>
      </c>
      <c r="C897" s="6">
        <v>19.615200000000002</v>
      </c>
      <c r="D897" s="40">
        <f t="shared" si="65"/>
        <v>19.310312951801734</v>
      </c>
      <c r="E897" s="6">
        <f t="shared" si="66"/>
        <v>0.30488704819826751</v>
      </c>
      <c r="F897" s="6">
        <f t="shared" si="67"/>
        <v>0.30488704819826751</v>
      </c>
      <c r="G897" s="6">
        <f t="shared" si="68"/>
        <v>9.2956112159052695E-2</v>
      </c>
      <c r="H897" s="41">
        <f t="shared" si="69"/>
        <v>1.554340757159078E-2</v>
      </c>
    </row>
    <row r="898" spans="2:8">
      <c r="B898" s="48">
        <v>45084.291666666664</v>
      </c>
      <c r="C898" s="6">
        <v>19.150600000000001</v>
      </c>
      <c r="D898" s="40">
        <f t="shared" si="65"/>
        <v>19.612151129518018</v>
      </c>
      <c r="E898" s="6">
        <f t="shared" si="66"/>
        <v>-0.46155112951801769</v>
      </c>
      <c r="F898" s="6">
        <f t="shared" si="67"/>
        <v>0.46155112951801769</v>
      </c>
      <c r="G898" s="6">
        <f t="shared" si="68"/>
        <v>0.21302944515935793</v>
      </c>
      <c r="H898" s="41">
        <f t="shared" si="69"/>
        <v>2.4101131532067804E-2</v>
      </c>
    </row>
    <row r="899" spans="2:8">
      <c r="B899" s="48">
        <v>45085.291666666664</v>
      </c>
      <c r="C899" s="6">
        <v>19.0976</v>
      </c>
      <c r="D899" s="40">
        <f t="shared" si="65"/>
        <v>19.155215511295182</v>
      </c>
      <c r="E899" s="6">
        <f t="shared" si="66"/>
        <v>-5.7615511295182387E-2</v>
      </c>
      <c r="F899" s="6">
        <f t="shared" si="67"/>
        <v>5.7615511295182387E-2</v>
      </c>
      <c r="G899" s="6">
        <f t="shared" si="68"/>
        <v>3.3195471418052892E-3</v>
      </c>
      <c r="H899" s="41">
        <f t="shared" si="69"/>
        <v>3.0168980026381528E-3</v>
      </c>
    </row>
    <row r="900" spans="2:8">
      <c r="B900" s="48">
        <v>45086.291666666664</v>
      </c>
      <c r="C900" s="6">
        <v>19.299600000000002</v>
      </c>
      <c r="D900" s="40">
        <f t="shared" ref="D900:D963" si="70">alpha*C899+(1-alpha)*D899</f>
        <v>19.098176155112952</v>
      </c>
      <c r="E900" s="6">
        <f t="shared" ref="E900:E963" si="71">C900-D900</f>
        <v>0.20142384488704934</v>
      </c>
      <c r="F900" s="6">
        <f t="shared" ref="F900:F963" si="72">ABS(E900)</f>
        <v>0.20142384488704934</v>
      </c>
      <c r="G900" s="6">
        <f t="shared" ref="G900:G963" si="73">E900^2</f>
        <v>4.0571565289082116E-2</v>
      </c>
      <c r="H900" s="41">
        <f t="shared" ref="H900:H963" si="74">F900/C900</f>
        <v>1.0436684951348698E-2</v>
      </c>
    </row>
    <row r="901" spans="2:8">
      <c r="B901" s="48">
        <v>45089.291666666664</v>
      </c>
      <c r="C901" s="6">
        <v>19.458400000000001</v>
      </c>
      <c r="D901" s="40">
        <f t="shared" si="70"/>
        <v>19.297585761551129</v>
      </c>
      <c r="E901" s="6">
        <f t="shared" si="71"/>
        <v>0.16081423844887155</v>
      </c>
      <c r="F901" s="6">
        <f t="shared" si="72"/>
        <v>0.16081423844887155</v>
      </c>
      <c r="G901" s="6">
        <f t="shared" si="73"/>
        <v>2.5861219287890518E-2</v>
      </c>
      <c r="H901" s="41">
        <f t="shared" si="74"/>
        <v>8.2645149883274847E-3</v>
      </c>
    </row>
    <row r="902" spans="2:8">
      <c r="B902" s="48">
        <v>45090.291666666664</v>
      </c>
      <c r="C902" s="6">
        <v>19.642700000000001</v>
      </c>
      <c r="D902" s="40">
        <f t="shared" si="70"/>
        <v>19.456791857615514</v>
      </c>
      <c r="E902" s="6">
        <f t="shared" si="71"/>
        <v>0.18590814238448772</v>
      </c>
      <c r="F902" s="6">
        <f t="shared" si="72"/>
        <v>0.18590814238448772</v>
      </c>
      <c r="G902" s="6">
        <f t="shared" si="73"/>
        <v>3.4561837404850956E-2</v>
      </c>
      <c r="H902" s="41">
        <f t="shared" si="74"/>
        <v>9.4644902373139991E-3</v>
      </c>
    </row>
    <row r="903" spans="2:8">
      <c r="B903" s="48">
        <v>45091.291666666664</v>
      </c>
      <c r="C903" s="6">
        <v>19.579899999999999</v>
      </c>
      <c r="D903" s="40">
        <f t="shared" si="70"/>
        <v>19.640840918576156</v>
      </c>
      <c r="E903" s="6">
        <f t="shared" si="71"/>
        <v>-6.0940918576157799E-2</v>
      </c>
      <c r="F903" s="6">
        <f t="shared" si="72"/>
        <v>6.0940918576157799E-2</v>
      </c>
      <c r="G903" s="6">
        <f t="shared" si="73"/>
        <v>3.7137955569058949E-3</v>
      </c>
      <c r="H903" s="41">
        <f t="shared" si="74"/>
        <v>3.1124223604899822E-3</v>
      </c>
    </row>
    <row r="904" spans="2:8">
      <c r="B904" s="48">
        <v>45092.291666666664</v>
      </c>
      <c r="C904" s="6">
        <v>19.540700000000001</v>
      </c>
      <c r="D904" s="40">
        <f t="shared" si="70"/>
        <v>19.580509409185758</v>
      </c>
      <c r="E904" s="6">
        <f t="shared" si="71"/>
        <v>-3.9809409185757261E-2</v>
      </c>
      <c r="F904" s="6">
        <f t="shared" si="72"/>
        <v>3.9809409185757261E-2</v>
      </c>
      <c r="G904" s="6">
        <f t="shared" si="73"/>
        <v>1.5847890597190546E-3</v>
      </c>
      <c r="H904" s="41">
        <f t="shared" si="74"/>
        <v>2.0372560443462752E-3</v>
      </c>
    </row>
    <row r="905" spans="2:8">
      <c r="B905" s="48">
        <v>45093.291666666664</v>
      </c>
      <c r="C905" s="6">
        <v>19.129000000000001</v>
      </c>
      <c r="D905" s="40">
        <f t="shared" si="70"/>
        <v>19.541098094091858</v>
      </c>
      <c r="E905" s="6">
        <f t="shared" si="71"/>
        <v>-0.41209809409185638</v>
      </c>
      <c r="F905" s="6">
        <f t="shared" si="72"/>
        <v>0.41209809409185638</v>
      </c>
      <c r="G905" s="6">
        <f t="shared" si="73"/>
        <v>0.16982483915414051</v>
      </c>
      <c r="H905" s="41">
        <f t="shared" si="74"/>
        <v>2.1543107015100441E-2</v>
      </c>
    </row>
    <row r="906" spans="2:8">
      <c r="B906" s="48">
        <v>45097.291666666664</v>
      </c>
      <c r="C906" s="6">
        <v>18.882000000000001</v>
      </c>
      <c r="D906" s="40">
        <f t="shared" si="70"/>
        <v>19.133120980940923</v>
      </c>
      <c r="E906" s="6">
        <f t="shared" si="71"/>
        <v>-0.25112098094092161</v>
      </c>
      <c r="F906" s="6">
        <f t="shared" si="72"/>
        <v>0.25112098094092161</v>
      </c>
      <c r="G906" s="6">
        <f t="shared" si="73"/>
        <v>6.3061747068730717E-2</v>
      </c>
      <c r="H906" s="41">
        <f t="shared" si="74"/>
        <v>1.3299490569903696E-2</v>
      </c>
    </row>
    <row r="907" spans="2:8">
      <c r="B907" s="48">
        <v>45098.291666666664</v>
      </c>
      <c r="C907" s="6">
        <v>18.5624</v>
      </c>
      <c r="D907" s="40">
        <f t="shared" si="70"/>
        <v>18.884511209809411</v>
      </c>
      <c r="E907" s="6">
        <f t="shared" si="71"/>
        <v>-0.32211120980941033</v>
      </c>
      <c r="F907" s="6">
        <f t="shared" si="72"/>
        <v>0.32211120980941033</v>
      </c>
      <c r="G907" s="6">
        <f t="shared" si="73"/>
        <v>0.10375563148488195</v>
      </c>
      <c r="H907" s="41">
        <f t="shared" si="74"/>
        <v>1.7352885931205573E-2</v>
      </c>
    </row>
    <row r="908" spans="2:8">
      <c r="B908" s="48">
        <v>45099.291666666664</v>
      </c>
      <c r="C908" s="6">
        <v>18.393799999999999</v>
      </c>
      <c r="D908" s="40">
        <f t="shared" si="70"/>
        <v>18.565621112098093</v>
      </c>
      <c r="E908" s="6">
        <f t="shared" si="71"/>
        <v>-0.17182111209809392</v>
      </c>
      <c r="F908" s="6">
        <f t="shared" si="72"/>
        <v>0.17182111209809392</v>
      </c>
      <c r="G908" s="6">
        <f t="shared" si="73"/>
        <v>2.9522494562625758E-2</v>
      </c>
      <c r="H908" s="41">
        <f t="shared" si="74"/>
        <v>9.3412515139935162E-3</v>
      </c>
    </row>
    <row r="909" spans="2:8">
      <c r="B909" s="48">
        <v>45100.291666666664</v>
      </c>
      <c r="C909" s="6">
        <v>17.868400000000001</v>
      </c>
      <c r="D909" s="40">
        <f t="shared" si="70"/>
        <v>18.395518211120979</v>
      </c>
      <c r="E909" s="6">
        <f t="shared" si="71"/>
        <v>-0.52711821112097823</v>
      </c>
      <c r="F909" s="6">
        <f t="shared" si="72"/>
        <v>0.52711821112097823</v>
      </c>
      <c r="G909" s="6">
        <f t="shared" si="73"/>
        <v>0.27785360849538016</v>
      </c>
      <c r="H909" s="41">
        <f t="shared" si="74"/>
        <v>2.9500023008270364E-2</v>
      </c>
    </row>
    <row r="910" spans="2:8">
      <c r="B910" s="48">
        <v>45103.291666666664</v>
      </c>
      <c r="C910" s="6">
        <v>17.717400000000001</v>
      </c>
      <c r="D910" s="40">
        <f t="shared" si="70"/>
        <v>17.87367118211121</v>
      </c>
      <c r="E910" s="6">
        <f t="shared" si="71"/>
        <v>-0.15627118211120816</v>
      </c>
      <c r="F910" s="6">
        <f t="shared" si="72"/>
        <v>0.15627118211120816</v>
      </c>
      <c r="G910" s="6">
        <f t="shared" si="73"/>
        <v>2.4420682358434385E-2</v>
      </c>
      <c r="H910" s="41">
        <f t="shared" si="74"/>
        <v>8.8202096307137701E-3</v>
      </c>
    </row>
    <row r="911" spans="2:8">
      <c r="B911" s="48">
        <v>45104.291666666664</v>
      </c>
      <c r="C911" s="6">
        <v>17.6586</v>
      </c>
      <c r="D911" s="40">
        <f t="shared" si="70"/>
        <v>17.718962711821113</v>
      </c>
      <c r="E911" s="6">
        <f t="shared" si="71"/>
        <v>-6.0362711821113635E-2</v>
      </c>
      <c r="F911" s="6">
        <f t="shared" si="72"/>
        <v>6.0362711821113635E-2</v>
      </c>
      <c r="G911" s="6">
        <f t="shared" si="73"/>
        <v>3.6436569783988119E-3</v>
      </c>
      <c r="H911" s="41">
        <f t="shared" si="74"/>
        <v>3.4183180898323556E-3</v>
      </c>
    </row>
    <row r="912" spans="2:8">
      <c r="B912" s="48">
        <v>45105.291666666664</v>
      </c>
      <c r="C912" s="6">
        <v>17.8978</v>
      </c>
      <c r="D912" s="40">
        <f t="shared" si="70"/>
        <v>17.65920362711821</v>
      </c>
      <c r="E912" s="6">
        <f t="shared" si="71"/>
        <v>0.23859637288179059</v>
      </c>
      <c r="F912" s="6">
        <f t="shared" si="72"/>
        <v>0.23859637288179059</v>
      </c>
      <c r="G912" s="6">
        <f t="shared" si="73"/>
        <v>5.6928229152346452E-2</v>
      </c>
      <c r="H912" s="41">
        <f t="shared" si="74"/>
        <v>1.3331044758673725E-2</v>
      </c>
    </row>
    <row r="913" spans="2:8">
      <c r="B913" s="48">
        <v>45106.291666666664</v>
      </c>
      <c r="C913" s="6">
        <v>17.637</v>
      </c>
      <c r="D913" s="40">
        <f t="shared" si="70"/>
        <v>17.89541403627118</v>
      </c>
      <c r="E913" s="6">
        <f t="shared" si="71"/>
        <v>-0.25841403627117998</v>
      </c>
      <c r="F913" s="6">
        <f t="shared" si="72"/>
        <v>0.25841403627117998</v>
      </c>
      <c r="G913" s="6">
        <f t="shared" si="73"/>
        <v>6.6777814141962724E-2</v>
      </c>
      <c r="H913" s="41">
        <f t="shared" si="74"/>
        <v>1.4651813589112659E-2</v>
      </c>
    </row>
    <row r="914" spans="2:8">
      <c r="B914" s="48">
        <v>45107.291666666664</v>
      </c>
      <c r="C914" s="6">
        <v>17.652699999999999</v>
      </c>
      <c r="D914" s="40">
        <f t="shared" si="70"/>
        <v>17.639584140362714</v>
      </c>
      <c r="E914" s="6">
        <f t="shared" si="71"/>
        <v>1.3115859637284899E-2</v>
      </c>
      <c r="F914" s="6">
        <f t="shared" si="72"/>
        <v>1.3115859637284899E-2</v>
      </c>
      <c r="G914" s="6">
        <f t="shared" si="73"/>
        <v>1.7202577402495917E-4</v>
      </c>
      <c r="H914" s="41">
        <f t="shared" si="74"/>
        <v>7.4299453552628778E-4</v>
      </c>
    </row>
    <row r="915" spans="2:8">
      <c r="B915" s="48">
        <v>45110.291666666664</v>
      </c>
      <c r="C915" s="6">
        <v>17.948699999999999</v>
      </c>
      <c r="D915" s="40">
        <f t="shared" si="70"/>
        <v>17.652568841403628</v>
      </c>
      <c r="E915" s="6">
        <f t="shared" si="71"/>
        <v>0.29613115859637062</v>
      </c>
      <c r="F915" s="6">
        <f t="shared" si="72"/>
        <v>0.29613115859637062</v>
      </c>
      <c r="G915" s="6">
        <f t="shared" si="73"/>
        <v>8.7693663091628807E-2</v>
      </c>
      <c r="H915" s="41">
        <f t="shared" si="74"/>
        <v>1.6498752477693127E-2</v>
      </c>
    </row>
    <row r="916" spans="2:8">
      <c r="B916" s="48">
        <v>45112.291666666664</v>
      </c>
      <c r="C916" s="6">
        <v>17.9252</v>
      </c>
      <c r="D916" s="40">
        <f t="shared" si="70"/>
        <v>17.945738688414032</v>
      </c>
      <c r="E916" s="6">
        <f t="shared" si="71"/>
        <v>-2.0538688414031725E-2</v>
      </c>
      <c r="F916" s="6">
        <f t="shared" si="72"/>
        <v>2.0538688414031725E-2</v>
      </c>
      <c r="G916" s="6">
        <f t="shared" si="73"/>
        <v>4.21837721768681E-4</v>
      </c>
      <c r="H916" s="41">
        <f t="shared" si="74"/>
        <v>1.1457996794474665E-3</v>
      </c>
    </row>
    <row r="917" spans="2:8">
      <c r="B917" s="48">
        <v>45113.291666666664</v>
      </c>
      <c r="C917" s="6">
        <v>17.7409</v>
      </c>
      <c r="D917" s="40">
        <f t="shared" si="70"/>
        <v>17.92540538688414</v>
      </c>
      <c r="E917" s="6">
        <f t="shared" si="71"/>
        <v>-0.18450538688414042</v>
      </c>
      <c r="F917" s="6">
        <f t="shared" si="72"/>
        <v>0.18450538688414042</v>
      </c>
      <c r="G917" s="6">
        <f t="shared" si="73"/>
        <v>3.4042237789266336E-2</v>
      </c>
      <c r="H917" s="41">
        <f t="shared" si="74"/>
        <v>1.0400001515376357E-2</v>
      </c>
    </row>
    <row r="918" spans="2:8">
      <c r="B918" s="48">
        <v>45114.291666666664</v>
      </c>
      <c r="C918" s="6">
        <v>17.848800000000001</v>
      </c>
      <c r="D918" s="40">
        <f t="shared" si="70"/>
        <v>17.742745053868841</v>
      </c>
      <c r="E918" s="6">
        <f t="shared" si="71"/>
        <v>0.10605494613115951</v>
      </c>
      <c r="F918" s="6">
        <f t="shared" si="72"/>
        <v>0.10605494613115951</v>
      </c>
      <c r="G918" s="6">
        <f t="shared" si="73"/>
        <v>1.1247651598883145E-2</v>
      </c>
      <c r="H918" s="41">
        <f t="shared" si="74"/>
        <v>5.9418530170745098E-3</v>
      </c>
    </row>
    <row r="919" spans="2:8">
      <c r="B919" s="48">
        <v>45117.291666666664</v>
      </c>
      <c r="C919" s="6">
        <v>17.788</v>
      </c>
      <c r="D919" s="40">
        <f t="shared" si="70"/>
        <v>17.847739450538686</v>
      </c>
      <c r="E919" s="6">
        <f t="shared" si="71"/>
        <v>-5.9739450538685901E-2</v>
      </c>
      <c r="F919" s="6">
        <f t="shared" si="72"/>
        <v>5.9739450538685901E-2</v>
      </c>
      <c r="G919" s="6">
        <f t="shared" si="73"/>
        <v>3.568801950664099E-3</v>
      </c>
      <c r="H919" s="41">
        <f t="shared" si="74"/>
        <v>3.3584130053230213E-3</v>
      </c>
    </row>
    <row r="920" spans="2:8">
      <c r="B920" s="48">
        <v>45118.291666666664</v>
      </c>
      <c r="C920" s="6">
        <v>17.574300000000001</v>
      </c>
      <c r="D920" s="40">
        <f t="shared" si="70"/>
        <v>17.788597394505384</v>
      </c>
      <c r="E920" s="6">
        <f t="shared" si="71"/>
        <v>-0.21429739450538321</v>
      </c>
      <c r="F920" s="6">
        <f t="shared" si="72"/>
        <v>0.21429739450538321</v>
      </c>
      <c r="G920" s="6">
        <f t="shared" si="73"/>
        <v>4.5923373291795848E-2</v>
      </c>
      <c r="H920" s="41">
        <f t="shared" si="74"/>
        <v>1.21937940347771E-2</v>
      </c>
    </row>
    <row r="921" spans="2:8">
      <c r="B921" s="48">
        <v>45119.291666666664</v>
      </c>
      <c r="C921" s="6">
        <v>17.888000000000002</v>
      </c>
      <c r="D921" s="40">
        <f t="shared" si="70"/>
        <v>17.576442973945053</v>
      </c>
      <c r="E921" s="6">
        <f t="shared" si="71"/>
        <v>0.31155702605494895</v>
      </c>
      <c r="F921" s="6">
        <f t="shared" si="72"/>
        <v>0.31155702605494895</v>
      </c>
      <c r="G921" s="6">
        <f t="shared" si="73"/>
        <v>9.7067780484204141E-2</v>
      </c>
      <c r="H921" s="41">
        <f t="shared" si="74"/>
        <v>1.7417096715951975E-2</v>
      </c>
    </row>
    <row r="922" spans="2:8">
      <c r="B922" s="48">
        <v>45120.291666666664</v>
      </c>
      <c r="C922" s="6">
        <v>18.3918</v>
      </c>
      <c r="D922" s="40">
        <f t="shared" si="70"/>
        <v>17.884884429739454</v>
      </c>
      <c r="E922" s="6">
        <f t="shared" si="71"/>
        <v>0.50691557026054568</v>
      </c>
      <c r="F922" s="6">
        <f t="shared" si="72"/>
        <v>0.50691557026054568</v>
      </c>
      <c r="G922" s="6">
        <f t="shared" si="73"/>
        <v>0.25696339537257423</v>
      </c>
      <c r="H922" s="41">
        <f t="shared" si="74"/>
        <v>2.7562042337375661E-2</v>
      </c>
    </row>
    <row r="923" spans="2:8">
      <c r="B923" s="48">
        <v>45121.291666666664</v>
      </c>
      <c r="C923" s="6">
        <v>18.113399999999999</v>
      </c>
      <c r="D923" s="40">
        <f t="shared" si="70"/>
        <v>18.386730844297396</v>
      </c>
      <c r="E923" s="6">
        <f t="shared" si="71"/>
        <v>-0.27333084429739785</v>
      </c>
      <c r="F923" s="6">
        <f t="shared" si="72"/>
        <v>0.27333084429739785</v>
      </c>
      <c r="G923" s="6">
        <f t="shared" si="73"/>
        <v>7.4709750444328343E-2</v>
      </c>
      <c r="H923" s="41">
        <f t="shared" si="74"/>
        <v>1.5089980031214343E-2</v>
      </c>
    </row>
    <row r="924" spans="2:8">
      <c r="B924" s="48">
        <v>45124.291666666664</v>
      </c>
      <c r="C924" s="6">
        <v>18.344799999999999</v>
      </c>
      <c r="D924" s="40">
        <f t="shared" si="70"/>
        <v>18.116133308442972</v>
      </c>
      <c r="E924" s="6">
        <f t="shared" si="71"/>
        <v>0.22866669155702724</v>
      </c>
      <c r="F924" s="6">
        <f t="shared" si="72"/>
        <v>0.22866669155702724</v>
      </c>
      <c r="G924" s="6">
        <f t="shared" si="73"/>
        <v>5.228845582763663E-2</v>
      </c>
      <c r="H924" s="41">
        <f t="shared" si="74"/>
        <v>1.2464932381766346E-2</v>
      </c>
    </row>
    <row r="925" spans="2:8">
      <c r="B925" s="48">
        <v>45125.291666666664</v>
      </c>
      <c r="C925" s="6">
        <v>18.6447</v>
      </c>
      <c r="D925" s="40">
        <f t="shared" si="70"/>
        <v>18.34251333308443</v>
      </c>
      <c r="E925" s="6">
        <f t="shared" si="71"/>
        <v>0.30218666691557061</v>
      </c>
      <c r="F925" s="6">
        <f t="shared" si="72"/>
        <v>0.30218666691557061</v>
      </c>
      <c r="G925" s="6">
        <f t="shared" si="73"/>
        <v>9.1316781661542015E-2</v>
      </c>
      <c r="H925" s="41">
        <f t="shared" si="74"/>
        <v>1.6207644366258003E-2</v>
      </c>
    </row>
    <row r="926" spans="2:8">
      <c r="B926" s="48">
        <v>45126.291666666664</v>
      </c>
      <c r="C926" s="6">
        <v>18.540800000000001</v>
      </c>
      <c r="D926" s="40">
        <f t="shared" si="70"/>
        <v>18.641678133330842</v>
      </c>
      <c r="E926" s="6">
        <f t="shared" si="71"/>
        <v>-0.10087813333084128</v>
      </c>
      <c r="F926" s="6">
        <f t="shared" si="72"/>
        <v>0.10087813333084128</v>
      </c>
      <c r="G926" s="6">
        <f t="shared" si="73"/>
        <v>1.017639778431499E-2</v>
      </c>
      <c r="H926" s="41">
        <f t="shared" si="74"/>
        <v>5.4408727417825159E-3</v>
      </c>
    </row>
    <row r="927" spans="2:8">
      <c r="B927" s="48">
        <v>45127.291666666664</v>
      </c>
      <c r="C927" s="6">
        <v>18.282</v>
      </c>
      <c r="D927" s="40">
        <f t="shared" si="70"/>
        <v>18.541808781333309</v>
      </c>
      <c r="E927" s="6">
        <f t="shared" si="71"/>
        <v>-0.25980878133330876</v>
      </c>
      <c r="F927" s="6">
        <f t="shared" si="72"/>
        <v>0.25980878133330876</v>
      </c>
      <c r="G927" s="6">
        <f t="shared" si="73"/>
        <v>6.750060285789905E-2</v>
      </c>
      <c r="H927" s="41">
        <f t="shared" si="74"/>
        <v>1.4211179374975865E-2</v>
      </c>
    </row>
    <row r="928" spans="2:8">
      <c r="B928" s="48">
        <v>45128.291666666664</v>
      </c>
      <c r="C928" s="6">
        <v>18.3095</v>
      </c>
      <c r="D928" s="40">
        <f t="shared" si="70"/>
        <v>18.284598087813333</v>
      </c>
      <c r="E928" s="6">
        <f t="shared" si="71"/>
        <v>2.4901912186667374E-2</v>
      </c>
      <c r="F928" s="6">
        <f t="shared" si="72"/>
        <v>2.4901912186667374E-2</v>
      </c>
      <c r="G928" s="6">
        <f t="shared" si="73"/>
        <v>6.2010523055249314E-4</v>
      </c>
      <c r="H928" s="41">
        <f t="shared" si="74"/>
        <v>1.3600541897194011E-3</v>
      </c>
    </row>
    <row r="929" spans="2:8">
      <c r="B929" s="48">
        <v>45131.291666666664</v>
      </c>
      <c r="C929" s="6">
        <v>18.362400000000001</v>
      </c>
      <c r="D929" s="40">
        <f t="shared" si="70"/>
        <v>18.309250980878133</v>
      </c>
      <c r="E929" s="6">
        <f t="shared" si="71"/>
        <v>5.314901912186798E-2</v>
      </c>
      <c r="F929" s="6">
        <f t="shared" si="72"/>
        <v>5.314901912186798E-2</v>
      </c>
      <c r="G929" s="6">
        <f t="shared" si="73"/>
        <v>2.8248182336166883E-3</v>
      </c>
      <c r="H929" s="41">
        <f t="shared" si="74"/>
        <v>2.8944483902903747E-3</v>
      </c>
    </row>
    <row r="930" spans="2:8">
      <c r="B930" s="48">
        <v>45132.291666666664</v>
      </c>
      <c r="C930" s="6">
        <v>18.368300000000001</v>
      </c>
      <c r="D930" s="40">
        <f t="shared" si="70"/>
        <v>18.361868509808779</v>
      </c>
      <c r="E930" s="6">
        <f t="shared" si="71"/>
        <v>6.4314901912219113E-3</v>
      </c>
      <c r="F930" s="6">
        <f t="shared" si="72"/>
        <v>6.4314901912219113E-3</v>
      </c>
      <c r="G930" s="6">
        <f t="shared" si="73"/>
        <v>4.1364066079783659E-5</v>
      </c>
      <c r="H930" s="41">
        <f t="shared" si="74"/>
        <v>3.5014074199691376E-4</v>
      </c>
    </row>
    <row r="931" spans="2:8">
      <c r="B931" s="48">
        <v>45133.291666666664</v>
      </c>
      <c r="C931" s="6">
        <v>18.3781</v>
      </c>
      <c r="D931" s="40">
        <f t="shared" si="70"/>
        <v>18.368235685098092</v>
      </c>
      <c r="E931" s="6">
        <f t="shared" si="71"/>
        <v>9.8643149019075338E-3</v>
      </c>
      <c r="F931" s="6">
        <f t="shared" si="72"/>
        <v>9.8643149019075338E-3</v>
      </c>
      <c r="G931" s="6">
        <f t="shared" si="73"/>
        <v>9.7304708483995038E-5</v>
      </c>
      <c r="H931" s="41">
        <f t="shared" si="74"/>
        <v>5.3674291150377534E-4</v>
      </c>
    </row>
    <row r="932" spans="2:8">
      <c r="B932" s="48">
        <v>45134.291666666664</v>
      </c>
      <c r="C932" s="6">
        <v>18.382000000000001</v>
      </c>
      <c r="D932" s="40">
        <f t="shared" si="70"/>
        <v>18.37800135685098</v>
      </c>
      <c r="E932" s="6">
        <f t="shared" si="71"/>
        <v>3.9986431490213192E-3</v>
      </c>
      <c r="F932" s="6">
        <f t="shared" si="72"/>
        <v>3.9986431490213192E-3</v>
      </c>
      <c r="G932" s="6">
        <f t="shared" si="73"/>
        <v>1.5989147033215131E-5</v>
      </c>
      <c r="H932" s="41">
        <f t="shared" si="74"/>
        <v>2.1753036388974642E-4</v>
      </c>
    </row>
    <row r="933" spans="2:8">
      <c r="B933" s="48">
        <v>45135.291666666664</v>
      </c>
      <c r="C933" s="6">
        <v>18.325199999999999</v>
      </c>
      <c r="D933" s="40">
        <f t="shared" si="70"/>
        <v>18.381960013568509</v>
      </c>
      <c r="E933" s="6">
        <f t="shared" si="71"/>
        <v>-5.6760013568510459E-2</v>
      </c>
      <c r="F933" s="6">
        <f t="shared" si="72"/>
        <v>5.6760013568510459E-2</v>
      </c>
      <c r="G933" s="6">
        <f t="shared" si="73"/>
        <v>3.2216991402974912E-3</v>
      </c>
      <c r="H933" s="41">
        <f t="shared" si="74"/>
        <v>3.0973748482150515E-3</v>
      </c>
    </row>
    <row r="934" spans="2:8">
      <c r="B934" s="48">
        <v>45138.291666666664</v>
      </c>
      <c r="C934" s="6">
        <v>18.3507</v>
      </c>
      <c r="D934" s="40">
        <f t="shared" si="70"/>
        <v>18.325767600135684</v>
      </c>
      <c r="E934" s="6">
        <f t="shared" si="71"/>
        <v>2.4932399864315613E-2</v>
      </c>
      <c r="F934" s="6">
        <f t="shared" si="72"/>
        <v>2.4932399864315613E-2</v>
      </c>
      <c r="G934" s="6">
        <f t="shared" si="73"/>
        <v>6.2162456299412515E-4</v>
      </c>
      <c r="H934" s="41">
        <f t="shared" si="74"/>
        <v>1.3586620599931128E-3</v>
      </c>
    </row>
    <row r="935" spans="2:8">
      <c r="B935" s="48">
        <v>45139.291666666664</v>
      </c>
      <c r="C935" s="6">
        <v>18.3291</v>
      </c>
      <c r="D935" s="40">
        <f t="shared" si="70"/>
        <v>18.350450676001358</v>
      </c>
      <c r="E935" s="6">
        <f t="shared" si="71"/>
        <v>-2.1350676001357982E-2</v>
      </c>
      <c r="F935" s="6">
        <f t="shared" si="72"/>
        <v>2.1350676001357982E-2</v>
      </c>
      <c r="G935" s="6">
        <f t="shared" si="73"/>
        <v>4.5585136571496369E-4</v>
      </c>
      <c r="H935" s="41">
        <f t="shared" si="74"/>
        <v>1.1648513021020115E-3</v>
      </c>
    </row>
    <row r="936" spans="2:8">
      <c r="B936" s="48">
        <v>45140.291666666664</v>
      </c>
      <c r="C936" s="6">
        <v>17.854600000000001</v>
      </c>
      <c r="D936" s="40">
        <f t="shared" si="70"/>
        <v>18.329313506760013</v>
      </c>
      <c r="E936" s="6">
        <f t="shared" si="71"/>
        <v>-0.47471350676001123</v>
      </c>
      <c r="F936" s="6">
        <f t="shared" si="72"/>
        <v>0.47471350676001123</v>
      </c>
      <c r="G936" s="6">
        <f t="shared" si="73"/>
        <v>0.22535291350038722</v>
      </c>
      <c r="H936" s="41">
        <f t="shared" si="74"/>
        <v>2.6587742473088795E-2</v>
      </c>
    </row>
    <row r="937" spans="2:8">
      <c r="B937" s="48">
        <v>45141.291666666664</v>
      </c>
      <c r="C937" s="6">
        <v>17.650700000000001</v>
      </c>
      <c r="D937" s="40">
        <f t="shared" si="70"/>
        <v>17.859347135067601</v>
      </c>
      <c r="E937" s="6">
        <f t="shared" si="71"/>
        <v>-0.20864713506760069</v>
      </c>
      <c r="F937" s="6">
        <f t="shared" si="72"/>
        <v>0.20864713506760069</v>
      </c>
      <c r="G937" s="6">
        <f t="shared" si="73"/>
        <v>4.3533626971917601E-2</v>
      </c>
      <c r="H937" s="41">
        <f t="shared" si="74"/>
        <v>1.1820898608417835E-2</v>
      </c>
    </row>
    <row r="938" spans="2:8">
      <c r="B938" s="48">
        <v>45142.291666666664</v>
      </c>
      <c r="C938" s="6">
        <v>17.682099999999998</v>
      </c>
      <c r="D938" s="40">
        <f t="shared" si="70"/>
        <v>17.652786471350677</v>
      </c>
      <c r="E938" s="6">
        <f t="shared" si="71"/>
        <v>2.9313528649321796E-2</v>
      </c>
      <c r="F938" s="6">
        <f t="shared" si="72"/>
        <v>2.9313528649321796E-2</v>
      </c>
      <c r="G938" s="6">
        <f t="shared" si="73"/>
        <v>8.5928296187460975E-4</v>
      </c>
      <c r="H938" s="41">
        <f t="shared" si="74"/>
        <v>1.6578081025060258E-3</v>
      </c>
    </row>
    <row r="939" spans="2:8">
      <c r="B939" s="48">
        <v>45145.291666666664</v>
      </c>
      <c r="C939" s="6">
        <v>17.731100000000001</v>
      </c>
      <c r="D939" s="40">
        <f t="shared" si="70"/>
        <v>17.681806864713504</v>
      </c>
      <c r="E939" s="6">
        <f t="shared" si="71"/>
        <v>4.9293135286497147E-2</v>
      </c>
      <c r="F939" s="6">
        <f t="shared" si="72"/>
        <v>4.9293135286497147E-2</v>
      </c>
      <c r="G939" s="6">
        <f t="shared" si="73"/>
        <v>2.42981318637291E-3</v>
      </c>
      <c r="H939" s="41">
        <f t="shared" si="74"/>
        <v>2.7800381976581905E-3</v>
      </c>
    </row>
    <row r="940" spans="2:8">
      <c r="B940" s="48">
        <v>45146.291666666664</v>
      </c>
      <c r="C940" s="6">
        <v>17.6096</v>
      </c>
      <c r="D940" s="40">
        <f t="shared" si="70"/>
        <v>17.730607068647139</v>
      </c>
      <c r="E940" s="6">
        <f t="shared" si="71"/>
        <v>-0.12100706864713828</v>
      </c>
      <c r="F940" s="6">
        <f t="shared" si="72"/>
        <v>0.12100706864713828</v>
      </c>
      <c r="G940" s="6">
        <f t="shared" si="73"/>
        <v>1.4642710662573237E-2</v>
      </c>
      <c r="H940" s="41">
        <f t="shared" si="74"/>
        <v>6.8716534530675472E-3</v>
      </c>
    </row>
    <row r="941" spans="2:8">
      <c r="B941" s="48">
        <v>45147.291666666664</v>
      </c>
      <c r="C941" s="6">
        <v>16.4391</v>
      </c>
      <c r="D941" s="40">
        <f t="shared" si="70"/>
        <v>17.610810070686473</v>
      </c>
      <c r="E941" s="6">
        <f t="shared" si="71"/>
        <v>-1.1717100706864727</v>
      </c>
      <c r="F941" s="6">
        <f t="shared" si="72"/>
        <v>1.1717100706864727</v>
      </c>
      <c r="G941" s="6">
        <f t="shared" si="73"/>
        <v>1.3729044897480989</v>
      </c>
      <c r="H941" s="41">
        <f t="shared" si="74"/>
        <v>7.1275804069959592E-2</v>
      </c>
    </row>
    <row r="942" spans="2:8">
      <c r="B942" s="48">
        <v>45148.291666666664</v>
      </c>
      <c r="C942" s="6">
        <v>16.750900000000001</v>
      </c>
      <c r="D942" s="40">
        <f t="shared" si="70"/>
        <v>16.450817100706868</v>
      </c>
      <c r="E942" s="6">
        <f t="shared" si="71"/>
        <v>0.30008289929313392</v>
      </c>
      <c r="F942" s="6">
        <f t="shared" si="72"/>
        <v>0.30008289929313392</v>
      </c>
      <c r="G942" s="6">
        <f t="shared" si="73"/>
        <v>9.0049746448173151E-2</v>
      </c>
      <c r="H942" s="41">
        <f t="shared" si="74"/>
        <v>1.7914434406099605E-2</v>
      </c>
    </row>
    <row r="943" spans="2:8">
      <c r="B943" s="48">
        <v>45149.291666666664</v>
      </c>
      <c r="C943" s="6">
        <v>16.778300000000002</v>
      </c>
      <c r="D943" s="40">
        <f t="shared" si="70"/>
        <v>16.74789917100707</v>
      </c>
      <c r="E943" s="6">
        <f t="shared" si="71"/>
        <v>3.0400828992931395E-2</v>
      </c>
      <c r="F943" s="6">
        <f t="shared" si="72"/>
        <v>3.0400828992931395E-2</v>
      </c>
      <c r="G943" s="6">
        <f t="shared" si="73"/>
        <v>9.2421040345745805E-4</v>
      </c>
      <c r="H943" s="41">
        <f t="shared" si="74"/>
        <v>1.8119135426670993E-3</v>
      </c>
    </row>
    <row r="944" spans="2:8">
      <c r="B944" s="48">
        <v>45152.291666666664</v>
      </c>
      <c r="C944" s="6">
        <v>16.462700000000002</v>
      </c>
      <c r="D944" s="40">
        <f t="shared" si="70"/>
        <v>16.777995991710071</v>
      </c>
      <c r="E944" s="6">
        <f t="shared" si="71"/>
        <v>-0.3152959917100695</v>
      </c>
      <c r="F944" s="6">
        <f t="shared" si="72"/>
        <v>0.3152959917100695</v>
      </c>
      <c r="G944" s="6">
        <f t="shared" si="73"/>
        <v>9.9411562388436209E-2</v>
      </c>
      <c r="H944" s="41">
        <f t="shared" si="74"/>
        <v>1.9152143433948835E-2</v>
      </c>
    </row>
    <row r="945" spans="2:8">
      <c r="B945" s="48">
        <v>45153.291666666664</v>
      </c>
      <c r="C945" s="6">
        <v>16.3764</v>
      </c>
      <c r="D945" s="40">
        <f t="shared" si="70"/>
        <v>16.465852959917104</v>
      </c>
      <c r="E945" s="6">
        <f t="shared" si="71"/>
        <v>-8.9452959917103669E-2</v>
      </c>
      <c r="F945" s="6">
        <f t="shared" si="72"/>
        <v>8.9452959917103669E-2</v>
      </c>
      <c r="G945" s="6">
        <f t="shared" si="73"/>
        <v>8.0018320379309556E-3</v>
      </c>
      <c r="H945" s="41">
        <f t="shared" si="74"/>
        <v>5.4623091715580753E-3</v>
      </c>
    </row>
    <row r="946" spans="2:8">
      <c r="B946" s="48">
        <v>45154.291666666664</v>
      </c>
      <c r="C946" s="6">
        <v>16.1235</v>
      </c>
      <c r="D946" s="40">
        <f t="shared" si="70"/>
        <v>16.377294529599173</v>
      </c>
      <c r="E946" s="6">
        <f t="shared" si="71"/>
        <v>-0.25379452959917259</v>
      </c>
      <c r="F946" s="6">
        <f t="shared" si="72"/>
        <v>0.25379452959917259</v>
      </c>
      <c r="G946" s="6">
        <f t="shared" si="73"/>
        <v>6.441166325446529E-2</v>
      </c>
      <c r="H946" s="41">
        <f t="shared" si="74"/>
        <v>1.574065988148805E-2</v>
      </c>
    </row>
    <row r="947" spans="2:8">
      <c r="B947" s="48">
        <v>45155.291666666664</v>
      </c>
      <c r="C947" s="6">
        <v>16.154900000000001</v>
      </c>
      <c r="D947" s="40">
        <f t="shared" si="70"/>
        <v>16.126037945295991</v>
      </c>
      <c r="E947" s="6">
        <f t="shared" si="71"/>
        <v>2.8862054704010376E-2</v>
      </c>
      <c r="F947" s="6">
        <f t="shared" si="72"/>
        <v>2.8862054704010376E-2</v>
      </c>
      <c r="G947" s="6">
        <f t="shared" si="73"/>
        <v>8.3301820173728751E-4</v>
      </c>
      <c r="H947" s="41">
        <f t="shared" si="74"/>
        <v>1.7865820713226558E-3</v>
      </c>
    </row>
    <row r="948" spans="2:8">
      <c r="B948" s="48">
        <v>45156.291666666664</v>
      </c>
      <c r="C948" s="6">
        <v>16.2058</v>
      </c>
      <c r="D948" s="40">
        <f t="shared" si="70"/>
        <v>16.154611379452959</v>
      </c>
      <c r="E948" s="6">
        <f t="shared" si="71"/>
        <v>5.1188620547041097E-2</v>
      </c>
      <c r="F948" s="6">
        <f t="shared" si="72"/>
        <v>5.1188620547041097E-2</v>
      </c>
      <c r="G948" s="6">
        <f t="shared" si="73"/>
        <v>2.620274873508958E-3</v>
      </c>
      <c r="H948" s="41">
        <f t="shared" si="74"/>
        <v>3.1586605133372679E-3</v>
      </c>
    </row>
    <row r="949" spans="2:8">
      <c r="B949" s="48">
        <v>45159.291666666664</v>
      </c>
      <c r="C949" s="6">
        <v>16.190100000000001</v>
      </c>
      <c r="D949" s="40">
        <f t="shared" si="70"/>
        <v>16.205288113794527</v>
      </c>
      <c r="E949" s="6">
        <f t="shared" si="71"/>
        <v>-1.5188113794526004E-2</v>
      </c>
      <c r="F949" s="6">
        <f t="shared" si="72"/>
        <v>1.5188113794526004E-2</v>
      </c>
      <c r="G949" s="6">
        <f t="shared" si="73"/>
        <v>2.3067880063547109E-4</v>
      </c>
      <c r="H949" s="41">
        <f t="shared" si="74"/>
        <v>9.381111787157586E-4</v>
      </c>
    </row>
    <row r="950" spans="2:8">
      <c r="B950" s="48">
        <v>45160.291666666664</v>
      </c>
      <c r="C950" s="6">
        <v>16.056799999999999</v>
      </c>
      <c r="D950" s="40">
        <f t="shared" si="70"/>
        <v>16.190251881137947</v>
      </c>
      <c r="E950" s="6">
        <f t="shared" si="71"/>
        <v>-0.13345188113794748</v>
      </c>
      <c r="F950" s="6">
        <f t="shared" si="72"/>
        <v>0.13345188113794748</v>
      </c>
      <c r="G950" s="6">
        <f t="shared" si="73"/>
        <v>1.7809404579256862E-2</v>
      </c>
      <c r="H950" s="41">
        <f t="shared" si="74"/>
        <v>8.3112376773670643E-3</v>
      </c>
    </row>
    <row r="951" spans="2:8">
      <c r="B951" s="48">
        <v>45161.291666666664</v>
      </c>
      <c r="C951" s="6">
        <v>16.196000000000002</v>
      </c>
      <c r="D951" s="40">
        <f t="shared" si="70"/>
        <v>16.058134518811379</v>
      </c>
      <c r="E951" s="6">
        <f t="shared" si="71"/>
        <v>0.13786548118862285</v>
      </c>
      <c r="F951" s="6">
        <f t="shared" si="72"/>
        <v>0.13786548118862285</v>
      </c>
      <c r="G951" s="6">
        <f t="shared" si="73"/>
        <v>1.9006890903370523E-2</v>
      </c>
      <c r="H951" s="41">
        <f t="shared" si="74"/>
        <v>8.5123166947778973E-3</v>
      </c>
    </row>
    <row r="952" spans="2:8">
      <c r="B952" s="48">
        <v>45162.291666666664</v>
      </c>
      <c r="C952" s="6">
        <v>15.8902</v>
      </c>
      <c r="D952" s="40">
        <f t="shared" si="70"/>
        <v>16.194621345188114</v>
      </c>
      <c r="E952" s="6">
        <f t="shared" si="71"/>
        <v>-0.30442134518811415</v>
      </c>
      <c r="F952" s="6">
        <f t="shared" si="72"/>
        <v>0.30442134518811415</v>
      </c>
      <c r="G952" s="6">
        <f t="shared" si="73"/>
        <v>9.2672355406140952E-2</v>
      </c>
      <c r="H952" s="41">
        <f t="shared" si="74"/>
        <v>1.9157804507691164E-2</v>
      </c>
    </row>
    <row r="953" spans="2:8">
      <c r="B953" s="48">
        <v>45163.291666666664</v>
      </c>
      <c r="C953" s="6">
        <v>15.9</v>
      </c>
      <c r="D953" s="40">
        <f t="shared" si="70"/>
        <v>15.893244213451881</v>
      </c>
      <c r="E953" s="6">
        <f t="shared" si="71"/>
        <v>6.755786548119147E-3</v>
      </c>
      <c r="F953" s="6">
        <f t="shared" si="72"/>
        <v>6.755786548119147E-3</v>
      </c>
      <c r="G953" s="6">
        <f t="shared" si="73"/>
        <v>4.5640651883747622E-5</v>
      </c>
      <c r="H953" s="41">
        <f t="shared" si="74"/>
        <v>4.2489223573076397E-4</v>
      </c>
    </row>
    <row r="954" spans="2:8">
      <c r="B954" s="48">
        <v>45166.291666666664</v>
      </c>
      <c r="C954" s="6">
        <v>16.090199999999999</v>
      </c>
      <c r="D954" s="40">
        <f t="shared" si="70"/>
        <v>15.899932442134519</v>
      </c>
      <c r="E954" s="6">
        <f t="shared" si="71"/>
        <v>0.19026755786548044</v>
      </c>
      <c r="F954" s="6">
        <f t="shared" si="72"/>
        <v>0.19026755786548044</v>
      </c>
      <c r="G954" s="6">
        <f t="shared" si="73"/>
        <v>3.6201743576093945E-2</v>
      </c>
      <c r="H954" s="41">
        <f t="shared" si="74"/>
        <v>1.182505859874212E-2</v>
      </c>
    </row>
    <row r="955" spans="2:8">
      <c r="B955" s="48">
        <v>45167.291666666664</v>
      </c>
      <c r="C955" s="6">
        <v>16.196000000000002</v>
      </c>
      <c r="D955" s="40">
        <f t="shared" si="70"/>
        <v>16.088297324421344</v>
      </c>
      <c r="E955" s="6">
        <f t="shared" si="71"/>
        <v>0.10770267557865765</v>
      </c>
      <c r="F955" s="6">
        <f t="shared" si="72"/>
        <v>0.10770267557865765</v>
      </c>
      <c r="G955" s="6">
        <f t="shared" si="73"/>
        <v>1.1599866326801579E-2</v>
      </c>
      <c r="H955" s="41">
        <f t="shared" si="74"/>
        <v>6.6499552715891357E-3</v>
      </c>
    </row>
    <row r="956" spans="2:8">
      <c r="B956" s="48">
        <v>45168.291666666664</v>
      </c>
      <c r="C956" s="6">
        <v>16.145</v>
      </c>
      <c r="D956" s="40">
        <f t="shared" si="70"/>
        <v>16.194922973244214</v>
      </c>
      <c r="E956" s="6">
        <f t="shared" si="71"/>
        <v>-4.9922973244214575E-2</v>
      </c>
      <c r="F956" s="6">
        <f t="shared" si="72"/>
        <v>4.9922973244214575E-2</v>
      </c>
      <c r="G956" s="6">
        <f t="shared" si="73"/>
        <v>2.4923032575425645E-3</v>
      </c>
      <c r="H956" s="41">
        <f t="shared" si="74"/>
        <v>3.092163099672628E-3</v>
      </c>
    </row>
    <row r="957" spans="2:8">
      <c r="B957" s="48">
        <v>45169.291666666664</v>
      </c>
      <c r="C957" s="6">
        <v>16.309699999999999</v>
      </c>
      <c r="D957" s="40">
        <f t="shared" si="70"/>
        <v>16.14549922973244</v>
      </c>
      <c r="E957" s="6">
        <f t="shared" si="71"/>
        <v>0.16420077026755919</v>
      </c>
      <c r="F957" s="6">
        <f t="shared" si="72"/>
        <v>0.16420077026755919</v>
      </c>
      <c r="G957" s="6">
        <f t="shared" si="73"/>
        <v>2.6961892956459749E-2</v>
      </c>
      <c r="H957" s="41">
        <f t="shared" si="74"/>
        <v>1.0067675694069125E-2</v>
      </c>
    </row>
    <row r="958" spans="2:8">
      <c r="B958" s="48">
        <v>45170.291666666664</v>
      </c>
      <c r="C958" s="6">
        <v>16.715599999999998</v>
      </c>
      <c r="D958" s="40">
        <f t="shared" si="70"/>
        <v>16.308057992297325</v>
      </c>
      <c r="E958" s="6">
        <f t="shared" si="71"/>
        <v>0.40754200770267346</v>
      </c>
      <c r="F958" s="6">
        <f t="shared" si="72"/>
        <v>0.40754200770267346</v>
      </c>
      <c r="G958" s="6">
        <f t="shared" si="73"/>
        <v>0.16609048804232596</v>
      </c>
      <c r="H958" s="41">
        <f t="shared" si="74"/>
        <v>2.438093802810988E-2</v>
      </c>
    </row>
    <row r="959" spans="2:8">
      <c r="B959" s="48">
        <v>45174.291666666664</v>
      </c>
      <c r="C959" s="6">
        <v>16.574400000000001</v>
      </c>
      <c r="D959" s="40">
        <f t="shared" si="70"/>
        <v>16.711524579922973</v>
      </c>
      <c r="E959" s="6">
        <f t="shared" si="71"/>
        <v>-0.13712457992297189</v>
      </c>
      <c r="F959" s="6">
        <f t="shared" si="72"/>
        <v>0.13712457992297189</v>
      </c>
      <c r="G959" s="6">
        <f t="shared" si="73"/>
        <v>1.8803150419051506E-2</v>
      </c>
      <c r="H959" s="41">
        <f t="shared" si="74"/>
        <v>8.2732756493732428E-3</v>
      </c>
    </row>
    <row r="960" spans="2:8">
      <c r="B960" s="48">
        <v>45175.291666666664</v>
      </c>
      <c r="C960" s="6">
        <v>16.762599999999999</v>
      </c>
      <c r="D960" s="40">
        <f t="shared" si="70"/>
        <v>16.575771245799231</v>
      </c>
      <c r="E960" s="6">
        <f t="shared" si="71"/>
        <v>0.18682875420076783</v>
      </c>
      <c r="F960" s="6">
        <f t="shared" si="72"/>
        <v>0.18682875420076783</v>
      </c>
      <c r="G960" s="6">
        <f t="shared" si="73"/>
        <v>3.4904983396210926E-2</v>
      </c>
      <c r="H960" s="41">
        <f t="shared" si="74"/>
        <v>1.1145571343393498E-2</v>
      </c>
    </row>
    <row r="961" spans="2:8">
      <c r="B961" s="48">
        <v>45176.291666666664</v>
      </c>
      <c r="C961" s="6">
        <v>16.709700000000002</v>
      </c>
      <c r="D961" s="40">
        <f t="shared" si="70"/>
        <v>16.760731712457993</v>
      </c>
      <c r="E961" s="6">
        <f t="shared" si="71"/>
        <v>-5.1031712457991318E-2</v>
      </c>
      <c r="F961" s="6">
        <f t="shared" si="72"/>
        <v>5.1031712457991318E-2</v>
      </c>
      <c r="G961" s="6">
        <f t="shared" si="73"/>
        <v>2.6042356763951065E-3</v>
      </c>
      <c r="H961" s="41">
        <f t="shared" si="74"/>
        <v>3.0540172748757498E-3</v>
      </c>
    </row>
    <row r="962" spans="2:8">
      <c r="B962" s="48">
        <v>45177.291666666664</v>
      </c>
      <c r="C962" s="6">
        <v>16.511700000000001</v>
      </c>
      <c r="D962" s="40">
        <f t="shared" si="70"/>
        <v>16.710210317124581</v>
      </c>
      <c r="E962" s="6">
        <f t="shared" si="71"/>
        <v>-0.19851031712457967</v>
      </c>
      <c r="F962" s="6">
        <f t="shared" si="72"/>
        <v>0.19851031712457967</v>
      </c>
      <c r="G962" s="6">
        <f t="shared" si="73"/>
        <v>3.9406346004901192E-2</v>
      </c>
      <c r="H962" s="41">
        <f t="shared" si="74"/>
        <v>1.2022403333671255E-2</v>
      </c>
    </row>
    <row r="963" spans="2:8">
      <c r="B963" s="48">
        <v>45180.291666666664</v>
      </c>
      <c r="C963" s="6">
        <v>16.703800000000001</v>
      </c>
      <c r="D963" s="40">
        <f t="shared" si="70"/>
        <v>16.513685103171248</v>
      </c>
      <c r="E963" s="6">
        <f t="shared" si="71"/>
        <v>0.19011489682875293</v>
      </c>
      <c r="F963" s="6">
        <f t="shared" si="72"/>
        <v>0.19011489682875293</v>
      </c>
      <c r="G963" s="6">
        <f t="shared" si="73"/>
        <v>3.6143673996207375E-2</v>
      </c>
      <c r="H963" s="41">
        <f t="shared" si="74"/>
        <v>1.1381535748078457E-2</v>
      </c>
    </row>
    <row r="964" spans="2:8">
      <c r="B964" s="48">
        <v>45181.291666666664</v>
      </c>
      <c r="C964" s="6">
        <v>16.745000000000001</v>
      </c>
      <c r="D964" s="40">
        <f t="shared" ref="D964:D1027" si="75">alpha*C963+(1-alpha)*D963</f>
        <v>16.701898851031711</v>
      </c>
      <c r="E964" s="6">
        <f t="shared" ref="E964:E1027" si="76">C964-D964</f>
        <v>4.3101148968290204E-2</v>
      </c>
      <c r="F964" s="6">
        <f t="shared" ref="F964:F1027" si="77">ABS(E964)</f>
        <v>4.3101148968290204E-2</v>
      </c>
      <c r="G964" s="6">
        <f t="shared" ref="G964:G1027" si="78">E964^2</f>
        <v>1.8577090423867438E-3</v>
      </c>
      <c r="H964" s="41">
        <f t="shared" ref="H964:H1027" si="79">F964/C964</f>
        <v>2.5739712731137772E-3</v>
      </c>
    </row>
    <row r="965" spans="2:8">
      <c r="B965" s="48">
        <v>45182.291666666664</v>
      </c>
      <c r="C965" s="6">
        <v>16.552800000000001</v>
      </c>
      <c r="D965" s="40">
        <f t="shared" si="75"/>
        <v>16.74456898851032</v>
      </c>
      <c r="E965" s="6">
        <f t="shared" si="76"/>
        <v>-0.19176898851031865</v>
      </c>
      <c r="F965" s="6">
        <f t="shared" si="77"/>
        <v>0.19176898851031865</v>
      </c>
      <c r="G965" s="6">
        <f t="shared" si="78"/>
        <v>3.6775344954270726E-2</v>
      </c>
      <c r="H965" s="41">
        <f t="shared" si="79"/>
        <v>1.1585290011980972E-2</v>
      </c>
    </row>
    <row r="966" spans="2:8">
      <c r="B966" s="48">
        <v>45183.291666666664</v>
      </c>
      <c r="C966" s="6">
        <v>16.9587</v>
      </c>
      <c r="D966" s="40">
        <f t="shared" si="75"/>
        <v>16.554717689885102</v>
      </c>
      <c r="E966" s="6">
        <f t="shared" si="76"/>
        <v>0.40398231011489827</v>
      </c>
      <c r="F966" s="6">
        <f t="shared" si="77"/>
        <v>0.40398231011489827</v>
      </c>
      <c r="G966" s="6">
        <f t="shared" si="78"/>
        <v>0.16320170688576985</v>
      </c>
      <c r="H966" s="41">
        <f t="shared" si="79"/>
        <v>2.3821537624635042E-2</v>
      </c>
    </row>
    <row r="967" spans="2:8">
      <c r="B967" s="48">
        <v>45184.291666666664</v>
      </c>
      <c r="C967" s="6">
        <v>17.009599999999999</v>
      </c>
      <c r="D967" s="40">
        <f t="shared" si="75"/>
        <v>16.954660176898852</v>
      </c>
      <c r="E967" s="6">
        <f t="shared" si="76"/>
        <v>5.4939823101147311E-2</v>
      </c>
      <c r="F967" s="6">
        <f t="shared" si="77"/>
        <v>5.4939823101147311E-2</v>
      </c>
      <c r="G967" s="6">
        <f t="shared" si="78"/>
        <v>3.0183841623853598E-3</v>
      </c>
      <c r="H967" s="41">
        <f t="shared" si="79"/>
        <v>3.2299303394052368E-3</v>
      </c>
    </row>
    <row r="968" spans="2:8">
      <c r="B968" s="48">
        <v>45187.291666666664</v>
      </c>
      <c r="C968" s="6">
        <v>17.009599999999999</v>
      </c>
      <c r="D968" s="40">
        <f t="shared" si="75"/>
        <v>17.009050601768987</v>
      </c>
      <c r="E968" s="6">
        <f t="shared" si="76"/>
        <v>5.4939823101207708E-4</v>
      </c>
      <c r="F968" s="6">
        <f t="shared" si="77"/>
        <v>5.4939823101207708E-4</v>
      </c>
      <c r="G968" s="6">
        <f t="shared" si="78"/>
        <v>3.018384162391996E-7</v>
      </c>
      <c r="H968" s="41">
        <f t="shared" si="79"/>
        <v>3.2299303394087872E-5</v>
      </c>
    </row>
    <row r="969" spans="2:8">
      <c r="B969" s="48">
        <v>45188.291666666664</v>
      </c>
      <c r="C969" s="6">
        <v>16.9665</v>
      </c>
      <c r="D969" s="40">
        <f t="shared" si="75"/>
        <v>17.009594506017688</v>
      </c>
      <c r="E969" s="6">
        <f t="shared" si="76"/>
        <v>-4.3094506017688161E-2</v>
      </c>
      <c r="F969" s="6">
        <f t="shared" si="77"/>
        <v>4.3094506017688161E-2</v>
      </c>
      <c r="G969" s="6">
        <f t="shared" si="78"/>
        <v>1.857136448908561E-3</v>
      </c>
      <c r="H969" s="41">
        <f t="shared" si="79"/>
        <v>2.5399761894137366E-3</v>
      </c>
    </row>
    <row r="970" spans="2:8">
      <c r="B970" s="48">
        <v>45189.291666666664</v>
      </c>
      <c r="C970" s="6">
        <v>16.635200000000001</v>
      </c>
      <c r="D970" s="40">
        <f t="shared" si="75"/>
        <v>16.966930945060177</v>
      </c>
      <c r="E970" s="6">
        <f t="shared" si="76"/>
        <v>-0.3317309450601762</v>
      </c>
      <c r="F970" s="6">
        <f t="shared" si="77"/>
        <v>0.3317309450601762</v>
      </c>
      <c r="G970" s="6">
        <f t="shared" si="78"/>
        <v>0.11004541991051764</v>
      </c>
      <c r="H970" s="41">
        <f t="shared" si="79"/>
        <v>1.9941506267443503E-2</v>
      </c>
    </row>
    <row r="971" spans="2:8">
      <c r="B971" s="48">
        <v>45190.291666666664</v>
      </c>
      <c r="C971" s="6">
        <v>16.201899999999998</v>
      </c>
      <c r="D971" s="40">
        <f t="shared" si="75"/>
        <v>16.638517309450602</v>
      </c>
      <c r="E971" s="6">
        <f t="shared" si="76"/>
        <v>-0.43661730945060384</v>
      </c>
      <c r="F971" s="6">
        <f t="shared" si="77"/>
        <v>0.43661730945060384</v>
      </c>
      <c r="G971" s="6">
        <f t="shared" si="78"/>
        <v>0.19063467491188435</v>
      </c>
      <c r="H971" s="41">
        <f t="shared" si="79"/>
        <v>2.6948525139064178E-2</v>
      </c>
    </row>
    <row r="972" spans="2:8">
      <c r="B972" s="48">
        <v>45191.291666666664</v>
      </c>
      <c r="C972" s="6">
        <v>16.1509</v>
      </c>
      <c r="D972" s="40">
        <f t="shared" si="75"/>
        <v>16.206266173094505</v>
      </c>
      <c r="E972" s="6">
        <f t="shared" si="76"/>
        <v>-5.53661730945052E-2</v>
      </c>
      <c r="F972" s="6">
        <f t="shared" si="77"/>
        <v>5.53661730945052E-2</v>
      </c>
      <c r="G972" s="6">
        <f t="shared" si="78"/>
        <v>3.0654131231307117E-3</v>
      </c>
      <c r="H972" s="41">
        <f t="shared" si="79"/>
        <v>3.4280549749243199E-3</v>
      </c>
    </row>
    <row r="973" spans="2:8">
      <c r="B973" s="48">
        <v>45194.291666666664</v>
      </c>
      <c r="C973" s="6">
        <v>16.325399999999998</v>
      </c>
      <c r="D973" s="40">
        <f t="shared" si="75"/>
        <v>16.151453661730944</v>
      </c>
      <c r="E973" s="6">
        <f t="shared" si="76"/>
        <v>0.17394633826905448</v>
      </c>
      <c r="F973" s="6">
        <f t="shared" si="77"/>
        <v>0.17394633826905448</v>
      </c>
      <c r="G973" s="6">
        <f t="shared" si="78"/>
        <v>3.0257328597212328E-2</v>
      </c>
      <c r="H973" s="41">
        <f t="shared" si="79"/>
        <v>1.0654951074341485E-2</v>
      </c>
    </row>
    <row r="974" spans="2:8">
      <c r="B974" s="48">
        <v>45195.291666666664</v>
      </c>
      <c r="C974" s="6">
        <v>15.9392</v>
      </c>
      <c r="D974" s="40">
        <f t="shared" si="75"/>
        <v>16.323660536617311</v>
      </c>
      <c r="E974" s="6">
        <f t="shared" si="76"/>
        <v>-0.38446053661731128</v>
      </c>
      <c r="F974" s="6">
        <f t="shared" si="77"/>
        <v>0.38446053661731128</v>
      </c>
      <c r="G974" s="6">
        <f t="shared" si="78"/>
        <v>0.14780990421607096</v>
      </c>
      <c r="H974" s="41">
        <f t="shared" si="79"/>
        <v>2.4120441215199715E-2</v>
      </c>
    </row>
    <row r="975" spans="2:8">
      <c r="B975" s="48">
        <v>45196.291666666664</v>
      </c>
      <c r="C975" s="6">
        <v>16.1843</v>
      </c>
      <c r="D975" s="40">
        <f t="shared" si="75"/>
        <v>15.943044605366172</v>
      </c>
      <c r="E975" s="6">
        <f t="shared" si="76"/>
        <v>0.2412553946338285</v>
      </c>
      <c r="F975" s="6">
        <f t="shared" si="77"/>
        <v>0.2412553946338285</v>
      </c>
      <c r="G975" s="6">
        <f t="shared" si="78"/>
        <v>5.8204165439924328E-2</v>
      </c>
      <c r="H975" s="41">
        <f t="shared" si="79"/>
        <v>1.4906754980680567E-2</v>
      </c>
    </row>
    <row r="976" spans="2:8">
      <c r="B976" s="48">
        <v>45197.291666666664</v>
      </c>
      <c r="C976" s="6">
        <v>16.501200000000001</v>
      </c>
      <c r="D976" s="40">
        <f t="shared" si="75"/>
        <v>16.181887446053661</v>
      </c>
      <c r="E976" s="6">
        <f t="shared" si="76"/>
        <v>0.31931255394633951</v>
      </c>
      <c r="F976" s="6">
        <f t="shared" si="77"/>
        <v>0.31931255394633951</v>
      </c>
      <c r="G976" s="6">
        <f t="shared" si="78"/>
        <v>0.10196050710773398</v>
      </c>
      <c r="H976" s="41">
        <f t="shared" si="79"/>
        <v>1.935086866084524E-2</v>
      </c>
    </row>
    <row r="977" spans="2:8">
      <c r="B977" s="48">
        <v>45198.291666666664</v>
      </c>
      <c r="C977" s="6">
        <v>16.427499999999998</v>
      </c>
      <c r="D977" s="40">
        <f t="shared" si="75"/>
        <v>16.498006874460536</v>
      </c>
      <c r="E977" s="6">
        <f t="shared" si="76"/>
        <v>-7.0506874460537716E-2</v>
      </c>
      <c r="F977" s="6">
        <f t="shared" si="77"/>
        <v>7.0506874460537716E-2</v>
      </c>
      <c r="G977" s="6">
        <f t="shared" si="78"/>
        <v>4.9712193461940255E-3</v>
      </c>
      <c r="H977" s="41">
        <f t="shared" si="79"/>
        <v>4.2920027064701095E-3</v>
      </c>
    </row>
    <row r="978" spans="2:8">
      <c r="B978" s="48">
        <v>45201.291666666664</v>
      </c>
      <c r="C978" s="6">
        <v>16.276</v>
      </c>
      <c r="D978" s="40">
        <f t="shared" si="75"/>
        <v>16.428205068744603</v>
      </c>
      <c r="E978" s="6">
        <f t="shared" si="76"/>
        <v>-0.15220506874460327</v>
      </c>
      <c r="F978" s="6">
        <f t="shared" si="77"/>
        <v>0.15220506874460327</v>
      </c>
      <c r="G978" s="6">
        <f t="shared" si="78"/>
        <v>2.3166382951549408E-2</v>
      </c>
      <c r="H978" s="41">
        <f t="shared" si="79"/>
        <v>9.3515033635170348E-3</v>
      </c>
    </row>
    <row r="979" spans="2:8">
      <c r="B979" s="48">
        <v>45202.291666666664</v>
      </c>
      <c r="C979" s="6">
        <v>16.188199999999998</v>
      </c>
      <c r="D979" s="40">
        <f t="shared" si="75"/>
        <v>16.277522050687448</v>
      </c>
      <c r="E979" s="6">
        <f t="shared" si="76"/>
        <v>-8.9322050687449916E-2</v>
      </c>
      <c r="F979" s="6">
        <f t="shared" si="77"/>
        <v>8.9322050687449916E-2</v>
      </c>
      <c r="G979" s="6">
        <f t="shared" si="78"/>
        <v>7.9784287390113721E-3</v>
      </c>
      <c r="H979" s="41">
        <f t="shared" si="79"/>
        <v>5.5177259168684555E-3</v>
      </c>
    </row>
    <row r="980" spans="2:8">
      <c r="B980" s="48">
        <v>45203.291666666664</v>
      </c>
      <c r="C980" s="6">
        <v>16.309799999999999</v>
      </c>
      <c r="D980" s="40">
        <f t="shared" si="75"/>
        <v>16.189093220506873</v>
      </c>
      <c r="E980" s="6">
        <f t="shared" si="76"/>
        <v>0.12070677949312625</v>
      </c>
      <c r="F980" s="6">
        <f t="shared" si="77"/>
        <v>0.12070677949312625</v>
      </c>
      <c r="G980" s="6">
        <f t="shared" si="78"/>
        <v>1.4570126615602204E-2</v>
      </c>
      <c r="H980" s="41">
        <f t="shared" si="79"/>
        <v>7.4008742898825398E-3</v>
      </c>
    </row>
    <row r="981" spans="2:8">
      <c r="B981" s="48">
        <v>45204.291666666664</v>
      </c>
      <c r="C981" s="6">
        <v>16.517199999999999</v>
      </c>
      <c r="D981" s="40">
        <f t="shared" si="75"/>
        <v>16.308592932205066</v>
      </c>
      <c r="E981" s="6">
        <f t="shared" si="76"/>
        <v>0.20860706779493299</v>
      </c>
      <c r="F981" s="6">
        <f t="shared" si="77"/>
        <v>0.20860706779493299</v>
      </c>
      <c r="G981" s="6">
        <f t="shared" si="78"/>
        <v>4.3516908733999771E-2</v>
      </c>
      <c r="H981" s="41">
        <f t="shared" si="79"/>
        <v>1.2629687101623339E-2</v>
      </c>
    </row>
    <row r="982" spans="2:8">
      <c r="B982" s="48">
        <v>45205.291666666664</v>
      </c>
      <c r="C982" s="6">
        <v>16.539100000000001</v>
      </c>
      <c r="D982" s="40">
        <f t="shared" si="75"/>
        <v>16.515113929322048</v>
      </c>
      <c r="E982" s="6">
        <f t="shared" si="76"/>
        <v>2.3986070677953109E-2</v>
      </c>
      <c r="F982" s="6">
        <f t="shared" si="77"/>
        <v>2.3986070677953109E-2</v>
      </c>
      <c r="G982" s="6">
        <f t="shared" si="78"/>
        <v>5.7533158656776192E-4</v>
      </c>
      <c r="H982" s="41">
        <f t="shared" si="79"/>
        <v>1.4502645656627692E-3</v>
      </c>
    </row>
    <row r="983" spans="2:8">
      <c r="B983" s="48">
        <v>45208.291666666664</v>
      </c>
      <c r="C983" s="6">
        <v>16.6447</v>
      </c>
      <c r="D983" s="40">
        <f t="shared" si="75"/>
        <v>16.538860139293224</v>
      </c>
      <c r="E983" s="6">
        <f t="shared" si="76"/>
        <v>0.10583986070677653</v>
      </c>
      <c r="F983" s="6">
        <f t="shared" si="77"/>
        <v>0.10583986070677653</v>
      </c>
      <c r="G983" s="6">
        <f t="shared" si="78"/>
        <v>1.120207611442986E-2</v>
      </c>
      <c r="H983" s="41">
        <f t="shared" si="79"/>
        <v>6.358772504567612E-3</v>
      </c>
    </row>
    <row r="984" spans="2:8">
      <c r="B984" s="48">
        <v>45209.291666666664</v>
      </c>
      <c r="C984" s="6">
        <v>16.866</v>
      </c>
      <c r="D984" s="40">
        <f t="shared" si="75"/>
        <v>16.643641601392932</v>
      </c>
      <c r="E984" s="6">
        <f t="shared" si="76"/>
        <v>0.22235839860706719</v>
      </c>
      <c r="F984" s="6">
        <f t="shared" si="77"/>
        <v>0.22235839860706719</v>
      </c>
      <c r="G984" s="6">
        <f t="shared" si="78"/>
        <v>4.9443257431099376E-2</v>
      </c>
      <c r="H984" s="41">
        <f t="shared" si="79"/>
        <v>1.3183825365057938E-2</v>
      </c>
    </row>
    <row r="985" spans="2:8">
      <c r="B985" s="48">
        <v>45210.291666666664</v>
      </c>
      <c r="C985" s="6">
        <v>17.035399999999999</v>
      </c>
      <c r="D985" s="40">
        <f t="shared" si="75"/>
        <v>16.863776416013931</v>
      </c>
      <c r="E985" s="6">
        <f t="shared" si="76"/>
        <v>0.1716235839860687</v>
      </c>
      <c r="F985" s="6">
        <f t="shared" si="77"/>
        <v>0.1716235839860687</v>
      </c>
      <c r="G985" s="6">
        <f t="shared" si="78"/>
        <v>2.9454654580223175E-2</v>
      </c>
      <c r="H985" s="41">
        <f t="shared" si="79"/>
        <v>1.007452622104962E-2</v>
      </c>
    </row>
    <row r="986" spans="2:8">
      <c r="B986" s="48">
        <v>45211.291666666664</v>
      </c>
      <c r="C986" s="6">
        <v>17.258700000000001</v>
      </c>
      <c r="D986" s="40">
        <f t="shared" si="75"/>
        <v>17.033683764160138</v>
      </c>
      <c r="E986" s="6">
        <f t="shared" si="76"/>
        <v>0.2250162358398633</v>
      </c>
      <c r="F986" s="6">
        <f t="shared" si="77"/>
        <v>0.2250162358398633</v>
      </c>
      <c r="G986" s="6">
        <f t="shared" si="78"/>
        <v>5.0632306391540982E-2</v>
      </c>
      <c r="H986" s="41">
        <f t="shared" si="79"/>
        <v>1.3037843860769541E-2</v>
      </c>
    </row>
    <row r="987" spans="2:8">
      <c r="B987" s="48">
        <v>45212.291666666664</v>
      </c>
      <c r="C987" s="6">
        <v>16.973600000000001</v>
      </c>
      <c r="D987" s="40">
        <f t="shared" si="75"/>
        <v>17.256449837641604</v>
      </c>
      <c r="E987" s="6">
        <f t="shared" si="76"/>
        <v>-0.28284983764160287</v>
      </c>
      <c r="F987" s="6">
        <f t="shared" si="77"/>
        <v>0.28284983764160287</v>
      </c>
      <c r="G987" s="6">
        <f t="shared" si="78"/>
        <v>8.0004030653881106E-2</v>
      </c>
      <c r="H987" s="41">
        <f t="shared" si="79"/>
        <v>1.6664104117076098E-2</v>
      </c>
    </row>
    <row r="988" spans="2:8">
      <c r="B988" s="48">
        <v>45215.291666666664</v>
      </c>
      <c r="C988" s="6">
        <v>17.023499999999999</v>
      </c>
      <c r="D988" s="40">
        <f t="shared" si="75"/>
        <v>16.976428498376418</v>
      </c>
      <c r="E988" s="6">
        <f t="shared" si="76"/>
        <v>4.7071501623580758E-2</v>
      </c>
      <c r="F988" s="6">
        <f t="shared" si="77"/>
        <v>4.7071501623580758E-2</v>
      </c>
      <c r="G988" s="6">
        <f t="shared" si="78"/>
        <v>2.2157262650987657E-3</v>
      </c>
      <c r="H988" s="41">
        <f t="shared" si="79"/>
        <v>2.7650895305654398E-3</v>
      </c>
    </row>
    <row r="989" spans="2:8">
      <c r="B989" s="48">
        <v>45216.291666666664</v>
      </c>
      <c r="C989" s="6">
        <v>17.0853</v>
      </c>
      <c r="D989" s="40">
        <f t="shared" si="75"/>
        <v>17.02302928498376</v>
      </c>
      <c r="E989" s="6">
        <f t="shared" si="76"/>
        <v>6.2270715016239819E-2</v>
      </c>
      <c r="F989" s="6">
        <f t="shared" si="77"/>
        <v>6.2270715016239819E-2</v>
      </c>
      <c r="G989" s="6">
        <f t="shared" si="78"/>
        <v>3.8776419486337551E-3</v>
      </c>
      <c r="H989" s="41">
        <f t="shared" si="79"/>
        <v>3.6446954408901112E-3</v>
      </c>
    </row>
    <row r="990" spans="2:8">
      <c r="B990" s="48">
        <v>45217.291666666664</v>
      </c>
      <c r="C990" s="6">
        <v>16.764299999999999</v>
      </c>
      <c r="D990" s="40">
        <f t="shared" si="75"/>
        <v>17.084677292849836</v>
      </c>
      <c r="E990" s="6">
        <f t="shared" si="76"/>
        <v>-0.3203772928498374</v>
      </c>
      <c r="F990" s="6">
        <f t="shared" si="77"/>
        <v>0.3203772928498374</v>
      </c>
      <c r="G990" s="6">
        <f t="shared" si="78"/>
        <v>0.10264160977379047</v>
      </c>
      <c r="H990" s="41">
        <f t="shared" si="79"/>
        <v>1.9110687165574312E-2</v>
      </c>
    </row>
    <row r="991" spans="2:8">
      <c r="B991" s="48">
        <v>45218.291666666664</v>
      </c>
      <c r="C991" s="6">
        <v>16.712499999999999</v>
      </c>
      <c r="D991" s="40">
        <f t="shared" si="75"/>
        <v>16.767503772928496</v>
      </c>
      <c r="E991" s="6">
        <f t="shared" si="76"/>
        <v>-5.5003772928497341E-2</v>
      </c>
      <c r="F991" s="6">
        <f t="shared" si="77"/>
        <v>5.5003772928497341E-2</v>
      </c>
      <c r="G991" s="6">
        <f t="shared" si="78"/>
        <v>3.0254150363696968E-3</v>
      </c>
      <c r="H991" s="41">
        <f t="shared" si="79"/>
        <v>3.2911756426924365E-3</v>
      </c>
    </row>
    <row r="992" spans="2:8">
      <c r="B992" s="48">
        <v>45219.291666666664</v>
      </c>
      <c r="C992" s="6">
        <v>16.582899999999999</v>
      </c>
      <c r="D992" s="40">
        <f t="shared" si="75"/>
        <v>16.713050037729285</v>
      </c>
      <c r="E992" s="6">
        <f t="shared" si="76"/>
        <v>-0.13015003772928679</v>
      </c>
      <c r="F992" s="6">
        <f t="shared" si="77"/>
        <v>0.13015003772928679</v>
      </c>
      <c r="G992" s="6">
        <f t="shared" si="78"/>
        <v>1.6939032320934775E-2</v>
      </c>
      <c r="H992" s="41">
        <f t="shared" si="79"/>
        <v>7.8484485662511875E-3</v>
      </c>
    </row>
    <row r="993" spans="2:8">
      <c r="B993" s="48">
        <v>45222.291666666664</v>
      </c>
      <c r="C993" s="6">
        <v>16.567</v>
      </c>
      <c r="D993" s="40">
        <f t="shared" si="75"/>
        <v>16.584201500377294</v>
      </c>
      <c r="E993" s="6">
        <f t="shared" si="76"/>
        <v>-1.7201500377293399E-2</v>
      </c>
      <c r="F993" s="6">
        <f t="shared" si="77"/>
        <v>1.7201500377293399E-2</v>
      </c>
      <c r="G993" s="6">
        <f t="shared" si="78"/>
        <v>2.9589161523002497E-4</v>
      </c>
      <c r="H993" s="41">
        <f t="shared" si="79"/>
        <v>1.0382990509623588E-3</v>
      </c>
    </row>
    <row r="994" spans="2:8">
      <c r="B994" s="48">
        <v>45223.291666666664</v>
      </c>
      <c r="C994" s="6">
        <v>16.7883</v>
      </c>
      <c r="D994" s="40">
        <f t="shared" si="75"/>
        <v>16.567172015003774</v>
      </c>
      <c r="E994" s="6">
        <f t="shared" si="76"/>
        <v>0.22112798499622599</v>
      </c>
      <c r="F994" s="6">
        <f t="shared" si="77"/>
        <v>0.22112798499622599</v>
      </c>
      <c r="G994" s="6">
        <f t="shared" si="78"/>
        <v>4.8897585748491144E-2</v>
      </c>
      <c r="H994" s="41">
        <f t="shared" si="79"/>
        <v>1.3171553105211724E-2</v>
      </c>
    </row>
    <row r="995" spans="2:8">
      <c r="B995" s="48">
        <v>45224.291666666664</v>
      </c>
      <c r="C995" s="6">
        <v>16.485299999999999</v>
      </c>
      <c r="D995" s="40">
        <f t="shared" si="75"/>
        <v>16.786088720150037</v>
      </c>
      <c r="E995" s="6">
        <f t="shared" si="76"/>
        <v>-0.3007887201500381</v>
      </c>
      <c r="F995" s="6">
        <f t="shared" si="77"/>
        <v>0.3007887201500381</v>
      </c>
      <c r="G995" s="6">
        <f t="shared" si="78"/>
        <v>9.0473854169497936E-2</v>
      </c>
      <c r="H995" s="41">
        <f t="shared" si="79"/>
        <v>1.8245874818780254E-2</v>
      </c>
    </row>
    <row r="996" spans="2:8">
      <c r="B996" s="48">
        <v>45225.291666666664</v>
      </c>
      <c r="C996" s="6">
        <v>16.1404</v>
      </c>
      <c r="D996" s="40">
        <f t="shared" si="75"/>
        <v>16.488307887201497</v>
      </c>
      <c r="E996" s="6">
        <f t="shared" si="76"/>
        <v>-0.34790788720149735</v>
      </c>
      <c r="F996" s="6">
        <f t="shared" si="77"/>
        <v>0.34790788720149735</v>
      </c>
      <c r="G996" s="6">
        <f t="shared" si="78"/>
        <v>0.1210398979770098</v>
      </c>
      <c r="H996" s="41">
        <f t="shared" si="79"/>
        <v>2.1555096974145458E-2</v>
      </c>
    </row>
    <row r="997" spans="2:8">
      <c r="B997" s="48">
        <v>45226.291666666664</v>
      </c>
      <c r="C997" s="6">
        <v>15.955</v>
      </c>
      <c r="D997" s="40">
        <f t="shared" si="75"/>
        <v>16.143879078872015</v>
      </c>
      <c r="E997" s="6">
        <f t="shared" si="76"/>
        <v>-0.18887907887201472</v>
      </c>
      <c r="F997" s="6">
        <f t="shared" si="77"/>
        <v>0.18887907887201472</v>
      </c>
      <c r="G997" s="6">
        <f t="shared" si="78"/>
        <v>3.5675306435540753E-2</v>
      </c>
      <c r="H997" s="41">
        <f t="shared" si="79"/>
        <v>1.1838237472392023E-2</v>
      </c>
    </row>
    <row r="998" spans="2:8">
      <c r="B998" s="48">
        <v>45229.291666666664</v>
      </c>
      <c r="C998" s="6">
        <v>16.293900000000001</v>
      </c>
      <c r="D998" s="40">
        <f t="shared" si="75"/>
        <v>15.956888790788721</v>
      </c>
      <c r="E998" s="6">
        <f t="shared" si="76"/>
        <v>0.33701120921127981</v>
      </c>
      <c r="F998" s="6">
        <f t="shared" si="77"/>
        <v>0.33701120921127981</v>
      </c>
      <c r="G998" s="6">
        <f t="shared" si="78"/>
        <v>0.113576555134049</v>
      </c>
      <c r="H998" s="41">
        <f t="shared" si="79"/>
        <v>2.0683274674036283E-2</v>
      </c>
    </row>
    <row r="999" spans="2:8">
      <c r="B999" s="48">
        <v>45230.291666666664</v>
      </c>
      <c r="C999" s="6">
        <v>16.555</v>
      </c>
      <c r="D999" s="40">
        <f t="shared" si="75"/>
        <v>16.290529887907887</v>
      </c>
      <c r="E999" s="6">
        <f t="shared" si="76"/>
        <v>0.26447011209211269</v>
      </c>
      <c r="F999" s="6">
        <f t="shared" si="77"/>
        <v>0.26447011209211269</v>
      </c>
      <c r="G999" s="6">
        <f t="shared" si="78"/>
        <v>6.9944440190014653E-2</v>
      </c>
      <c r="H999" s="41">
        <f t="shared" si="79"/>
        <v>1.5975240839149061E-2</v>
      </c>
    </row>
    <row r="1000" spans="2:8">
      <c r="B1000" s="48">
        <v>45231.291666666664</v>
      </c>
      <c r="C1000" s="6">
        <v>16.9497</v>
      </c>
      <c r="D1000" s="40">
        <f t="shared" si="75"/>
        <v>16.552355298879078</v>
      </c>
      <c r="E1000" s="6">
        <f t="shared" si="76"/>
        <v>0.39734470112092168</v>
      </c>
      <c r="F1000" s="6">
        <f t="shared" si="77"/>
        <v>0.39734470112092168</v>
      </c>
      <c r="G1000" s="6">
        <f t="shared" si="78"/>
        <v>0.15788281150887459</v>
      </c>
      <c r="H1000" s="41">
        <f t="shared" si="79"/>
        <v>2.3442580170794862E-2</v>
      </c>
    </row>
    <row r="1001" spans="2:8">
      <c r="B1001" s="48">
        <v>45232.291666666664</v>
      </c>
      <c r="C1001" s="6">
        <v>17.2547</v>
      </c>
      <c r="D1001" s="40">
        <f t="shared" si="75"/>
        <v>16.945726552988791</v>
      </c>
      <c r="E1001" s="6">
        <f t="shared" si="76"/>
        <v>0.30897344701120844</v>
      </c>
      <c r="F1001" s="6">
        <f t="shared" si="77"/>
        <v>0.30897344701120844</v>
      </c>
      <c r="G1001" s="6">
        <f t="shared" si="78"/>
        <v>9.5464590957988024E-2</v>
      </c>
      <c r="H1001" s="41">
        <f t="shared" si="79"/>
        <v>1.7906625267968056E-2</v>
      </c>
    </row>
    <row r="1002" spans="2:8">
      <c r="B1002" s="48">
        <v>45233.291666666664</v>
      </c>
      <c r="C1002" s="6">
        <v>17.426100000000002</v>
      </c>
      <c r="D1002" s="40">
        <f t="shared" si="75"/>
        <v>17.251610265529887</v>
      </c>
      <c r="E1002" s="6">
        <f t="shared" si="76"/>
        <v>0.1744897344701144</v>
      </c>
      <c r="F1002" s="6">
        <f t="shared" si="77"/>
        <v>0.1744897344701144</v>
      </c>
      <c r="G1002" s="6">
        <f t="shared" si="78"/>
        <v>3.044666743545103E-2</v>
      </c>
      <c r="H1002" s="41">
        <f t="shared" si="79"/>
        <v>1.0013125970246606E-2</v>
      </c>
    </row>
    <row r="1003" spans="2:8">
      <c r="B1003" s="48">
        <v>45236.291666666664</v>
      </c>
      <c r="C1003" s="6">
        <v>17.2806</v>
      </c>
      <c r="D1003" s="40">
        <f t="shared" si="75"/>
        <v>17.424355102655298</v>
      </c>
      <c r="E1003" s="6">
        <f t="shared" si="76"/>
        <v>-0.14375510265529812</v>
      </c>
      <c r="F1003" s="6">
        <f t="shared" si="77"/>
        <v>0.14375510265529812</v>
      </c>
      <c r="G1003" s="6">
        <f t="shared" si="78"/>
        <v>2.06655295394353E-2</v>
      </c>
      <c r="H1003" s="41">
        <f t="shared" si="79"/>
        <v>8.3188721835641185E-3</v>
      </c>
    </row>
    <row r="1004" spans="2:8">
      <c r="B1004" s="48">
        <v>45237.291666666664</v>
      </c>
      <c r="C1004" s="6">
        <v>17.4939</v>
      </c>
      <c r="D1004" s="40">
        <f t="shared" si="75"/>
        <v>17.282037551026551</v>
      </c>
      <c r="E1004" s="6">
        <f t="shared" si="76"/>
        <v>0.21186244897344864</v>
      </c>
      <c r="F1004" s="6">
        <f t="shared" si="77"/>
        <v>0.21186244897344864</v>
      </c>
      <c r="G1004" s="6">
        <f t="shared" si="78"/>
        <v>4.4885697285027129E-2</v>
      </c>
      <c r="H1004" s="41">
        <f t="shared" si="79"/>
        <v>1.2110647081179647E-2</v>
      </c>
    </row>
    <row r="1005" spans="2:8">
      <c r="B1005" s="48">
        <v>45238.291666666664</v>
      </c>
      <c r="C1005" s="6">
        <v>17.450099999999999</v>
      </c>
      <c r="D1005" s="40">
        <f t="shared" si="75"/>
        <v>17.491781375510268</v>
      </c>
      <c r="E1005" s="6">
        <f t="shared" si="76"/>
        <v>-4.1681375510268737E-2</v>
      </c>
      <c r="F1005" s="6">
        <f t="shared" si="77"/>
        <v>4.1681375510268737E-2</v>
      </c>
      <c r="G1005" s="6">
        <f t="shared" si="78"/>
        <v>1.7373370644280304E-3</v>
      </c>
      <c r="H1005" s="41">
        <f t="shared" si="79"/>
        <v>2.388603819477753E-3</v>
      </c>
    </row>
    <row r="1006" spans="2:8">
      <c r="B1006" s="48">
        <v>45239.291666666664</v>
      </c>
      <c r="C1006" s="6">
        <v>16.291899999999998</v>
      </c>
      <c r="D1006" s="40">
        <f t="shared" si="75"/>
        <v>17.450516813755101</v>
      </c>
      <c r="E1006" s="6">
        <f t="shared" si="76"/>
        <v>-1.1586168137551027</v>
      </c>
      <c r="F1006" s="6">
        <f t="shared" si="77"/>
        <v>1.1586168137551027</v>
      </c>
      <c r="G1006" s="6">
        <f t="shared" si="78"/>
        <v>1.3423929211160264</v>
      </c>
      <c r="H1006" s="41">
        <f t="shared" si="79"/>
        <v>7.1116126035336749E-2</v>
      </c>
    </row>
    <row r="1007" spans="2:8">
      <c r="B1007" s="48">
        <v>45240.291666666664</v>
      </c>
      <c r="C1007" s="6">
        <v>17.1311</v>
      </c>
      <c r="D1007" s="40">
        <f t="shared" si="75"/>
        <v>16.30348616813755</v>
      </c>
      <c r="E1007" s="6">
        <f t="shared" si="76"/>
        <v>0.82761383186245041</v>
      </c>
      <c r="F1007" s="6">
        <f t="shared" si="77"/>
        <v>0.82761383186245041</v>
      </c>
      <c r="G1007" s="6">
        <f t="shared" si="78"/>
        <v>0.68494465469004839</v>
      </c>
      <c r="H1007" s="41">
        <f t="shared" si="79"/>
        <v>4.8310606549634899E-2</v>
      </c>
    </row>
    <row r="1008" spans="2:8">
      <c r="B1008" s="48">
        <v>45243.291666666664</v>
      </c>
      <c r="C1008" s="6">
        <v>16.610800000000001</v>
      </c>
      <c r="D1008" s="40">
        <f t="shared" si="75"/>
        <v>17.122823861681375</v>
      </c>
      <c r="E1008" s="6">
        <f t="shared" si="76"/>
        <v>-0.51202386168137437</v>
      </c>
      <c r="F1008" s="6">
        <f t="shared" si="77"/>
        <v>0.51202386168137437</v>
      </c>
      <c r="G1008" s="6">
        <f t="shared" si="78"/>
        <v>0.2621684349311072</v>
      </c>
      <c r="H1008" s="41">
        <f t="shared" si="79"/>
        <v>3.0824756283946247E-2</v>
      </c>
    </row>
    <row r="1009" spans="2:8">
      <c r="B1009" s="48">
        <v>45244.291666666664</v>
      </c>
      <c r="C1009" s="6">
        <v>16.957699999999999</v>
      </c>
      <c r="D1009" s="40">
        <f t="shared" si="75"/>
        <v>16.615920238616813</v>
      </c>
      <c r="E1009" s="6">
        <f t="shared" si="76"/>
        <v>0.34177976138318655</v>
      </c>
      <c r="F1009" s="6">
        <f t="shared" si="77"/>
        <v>0.34177976138318655</v>
      </c>
      <c r="G1009" s="6">
        <f t="shared" si="78"/>
        <v>0.11681340529114793</v>
      </c>
      <c r="H1009" s="41">
        <f t="shared" si="79"/>
        <v>2.0154841834870683E-2</v>
      </c>
    </row>
    <row r="1010" spans="2:8">
      <c r="B1010" s="48">
        <v>45245.291666666664</v>
      </c>
      <c r="C1010" s="6">
        <v>17.366299999999999</v>
      </c>
      <c r="D1010" s="40">
        <f t="shared" si="75"/>
        <v>16.954282202386167</v>
      </c>
      <c r="E1010" s="6">
        <f t="shared" si="76"/>
        <v>0.4120177976138315</v>
      </c>
      <c r="F1010" s="6">
        <f t="shared" si="77"/>
        <v>0.4120177976138315</v>
      </c>
      <c r="G1010" s="6">
        <f t="shared" si="78"/>
        <v>0.16975866555055222</v>
      </c>
      <c r="H1010" s="41">
        <f t="shared" si="79"/>
        <v>2.3725134174454637E-2</v>
      </c>
    </row>
    <row r="1011" spans="2:8">
      <c r="B1011" s="48">
        <v>45246.291666666664</v>
      </c>
      <c r="C1011" s="6">
        <v>17.462</v>
      </c>
      <c r="D1011" s="40">
        <f t="shared" si="75"/>
        <v>17.362179822023858</v>
      </c>
      <c r="E1011" s="6">
        <f t="shared" si="76"/>
        <v>9.9820177976141622E-2</v>
      </c>
      <c r="F1011" s="6">
        <f t="shared" si="77"/>
        <v>9.9820177976141622E-2</v>
      </c>
      <c r="G1011" s="6">
        <f t="shared" si="78"/>
        <v>9.9640679311885881E-3</v>
      </c>
      <c r="H1011" s="41">
        <f t="shared" si="79"/>
        <v>5.7164229742378662E-3</v>
      </c>
    </row>
    <row r="1012" spans="2:8">
      <c r="B1012" s="48">
        <v>45247.291666666664</v>
      </c>
      <c r="C1012" s="6">
        <v>17.472000000000001</v>
      </c>
      <c r="D1012" s="40">
        <f t="shared" si="75"/>
        <v>17.461001798220238</v>
      </c>
      <c r="E1012" s="6">
        <f t="shared" si="76"/>
        <v>1.0998201779763406E-2</v>
      </c>
      <c r="F1012" s="6">
        <f t="shared" si="77"/>
        <v>1.0998201779763406E-2</v>
      </c>
      <c r="G1012" s="6">
        <f t="shared" si="78"/>
        <v>1.2096044238839094E-4</v>
      </c>
      <c r="H1012" s="41">
        <f t="shared" si="79"/>
        <v>6.2947583446448059E-4</v>
      </c>
    </row>
    <row r="1013" spans="2:8">
      <c r="B1013" s="48">
        <v>45250.291666666664</v>
      </c>
      <c r="C1013" s="6">
        <v>17.450099999999999</v>
      </c>
      <c r="D1013" s="40">
        <f t="shared" si="75"/>
        <v>17.471890017982204</v>
      </c>
      <c r="E1013" s="6">
        <f t="shared" si="76"/>
        <v>-2.1790017982205256E-2</v>
      </c>
      <c r="F1013" s="6">
        <f t="shared" si="77"/>
        <v>2.1790017982205256E-2</v>
      </c>
      <c r="G1013" s="6">
        <f t="shared" si="78"/>
        <v>4.7480488366482843E-4</v>
      </c>
      <c r="H1013" s="41">
        <f t="shared" si="79"/>
        <v>1.2487044763184886E-3</v>
      </c>
    </row>
    <row r="1014" spans="2:8">
      <c r="B1014" s="48">
        <v>45251.291666666664</v>
      </c>
      <c r="C1014" s="6">
        <v>17.300599999999999</v>
      </c>
      <c r="D1014" s="40">
        <f t="shared" si="75"/>
        <v>17.450317900179822</v>
      </c>
      <c r="E1014" s="6">
        <f t="shared" si="76"/>
        <v>-0.149717900179823</v>
      </c>
      <c r="F1014" s="6">
        <f t="shared" si="77"/>
        <v>0.149717900179823</v>
      </c>
      <c r="G1014" s="6">
        <f t="shared" si="78"/>
        <v>2.2415449634255444E-2</v>
      </c>
      <c r="H1014" s="41">
        <f t="shared" si="79"/>
        <v>8.6539137474898557E-3</v>
      </c>
    </row>
    <row r="1015" spans="2:8">
      <c r="B1015" s="48">
        <v>45252.291666666664</v>
      </c>
      <c r="C1015" s="6">
        <v>17.46</v>
      </c>
      <c r="D1015" s="40">
        <f t="shared" si="75"/>
        <v>17.302097179001798</v>
      </c>
      <c r="E1015" s="6">
        <f t="shared" si="76"/>
        <v>0.15790282099820274</v>
      </c>
      <c r="F1015" s="6">
        <f t="shared" si="77"/>
        <v>0.15790282099820274</v>
      </c>
      <c r="G1015" s="6">
        <f t="shared" si="78"/>
        <v>2.4933300879190455E-2</v>
      </c>
      <c r="H1015" s="41">
        <f t="shared" si="79"/>
        <v>9.0436896333449448E-3</v>
      </c>
    </row>
    <row r="1016" spans="2:8">
      <c r="B1016" s="48">
        <v>45254.291666666664</v>
      </c>
      <c r="C1016" s="6">
        <v>17.270700000000001</v>
      </c>
      <c r="D1016" s="40">
        <f t="shared" si="75"/>
        <v>17.458420971790016</v>
      </c>
      <c r="E1016" s="6">
        <f t="shared" si="76"/>
        <v>-0.18772097179001435</v>
      </c>
      <c r="F1016" s="6">
        <f t="shared" si="77"/>
        <v>0.18772097179001435</v>
      </c>
      <c r="G1016" s="6">
        <f t="shared" si="78"/>
        <v>3.5239163249787361E-2</v>
      </c>
      <c r="H1016" s="41">
        <f t="shared" si="79"/>
        <v>1.0869331977859284E-2</v>
      </c>
    </row>
    <row r="1017" spans="2:8">
      <c r="B1017" s="48">
        <v>45257.291666666664</v>
      </c>
      <c r="C1017" s="6">
        <v>17.3324</v>
      </c>
      <c r="D1017" s="40">
        <f t="shared" si="75"/>
        <v>17.272577209717902</v>
      </c>
      <c r="E1017" s="6">
        <f t="shared" si="76"/>
        <v>5.9822790282098026E-2</v>
      </c>
      <c r="F1017" s="6">
        <f t="shared" si="77"/>
        <v>5.9822790282098026E-2</v>
      </c>
      <c r="G1017" s="6">
        <f t="shared" si="78"/>
        <v>3.5787662371358818E-3</v>
      </c>
      <c r="H1017" s="41">
        <f t="shared" si="79"/>
        <v>3.4515006740034864E-3</v>
      </c>
    </row>
    <row r="1018" spans="2:8">
      <c r="B1018" s="48">
        <v>45258.291666666664</v>
      </c>
      <c r="C1018" s="6">
        <v>17.388300000000001</v>
      </c>
      <c r="D1018" s="40">
        <f t="shared" si="75"/>
        <v>17.33180177209718</v>
      </c>
      <c r="E1018" s="6">
        <f t="shared" si="76"/>
        <v>5.6498227902821441E-2</v>
      </c>
      <c r="F1018" s="6">
        <f t="shared" si="77"/>
        <v>5.6498227902821441E-2</v>
      </c>
      <c r="G1018" s="6">
        <f t="shared" si="78"/>
        <v>3.1920497561591511E-3</v>
      </c>
      <c r="H1018" s="41">
        <f t="shared" si="79"/>
        <v>3.2492094053370047E-3</v>
      </c>
    </row>
    <row r="1019" spans="2:8">
      <c r="B1019" s="48">
        <v>45259.291666666664</v>
      </c>
      <c r="C1019" s="6">
        <v>17.163</v>
      </c>
      <c r="D1019" s="40">
        <f t="shared" si="75"/>
        <v>17.387735017720974</v>
      </c>
      <c r="E1019" s="6">
        <f t="shared" si="76"/>
        <v>-0.22473501772097393</v>
      </c>
      <c r="F1019" s="6">
        <f t="shared" si="77"/>
        <v>0.22473501772097393</v>
      </c>
      <c r="G1019" s="6">
        <f t="shared" si="78"/>
        <v>5.0505828190046467E-2</v>
      </c>
      <c r="H1019" s="41">
        <f t="shared" si="79"/>
        <v>1.3094157065837787E-2</v>
      </c>
    </row>
    <row r="1020" spans="2:8">
      <c r="B1020" s="48">
        <v>45260.291666666664</v>
      </c>
      <c r="C1020" s="6">
        <v>17.133099999999999</v>
      </c>
      <c r="D1020" s="40">
        <f t="shared" si="75"/>
        <v>17.165247350177211</v>
      </c>
      <c r="E1020" s="6">
        <f t="shared" si="76"/>
        <v>-3.214735017721182E-2</v>
      </c>
      <c r="F1020" s="6">
        <f t="shared" si="77"/>
        <v>3.214735017721182E-2</v>
      </c>
      <c r="G1020" s="6">
        <f t="shared" si="78"/>
        <v>1.0334521234162809E-3</v>
      </c>
      <c r="H1020" s="41">
        <f t="shared" si="79"/>
        <v>1.8763300381840894E-3</v>
      </c>
    </row>
    <row r="1021" spans="2:8">
      <c r="B1021" s="48">
        <v>45261.291666666664</v>
      </c>
      <c r="C1021" s="6">
        <v>17.170999999999999</v>
      </c>
      <c r="D1021" s="40">
        <f t="shared" si="75"/>
        <v>17.133421473501773</v>
      </c>
      <c r="E1021" s="6">
        <f t="shared" si="76"/>
        <v>3.7578526498226239E-2</v>
      </c>
      <c r="F1021" s="6">
        <f t="shared" si="77"/>
        <v>3.7578526498226239E-2</v>
      </c>
      <c r="G1021" s="6">
        <f t="shared" si="78"/>
        <v>1.4121456537778917E-3</v>
      </c>
      <c r="H1021" s="41">
        <f t="shared" si="79"/>
        <v>2.1884879446873355E-3</v>
      </c>
    </row>
    <row r="1022" spans="2:8">
      <c r="B1022" s="48">
        <v>45264.291666666664</v>
      </c>
      <c r="C1022" s="6">
        <v>17.0075</v>
      </c>
      <c r="D1022" s="40">
        <f t="shared" si="75"/>
        <v>17.170624214735017</v>
      </c>
      <c r="E1022" s="6">
        <f t="shared" si="76"/>
        <v>-0.16312421473501715</v>
      </c>
      <c r="F1022" s="6">
        <f t="shared" si="77"/>
        <v>0.16312421473501715</v>
      </c>
      <c r="G1022" s="6">
        <f t="shared" si="78"/>
        <v>2.6609509432915984E-2</v>
      </c>
      <c r="H1022" s="41">
        <f t="shared" si="79"/>
        <v>9.5913105826851176E-3</v>
      </c>
    </row>
    <row r="1023" spans="2:8">
      <c r="B1023" s="48">
        <v>45265.291666666664</v>
      </c>
      <c r="C1023" s="6">
        <v>17.222799999999999</v>
      </c>
      <c r="D1023" s="40">
        <f t="shared" si="75"/>
        <v>17.009131242147351</v>
      </c>
      <c r="E1023" s="6">
        <f t="shared" si="76"/>
        <v>0.21366875785264838</v>
      </c>
      <c r="F1023" s="6">
        <f t="shared" si="77"/>
        <v>0.21366875785264838</v>
      </c>
      <c r="G1023" s="6">
        <f t="shared" si="78"/>
        <v>4.5654338082293688E-2</v>
      </c>
      <c r="H1023" s="41">
        <f t="shared" si="79"/>
        <v>1.2406156830053673E-2</v>
      </c>
    </row>
    <row r="1024" spans="2:8">
      <c r="B1024" s="48">
        <v>45266.291666666664</v>
      </c>
      <c r="C1024" s="6">
        <v>17.621500000000001</v>
      </c>
      <c r="D1024" s="40">
        <f t="shared" si="75"/>
        <v>17.220663312421472</v>
      </c>
      <c r="E1024" s="6">
        <f t="shared" si="76"/>
        <v>0.40083668757852919</v>
      </c>
      <c r="F1024" s="6">
        <f t="shared" si="77"/>
        <v>0.40083668757852919</v>
      </c>
      <c r="G1024" s="6">
        <f t="shared" si="78"/>
        <v>0.16067005010892743</v>
      </c>
      <c r="H1024" s="41">
        <f t="shared" si="79"/>
        <v>2.2747024236218775E-2</v>
      </c>
    </row>
    <row r="1025" spans="2:8">
      <c r="B1025" s="48">
        <v>45267.291666666664</v>
      </c>
      <c r="C1025" s="6">
        <v>17.6434</v>
      </c>
      <c r="D1025" s="40">
        <f t="shared" si="75"/>
        <v>17.617491633124217</v>
      </c>
      <c r="E1025" s="6">
        <f t="shared" si="76"/>
        <v>2.5908366875782463E-2</v>
      </c>
      <c r="F1025" s="6">
        <f t="shared" si="77"/>
        <v>2.5908366875782463E-2</v>
      </c>
      <c r="G1025" s="6">
        <f t="shared" si="78"/>
        <v>6.7124347417014192E-4</v>
      </c>
      <c r="H1025" s="41">
        <f t="shared" si="79"/>
        <v>1.4684452472756081E-3</v>
      </c>
    </row>
    <row r="1026" spans="2:8">
      <c r="B1026" s="48">
        <v>45268.291666666664</v>
      </c>
      <c r="C1026" s="6">
        <v>17.800899999999999</v>
      </c>
      <c r="D1026" s="40">
        <f t="shared" si="75"/>
        <v>17.643140916331241</v>
      </c>
      <c r="E1026" s="6">
        <f t="shared" si="76"/>
        <v>0.15775908366875768</v>
      </c>
      <c r="F1026" s="6">
        <f t="shared" si="77"/>
        <v>0.15775908366875768</v>
      </c>
      <c r="G1026" s="6">
        <f t="shared" si="78"/>
        <v>2.4887928480006087E-2</v>
      </c>
      <c r="H1026" s="41">
        <f t="shared" si="79"/>
        <v>8.8624217690542444E-3</v>
      </c>
    </row>
    <row r="1027" spans="2:8">
      <c r="B1027" s="48">
        <v>45271.291666666664</v>
      </c>
      <c r="C1027" s="6">
        <v>17.806899999999999</v>
      </c>
      <c r="D1027" s="40">
        <f t="shared" si="75"/>
        <v>17.799322409163313</v>
      </c>
      <c r="E1027" s="6">
        <f t="shared" si="76"/>
        <v>7.5775908366857436E-3</v>
      </c>
      <c r="F1027" s="6">
        <f t="shared" si="77"/>
        <v>7.5775908366857436E-3</v>
      </c>
      <c r="G1027" s="6">
        <f t="shared" si="78"/>
        <v>5.7419882888223746E-5</v>
      </c>
      <c r="H1027" s="41">
        <f t="shared" si="79"/>
        <v>4.2554239293115278E-4</v>
      </c>
    </row>
    <row r="1028" spans="2:8">
      <c r="B1028" s="48">
        <v>45272.291666666664</v>
      </c>
      <c r="C1028" s="6">
        <v>18.0182</v>
      </c>
      <c r="D1028" s="40">
        <f t="shared" ref="D1028:D1091" si="80">alpha*C1027+(1-alpha)*D1027</f>
        <v>17.806824224091631</v>
      </c>
      <c r="E1028" s="6">
        <f t="shared" ref="E1028:E1091" si="81">C1028-D1028</f>
        <v>0.21137577590836898</v>
      </c>
      <c r="F1028" s="6">
        <f t="shared" ref="F1028:F1091" si="82">ABS(E1028)</f>
        <v>0.21137577590836898</v>
      </c>
      <c r="G1028" s="6">
        <f t="shared" ref="G1028:G1091" si="83">E1028^2</f>
        <v>4.4679718640865021E-2</v>
      </c>
      <c r="H1028" s="41">
        <f t="shared" ref="H1028:H1091" si="84">F1028/C1028</f>
        <v>1.1731237077419996E-2</v>
      </c>
    </row>
    <row r="1029" spans="2:8">
      <c r="B1029" s="48">
        <v>45273.291666666664</v>
      </c>
      <c r="C1029" s="6">
        <v>18.2972</v>
      </c>
      <c r="D1029" s="40">
        <f t="shared" si="80"/>
        <v>18.016086242240917</v>
      </c>
      <c r="E1029" s="6">
        <f t="shared" si="81"/>
        <v>0.28111375775908343</v>
      </c>
      <c r="F1029" s="6">
        <f t="shared" si="82"/>
        <v>0.28111375775908343</v>
      </c>
      <c r="G1029" s="6">
        <f t="shared" si="83"/>
        <v>7.9024944801432642E-2</v>
      </c>
      <c r="H1029" s="41">
        <f t="shared" si="84"/>
        <v>1.5363758266788548E-2</v>
      </c>
    </row>
    <row r="1030" spans="2:8">
      <c r="B1030" s="48">
        <v>45274.291666666664</v>
      </c>
      <c r="C1030" s="6">
        <v>18.422799999999999</v>
      </c>
      <c r="D1030" s="40">
        <f t="shared" si="80"/>
        <v>18.294388862422409</v>
      </c>
      <c r="E1030" s="6">
        <f t="shared" si="81"/>
        <v>0.12841113757759004</v>
      </c>
      <c r="F1030" s="6">
        <f t="shared" si="82"/>
        <v>0.12841113757759004</v>
      </c>
      <c r="G1030" s="6">
        <f t="shared" si="83"/>
        <v>1.6489420253970755E-2</v>
      </c>
      <c r="H1030" s="41">
        <f t="shared" si="84"/>
        <v>6.9702291496184102E-3</v>
      </c>
    </row>
    <row r="1031" spans="2:8">
      <c r="B1031" s="48">
        <v>45275.291666666664</v>
      </c>
      <c r="C1031" s="6">
        <v>18.476600000000001</v>
      </c>
      <c r="D1031" s="40">
        <f t="shared" si="80"/>
        <v>18.421515888624221</v>
      </c>
      <c r="E1031" s="6">
        <f t="shared" si="81"/>
        <v>5.5084111375780509E-2</v>
      </c>
      <c r="F1031" s="6">
        <f t="shared" si="82"/>
        <v>5.5084111375780509E-2</v>
      </c>
      <c r="G1031" s="6">
        <f t="shared" si="83"/>
        <v>3.0342593260593918E-3</v>
      </c>
      <c r="H1031" s="41">
        <f t="shared" si="84"/>
        <v>2.9812904633850657E-3</v>
      </c>
    </row>
    <row r="1032" spans="2:8">
      <c r="B1032" s="48">
        <v>45278.291666666664</v>
      </c>
      <c r="C1032" s="6">
        <v>18.381</v>
      </c>
      <c r="D1032" s="40">
        <f t="shared" si="80"/>
        <v>18.476049158886244</v>
      </c>
      <c r="E1032" s="6">
        <f t="shared" si="81"/>
        <v>-9.5049158886244101E-2</v>
      </c>
      <c r="F1032" s="6">
        <f t="shared" si="82"/>
        <v>9.5049158886244101E-2</v>
      </c>
      <c r="G1032" s="6">
        <f t="shared" si="83"/>
        <v>9.0343426049824763E-3</v>
      </c>
      <c r="H1032" s="41">
        <f t="shared" si="84"/>
        <v>5.1710548330473911E-3</v>
      </c>
    </row>
    <row r="1033" spans="2:8">
      <c r="B1033" s="48">
        <v>45279.291666666664</v>
      </c>
      <c r="C1033" s="6">
        <v>18.263400000000001</v>
      </c>
      <c r="D1033" s="40">
        <f t="shared" si="80"/>
        <v>18.38195049158886</v>
      </c>
      <c r="E1033" s="6">
        <f t="shared" si="81"/>
        <v>-0.11855049158885933</v>
      </c>
      <c r="F1033" s="6">
        <f t="shared" si="82"/>
        <v>0.11855049158885933</v>
      </c>
      <c r="G1033" s="6">
        <f t="shared" si="83"/>
        <v>1.4054219055960207E-2</v>
      </c>
      <c r="H1033" s="41">
        <f t="shared" si="84"/>
        <v>6.4911512417654615E-3</v>
      </c>
    </row>
    <row r="1034" spans="2:8">
      <c r="B1034" s="48">
        <v>45280.291666666664</v>
      </c>
      <c r="C1034" s="6">
        <v>17.956399999999999</v>
      </c>
      <c r="D1034" s="40">
        <f t="shared" si="80"/>
        <v>18.264585504915889</v>
      </c>
      <c r="E1034" s="6">
        <f t="shared" si="81"/>
        <v>-0.30818550491589036</v>
      </c>
      <c r="F1034" s="6">
        <f t="shared" si="82"/>
        <v>0.30818550491589036</v>
      </c>
      <c r="G1034" s="6">
        <f t="shared" si="83"/>
        <v>9.4978305440262284E-2</v>
      </c>
      <c r="H1034" s="41">
        <f t="shared" si="84"/>
        <v>1.7162989514373169E-2</v>
      </c>
    </row>
    <row r="1035" spans="2:8">
      <c r="B1035" s="48">
        <v>45281.291666666664</v>
      </c>
      <c r="C1035" s="6">
        <v>18.490600000000001</v>
      </c>
      <c r="D1035" s="40">
        <f t="shared" si="80"/>
        <v>17.959481855049159</v>
      </c>
      <c r="E1035" s="6">
        <f t="shared" si="81"/>
        <v>0.53111814495084175</v>
      </c>
      <c r="F1035" s="6">
        <f t="shared" si="82"/>
        <v>0.53111814495084175</v>
      </c>
      <c r="G1035" s="6">
        <f t="shared" si="83"/>
        <v>0.28208648389602337</v>
      </c>
      <c r="H1035" s="41">
        <f t="shared" si="84"/>
        <v>2.8723683652820447E-2</v>
      </c>
    </row>
    <row r="1036" spans="2:8">
      <c r="B1036" s="48">
        <v>45282.291666666664</v>
      </c>
      <c r="C1036" s="6">
        <v>18.367000000000001</v>
      </c>
      <c r="D1036" s="40">
        <f t="shared" si="80"/>
        <v>18.48528881855049</v>
      </c>
      <c r="E1036" s="6">
        <f t="shared" si="81"/>
        <v>-0.11828881855048934</v>
      </c>
      <c r="F1036" s="6">
        <f t="shared" si="82"/>
        <v>0.11828881855048934</v>
      </c>
      <c r="G1036" s="6">
        <f t="shared" si="83"/>
        <v>1.399224459407059E-2</v>
      </c>
      <c r="H1036" s="41">
        <f t="shared" si="84"/>
        <v>6.4402906599057728E-3</v>
      </c>
    </row>
    <row r="1037" spans="2:8">
      <c r="B1037" s="48">
        <v>45286.291666666664</v>
      </c>
      <c r="C1037" s="6">
        <v>18.632100000000001</v>
      </c>
      <c r="D1037" s="40">
        <f t="shared" si="80"/>
        <v>18.368182888185508</v>
      </c>
      <c r="E1037" s="6">
        <f t="shared" si="81"/>
        <v>0.26391711181449296</v>
      </c>
      <c r="F1037" s="6">
        <f t="shared" si="82"/>
        <v>0.26391711181449296</v>
      </c>
      <c r="G1037" s="6">
        <f t="shared" si="83"/>
        <v>6.9652241908503582E-2</v>
      </c>
      <c r="H1037" s="41">
        <f t="shared" si="84"/>
        <v>1.4164646594559547E-2</v>
      </c>
    </row>
    <row r="1038" spans="2:8">
      <c r="B1038" s="48">
        <v>45287.291666666664</v>
      </c>
      <c r="C1038" s="6">
        <v>18.739799999999999</v>
      </c>
      <c r="D1038" s="40">
        <f t="shared" si="80"/>
        <v>18.629460828881857</v>
      </c>
      <c r="E1038" s="6">
        <f t="shared" si="81"/>
        <v>0.11033917111814162</v>
      </c>
      <c r="F1038" s="6">
        <f t="shared" si="82"/>
        <v>0.11033917111814162</v>
      </c>
      <c r="G1038" s="6">
        <f t="shared" si="83"/>
        <v>1.2174732683038538E-2</v>
      </c>
      <c r="H1038" s="41">
        <f t="shared" si="84"/>
        <v>5.8879588425779159E-3</v>
      </c>
    </row>
    <row r="1039" spans="2:8">
      <c r="B1039" s="48">
        <v>45288.291666666664</v>
      </c>
      <c r="C1039" s="6">
        <v>18.8674</v>
      </c>
      <c r="D1039" s="40">
        <f t="shared" si="80"/>
        <v>18.738696608288816</v>
      </c>
      <c r="E1039" s="6">
        <f t="shared" si="81"/>
        <v>0.12870339171118417</v>
      </c>
      <c r="F1039" s="6">
        <f t="shared" si="82"/>
        <v>0.12870339171118417</v>
      </c>
      <c r="G1039" s="6">
        <f t="shared" si="83"/>
        <v>1.6564563037962509E-2</v>
      </c>
      <c r="H1039" s="41">
        <f t="shared" si="84"/>
        <v>6.8214693975420125E-3</v>
      </c>
    </row>
    <row r="1040" spans="2:8">
      <c r="B1040" s="48">
        <v>45289.291666666664</v>
      </c>
      <c r="C1040" s="6">
        <v>18.875299999999999</v>
      </c>
      <c r="D1040" s="40">
        <f t="shared" si="80"/>
        <v>18.866112966082888</v>
      </c>
      <c r="E1040" s="6">
        <f t="shared" si="81"/>
        <v>9.18703391711162E-3</v>
      </c>
      <c r="F1040" s="6">
        <f t="shared" si="82"/>
        <v>9.18703391711162E-3</v>
      </c>
      <c r="G1040" s="6">
        <f t="shared" si="83"/>
        <v>8.4401592194159277E-5</v>
      </c>
      <c r="H1040" s="41">
        <f t="shared" si="84"/>
        <v>4.8672253776690282E-4</v>
      </c>
    </row>
    <row r="1041" spans="2:8">
      <c r="B1041" s="48">
        <v>45293.291666666664</v>
      </c>
      <c r="C1041" s="6">
        <v>18.598199999999999</v>
      </c>
      <c r="D1041" s="40">
        <f t="shared" si="80"/>
        <v>18.87520812966083</v>
      </c>
      <c r="E1041" s="6">
        <f t="shared" si="81"/>
        <v>-0.27700812966083177</v>
      </c>
      <c r="F1041" s="6">
        <f t="shared" si="82"/>
        <v>0.27700812966083177</v>
      </c>
      <c r="G1041" s="6">
        <f t="shared" si="83"/>
        <v>7.6733503898192182E-2</v>
      </c>
      <c r="H1041" s="41">
        <f t="shared" si="84"/>
        <v>1.4894351585682045E-2</v>
      </c>
    </row>
    <row r="1042" spans="2:8">
      <c r="B1042" s="48">
        <v>45294.291666666664</v>
      </c>
      <c r="C1042" s="6">
        <v>18.414899999999999</v>
      </c>
      <c r="D1042" s="40">
        <f t="shared" si="80"/>
        <v>18.600970081296609</v>
      </c>
      <c r="E1042" s="6">
        <f t="shared" si="81"/>
        <v>-0.1860700812966094</v>
      </c>
      <c r="F1042" s="6">
        <f t="shared" si="82"/>
        <v>0.1860700812966094</v>
      </c>
      <c r="G1042" s="6">
        <f t="shared" si="83"/>
        <v>3.4622075153726832E-2</v>
      </c>
      <c r="H1042" s="41">
        <f t="shared" si="84"/>
        <v>1.0104322113973436E-2</v>
      </c>
    </row>
    <row r="1043" spans="2:8">
      <c r="B1043" s="48">
        <v>45295.291666666664</v>
      </c>
      <c r="C1043" s="6">
        <v>18.149699999999999</v>
      </c>
      <c r="D1043" s="40">
        <f t="shared" si="80"/>
        <v>18.416760700812965</v>
      </c>
      <c r="E1043" s="6">
        <f t="shared" si="81"/>
        <v>-0.26706070081296573</v>
      </c>
      <c r="F1043" s="6">
        <f t="shared" si="82"/>
        <v>0.26706070081296573</v>
      </c>
      <c r="G1043" s="6">
        <f t="shared" si="83"/>
        <v>7.1321417918712396E-2</v>
      </c>
      <c r="H1043" s="41">
        <f t="shared" si="84"/>
        <v>1.4714331411150914E-2</v>
      </c>
    </row>
    <row r="1044" spans="2:8">
      <c r="B1044" s="48">
        <v>45296.291666666664</v>
      </c>
      <c r="C1044" s="6">
        <v>18.183599999999998</v>
      </c>
      <c r="D1044" s="40">
        <f t="shared" si="80"/>
        <v>18.15237060700813</v>
      </c>
      <c r="E1044" s="6">
        <f t="shared" si="81"/>
        <v>3.122939299186811E-2</v>
      </c>
      <c r="F1044" s="6">
        <f t="shared" si="82"/>
        <v>3.122939299186811E-2</v>
      </c>
      <c r="G1044" s="6">
        <f t="shared" si="83"/>
        <v>9.7527498664054101E-4</v>
      </c>
      <c r="H1044" s="41">
        <f t="shared" si="84"/>
        <v>1.7174483046188936E-3</v>
      </c>
    </row>
    <row r="1045" spans="2:8">
      <c r="B1045" s="48">
        <v>45299.291666666664</v>
      </c>
      <c r="C1045" s="6">
        <v>18.418800000000001</v>
      </c>
      <c r="D1045" s="40">
        <f t="shared" si="80"/>
        <v>18.183287706070079</v>
      </c>
      <c r="E1045" s="6">
        <f t="shared" si="81"/>
        <v>0.23551229392992212</v>
      </c>
      <c r="F1045" s="6">
        <f t="shared" si="82"/>
        <v>0.23551229392992212</v>
      </c>
      <c r="G1045" s="6">
        <f t="shared" si="83"/>
        <v>5.546604059213403E-2</v>
      </c>
      <c r="H1045" s="41">
        <f t="shared" si="84"/>
        <v>1.2786516707381703E-2</v>
      </c>
    </row>
    <row r="1046" spans="2:8">
      <c r="B1046" s="48">
        <v>45300.291666666664</v>
      </c>
      <c r="C1046" s="6">
        <v>18.361000000000001</v>
      </c>
      <c r="D1046" s="40">
        <f t="shared" si="80"/>
        <v>18.416444877060702</v>
      </c>
      <c r="E1046" s="6">
        <f t="shared" si="81"/>
        <v>-5.5444877060701003E-2</v>
      </c>
      <c r="F1046" s="6">
        <f t="shared" si="82"/>
        <v>5.5444877060701003E-2</v>
      </c>
      <c r="G1046" s="6">
        <f t="shared" si="83"/>
        <v>3.0741343922762484E-3</v>
      </c>
      <c r="H1046" s="41">
        <f t="shared" si="84"/>
        <v>3.0197090060836013E-3</v>
      </c>
    </row>
    <row r="1047" spans="2:8">
      <c r="B1047" s="48">
        <v>45301.291666666664</v>
      </c>
      <c r="C1047" s="6">
        <v>19.166399999999999</v>
      </c>
      <c r="D1047" s="40">
        <f t="shared" si="80"/>
        <v>18.361554448770605</v>
      </c>
      <c r="E1047" s="6">
        <f t="shared" si="81"/>
        <v>0.80484555122939483</v>
      </c>
      <c r="F1047" s="6">
        <f t="shared" si="82"/>
        <v>0.80484555122939483</v>
      </c>
      <c r="G1047" s="6">
        <f t="shared" si="83"/>
        <v>0.64777636133374839</v>
      </c>
      <c r="H1047" s="41">
        <f t="shared" si="84"/>
        <v>4.1992526047113433E-2</v>
      </c>
    </row>
    <row r="1048" spans="2:8">
      <c r="B1048" s="48">
        <v>45302.291666666664</v>
      </c>
      <c r="C1048" s="6">
        <v>19.397600000000001</v>
      </c>
      <c r="D1048" s="40">
        <f t="shared" si="80"/>
        <v>19.158351544487708</v>
      </c>
      <c r="E1048" s="6">
        <f t="shared" si="81"/>
        <v>0.23924845551229268</v>
      </c>
      <c r="F1048" s="6">
        <f t="shared" si="82"/>
        <v>0.23924845551229268</v>
      </c>
      <c r="G1048" s="6">
        <f t="shared" si="83"/>
        <v>5.7239823465017492E-2</v>
      </c>
      <c r="H1048" s="41">
        <f t="shared" si="84"/>
        <v>1.2333920459865791E-2</v>
      </c>
    </row>
    <row r="1049" spans="2:8">
      <c r="B1049" s="48">
        <v>45303.291666666664</v>
      </c>
      <c r="C1049" s="6">
        <v>19.884</v>
      </c>
      <c r="D1049" s="40">
        <f t="shared" si="80"/>
        <v>19.395207515444877</v>
      </c>
      <c r="E1049" s="6">
        <f t="shared" si="81"/>
        <v>0.48879248455512325</v>
      </c>
      <c r="F1049" s="6">
        <f t="shared" si="82"/>
        <v>0.48879248455512325</v>
      </c>
      <c r="G1049" s="6">
        <f t="shared" si="83"/>
        <v>0.23891809295757041</v>
      </c>
      <c r="H1049" s="41">
        <f t="shared" si="84"/>
        <v>2.4582200993518571E-2</v>
      </c>
    </row>
    <row r="1050" spans="2:8">
      <c r="B1050" s="48">
        <v>45307.291666666664</v>
      </c>
      <c r="C1050" s="6">
        <v>19.567</v>
      </c>
      <c r="D1050" s="40">
        <f t="shared" si="80"/>
        <v>19.879112075154449</v>
      </c>
      <c r="E1050" s="6">
        <f t="shared" si="81"/>
        <v>-0.31211207515444883</v>
      </c>
      <c r="F1050" s="6">
        <f t="shared" si="82"/>
        <v>0.31211207515444883</v>
      </c>
      <c r="G1050" s="6">
        <f t="shared" si="83"/>
        <v>9.7413947457216321E-2</v>
      </c>
      <c r="H1050" s="41">
        <f t="shared" si="84"/>
        <v>1.5950941644322012E-2</v>
      </c>
    </row>
    <row r="1051" spans="2:8">
      <c r="B1051" s="48">
        <v>45308.291666666664</v>
      </c>
      <c r="C1051" s="6">
        <v>19.4175</v>
      </c>
      <c r="D1051" s="40">
        <f t="shared" si="80"/>
        <v>19.570121120751544</v>
      </c>
      <c r="E1051" s="6">
        <f t="shared" si="81"/>
        <v>-0.15262112075154377</v>
      </c>
      <c r="F1051" s="6">
        <f t="shared" si="82"/>
        <v>0.15262112075154377</v>
      </c>
      <c r="G1051" s="6">
        <f t="shared" si="83"/>
        <v>2.3293206499457306E-2</v>
      </c>
      <c r="H1051" s="41">
        <f t="shared" si="84"/>
        <v>7.8599778937321375E-3</v>
      </c>
    </row>
    <row r="1052" spans="2:8">
      <c r="B1052" s="48">
        <v>45309.291666666664</v>
      </c>
      <c r="C1052" s="6">
        <v>19.505199999999999</v>
      </c>
      <c r="D1052" s="40">
        <f t="shared" si="80"/>
        <v>19.419026211207516</v>
      </c>
      <c r="E1052" s="6">
        <f t="shared" si="81"/>
        <v>8.6173788792482497E-2</v>
      </c>
      <c r="F1052" s="6">
        <f t="shared" si="82"/>
        <v>8.6173788792482497E-2</v>
      </c>
      <c r="G1052" s="6">
        <f t="shared" si="83"/>
        <v>7.4259218748513817E-3</v>
      </c>
      <c r="H1052" s="41">
        <f t="shared" si="84"/>
        <v>4.4179905252180194E-3</v>
      </c>
    </row>
    <row r="1053" spans="2:8">
      <c r="B1053" s="48">
        <v>45310.291666666664</v>
      </c>
      <c r="C1053" s="6">
        <v>19.738499999999998</v>
      </c>
      <c r="D1053" s="40">
        <f t="shared" si="80"/>
        <v>19.504338262112075</v>
      </c>
      <c r="E1053" s="6">
        <f t="shared" si="81"/>
        <v>0.23416173788792349</v>
      </c>
      <c r="F1053" s="6">
        <f t="shared" si="82"/>
        <v>0.23416173788792349</v>
      </c>
      <c r="G1053" s="6">
        <f t="shared" si="83"/>
        <v>5.4831719490692585E-2</v>
      </c>
      <c r="H1053" s="41">
        <f t="shared" si="84"/>
        <v>1.1863198211005068E-2</v>
      </c>
    </row>
    <row r="1054" spans="2:8">
      <c r="B1054" s="48">
        <v>45313.291666666664</v>
      </c>
      <c r="C1054" s="6">
        <v>19.8521</v>
      </c>
      <c r="D1054" s="40">
        <f t="shared" si="80"/>
        <v>19.73615838262112</v>
      </c>
      <c r="E1054" s="6">
        <f t="shared" si="81"/>
        <v>0.11594161737887987</v>
      </c>
      <c r="F1054" s="6">
        <f t="shared" si="82"/>
        <v>0.11594161737887987</v>
      </c>
      <c r="G1054" s="6">
        <f t="shared" si="83"/>
        <v>1.3442458640430579E-2</v>
      </c>
      <c r="H1054" s="41">
        <f t="shared" si="84"/>
        <v>5.8402696631026374E-3</v>
      </c>
    </row>
    <row r="1055" spans="2:8">
      <c r="B1055" s="48">
        <v>45314.291666666664</v>
      </c>
      <c r="C1055" s="6">
        <v>19.6846</v>
      </c>
      <c r="D1055" s="40">
        <f t="shared" si="80"/>
        <v>19.850940583826212</v>
      </c>
      <c r="E1055" s="6">
        <f t="shared" si="81"/>
        <v>-0.1663405838262122</v>
      </c>
      <c r="F1055" s="6">
        <f t="shared" si="82"/>
        <v>0.1663405838262122</v>
      </c>
      <c r="G1055" s="6">
        <f t="shared" si="83"/>
        <v>2.7669189827645126E-2</v>
      </c>
      <c r="H1055" s="41">
        <f t="shared" si="84"/>
        <v>8.4502902688503804E-3</v>
      </c>
    </row>
    <row r="1056" spans="2:8">
      <c r="B1056" s="48">
        <v>45315.291666666664</v>
      </c>
      <c r="C1056" s="6">
        <v>19.525200000000002</v>
      </c>
      <c r="D1056" s="40">
        <f t="shared" si="80"/>
        <v>19.686263405838261</v>
      </c>
      <c r="E1056" s="6">
        <f t="shared" si="81"/>
        <v>-0.1610634058382594</v>
      </c>
      <c r="F1056" s="6">
        <f t="shared" si="82"/>
        <v>0.1610634058382594</v>
      </c>
      <c r="G1056" s="6">
        <f t="shared" si="83"/>
        <v>2.5941420700219851E-2</v>
      </c>
      <c r="H1056" s="41">
        <f t="shared" si="84"/>
        <v>8.2490015896512902E-3</v>
      </c>
    </row>
    <row r="1057" spans="2:8">
      <c r="B1057" s="48">
        <v>45316.291666666664</v>
      </c>
      <c r="C1057" s="6">
        <v>19.3398</v>
      </c>
      <c r="D1057" s="40">
        <f t="shared" si="80"/>
        <v>19.526810634058386</v>
      </c>
      <c r="E1057" s="6">
        <f t="shared" si="81"/>
        <v>-0.18701063405838525</v>
      </c>
      <c r="F1057" s="6">
        <f t="shared" si="82"/>
        <v>0.18701063405838525</v>
      </c>
      <c r="G1057" s="6">
        <f t="shared" si="83"/>
        <v>3.4972977250919281E-2</v>
      </c>
      <c r="H1057" s="41">
        <f t="shared" si="84"/>
        <v>9.6697294728169507E-3</v>
      </c>
    </row>
    <row r="1058" spans="2:8">
      <c r="B1058" s="48">
        <v>45317.291666666664</v>
      </c>
      <c r="C1058" s="6">
        <v>19.014900000000001</v>
      </c>
      <c r="D1058" s="40">
        <f t="shared" si="80"/>
        <v>19.341670106340587</v>
      </c>
      <c r="E1058" s="6">
        <f t="shared" si="81"/>
        <v>-0.3267701063405859</v>
      </c>
      <c r="F1058" s="6">
        <f t="shared" si="82"/>
        <v>0.3267701063405859</v>
      </c>
      <c r="G1058" s="6">
        <f t="shared" si="83"/>
        <v>0.10677870239783782</v>
      </c>
      <c r="H1058" s="41">
        <f t="shared" si="84"/>
        <v>1.7184950030796158E-2</v>
      </c>
    </row>
    <row r="1059" spans="2:8">
      <c r="B1059" s="48">
        <v>45320.291666666664</v>
      </c>
      <c r="C1059" s="6">
        <v>19.3797</v>
      </c>
      <c r="D1059" s="40">
        <f t="shared" si="80"/>
        <v>19.018167701063405</v>
      </c>
      <c r="E1059" s="6">
        <f t="shared" si="81"/>
        <v>0.361532298936595</v>
      </c>
      <c r="F1059" s="6">
        <f t="shared" si="82"/>
        <v>0.361532298936595</v>
      </c>
      <c r="G1059" s="6">
        <f t="shared" si="83"/>
        <v>0.13070560317437949</v>
      </c>
      <c r="H1059" s="41">
        <f t="shared" si="84"/>
        <v>1.8655206166070425E-2</v>
      </c>
    </row>
    <row r="1060" spans="2:8">
      <c r="B1060" s="48">
        <v>45321.291666666664</v>
      </c>
      <c r="C1060" s="6">
        <v>19.415500000000002</v>
      </c>
      <c r="D1060" s="40">
        <f t="shared" si="80"/>
        <v>19.376084677010635</v>
      </c>
      <c r="E1060" s="6">
        <f t="shared" si="81"/>
        <v>3.9415322989366786E-2</v>
      </c>
      <c r="F1060" s="6">
        <f t="shared" si="82"/>
        <v>3.9415322989366786E-2</v>
      </c>
      <c r="G1060" s="6">
        <f t="shared" si="83"/>
        <v>1.5535676863561059E-3</v>
      </c>
      <c r="H1060" s="41">
        <f t="shared" si="84"/>
        <v>2.0300956961894767E-3</v>
      </c>
    </row>
    <row r="1061" spans="2:8">
      <c r="B1061" s="48">
        <v>45322.291666666664</v>
      </c>
      <c r="C1061" s="6">
        <v>19.485299999999999</v>
      </c>
      <c r="D1061" s="40">
        <f t="shared" si="80"/>
        <v>19.415105846770111</v>
      </c>
      <c r="E1061" s="6">
        <f t="shared" si="81"/>
        <v>7.0194153229888201E-2</v>
      </c>
      <c r="F1061" s="6">
        <f t="shared" si="82"/>
        <v>7.0194153229888201E-2</v>
      </c>
      <c r="G1061" s="6">
        <f t="shared" si="83"/>
        <v>4.9272191476610241E-3</v>
      </c>
      <c r="H1061" s="41">
        <f t="shared" si="84"/>
        <v>3.6024158329555204E-3</v>
      </c>
    </row>
    <row r="1062" spans="2:8">
      <c r="B1062" s="48">
        <v>45323.291666666664</v>
      </c>
      <c r="C1062" s="6">
        <v>19.712499999999999</v>
      </c>
      <c r="D1062" s="40">
        <f t="shared" si="80"/>
        <v>19.4845980584677</v>
      </c>
      <c r="E1062" s="6">
        <f t="shared" si="81"/>
        <v>0.22790194153229848</v>
      </c>
      <c r="F1062" s="6">
        <f t="shared" si="82"/>
        <v>0.22790194153229848</v>
      </c>
      <c r="G1062" s="6">
        <f t="shared" si="83"/>
        <v>5.1939294954191195E-2</v>
      </c>
      <c r="H1062" s="41">
        <f t="shared" si="84"/>
        <v>1.1561290629412732E-2</v>
      </c>
    </row>
    <row r="1063" spans="2:8">
      <c r="B1063" s="48">
        <v>45324.291666666664</v>
      </c>
      <c r="C1063" s="6">
        <v>19.646799999999999</v>
      </c>
      <c r="D1063" s="40">
        <f t="shared" si="80"/>
        <v>19.710220980584676</v>
      </c>
      <c r="E1063" s="6">
        <f t="shared" si="81"/>
        <v>-6.3420980584677267E-2</v>
      </c>
      <c r="F1063" s="6">
        <f t="shared" si="82"/>
        <v>6.3420980584677267E-2</v>
      </c>
      <c r="G1063" s="6">
        <f t="shared" si="83"/>
        <v>4.022220778322011E-3</v>
      </c>
      <c r="H1063" s="41">
        <f t="shared" si="84"/>
        <v>3.2280565071501348E-3</v>
      </c>
    </row>
    <row r="1064" spans="2:8">
      <c r="B1064" s="48">
        <v>45327.291666666664</v>
      </c>
      <c r="C1064" s="6">
        <v>19.453399999999998</v>
      </c>
      <c r="D1064" s="40">
        <f t="shared" si="80"/>
        <v>19.647434209805848</v>
      </c>
      <c r="E1064" s="6">
        <f t="shared" si="81"/>
        <v>-0.1940342098058494</v>
      </c>
      <c r="F1064" s="6">
        <f t="shared" si="82"/>
        <v>0.1940342098058494</v>
      </c>
      <c r="G1064" s="6">
        <f t="shared" si="83"/>
        <v>3.7649274574980386E-2</v>
      </c>
      <c r="H1064" s="41">
        <f t="shared" si="84"/>
        <v>9.9743083371466902E-3</v>
      </c>
    </row>
    <row r="1065" spans="2:8">
      <c r="B1065" s="48">
        <v>45328.291666666664</v>
      </c>
      <c r="C1065" s="6">
        <v>19.3278</v>
      </c>
      <c r="D1065" s="40">
        <f t="shared" si="80"/>
        <v>19.455340342098058</v>
      </c>
      <c r="E1065" s="6">
        <f t="shared" si="81"/>
        <v>-0.12754034209805809</v>
      </c>
      <c r="F1065" s="6">
        <f t="shared" si="82"/>
        <v>0.12754034209805809</v>
      </c>
      <c r="G1065" s="6">
        <f t="shared" si="83"/>
        <v>1.6266538862489688E-2</v>
      </c>
      <c r="H1065" s="41">
        <f t="shared" si="84"/>
        <v>6.5988028693414712E-3</v>
      </c>
    </row>
    <row r="1066" spans="2:8">
      <c r="B1066" s="48">
        <v>45329.291666666664</v>
      </c>
      <c r="C1066" s="6">
        <v>19.387599999999999</v>
      </c>
      <c r="D1066" s="40">
        <f t="shared" si="80"/>
        <v>19.32907540342098</v>
      </c>
      <c r="E1066" s="6">
        <f t="shared" si="81"/>
        <v>5.8524596579019317E-2</v>
      </c>
      <c r="F1066" s="6">
        <f t="shared" si="82"/>
        <v>5.8524596579019317E-2</v>
      </c>
      <c r="G1066" s="6">
        <f t="shared" si="83"/>
        <v>3.4251284047369596E-3</v>
      </c>
      <c r="H1066" s="41">
        <f t="shared" si="84"/>
        <v>3.0186612359972003E-3</v>
      </c>
    </row>
    <row r="1067" spans="2:8">
      <c r="B1067" s="48">
        <v>45330.291666666664</v>
      </c>
      <c r="C1067" s="6">
        <v>19.216200000000001</v>
      </c>
      <c r="D1067" s="40">
        <f t="shared" si="80"/>
        <v>19.387014754034208</v>
      </c>
      <c r="E1067" s="6">
        <f t="shared" si="81"/>
        <v>-0.17081475403420754</v>
      </c>
      <c r="F1067" s="6">
        <f t="shared" si="82"/>
        <v>0.17081475403420754</v>
      </c>
      <c r="G1067" s="6">
        <f t="shared" si="83"/>
        <v>2.917768019576682E-2</v>
      </c>
      <c r="H1067" s="41">
        <f t="shared" si="84"/>
        <v>8.8891015931457582E-3</v>
      </c>
    </row>
    <row r="1068" spans="2:8">
      <c r="B1068" s="48">
        <v>45331.291666666664</v>
      </c>
      <c r="C1068" s="6">
        <v>19.136500000000002</v>
      </c>
      <c r="D1068" s="40">
        <f t="shared" si="80"/>
        <v>19.217908147540342</v>
      </c>
      <c r="E1068" s="6">
        <f t="shared" si="81"/>
        <v>-8.1408147540340536E-2</v>
      </c>
      <c r="F1068" s="6">
        <f t="shared" si="82"/>
        <v>8.1408147540340536E-2</v>
      </c>
      <c r="G1068" s="6">
        <f t="shared" si="83"/>
        <v>6.6272864859498529E-3</v>
      </c>
      <c r="H1068" s="41">
        <f t="shared" si="84"/>
        <v>4.2540771583278302E-3</v>
      </c>
    </row>
    <row r="1069" spans="2:8">
      <c r="B1069" s="48">
        <v>45334.291666666664</v>
      </c>
      <c r="C1069" s="6">
        <v>19.168399999999998</v>
      </c>
      <c r="D1069" s="40">
        <f t="shared" si="80"/>
        <v>19.137314081475402</v>
      </c>
      <c r="E1069" s="6">
        <f t="shared" si="81"/>
        <v>3.1085918524595968E-2</v>
      </c>
      <c r="F1069" s="6">
        <f t="shared" si="82"/>
        <v>3.1085918524595968E-2</v>
      </c>
      <c r="G1069" s="6">
        <f t="shared" si="83"/>
        <v>9.6633433051781874E-4</v>
      </c>
      <c r="H1069" s="41">
        <f t="shared" si="84"/>
        <v>1.621727349418625E-3</v>
      </c>
    </row>
    <row r="1070" spans="2:8">
      <c r="B1070" s="48">
        <v>45335.291666666664</v>
      </c>
      <c r="C1070" s="6">
        <v>19.108599999999999</v>
      </c>
      <c r="D1070" s="40">
        <f t="shared" si="80"/>
        <v>19.168089140814754</v>
      </c>
      <c r="E1070" s="6">
        <f t="shared" si="81"/>
        <v>-5.9489140814754649E-2</v>
      </c>
      <c r="F1070" s="6">
        <f t="shared" si="82"/>
        <v>5.9489140814754649E-2</v>
      </c>
      <c r="G1070" s="6">
        <f t="shared" si="83"/>
        <v>3.5389578748777073E-3</v>
      </c>
      <c r="H1070" s="41">
        <f t="shared" si="84"/>
        <v>3.1132129415422714E-3</v>
      </c>
    </row>
    <row r="1071" spans="2:8">
      <c r="B1071" s="48">
        <v>45336.291666666664</v>
      </c>
      <c r="C1071" s="6">
        <v>18.289300000000001</v>
      </c>
      <c r="D1071" s="40">
        <f t="shared" si="80"/>
        <v>19.109194891408148</v>
      </c>
      <c r="E1071" s="6">
        <f t="shared" si="81"/>
        <v>-0.81989489140814698</v>
      </c>
      <c r="F1071" s="6">
        <f t="shared" si="82"/>
        <v>0.81989489140814698</v>
      </c>
      <c r="G1071" s="6">
        <f t="shared" si="83"/>
        <v>0.67222763295717713</v>
      </c>
      <c r="H1071" s="41">
        <f t="shared" si="84"/>
        <v>4.4829211145759919E-2</v>
      </c>
    </row>
    <row r="1072" spans="2:8">
      <c r="B1072" s="48">
        <v>45337.291666666664</v>
      </c>
      <c r="C1072" s="6">
        <v>18.3371</v>
      </c>
      <c r="D1072" s="40">
        <f t="shared" si="80"/>
        <v>18.297498948914082</v>
      </c>
      <c r="E1072" s="6">
        <f t="shared" si="81"/>
        <v>3.9601051085917049E-2</v>
      </c>
      <c r="F1072" s="6">
        <f t="shared" si="82"/>
        <v>3.9601051085917049E-2</v>
      </c>
      <c r="G1072" s="6">
        <f t="shared" si="83"/>
        <v>1.5682432471094119E-3</v>
      </c>
      <c r="H1072" s="41">
        <f t="shared" si="84"/>
        <v>2.1596136295225009E-3</v>
      </c>
    </row>
    <row r="1073" spans="2:8">
      <c r="B1073" s="48">
        <v>45338.291666666664</v>
      </c>
      <c r="C1073" s="6">
        <v>17.709199999999999</v>
      </c>
      <c r="D1073" s="40">
        <f t="shared" si="80"/>
        <v>18.336703989489138</v>
      </c>
      <c r="E1073" s="6">
        <f t="shared" si="81"/>
        <v>-0.62750398948913855</v>
      </c>
      <c r="F1073" s="6">
        <f t="shared" si="82"/>
        <v>0.62750398948913855</v>
      </c>
      <c r="G1073" s="6">
        <f t="shared" si="83"/>
        <v>0.39376125682478491</v>
      </c>
      <c r="H1073" s="41">
        <f t="shared" si="84"/>
        <v>3.5433785235309254E-2</v>
      </c>
    </row>
    <row r="1074" spans="2:8">
      <c r="B1074" s="48">
        <v>45342.291666666664</v>
      </c>
      <c r="C1074" s="6">
        <v>17.511900000000001</v>
      </c>
      <c r="D1074" s="40">
        <f t="shared" si="80"/>
        <v>17.715475039894891</v>
      </c>
      <c r="E1074" s="6">
        <f t="shared" si="81"/>
        <v>-0.2035750398948899</v>
      </c>
      <c r="F1074" s="6">
        <f t="shared" si="82"/>
        <v>0.2035750398948899</v>
      </c>
      <c r="G1074" s="6">
        <f t="shared" si="83"/>
        <v>4.1442796868206011E-2</v>
      </c>
      <c r="H1074" s="41">
        <f t="shared" si="84"/>
        <v>1.1624954453536732E-2</v>
      </c>
    </row>
    <row r="1075" spans="2:8">
      <c r="B1075" s="48">
        <v>45343.291666666664</v>
      </c>
      <c r="C1075" s="6">
        <v>17.320499999999999</v>
      </c>
      <c r="D1075" s="40">
        <f t="shared" si="80"/>
        <v>17.51393575039895</v>
      </c>
      <c r="E1075" s="6">
        <f t="shared" si="81"/>
        <v>-0.193435750398951</v>
      </c>
      <c r="F1075" s="6">
        <f t="shared" si="82"/>
        <v>0.193435750398951</v>
      </c>
      <c r="G1075" s="6">
        <f t="shared" si="83"/>
        <v>3.7417389532405275E-2</v>
      </c>
      <c r="H1075" s="41">
        <f t="shared" si="84"/>
        <v>1.1168023463465316E-2</v>
      </c>
    </row>
    <row r="1076" spans="2:8">
      <c r="B1076" s="48">
        <v>45344.291666666664</v>
      </c>
      <c r="C1076" s="6">
        <v>17.605499999999999</v>
      </c>
      <c r="D1076" s="40">
        <f t="shared" si="80"/>
        <v>17.32243435750399</v>
      </c>
      <c r="E1076" s="6">
        <f t="shared" si="81"/>
        <v>0.28306564249600896</v>
      </c>
      <c r="F1076" s="6">
        <f t="shared" si="82"/>
        <v>0.28306564249600896</v>
      </c>
      <c r="G1076" s="6">
        <f t="shared" si="83"/>
        <v>8.0126157961678351E-2</v>
      </c>
      <c r="H1076" s="41">
        <f t="shared" si="84"/>
        <v>1.6078250688478544E-2</v>
      </c>
    </row>
    <row r="1077" spans="2:8">
      <c r="B1077" s="48">
        <v>45345.291666666664</v>
      </c>
      <c r="C1077" s="6">
        <v>17.523800000000001</v>
      </c>
      <c r="D1077" s="40">
        <f t="shared" si="80"/>
        <v>17.602669343575037</v>
      </c>
      <c r="E1077" s="6">
        <f t="shared" si="81"/>
        <v>-7.8869343575036055E-2</v>
      </c>
      <c r="F1077" s="6">
        <f t="shared" si="82"/>
        <v>7.8869343575036055E-2</v>
      </c>
      <c r="G1077" s="6">
        <f t="shared" si="83"/>
        <v>6.220373355957081E-3</v>
      </c>
      <c r="H1077" s="41">
        <f t="shared" si="84"/>
        <v>4.5006986826507979E-3</v>
      </c>
    </row>
    <row r="1078" spans="2:8">
      <c r="B1078" s="48">
        <v>45348.291666666664</v>
      </c>
      <c r="C1078" s="6">
        <v>17.157</v>
      </c>
      <c r="D1078" s="40">
        <f t="shared" si="80"/>
        <v>17.524588693435753</v>
      </c>
      <c r="E1078" s="6">
        <f t="shared" si="81"/>
        <v>-0.36758869343575284</v>
      </c>
      <c r="F1078" s="6">
        <f t="shared" si="82"/>
        <v>0.36758869343575284</v>
      </c>
      <c r="G1078" s="6">
        <f t="shared" si="83"/>
        <v>0.13512144754180389</v>
      </c>
      <c r="H1078" s="41">
        <f t="shared" si="84"/>
        <v>2.1424998160270027E-2</v>
      </c>
    </row>
    <row r="1079" spans="2:8">
      <c r="B1079" s="48">
        <v>45349.291666666664</v>
      </c>
      <c r="C1079" s="6">
        <v>17.101199999999999</v>
      </c>
      <c r="D1079" s="40">
        <f t="shared" si="80"/>
        <v>17.16067588693436</v>
      </c>
      <c r="E1079" s="6">
        <f t="shared" si="81"/>
        <v>-5.9475886934361455E-2</v>
      </c>
      <c r="F1079" s="6">
        <f t="shared" si="82"/>
        <v>5.9475886934361455E-2</v>
      </c>
      <c r="G1079" s="6">
        <f t="shared" si="83"/>
        <v>3.5373811266289478E-3</v>
      </c>
      <c r="H1079" s="41">
        <f t="shared" si="84"/>
        <v>3.4778779813323894E-3</v>
      </c>
    </row>
    <row r="1080" spans="2:8">
      <c r="B1080" s="48">
        <v>45350.291666666664</v>
      </c>
      <c r="C1080" s="6">
        <v>16.9756</v>
      </c>
      <c r="D1080" s="40">
        <f t="shared" si="80"/>
        <v>17.101794758869342</v>
      </c>
      <c r="E1080" s="6">
        <f t="shared" si="81"/>
        <v>-0.12619475886934239</v>
      </c>
      <c r="F1080" s="6">
        <f t="shared" si="82"/>
        <v>0.12619475886934239</v>
      </c>
      <c r="G1080" s="6">
        <f t="shared" si="83"/>
        <v>1.5925117166091469E-2</v>
      </c>
      <c r="H1080" s="41">
        <f t="shared" si="84"/>
        <v>7.4338909298842099E-3</v>
      </c>
    </row>
    <row r="1081" spans="2:8">
      <c r="B1081" s="48">
        <v>45351.291666666664</v>
      </c>
      <c r="C1081" s="6">
        <v>17.1052</v>
      </c>
      <c r="D1081" s="40">
        <f t="shared" si="80"/>
        <v>16.976861947588695</v>
      </c>
      <c r="E1081" s="6">
        <f t="shared" si="81"/>
        <v>0.12833805241130491</v>
      </c>
      <c r="F1081" s="6">
        <f t="shared" si="82"/>
        <v>0.12833805241130491</v>
      </c>
      <c r="G1081" s="6">
        <f t="shared" si="83"/>
        <v>1.6470655696726847E-2</v>
      </c>
      <c r="H1081" s="41">
        <f t="shared" si="84"/>
        <v>7.5028676900185274E-3</v>
      </c>
    </row>
    <row r="1082" spans="2:8">
      <c r="B1082" s="48">
        <v>45352.291666666664</v>
      </c>
      <c r="C1082" s="6">
        <v>17.5457</v>
      </c>
      <c r="D1082" s="40">
        <f t="shared" si="80"/>
        <v>17.103916619475889</v>
      </c>
      <c r="E1082" s="6">
        <f t="shared" si="81"/>
        <v>0.44178338052411092</v>
      </c>
      <c r="F1082" s="6">
        <f t="shared" si="82"/>
        <v>0.44178338052411092</v>
      </c>
      <c r="G1082" s="6">
        <f t="shared" si="83"/>
        <v>0.1951725553073114</v>
      </c>
      <c r="H1082" s="41">
        <f t="shared" si="84"/>
        <v>2.5179011411577249E-2</v>
      </c>
    </row>
    <row r="1083" spans="2:8">
      <c r="B1083" s="48">
        <v>45355.291666666664</v>
      </c>
      <c r="C1083" s="6">
        <v>17.238800000000001</v>
      </c>
      <c r="D1083" s="40">
        <f t="shared" si="80"/>
        <v>17.541282166194758</v>
      </c>
      <c r="E1083" s="6">
        <f t="shared" si="81"/>
        <v>-0.30248216619475699</v>
      </c>
      <c r="F1083" s="6">
        <f t="shared" si="82"/>
        <v>0.30248216619475699</v>
      </c>
      <c r="G1083" s="6">
        <f t="shared" si="83"/>
        <v>9.1495460865872583E-2</v>
      </c>
      <c r="H1083" s="41">
        <f t="shared" si="84"/>
        <v>1.7546590609251046E-2</v>
      </c>
    </row>
    <row r="1084" spans="2:8">
      <c r="B1084" s="48">
        <v>45356.291666666664</v>
      </c>
      <c r="C1084" s="6">
        <v>17.075299999999999</v>
      </c>
      <c r="D1084" s="40">
        <f t="shared" si="80"/>
        <v>17.241824821661947</v>
      </c>
      <c r="E1084" s="6">
        <f t="shared" si="81"/>
        <v>-0.16652482166194815</v>
      </c>
      <c r="F1084" s="6">
        <f t="shared" si="82"/>
        <v>0.16652482166194815</v>
      </c>
      <c r="G1084" s="6">
        <f t="shared" si="83"/>
        <v>2.7730516229543638E-2</v>
      </c>
      <c r="H1084" s="41">
        <f t="shared" si="84"/>
        <v>9.7523804361825655E-3</v>
      </c>
    </row>
    <row r="1085" spans="2:8">
      <c r="B1085" s="48">
        <v>45357.291666666664</v>
      </c>
      <c r="C1085" s="6">
        <v>17.296600000000002</v>
      </c>
      <c r="D1085" s="40">
        <f t="shared" si="80"/>
        <v>17.076965248216617</v>
      </c>
      <c r="E1085" s="6">
        <f t="shared" si="81"/>
        <v>0.21963475178338498</v>
      </c>
      <c r="F1085" s="6">
        <f t="shared" si="82"/>
        <v>0.21963475178338498</v>
      </c>
      <c r="G1085" s="6">
        <f t="shared" si="83"/>
        <v>4.8239424190949134E-2</v>
      </c>
      <c r="H1085" s="41">
        <f t="shared" si="84"/>
        <v>1.2698145981486822E-2</v>
      </c>
    </row>
    <row r="1086" spans="2:8">
      <c r="B1086" s="48">
        <v>45358.291666666664</v>
      </c>
      <c r="C1086" s="6">
        <v>17.322500000000002</v>
      </c>
      <c r="D1086" s="40">
        <f t="shared" si="80"/>
        <v>17.29440365248217</v>
      </c>
      <c r="E1086" s="6">
        <f t="shared" si="81"/>
        <v>2.8096347517831077E-2</v>
      </c>
      <c r="F1086" s="6">
        <f t="shared" si="82"/>
        <v>2.8096347517831077E-2</v>
      </c>
      <c r="G1086" s="6">
        <f t="shared" si="83"/>
        <v>7.8940474384273259E-4</v>
      </c>
      <c r="H1086" s="41">
        <f t="shared" si="84"/>
        <v>1.6219568490593781E-3</v>
      </c>
    </row>
    <row r="1087" spans="2:8">
      <c r="B1087" s="48">
        <v>45359.291666666664</v>
      </c>
      <c r="C1087" s="6">
        <v>17.3843</v>
      </c>
      <c r="D1087" s="40">
        <f t="shared" si="80"/>
        <v>17.322219036524825</v>
      </c>
      <c r="E1087" s="6">
        <f t="shared" si="81"/>
        <v>6.208096347517511E-2</v>
      </c>
      <c r="F1087" s="6">
        <f t="shared" si="82"/>
        <v>6.208096347517511E-2</v>
      </c>
      <c r="G1087" s="6">
        <f t="shared" si="83"/>
        <v>3.8540460260060262E-3</v>
      </c>
      <c r="H1087" s="41">
        <f t="shared" si="84"/>
        <v>3.5710936577932452E-3</v>
      </c>
    </row>
    <row r="1088" spans="2:8">
      <c r="B1088" s="48">
        <v>45362.291666666664</v>
      </c>
      <c r="C1088" s="6">
        <v>17.294599999999999</v>
      </c>
      <c r="D1088" s="40">
        <f t="shared" si="80"/>
        <v>17.383679190365246</v>
      </c>
      <c r="E1088" s="6">
        <f t="shared" si="81"/>
        <v>-8.907919036524703E-2</v>
      </c>
      <c r="F1088" s="6">
        <f t="shared" si="82"/>
        <v>8.907919036524703E-2</v>
      </c>
      <c r="G1088" s="6">
        <f t="shared" si="83"/>
        <v>7.9351021561279191E-3</v>
      </c>
      <c r="H1088" s="41">
        <f t="shared" si="84"/>
        <v>5.1506938793176504E-3</v>
      </c>
    </row>
    <row r="1089" spans="2:8">
      <c r="B1089" s="48">
        <v>45363.291666666664</v>
      </c>
      <c r="C1089" s="6">
        <v>17.491900000000001</v>
      </c>
      <c r="D1089" s="40">
        <f t="shared" si="80"/>
        <v>17.295490791903653</v>
      </c>
      <c r="E1089" s="6">
        <f t="shared" si="81"/>
        <v>0.19640920809634821</v>
      </c>
      <c r="F1089" s="6">
        <f t="shared" si="82"/>
        <v>0.19640920809634821</v>
      </c>
      <c r="G1089" s="6">
        <f t="shared" si="83"/>
        <v>3.8576577025034614E-2</v>
      </c>
      <c r="H1089" s="41">
        <f t="shared" si="84"/>
        <v>1.1228580548502346E-2</v>
      </c>
    </row>
    <row r="1090" spans="2:8">
      <c r="B1090" s="48">
        <v>45364.291666666664</v>
      </c>
      <c r="C1090" s="6">
        <v>17.509899999999998</v>
      </c>
      <c r="D1090" s="40">
        <f t="shared" si="80"/>
        <v>17.48993590791904</v>
      </c>
      <c r="E1090" s="6">
        <f t="shared" si="81"/>
        <v>1.996409208095784E-2</v>
      </c>
      <c r="F1090" s="6">
        <f t="shared" si="82"/>
        <v>1.996409208095784E-2</v>
      </c>
      <c r="G1090" s="6">
        <f t="shared" si="83"/>
        <v>3.9856497261696355E-4</v>
      </c>
      <c r="H1090" s="41">
        <f t="shared" si="84"/>
        <v>1.1401602568237308E-3</v>
      </c>
    </row>
    <row r="1091" spans="2:8">
      <c r="B1091" s="48">
        <v>45365.291666666664</v>
      </c>
      <c r="C1091" s="6">
        <v>17.362300000000001</v>
      </c>
      <c r="D1091" s="40">
        <f t="shared" si="80"/>
        <v>17.50970035907919</v>
      </c>
      <c r="E1091" s="6">
        <f t="shared" si="81"/>
        <v>-0.1474003590791888</v>
      </c>
      <c r="F1091" s="6">
        <f t="shared" si="82"/>
        <v>0.1474003590791888</v>
      </c>
      <c r="G1091" s="6">
        <f t="shared" si="83"/>
        <v>2.1726865856673796E-2</v>
      </c>
      <c r="H1091" s="41">
        <f t="shared" si="84"/>
        <v>8.4896793097221455E-3</v>
      </c>
    </row>
    <row r="1092" spans="2:8">
      <c r="B1092" s="48">
        <v>45366.291666666664</v>
      </c>
      <c r="C1092" s="6">
        <v>17.418199999999999</v>
      </c>
      <c r="D1092" s="40">
        <f t="shared" ref="D1092:D1155" si="85">alpha*C1091+(1-alpha)*D1091</f>
        <v>17.363774003590795</v>
      </c>
      <c r="E1092" s="6">
        <f t="shared" ref="E1092:E1155" si="86">C1092-D1092</f>
        <v>5.4425996409204203E-2</v>
      </c>
      <c r="F1092" s="6">
        <f t="shared" ref="F1092:F1155" si="87">ABS(E1092)</f>
        <v>5.4425996409204203E-2</v>
      </c>
      <c r="G1092" s="6">
        <f t="shared" ref="G1092:G1155" si="88">E1092^2</f>
        <v>2.9621890851347088E-3</v>
      </c>
      <c r="H1092" s="41">
        <f t="shared" ref="H1092:H1155" si="89">F1092/C1092</f>
        <v>3.1246625029684011E-3</v>
      </c>
    </row>
    <row r="1093" spans="2:8">
      <c r="B1093" s="48">
        <v>45369.291666666664</v>
      </c>
      <c r="C1093" s="6">
        <v>17.7471</v>
      </c>
      <c r="D1093" s="40">
        <f t="shared" si="85"/>
        <v>17.417655740035904</v>
      </c>
      <c r="E1093" s="6">
        <f t="shared" si="86"/>
        <v>0.32944425996409521</v>
      </c>
      <c r="F1093" s="6">
        <f t="shared" si="87"/>
        <v>0.32944425996409521</v>
      </c>
      <c r="G1093" s="6">
        <f t="shared" si="88"/>
        <v>0.10853352042329034</v>
      </c>
      <c r="H1093" s="41">
        <f t="shared" si="89"/>
        <v>1.8563272870727905E-2</v>
      </c>
    </row>
    <row r="1094" spans="2:8">
      <c r="B1094" s="48">
        <v>45370.291666666664</v>
      </c>
      <c r="C1094" s="6">
        <v>17.741099999999999</v>
      </c>
      <c r="D1094" s="40">
        <f t="shared" si="85"/>
        <v>17.743805557400357</v>
      </c>
      <c r="E1094" s="6">
        <f t="shared" si="86"/>
        <v>-2.7055574003576055E-3</v>
      </c>
      <c r="F1094" s="6">
        <f t="shared" si="87"/>
        <v>2.7055574003576055E-3</v>
      </c>
      <c r="G1094" s="6">
        <f t="shared" si="88"/>
        <v>7.3200408466298041E-6</v>
      </c>
      <c r="H1094" s="41">
        <f t="shared" si="89"/>
        <v>1.525022349435833E-4</v>
      </c>
    </row>
    <row r="1095" spans="2:8">
      <c r="B1095" s="48">
        <v>45371.291666666664</v>
      </c>
      <c r="C1095" s="6">
        <v>17.864699999999999</v>
      </c>
      <c r="D1095" s="40">
        <f t="shared" si="85"/>
        <v>17.741127055574005</v>
      </c>
      <c r="E1095" s="6">
        <f t="shared" si="86"/>
        <v>0.12357294442599454</v>
      </c>
      <c r="F1095" s="6">
        <f t="shared" si="87"/>
        <v>0.12357294442599454</v>
      </c>
      <c r="G1095" s="6">
        <f t="shared" si="88"/>
        <v>1.5270272594109935E-2</v>
      </c>
      <c r="H1095" s="41">
        <f t="shared" si="89"/>
        <v>6.917157546781896E-3</v>
      </c>
    </row>
    <row r="1096" spans="2:8">
      <c r="B1096" s="48">
        <v>45372.291666666664</v>
      </c>
      <c r="C1096" s="6">
        <v>17.685300000000002</v>
      </c>
      <c r="D1096" s="40">
        <f t="shared" si="85"/>
        <v>17.863464270555738</v>
      </c>
      <c r="E1096" s="6">
        <f t="shared" si="86"/>
        <v>-0.17816427055573669</v>
      </c>
      <c r="F1096" s="6">
        <f t="shared" si="87"/>
        <v>0.17816427055573669</v>
      </c>
      <c r="G1096" s="6">
        <f t="shared" si="88"/>
        <v>3.1742507302657742E-2</v>
      </c>
      <c r="H1096" s="41">
        <f t="shared" si="89"/>
        <v>1.0074144660013495E-2</v>
      </c>
    </row>
    <row r="1097" spans="2:8">
      <c r="B1097" s="48">
        <v>45373.291666666664</v>
      </c>
      <c r="C1097" s="6">
        <v>17.665299999999998</v>
      </c>
      <c r="D1097" s="40">
        <f t="shared" si="85"/>
        <v>17.687081642705557</v>
      </c>
      <c r="E1097" s="6">
        <f t="shared" si="86"/>
        <v>-2.1781642705558824E-2</v>
      </c>
      <c r="F1097" s="6">
        <f t="shared" si="87"/>
        <v>2.1781642705558824E-2</v>
      </c>
      <c r="G1097" s="6">
        <f t="shared" si="88"/>
        <v>4.7443995895262391E-4</v>
      </c>
      <c r="H1097" s="41">
        <f t="shared" si="89"/>
        <v>1.2330185564671319E-3</v>
      </c>
    </row>
    <row r="1098" spans="2:8">
      <c r="B1098" s="48">
        <v>45376.291666666664</v>
      </c>
      <c r="C1098" s="6">
        <v>17.135100000000001</v>
      </c>
      <c r="D1098" s="40">
        <f t="shared" si="85"/>
        <v>17.665517816427052</v>
      </c>
      <c r="E1098" s="6">
        <f t="shared" si="86"/>
        <v>-0.53041781642705033</v>
      </c>
      <c r="F1098" s="6">
        <f t="shared" si="87"/>
        <v>0.53041781642705033</v>
      </c>
      <c r="G1098" s="6">
        <f t="shared" si="88"/>
        <v>0.28134305998324005</v>
      </c>
      <c r="H1098" s="41">
        <f t="shared" si="89"/>
        <v>3.0955046450096602E-2</v>
      </c>
    </row>
    <row r="1099" spans="2:8">
      <c r="B1099" s="48">
        <v>45377.291666666664</v>
      </c>
      <c r="C1099" s="6">
        <v>17.2866</v>
      </c>
      <c r="D1099" s="40">
        <f t="shared" si="85"/>
        <v>17.140404178164271</v>
      </c>
      <c r="E1099" s="6">
        <f t="shared" si="86"/>
        <v>0.14619582183572888</v>
      </c>
      <c r="F1099" s="6">
        <f t="shared" si="87"/>
        <v>0.14619582183572888</v>
      </c>
      <c r="G1099" s="6">
        <f t="shared" si="88"/>
        <v>2.1373218322224181E-2</v>
      </c>
      <c r="H1099" s="41">
        <f t="shared" si="89"/>
        <v>8.4571761847748467E-3</v>
      </c>
    </row>
    <row r="1100" spans="2:8">
      <c r="B1100" s="48">
        <v>45378.291666666664</v>
      </c>
      <c r="C1100" s="6">
        <v>17.308</v>
      </c>
      <c r="D1100" s="40">
        <f t="shared" si="85"/>
        <v>17.285138041781643</v>
      </c>
      <c r="E1100" s="6">
        <f t="shared" si="86"/>
        <v>2.2861958218356904E-2</v>
      </c>
      <c r="F1100" s="6">
        <f t="shared" si="87"/>
        <v>2.2861958218356904E-2</v>
      </c>
      <c r="G1100" s="6">
        <f t="shared" si="88"/>
        <v>5.2266913357789681E-4</v>
      </c>
      <c r="H1100" s="41">
        <f t="shared" si="89"/>
        <v>1.3208896590222385E-3</v>
      </c>
    </row>
    <row r="1101" spans="2:8">
      <c r="B1101" s="48">
        <v>45379.291666666664</v>
      </c>
      <c r="C1101" s="6">
        <v>17.148</v>
      </c>
      <c r="D1101" s="40">
        <f t="shared" si="85"/>
        <v>17.307771380417819</v>
      </c>
      <c r="E1101" s="6">
        <f t="shared" si="86"/>
        <v>-0.15977138041781913</v>
      </c>
      <c r="F1101" s="6">
        <f t="shared" si="87"/>
        <v>0.15977138041781913</v>
      </c>
      <c r="G1101" s="6">
        <f t="shared" si="88"/>
        <v>2.5526894000615478E-2</v>
      </c>
      <c r="H1101" s="41">
        <f t="shared" si="89"/>
        <v>9.3172020304303198E-3</v>
      </c>
    </row>
    <row r="1102" spans="2:8">
      <c r="B1102" s="48">
        <v>45383.291666666664</v>
      </c>
      <c r="C1102" s="6">
        <v>17.234000000000002</v>
      </c>
      <c r="D1102" s="40">
        <f t="shared" si="85"/>
        <v>17.14959771380418</v>
      </c>
      <c r="E1102" s="6">
        <f t="shared" si="86"/>
        <v>8.4402286195821574E-2</v>
      </c>
      <c r="F1102" s="6">
        <f t="shared" si="87"/>
        <v>8.4402286195821574E-2</v>
      </c>
      <c r="G1102" s="6">
        <f t="shared" si="88"/>
        <v>7.1237459150813734E-3</v>
      </c>
      <c r="H1102" s="41">
        <f t="shared" si="89"/>
        <v>4.8974286988407549E-3</v>
      </c>
    </row>
    <row r="1103" spans="2:8">
      <c r="B1103" s="48">
        <v>45384.291666666664</v>
      </c>
      <c r="C1103" s="6">
        <v>17.065999999999999</v>
      </c>
      <c r="D1103" s="40">
        <f t="shared" si="85"/>
        <v>17.233155977138043</v>
      </c>
      <c r="E1103" s="6">
        <f t="shared" si="86"/>
        <v>-0.16715597713804442</v>
      </c>
      <c r="F1103" s="6">
        <f t="shared" si="87"/>
        <v>0.16715597713804442</v>
      </c>
      <c r="G1103" s="6">
        <f t="shared" si="88"/>
        <v>2.7941120692974428E-2</v>
      </c>
      <c r="H1103" s="41">
        <f t="shared" si="89"/>
        <v>9.7946781400471365E-3</v>
      </c>
    </row>
    <row r="1104" spans="2:8">
      <c r="B1104" s="48">
        <v>45385.291666666664</v>
      </c>
      <c r="C1104" s="6">
        <v>17.154</v>
      </c>
      <c r="D1104" s="40">
        <f t="shared" si="85"/>
        <v>17.067671559771377</v>
      </c>
      <c r="E1104" s="6">
        <f t="shared" si="86"/>
        <v>8.6328440228623293E-2</v>
      </c>
      <c r="F1104" s="6">
        <f t="shared" si="87"/>
        <v>8.6328440228623293E-2</v>
      </c>
      <c r="G1104" s="6">
        <f t="shared" si="88"/>
        <v>7.4525995923069846E-3</v>
      </c>
      <c r="H1104" s="41">
        <f t="shared" si="89"/>
        <v>5.0325545195653082E-3</v>
      </c>
    </row>
    <row r="1105" spans="2:8">
      <c r="B1105" s="48">
        <v>45386.291666666664</v>
      </c>
      <c r="C1105" s="6">
        <v>16.91</v>
      </c>
      <c r="D1105" s="40">
        <f t="shared" si="85"/>
        <v>17.153136715597714</v>
      </c>
      <c r="E1105" s="6">
        <f t="shared" si="86"/>
        <v>-0.24313671559771421</v>
      </c>
      <c r="F1105" s="6">
        <f t="shared" si="87"/>
        <v>0.24313671559771421</v>
      </c>
      <c r="G1105" s="6">
        <f t="shared" si="88"/>
        <v>5.9115462471643766E-2</v>
      </c>
      <c r="H1105" s="41">
        <f t="shared" si="89"/>
        <v>1.437828004717411E-2</v>
      </c>
    </row>
    <row r="1106" spans="2:8">
      <c r="B1106" s="48">
        <v>45387.291666666664</v>
      </c>
      <c r="C1106" s="6">
        <v>16.963999999999999</v>
      </c>
      <c r="D1106" s="40">
        <f t="shared" si="85"/>
        <v>16.912431367155978</v>
      </c>
      <c r="E1106" s="6">
        <f t="shared" si="86"/>
        <v>5.1568632844020357E-2</v>
      </c>
      <c r="F1106" s="6">
        <f t="shared" si="87"/>
        <v>5.1568632844020357E-2</v>
      </c>
      <c r="G1106" s="6">
        <f t="shared" si="88"/>
        <v>2.6593238934013749E-3</v>
      </c>
      <c r="H1106" s="41">
        <f t="shared" si="89"/>
        <v>3.0398863973131549E-3</v>
      </c>
    </row>
    <row r="1107" spans="2:8">
      <c r="B1107" s="48">
        <v>45390.291666666664</v>
      </c>
      <c r="C1107" s="6">
        <v>16.864000000000001</v>
      </c>
      <c r="D1107" s="40">
        <f t="shared" si="85"/>
        <v>16.963484313671557</v>
      </c>
      <c r="E1107" s="6">
        <f t="shared" si="86"/>
        <v>-9.9484313671556635E-2</v>
      </c>
      <c r="F1107" s="6">
        <f t="shared" si="87"/>
        <v>9.9484313671556635E-2</v>
      </c>
      <c r="G1107" s="6">
        <f t="shared" si="88"/>
        <v>9.8971286667006702E-3</v>
      </c>
      <c r="H1107" s="41">
        <f t="shared" si="89"/>
        <v>5.8992121484556827E-3</v>
      </c>
    </row>
    <row r="1108" spans="2:8">
      <c r="B1108" s="48">
        <v>45391.291666666664</v>
      </c>
      <c r="C1108" s="6">
        <v>16.928000000000001</v>
      </c>
      <c r="D1108" s="40">
        <f t="shared" si="85"/>
        <v>16.864994843136717</v>
      </c>
      <c r="E1108" s="6">
        <f t="shared" si="86"/>
        <v>6.3005156863283673E-2</v>
      </c>
      <c r="F1108" s="6">
        <f t="shared" si="87"/>
        <v>6.3005156863283673E-2</v>
      </c>
      <c r="G1108" s="6">
        <f t="shared" si="88"/>
        <v>3.9696497913669819E-3</v>
      </c>
      <c r="H1108" s="41">
        <f t="shared" si="89"/>
        <v>3.7219492475947346E-3</v>
      </c>
    </row>
    <row r="1109" spans="2:8">
      <c r="B1109" s="48">
        <v>45392.291666666664</v>
      </c>
      <c r="C1109" s="6">
        <v>16.826000000000001</v>
      </c>
      <c r="D1109" s="40">
        <f t="shared" si="85"/>
        <v>16.927369948431366</v>
      </c>
      <c r="E1109" s="6">
        <f t="shared" si="86"/>
        <v>-0.10136994843136549</v>
      </c>
      <c r="F1109" s="6">
        <f t="shared" si="87"/>
        <v>0.10136994843136549</v>
      </c>
      <c r="G1109" s="6">
        <f t="shared" si="88"/>
        <v>1.0275866444977699E-2</v>
      </c>
      <c r="H1109" s="41">
        <f t="shared" si="89"/>
        <v>6.0246017135008609E-3</v>
      </c>
    </row>
    <row r="1110" spans="2:8">
      <c r="B1110" s="48">
        <v>45393.291666666664</v>
      </c>
      <c r="C1110" s="6">
        <v>16.812000000000001</v>
      </c>
      <c r="D1110" s="40">
        <f t="shared" si="85"/>
        <v>16.827013699484315</v>
      </c>
      <c r="E1110" s="6">
        <f t="shared" si="86"/>
        <v>-1.5013699484313747E-2</v>
      </c>
      <c r="F1110" s="6">
        <f t="shared" si="87"/>
        <v>1.5013699484313747E-2</v>
      </c>
      <c r="G1110" s="6">
        <f t="shared" si="88"/>
        <v>2.2541117220528287E-4</v>
      </c>
      <c r="H1110" s="41">
        <f t="shared" si="89"/>
        <v>8.9303470641885236E-4</v>
      </c>
    </row>
    <row r="1111" spans="2:8">
      <c r="B1111" s="48">
        <v>45394.291666666664</v>
      </c>
      <c r="C1111" s="6">
        <v>16.797999999999998</v>
      </c>
      <c r="D1111" s="40">
        <f t="shared" si="85"/>
        <v>16.812150136994841</v>
      </c>
      <c r="E1111" s="6">
        <f t="shared" si="86"/>
        <v>-1.415013699484291E-2</v>
      </c>
      <c r="F1111" s="6">
        <f t="shared" si="87"/>
        <v>1.415013699484291E-2</v>
      </c>
      <c r="G1111" s="6">
        <f t="shared" si="88"/>
        <v>2.0022637697282195E-4</v>
      </c>
      <c r="H1111" s="41">
        <f t="shared" si="89"/>
        <v>8.4237034140034002E-4</v>
      </c>
    </row>
    <row r="1112" spans="2:8">
      <c r="B1112" s="48">
        <v>45397.291666666664</v>
      </c>
      <c r="C1112" s="6">
        <v>16.46</v>
      </c>
      <c r="D1112" s="40">
        <f t="shared" si="85"/>
        <v>16.798141501369948</v>
      </c>
      <c r="E1112" s="6">
        <f t="shared" si="86"/>
        <v>-0.3381415013699467</v>
      </c>
      <c r="F1112" s="6">
        <f t="shared" si="87"/>
        <v>0.3381415013699467</v>
      </c>
      <c r="G1112" s="6">
        <f t="shared" si="88"/>
        <v>0.11433967494872166</v>
      </c>
      <c r="H1112" s="41">
        <f t="shared" si="89"/>
        <v>2.0543226085658971E-2</v>
      </c>
    </row>
    <row r="1113" spans="2:8">
      <c r="B1113" s="48">
        <v>45398.291666666664</v>
      </c>
      <c r="C1113" s="6">
        <v>16.594000000000001</v>
      </c>
      <c r="D1113" s="40">
        <f t="shared" si="85"/>
        <v>16.4633814150137</v>
      </c>
      <c r="E1113" s="6">
        <f t="shared" si="86"/>
        <v>0.1306185849863013</v>
      </c>
      <c r="F1113" s="6">
        <f t="shared" si="87"/>
        <v>0.1306185849863013</v>
      </c>
      <c r="G1113" s="6">
        <f t="shared" si="88"/>
        <v>1.7061214743823615E-2</v>
      </c>
      <c r="H1113" s="41">
        <f t="shared" si="89"/>
        <v>7.8714345538327887E-3</v>
      </c>
    </row>
    <row r="1114" spans="2:8">
      <c r="B1114" s="48">
        <v>45399.291666666664</v>
      </c>
      <c r="C1114" s="6">
        <v>16.315999999999999</v>
      </c>
      <c r="D1114" s="40">
        <f t="shared" si="85"/>
        <v>16.592693814150138</v>
      </c>
      <c r="E1114" s="6">
        <f t="shared" si="86"/>
        <v>-0.27669381415013916</v>
      </c>
      <c r="F1114" s="6">
        <f t="shared" si="87"/>
        <v>0.27669381415013916</v>
      </c>
      <c r="G1114" s="6">
        <f t="shared" si="88"/>
        <v>7.6559466788951744E-2</v>
      </c>
      <c r="H1114" s="41">
        <f t="shared" si="89"/>
        <v>1.6958434306823925E-2</v>
      </c>
    </row>
    <row r="1115" spans="2:8">
      <c r="B1115" s="48">
        <v>45400.291666666664</v>
      </c>
      <c r="C1115" s="6">
        <v>16.376000000000001</v>
      </c>
      <c r="D1115" s="40">
        <f t="shared" si="85"/>
        <v>16.318766938141501</v>
      </c>
      <c r="E1115" s="6">
        <f t="shared" si="86"/>
        <v>5.7233061858500633E-2</v>
      </c>
      <c r="F1115" s="6">
        <f t="shared" si="87"/>
        <v>5.7233061858500633E-2</v>
      </c>
      <c r="G1115" s="6">
        <f t="shared" si="88"/>
        <v>3.2756233696989599E-3</v>
      </c>
      <c r="H1115" s="41">
        <f t="shared" si="89"/>
        <v>3.4949353846177719E-3</v>
      </c>
    </row>
    <row r="1116" spans="2:8">
      <c r="B1116" s="48">
        <v>45401.291666666664</v>
      </c>
      <c r="C1116" s="6">
        <v>16.260000000000002</v>
      </c>
      <c r="D1116" s="40">
        <f t="shared" si="85"/>
        <v>16.375427669381416</v>
      </c>
      <c r="E1116" s="6">
        <f t="shared" si="86"/>
        <v>-0.11542766938141469</v>
      </c>
      <c r="F1116" s="6">
        <f t="shared" si="87"/>
        <v>0.11542766938141469</v>
      </c>
      <c r="G1116" s="6">
        <f t="shared" si="88"/>
        <v>1.3323546858825178E-2</v>
      </c>
      <c r="H1116" s="41">
        <f t="shared" si="89"/>
        <v>7.0988726556835595E-3</v>
      </c>
    </row>
    <row r="1117" spans="2:8">
      <c r="B1117" s="48">
        <v>45404.291666666664</v>
      </c>
      <c r="C1117" s="6">
        <v>16.312000000000001</v>
      </c>
      <c r="D1117" s="40">
        <f t="shared" si="85"/>
        <v>16.261154276693816</v>
      </c>
      <c r="E1117" s="6">
        <f t="shared" si="86"/>
        <v>5.084572330618542E-2</v>
      </c>
      <c r="F1117" s="6">
        <f t="shared" si="87"/>
        <v>5.084572330618542E-2</v>
      </c>
      <c r="G1117" s="6">
        <f t="shared" si="88"/>
        <v>2.5852875785291672E-3</v>
      </c>
      <c r="H1117" s="41">
        <f t="shared" si="89"/>
        <v>3.1170747490304939E-3</v>
      </c>
    </row>
    <row r="1118" spans="2:8">
      <c r="B1118" s="48">
        <v>45405.291666666664</v>
      </c>
      <c r="C1118" s="6">
        <v>16.361999999999998</v>
      </c>
      <c r="D1118" s="40">
        <f t="shared" si="85"/>
        <v>16.311491542766941</v>
      </c>
      <c r="E1118" s="6">
        <f t="shared" si="86"/>
        <v>5.0508457233057413E-2</v>
      </c>
      <c r="F1118" s="6">
        <f t="shared" si="87"/>
        <v>5.0508457233057413E-2</v>
      </c>
      <c r="G1118" s="6">
        <f t="shared" si="88"/>
        <v>2.5511042520635898E-3</v>
      </c>
      <c r="H1118" s="41">
        <f t="shared" si="89"/>
        <v>3.0869366356837441E-3</v>
      </c>
    </row>
    <row r="1119" spans="2:8">
      <c r="B1119" s="48">
        <v>45406.291666666664</v>
      </c>
      <c r="C1119" s="6">
        <v>16.542000000000002</v>
      </c>
      <c r="D1119" s="40">
        <f t="shared" si="85"/>
        <v>16.361494915427667</v>
      </c>
      <c r="E1119" s="6">
        <f t="shared" si="86"/>
        <v>0.18050508457233505</v>
      </c>
      <c r="F1119" s="6">
        <f t="shared" si="87"/>
        <v>0.18050508457233505</v>
      </c>
      <c r="G1119" s="6">
        <f t="shared" si="88"/>
        <v>3.2582085556465828E-2</v>
      </c>
      <c r="H1119" s="41">
        <f t="shared" si="89"/>
        <v>1.0911926282936467E-2</v>
      </c>
    </row>
    <row r="1120" spans="2:8">
      <c r="B1120" s="48">
        <v>45407.291666666664</v>
      </c>
      <c r="C1120" s="6">
        <v>16.488</v>
      </c>
      <c r="D1120" s="40">
        <f t="shared" si="85"/>
        <v>16.540194949154277</v>
      </c>
      <c r="E1120" s="6">
        <f t="shared" si="86"/>
        <v>-5.2194949154277026E-2</v>
      </c>
      <c r="F1120" s="6">
        <f t="shared" si="87"/>
        <v>5.2194949154277026E-2</v>
      </c>
      <c r="G1120" s="6">
        <f t="shared" si="88"/>
        <v>2.724312717217564E-3</v>
      </c>
      <c r="H1120" s="41">
        <f t="shared" si="89"/>
        <v>3.1656325299779858E-3</v>
      </c>
    </row>
    <row r="1121" spans="2:8">
      <c r="B1121" s="48">
        <v>45408.291666666664</v>
      </c>
      <c r="C1121" s="6">
        <v>16.466000000000001</v>
      </c>
      <c r="D1121" s="40">
        <f t="shared" si="85"/>
        <v>16.488521949491542</v>
      </c>
      <c r="E1121" s="6">
        <f t="shared" si="86"/>
        <v>-2.2521949491540738E-2</v>
      </c>
      <c r="F1121" s="6">
        <f t="shared" si="87"/>
        <v>2.2521949491540738E-2</v>
      </c>
      <c r="G1121" s="6">
        <f t="shared" si="88"/>
        <v>5.0723820889951208E-4</v>
      </c>
      <c r="H1121" s="41">
        <f t="shared" si="89"/>
        <v>1.367785102121993E-3</v>
      </c>
    </row>
    <row r="1122" spans="2:8">
      <c r="B1122" s="48">
        <v>45411.291666666664</v>
      </c>
      <c r="C1122" s="6">
        <v>16.597999999999999</v>
      </c>
      <c r="D1122" s="40">
        <f t="shared" si="85"/>
        <v>16.466225219494916</v>
      </c>
      <c r="E1122" s="6">
        <f t="shared" si="86"/>
        <v>0.13177478050508284</v>
      </c>
      <c r="F1122" s="6">
        <f t="shared" si="87"/>
        <v>0.13177478050508284</v>
      </c>
      <c r="G1122" s="6">
        <f t="shared" si="88"/>
        <v>1.7364592777162763E-2</v>
      </c>
      <c r="H1122" s="41">
        <f t="shared" si="89"/>
        <v>7.9391963191398265E-3</v>
      </c>
    </row>
    <row r="1123" spans="2:8">
      <c r="B1123" s="48">
        <v>45412.291666666664</v>
      </c>
      <c r="C1123" s="6">
        <v>16.513999999999999</v>
      </c>
      <c r="D1123" s="40">
        <f t="shared" si="85"/>
        <v>16.596682252194949</v>
      </c>
      <c r="E1123" s="6">
        <f t="shared" si="86"/>
        <v>-8.2682252194949513E-2</v>
      </c>
      <c r="F1123" s="6">
        <f t="shared" si="87"/>
        <v>8.2682252194949513E-2</v>
      </c>
      <c r="G1123" s="6">
        <f t="shared" si="88"/>
        <v>6.8363548280292331E-3</v>
      </c>
      <c r="H1123" s="41">
        <f t="shared" si="89"/>
        <v>5.0067973958428918E-3</v>
      </c>
    </row>
    <row r="1124" spans="2:8">
      <c r="B1124" s="48">
        <v>45413.291666666664</v>
      </c>
      <c r="C1124" s="6">
        <v>16.577999999999999</v>
      </c>
      <c r="D1124" s="40">
        <f t="shared" si="85"/>
        <v>16.514826822521947</v>
      </c>
      <c r="E1124" s="6">
        <f t="shared" si="86"/>
        <v>6.3173177478052622E-2</v>
      </c>
      <c r="F1124" s="6">
        <f t="shared" si="87"/>
        <v>6.3173177478052622E-2</v>
      </c>
      <c r="G1124" s="6">
        <f t="shared" si="88"/>
        <v>3.9908503526735351E-3</v>
      </c>
      <c r="H1124" s="41">
        <f t="shared" si="89"/>
        <v>3.8106633778533373E-3</v>
      </c>
    </row>
    <row r="1125" spans="2:8">
      <c r="B1125" s="48">
        <v>45414.291666666664</v>
      </c>
      <c r="C1125" s="6">
        <v>16.815999999999999</v>
      </c>
      <c r="D1125" s="40">
        <f t="shared" si="85"/>
        <v>16.577368268225218</v>
      </c>
      <c r="E1125" s="6">
        <f t="shared" si="86"/>
        <v>0.23863173177478103</v>
      </c>
      <c r="F1125" s="6">
        <f t="shared" si="87"/>
        <v>0.23863173177478103</v>
      </c>
      <c r="G1125" s="6">
        <f t="shared" si="88"/>
        <v>5.6945103409831041E-2</v>
      </c>
      <c r="H1125" s="41">
        <f t="shared" si="89"/>
        <v>1.4190754743980795E-2</v>
      </c>
    </row>
    <row r="1126" spans="2:8">
      <c r="B1126" s="48">
        <v>45415.291666666664</v>
      </c>
      <c r="C1126" s="6">
        <v>16.908000000000001</v>
      </c>
      <c r="D1126" s="40">
        <f t="shared" si="85"/>
        <v>16.813613682682252</v>
      </c>
      <c r="E1126" s="6">
        <f t="shared" si="86"/>
        <v>9.4386317317749047E-2</v>
      </c>
      <c r="F1126" s="6">
        <f t="shared" si="87"/>
        <v>9.4386317317749047E-2</v>
      </c>
      <c r="G1126" s="6">
        <f t="shared" si="88"/>
        <v>8.908776896806813E-3</v>
      </c>
      <c r="H1126" s="41">
        <f t="shared" si="89"/>
        <v>5.5823466594363044E-3</v>
      </c>
    </row>
    <row r="1127" spans="2:8">
      <c r="B1127" s="48">
        <v>45418.291666666664</v>
      </c>
      <c r="C1127" s="6">
        <v>16.968</v>
      </c>
      <c r="D1127" s="40">
        <f t="shared" si="85"/>
        <v>16.907056136826824</v>
      </c>
      <c r="E1127" s="6">
        <f t="shared" si="86"/>
        <v>6.0943863173175572E-2</v>
      </c>
      <c r="F1127" s="6">
        <f t="shared" si="87"/>
        <v>6.0943863173175572E-2</v>
      </c>
      <c r="G1127" s="6">
        <f t="shared" si="88"/>
        <v>3.7141544584707456E-3</v>
      </c>
      <c r="H1127" s="41">
        <f t="shared" si="89"/>
        <v>3.5916939635299134E-3</v>
      </c>
    </row>
    <row r="1128" spans="2:8">
      <c r="B1128" s="48">
        <v>45419.291666666664</v>
      </c>
      <c r="C1128" s="6">
        <v>16.329999999999998</v>
      </c>
      <c r="D1128" s="40">
        <f t="shared" si="85"/>
        <v>16.967390561368269</v>
      </c>
      <c r="E1128" s="6">
        <f t="shared" si="86"/>
        <v>-0.63739056136827088</v>
      </c>
      <c r="F1128" s="6">
        <f t="shared" si="87"/>
        <v>0.63739056136827088</v>
      </c>
      <c r="G1128" s="6">
        <f t="shared" si="88"/>
        <v>0.40626672772135947</v>
      </c>
      <c r="H1128" s="41">
        <f t="shared" si="89"/>
        <v>3.9031877609814511E-2</v>
      </c>
    </row>
    <row r="1129" spans="2:8">
      <c r="B1129" s="48">
        <v>45420.291666666664</v>
      </c>
      <c r="C1129" s="6">
        <v>15.67</v>
      </c>
      <c r="D1129" s="40">
        <f t="shared" si="85"/>
        <v>16.33637390561368</v>
      </c>
      <c r="E1129" s="6">
        <f t="shared" si="86"/>
        <v>-0.66637390561368015</v>
      </c>
      <c r="F1129" s="6">
        <f t="shared" si="87"/>
        <v>0.66637390561368015</v>
      </c>
      <c r="G1129" s="6">
        <f t="shared" si="88"/>
        <v>0.44405418208282993</v>
      </c>
      <c r="H1129" s="41">
        <f t="shared" si="89"/>
        <v>4.2525456644140404E-2</v>
      </c>
    </row>
    <row r="1130" spans="2:8">
      <c r="B1130" s="48">
        <v>45421.291666666664</v>
      </c>
      <c r="C1130" s="6">
        <v>15.494</v>
      </c>
      <c r="D1130" s="40">
        <f t="shared" si="85"/>
        <v>15.676663739056137</v>
      </c>
      <c r="E1130" s="6">
        <f t="shared" si="86"/>
        <v>-0.18266373905613698</v>
      </c>
      <c r="F1130" s="6">
        <f t="shared" si="87"/>
        <v>0.18266373905613698</v>
      </c>
      <c r="G1130" s="6">
        <f t="shared" si="88"/>
        <v>3.33660415659685E-2</v>
      </c>
      <c r="H1130" s="41">
        <f t="shared" si="89"/>
        <v>1.1789320966576545E-2</v>
      </c>
    </row>
    <row r="1131" spans="2:8">
      <c r="B1131" s="48">
        <v>45422.291666666664</v>
      </c>
      <c r="C1131" s="6">
        <v>15.074</v>
      </c>
      <c r="D1131" s="40">
        <f t="shared" si="85"/>
        <v>15.495826637390561</v>
      </c>
      <c r="E1131" s="6">
        <f t="shared" si="86"/>
        <v>-0.42182663739056103</v>
      </c>
      <c r="F1131" s="6">
        <f t="shared" si="87"/>
        <v>0.42182663739056103</v>
      </c>
      <c r="G1131" s="6">
        <f t="shared" si="88"/>
        <v>0.17793771201222786</v>
      </c>
      <c r="H1131" s="41">
        <f t="shared" si="89"/>
        <v>2.798372279358903E-2</v>
      </c>
    </row>
    <row r="1132" spans="2:8">
      <c r="B1132" s="48">
        <v>45425.291666666664</v>
      </c>
      <c r="C1132" s="6">
        <v>15.23</v>
      </c>
      <c r="D1132" s="40">
        <f t="shared" si="85"/>
        <v>15.078218266373906</v>
      </c>
      <c r="E1132" s="6">
        <f t="shared" si="86"/>
        <v>0.15178173362609471</v>
      </c>
      <c r="F1132" s="6">
        <f t="shared" si="87"/>
        <v>0.15178173362609471</v>
      </c>
      <c r="G1132" s="6">
        <f t="shared" si="88"/>
        <v>2.3037694662542768E-2</v>
      </c>
      <c r="H1132" s="41">
        <f t="shared" si="89"/>
        <v>9.9659706911421342E-3</v>
      </c>
    </row>
    <row r="1133" spans="2:8">
      <c r="B1133" s="48">
        <v>45426.291666666664</v>
      </c>
      <c r="C1133" s="6">
        <v>16.245999999999999</v>
      </c>
      <c r="D1133" s="40">
        <f t="shared" si="85"/>
        <v>15.22848218266374</v>
      </c>
      <c r="E1133" s="6">
        <f t="shared" si="86"/>
        <v>1.0175178173362589</v>
      </c>
      <c r="F1133" s="6">
        <f t="shared" si="87"/>
        <v>1.0175178173362589</v>
      </c>
      <c r="G1133" s="6">
        <f t="shared" si="88"/>
        <v>1.0353425085967443</v>
      </c>
      <c r="H1133" s="41">
        <f t="shared" si="89"/>
        <v>6.263189814946811E-2</v>
      </c>
    </row>
    <row r="1134" spans="2:8">
      <c r="B1134" s="48">
        <v>45427.291666666664</v>
      </c>
      <c r="C1134" s="6">
        <v>16.696000000000002</v>
      </c>
      <c r="D1134" s="40">
        <f t="shared" si="85"/>
        <v>16.235824821826636</v>
      </c>
      <c r="E1134" s="6">
        <f t="shared" si="86"/>
        <v>0.4601751781733654</v>
      </c>
      <c r="F1134" s="6">
        <f t="shared" si="87"/>
        <v>0.4601751781733654</v>
      </c>
      <c r="G1134" s="6">
        <f t="shared" si="88"/>
        <v>0.21176119460688858</v>
      </c>
      <c r="H1134" s="41">
        <f t="shared" si="89"/>
        <v>2.7562001567642869E-2</v>
      </c>
    </row>
    <row r="1135" spans="2:8">
      <c r="B1135" s="48">
        <v>45428.291666666664</v>
      </c>
      <c r="C1135" s="6">
        <v>16.678000000000001</v>
      </c>
      <c r="D1135" s="40">
        <f t="shared" si="85"/>
        <v>16.691398248218267</v>
      </c>
      <c r="E1135" s="6">
        <f t="shared" si="86"/>
        <v>-1.3398248218265962E-2</v>
      </c>
      <c r="F1135" s="6">
        <f t="shared" si="87"/>
        <v>1.3398248218265962E-2</v>
      </c>
      <c r="G1135" s="6">
        <f t="shared" si="88"/>
        <v>1.7951305531826704E-4</v>
      </c>
      <c r="H1135" s="41">
        <f t="shared" si="89"/>
        <v>8.0334861603705249E-4</v>
      </c>
    </row>
    <row r="1136" spans="2:8">
      <c r="B1136" s="48">
        <v>45429.291666666664</v>
      </c>
      <c r="C1136" s="6">
        <v>16.75</v>
      </c>
      <c r="D1136" s="40">
        <f t="shared" si="85"/>
        <v>16.678133982482183</v>
      </c>
      <c r="E1136" s="6">
        <f t="shared" si="86"/>
        <v>7.1866017517816516E-2</v>
      </c>
      <c r="F1136" s="6">
        <f t="shared" si="87"/>
        <v>7.1866017517816516E-2</v>
      </c>
      <c r="G1136" s="6">
        <f t="shared" si="88"/>
        <v>5.1647244738711106E-3</v>
      </c>
      <c r="H1136" s="41">
        <f t="shared" si="89"/>
        <v>4.2905085085263592E-3</v>
      </c>
    </row>
    <row r="1137" spans="2:8">
      <c r="B1137" s="48">
        <v>45432.291666666664</v>
      </c>
      <c r="C1137" s="6">
        <v>16.718</v>
      </c>
      <c r="D1137" s="40">
        <f t="shared" si="85"/>
        <v>16.749281339824822</v>
      </c>
      <c r="E1137" s="6">
        <f t="shared" si="86"/>
        <v>-3.1281339824822396E-2</v>
      </c>
      <c r="F1137" s="6">
        <f t="shared" si="87"/>
        <v>3.1281339824822396E-2</v>
      </c>
      <c r="G1137" s="6">
        <f t="shared" si="88"/>
        <v>9.7852222123601964E-4</v>
      </c>
      <c r="H1137" s="41">
        <f t="shared" si="89"/>
        <v>1.8711173480573271E-3</v>
      </c>
    </row>
    <row r="1138" spans="2:8">
      <c r="B1138" s="48">
        <v>45433.291666666664</v>
      </c>
      <c r="C1138" s="6">
        <v>16.399999999999999</v>
      </c>
      <c r="D1138" s="40">
        <f t="shared" si="85"/>
        <v>16.718312813398246</v>
      </c>
      <c r="E1138" s="6">
        <f t="shared" si="86"/>
        <v>-0.31831281339824713</v>
      </c>
      <c r="F1138" s="6">
        <f t="shared" si="87"/>
        <v>0.31831281339824713</v>
      </c>
      <c r="G1138" s="6">
        <f t="shared" si="88"/>
        <v>0.10132304717350729</v>
      </c>
      <c r="H1138" s="41">
        <f t="shared" si="89"/>
        <v>1.9409317890137022E-2</v>
      </c>
    </row>
    <row r="1139" spans="2:8">
      <c r="B1139" s="48">
        <v>45434.291666666664</v>
      </c>
      <c r="C1139" s="6">
        <v>16.251999999999999</v>
      </c>
      <c r="D1139" s="40">
        <f t="shared" si="85"/>
        <v>16.403183128133978</v>
      </c>
      <c r="E1139" s="6">
        <f t="shared" si="86"/>
        <v>-0.15118312813397949</v>
      </c>
      <c r="F1139" s="6">
        <f t="shared" si="87"/>
        <v>0.15118312813397949</v>
      </c>
      <c r="G1139" s="6">
        <f t="shared" si="88"/>
        <v>2.2856338232375262E-2</v>
      </c>
      <c r="H1139" s="41">
        <f t="shared" si="89"/>
        <v>9.3024322012047449E-3</v>
      </c>
    </row>
    <row r="1140" spans="2:8">
      <c r="B1140" s="48">
        <v>45435.291666666664</v>
      </c>
      <c r="C1140" s="6">
        <v>16.16</v>
      </c>
      <c r="D1140" s="40">
        <f t="shared" si="85"/>
        <v>16.253511831281337</v>
      </c>
      <c r="E1140" s="6">
        <f t="shared" si="86"/>
        <v>-9.3511831281336555E-2</v>
      </c>
      <c r="F1140" s="6">
        <f t="shared" si="87"/>
        <v>9.3511831281336555E-2</v>
      </c>
      <c r="G1140" s="6">
        <f t="shared" si="88"/>
        <v>8.7444625895891533E-3</v>
      </c>
      <c r="H1140" s="41">
        <f t="shared" si="89"/>
        <v>5.7866232228549848E-3</v>
      </c>
    </row>
    <row r="1141" spans="2:8">
      <c r="B1141" s="48">
        <v>45436.291666666664</v>
      </c>
      <c r="C1141" s="6">
        <v>16.058</v>
      </c>
      <c r="D1141" s="40">
        <f t="shared" si="85"/>
        <v>16.160935118312814</v>
      </c>
      <c r="E1141" s="6">
        <f t="shared" si="86"/>
        <v>-0.10293511831281421</v>
      </c>
      <c r="F1141" s="6">
        <f t="shared" si="87"/>
        <v>0.10293511831281421</v>
      </c>
      <c r="G1141" s="6">
        <f t="shared" si="88"/>
        <v>1.0595638582073059E-2</v>
      </c>
      <c r="H1141" s="41">
        <f t="shared" si="89"/>
        <v>6.4102078909462085E-3</v>
      </c>
    </row>
    <row r="1142" spans="2:8">
      <c r="B1142" s="48">
        <v>45440.291666666664</v>
      </c>
      <c r="C1142" s="6">
        <v>15.974</v>
      </c>
      <c r="D1142" s="40">
        <f t="shared" si="85"/>
        <v>16.059029351183128</v>
      </c>
      <c r="E1142" s="6">
        <f t="shared" si="86"/>
        <v>-8.5029351183127488E-2</v>
      </c>
      <c r="F1142" s="6">
        <f t="shared" si="87"/>
        <v>8.5029351183127488E-2</v>
      </c>
      <c r="G1142" s="6">
        <f t="shared" si="88"/>
        <v>7.2299905626236243E-3</v>
      </c>
      <c r="H1142" s="41">
        <f t="shared" si="89"/>
        <v>5.3229842984304178E-3</v>
      </c>
    </row>
    <row r="1143" spans="2:8">
      <c r="B1143" s="48">
        <v>45441.291666666664</v>
      </c>
      <c r="C1143" s="6">
        <v>15.69</v>
      </c>
      <c r="D1143" s="40">
        <f t="shared" si="85"/>
        <v>15.974850293511832</v>
      </c>
      <c r="E1143" s="6">
        <f t="shared" si="86"/>
        <v>-0.28485029351183222</v>
      </c>
      <c r="F1143" s="6">
        <f t="shared" si="87"/>
        <v>0.28485029351183222</v>
      </c>
      <c r="G1143" s="6">
        <f t="shared" si="88"/>
        <v>8.1139689713776969E-2</v>
      </c>
      <c r="H1143" s="41">
        <f t="shared" si="89"/>
        <v>1.8154894423953617E-2</v>
      </c>
    </row>
    <row r="1144" spans="2:8">
      <c r="B1144" s="48">
        <v>45442.291666666664</v>
      </c>
      <c r="C1144" s="6">
        <v>16.158000000000001</v>
      </c>
      <c r="D1144" s="40">
        <f t="shared" si="85"/>
        <v>15.692848502935117</v>
      </c>
      <c r="E1144" s="6">
        <f t="shared" si="86"/>
        <v>0.46515149706488401</v>
      </c>
      <c r="F1144" s="6">
        <f t="shared" si="87"/>
        <v>0.46515149706488401</v>
      </c>
      <c r="G1144" s="6">
        <f t="shared" si="88"/>
        <v>0.21636591522170279</v>
      </c>
      <c r="H1144" s="41">
        <f t="shared" si="89"/>
        <v>2.8787690126555514E-2</v>
      </c>
    </row>
    <row r="1145" spans="2:8">
      <c r="B1145" s="48">
        <v>45443.291666666664</v>
      </c>
      <c r="C1145" s="6">
        <v>16.468</v>
      </c>
      <c r="D1145" s="40">
        <f t="shared" si="85"/>
        <v>16.153348485029351</v>
      </c>
      <c r="E1145" s="6">
        <f t="shared" si="86"/>
        <v>0.3146515149706488</v>
      </c>
      <c r="F1145" s="6">
        <f t="shared" si="87"/>
        <v>0.3146515149706488</v>
      </c>
      <c r="G1145" s="6">
        <f t="shared" si="88"/>
        <v>9.9005575873324425E-2</v>
      </c>
      <c r="H1145" s="41">
        <f t="shared" si="89"/>
        <v>1.9106844484494099E-2</v>
      </c>
    </row>
    <row r="1146" spans="2:8">
      <c r="B1146" s="48">
        <v>45446.291666666664</v>
      </c>
      <c r="C1146" s="6">
        <v>16.72</v>
      </c>
      <c r="D1146" s="40">
        <f t="shared" si="85"/>
        <v>16.464853484850295</v>
      </c>
      <c r="E1146" s="6">
        <f t="shared" si="86"/>
        <v>0.2551465151497041</v>
      </c>
      <c r="F1146" s="6">
        <f t="shared" si="87"/>
        <v>0.2551465151497041</v>
      </c>
      <c r="G1146" s="6">
        <f t="shared" si="88"/>
        <v>6.5099744193038184E-2</v>
      </c>
      <c r="H1146" s="41">
        <f t="shared" si="89"/>
        <v>1.5259959040054075E-2</v>
      </c>
    </row>
    <row r="1147" spans="2:8">
      <c r="B1147" s="48">
        <v>45447.291666666664</v>
      </c>
      <c r="C1147" s="6">
        <v>17.206</v>
      </c>
      <c r="D1147" s="40">
        <f t="shared" si="85"/>
        <v>16.717448534848501</v>
      </c>
      <c r="E1147" s="6">
        <f t="shared" si="86"/>
        <v>0.48855146515149883</v>
      </c>
      <c r="F1147" s="6">
        <f t="shared" si="87"/>
        <v>0.48855146515149883</v>
      </c>
      <c r="G1147" s="6">
        <f t="shared" si="88"/>
        <v>0.23868253410167617</v>
      </c>
      <c r="H1147" s="41">
        <f t="shared" si="89"/>
        <v>2.8394249979745372E-2</v>
      </c>
    </row>
    <row r="1148" spans="2:8">
      <c r="B1148" s="48">
        <v>45448.291666666664</v>
      </c>
      <c r="C1148" s="6">
        <v>17.327999999999999</v>
      </c>
      <c r="D1148" s="40">
        <f t="shared" si="85"/>
        <v>17.201114485348484</v>
      </c>
      <c r="E1148" s="6">
        <f t="shared" si="86"/>
        <v>0.12688551465151576</v>
      </c>
      <c r="F1148" s="6">
        <f t="shared" si="87"/>
        <v>0.12688551465151576</v>
      </c>
      <c r="G1148" s="6">
        <f t="shared" si="88"/>
        <v>1.6099933828380021E-2</v>
      </c>
      <c r="H1148" s="41">
        <f t="shared" si="89"/>
        <v>7.3225712518187767E-3</v>
      </c>
    </row>
    <row r="1149" spans="2:8">
      <c r="B1149" s="48">
        <v>45449.291666666664</v>
      </c>
      <c r="C1149" s="6">
        <v>17.446000000000002</v>
      </c>
      <c r="D1149" s="40">
        <f t="shared" si="85"/>
        <v>17.326731144853483</v>
      </c>
      <c r="E1149" s="6">
        <f t="shared" si="86"/>
        <v>0.11926885514651886</v>
      </c>
      <c r="F1149" s="6">
        <f t="shared" si="87"/>
        <v>0.11926885514651886</v>
      </c>
      <c r="G1149" s="6">
        <f t="shared" si="88"/>
        <v>1.4225059807961299E-2</v>
      </c>
      <c r="H1149" s="41">
        <f t="shared" si="89"/>
        <v>6.836458508914298E-3</v>
      </c>
    </row>
    <row r="1150" spans="2:8">
      <c r="B1150" s="48">
        <v>45450.291666666664</v>
      </c>
      <c r="C1150" s="6">
        <v>17.09</v>
      </c>
      <c r="D1150" s="40">
        <f t="shared" si="85"/>
        <v>17.444807311448535</v>
      </c>
      <c r="E1150" s="6">
        <f t="shared" si="86"/>
        <v>-0.3548073114485355</v>
      </c>
      <c r="F1150" s="6">
        <f t="shared" si="87"/>
        <v>0.3548073114485355</v>
      </c>
      <c r="G1150" s="6">
        <f t="shared" si="88"/>
        <v>0.12588822825733806</v>
      </c>
      <c r="H1150" s="41">
        <f t="shared" si="89"/>
        <v>2.0761106579785575E-2</v>
      </c>
    </row>
    <row r="1151" spans="2:8">
      <c r="B1151" s="48">
        <v>45453.291666666664</v>
      </c>
      <c r="C1151" s="6">
        <v>17.128</v>
      </c>
      <c r="D1151" s="40">
        <f t="shared" si="85"/>
        <v>17.093548073114487</v>
      </c>
      <c r="E1151" s="6">
        <f t="shared" si="86"/>
        <v>3.4451926885513018E-2</v>
      </c>
      <c r="F1151" s="6">
        <f t="shared" si="87"/>
        <v>3.4451926885513018E-2</v>
      </c>
      <c r="G1151" s="6">
        <f t="shared" si="88"/>
        <v>1.1869352661247347E-3</v>
      </c>
      <c r="H1151" s="41">
        <f t="shared" si="89"/>
        <v>2.0114389821060848E-3</v>
      </c>
    </row>
    <row r="1152" spans="2:8">
      <c r="B1152" s="48">
        <v>45454.291666666664</v>
      </c>
      <c r="C1152" s="6">
        <v>17</v>
      </c>
      <c r="D1152" s="40">
        <f t="shared" si="85"/>
        <v>17.127655480731146</v>
      </c>
      <c r="E1152" s="6">
        <f t="shared" si="86"/>
        <v>-0.1276554807311463</v>
      </c>
      <c r="F1152" s="6">
        <f t="shared" si="87"/>
        <v>0.1276554807311463</v>
      </c>
      <c r="G1152" s="6">
        <f t="shared" si="88"/>
        <v>1.6295921760700063E-2</v>
      </c>
      <c r="H1152" s="41">
        <f t="shared" si="89"/>
        <v>7.509145925361547E-3</v>
      </c>
    </row>
    <row r="1153" spans="2:8">
      <c r="B1153" s="48">
        <v>45455.291666666664</v>
      </c>
      <c r="C1153" s="6">
        <v>16.792000000000002</v>
      </c>
      <c r="D1153" s="40">
        <f t="shared" si="85"/>
        <v>17.001276554807308</v>
      </c>
      <c r="E1153" s="6">
        <f t="shared" si="86"/>
        <v>-0.20927655480730678</v>
      </c>
      <c r="F1153" s="6">
        <f t="shared" si="87"/>
        <v>0.20927655480730678</v>
      </c>
      <c r="G1153" s="6">
        <f t="shared" si="88"/>
        <v>4.3796676392015677E-2</v>
      </c>
      <c r="H1153" s="41">
        <f t="shared" si="89"/>
        <v>1.2462872487333656E-2</v>
      </c>
    </row>
    <row r="1154" spans="2:8">
      <c r="B1154" s="48">
        <v>45456.291666666664</v>
      </c>
      <c r="C1154" s="6">
        <v>16.82</v>
      </c>
      <c r="D1154" s="40">
        <f t="shared" si="85"/>
        <v>16.794092765548076</v>
      </c>
      <c r="E1154" s="6">
        <f t="shared" si="86"/>
        <v>2.5907234451924666E-2</v>
      </c>
      <c r="F1154" s="6">
        <f t="shared" si="87"/>
        <v>2.5907234451924666E-2</v>
      </c>
      <c r="G1154" s="6">
        <f t="shared" si="88"/>
        <v>6.7118479694699236E-4</v>
      </c>
      <c r="H1154" s="41">
        <f t="shared" si="89"/>
        <v>1.5402636416126435E-3</v>
      </c>
    </row>
    <row r="1155" spans="2:8">
      <c r="B1155" s="48">
        <v>45457.291666666664</v>
      </c>
      <c r="C1155" s="6">
        <v>16.443999999999999</v>
      </c>
      <c r="D1155" s="40">
        <f t="shared" si="85"/>
        <v>16.819740927655481</v>
      </c>
      <c r="E1155" s="6">
        <f t="shared" si="86"/>
        <v>-0.37574092765548173</v>
      </c>
      <c r="F1155" s="6">
        <f t="shared" si="87"/>
        <v>0.37574092765548173</v>
      </c>
      <c r="G1155" s="6">
        <f t="shared" si="88"/>
        <v>0.14118124471540194</v>
      </c>
      <c r="H1155" s="41">
        <f t="shared" si="89"/>
        <v>2.2849728025752965E-2</v>
      </c>
    </row>
    <row r="1156" spans="2:8">
      <c r="B1156" s="48">
        <v>45460.291666666664</v>
      </c>
      <c r="C1156" s="6">
        <v>16.224</v>
      </c>
      <c r="D1156" s="40">
        <f t="shared" ref="D1156:D1219" si="90">alpha*C1155+(1-alpha)*D1155</f>
        <v>16.447757409276555</v>
      </c>
      <c r="E1156" s="6">
        <f t="shared" ref="E1156:E1219" si="91">C1156-D1156</f>
        <v>-0.22375740927655485</v>
      </c>
      <c r="F1156" s="6">
        <f t="shared" ref="F1156:F1219" si="92">ABS(E1156)</f>
        <v>0.22375740927655485</v>
      </c>
      <c r="G1156" s="6">
        <f t="shared" ref="G1156:G1219" si="93">E1156^2</f>
        <v>5.0067378206155679E-2</v>
      </c>
      <c r="H1156" s="41">
        <f t="shared" ref="H1156:H1219" si="94">F1156/C1156</f>
        <v>1.3791753530359644E-2</v>
      </c>
    </row>
    <row r="1157" spans="2:8">
      <c r="B1157" s="48">
        <v>45461.291666666664</v>
      </c>
      <c r="C1157" s="6">
        <v>15.926</v>
      </c>
      <c r="D1157" s="40">
        <f t="shared" si="90"/>
        <v>16.226237574092764</v>
      </c>
      <c r="E1157" s="6">
        <f t="shared" si="91"/>
        <v>-0.30023757409276364</v>
      </c>
      <c r="F1157" s="6">
        <f t="shared" si="92"/>
        <v>0.30023757409276364</v>
      </c>
      <c r="G1157" s="6">
        <f t="shared" si="93"/>
        <v>9.0142600897107739E-2</v>
      </c>
      <c r="H1157" s="41">
        <f t="shared" si="94"/>
        <v>1.8852039061456966E-2</v>
      </c>
    </row>
    <row r="1158" spans="2:8">
      <c r="B1158" s="48">
        <v>45463.291666666664</v>
      </c>
      <c r="C1158" s="6">
        <v>16.166</v>
      </c>
      <c r="D1158" s="40">
        <f t="shared" si="90"/>
        <v>15.929002375740929</v>
      </c>
      <c r="E1158" s="6">
        <f t="shared" si="91"/>
        <v>0.23699762425907167</v>
      </c>
      <c r="F1158" s="6">
        <f t="shared" si="92"/>
        <v>0.23699762425907167</v>
      </c>
      <c r="G1158" s="6">
        <f t="shared" si="93"/>
        <v>5.6167873904444117E-2</v>
      </c>
      <c r="H1158" s="41">
        <f t="shared" si="94"/>
        <v>1.4660251407835685E-2</v>
      </c>
    </row>
    <row r="1159" spans="2:8">
      <c r="B1159" s="48">
        <v>45464.291666666664</v>
      </c>
      <c r="C1159" s="6">
        <v>16.106000000000002</v>
      </c>
      <c r="D1159" s="40">
        <f t="shared" si="90"/>
        <v>16.16363002375741</v>
      </c>
      <c r="E1159" s="6">
        <f t="shared" si="91"/>
        <v>-5.7630023757408111E-2</v>
      </c>
      <c r="F1159" s="6">
        <f t="shared" si="92"/>
        <v>5.7630023757408111E-2</v>
      </c>
      <c r="G1159" s="6">
        <f t="shared" si="93"/>
        <v>3.3212196382794235E-3</v>
      </c>
      <c r="H1159" s="41">
        <f t="shared" si="94"/>
        <v>3.5781711012919473E-3</v>
      </c>
    </row>
    <row r="1160" spans="2:8">
      <c r="B1160" s="48">
        <v>45467.291666666664</v>
      </c>
      <c r="C1160" s="6">
        <v>16.224</v>
      </c>
      <c r="D1160" s="40">
        <f t="shared" si="90"/>
        <v>16.106576300237574</v>
      </c>
      <c r="E1160" s="6">
        <f t="shared" si="91"/>
        <v>0.11742369976242628</v>
      </c>
      <c r="F1160" s="6">
        <f t="shared" si="92"/>
        <v>0.11742369976242628</v>
      </c>
      <c r="G1160" s="6">
        <f t="shared" si="93"/>
        <v>1.378832526589643E-2</v>
      </c>
      <c r="H1160" s="41">
        <f t="shared" si="94"/>
        <v>7.2376540780588194E-3</v>
      </c>
    </row>
    <row r="1161" spans="2:8">
      <c r="B1161" s="48">
        <v>45468.291666666664</v>
      </c>
      <c r="C1161" s="6">
        <v>16.416</v>
      </c>
      <c r="D1161" s="40">
        <f t="shared" si="90"/>
        <v>16.222825763002376</v>
      </c>
      <c r="E1161" s="6">
        <f t="shared" si="91"/>
        <v>0.19317423699762415</v>
      </c>
      <c r="F1161" s="6">
        <f t="shared" si="92"/>
        <v>0.19317423699762415</v>
      </c>
      <c r="G1161" s="6">
        <f t="shared" si="93"/>
        <v>3.7316285839614265E-2</v>
      </c>
      <c r="H1161" s="41">
        <f t="shared" si="94"/>
        <v>1.1767436464280223E-2</v>
      </c>
    </row>
    <row r="1162" spans="2:8">
      <c r="B1162" s="48">
        <v>45469.291666666664</v>
      </c>
      <c r="C1162" s="6">
        <v>16.571999999999999</v>
      </c>
      <c r="D1162" s="40">
        <f t="shared" si="90"/>
        <v>16.414068257630024</v>
      </c>
      <c r="E1162" s="6">
        <f t="shared" si="91"/>
        <v>0.15793174236997487</v>
      </c>
      <c r="F1162" s="6">
        <f t="shared" si="92"/>
        <v>0.15793174236997487</v>
      </c>
      <c r="G1162" s="6">
        <f t="shared" si="93"/>
        <v>2.4942435248016117E-2</v>
      </c>
      <c r="H1162" s="41">
        <f t="shared" si="94"/>
        <v>9.5300351418039393E-3</v>
      </c>
    </row>
    <row r="1163" spans="2:8">
      <c r="B1163" s="48">
        <v>45470.291666666664</v>
      </c>
      <c r="C1163" s="6">
        <v>16.856000000000002</v>
      </c>
      <c r="D1163" s="40">
        <f t="shared" si="90"/>
        <v>16.570420682576298</v>
      </c>
      <c r="E1163" s="6">
        <f t="shared" si="91"/>
        <v>0.28557931742370357</v>
      </c>
      <c r="F1163" s="6">
        <f t="shared" si="92"/>
        <v>0.28557931742370357</v>
      </c>
      <c r="G1163" s="6">
        <f t="shared" si="93"/>
        <v>8.1555546540188442E-2</v>
      </c>
      <c r="H1163" s="41">
        <f t="shared" si="94"/>
        <v>1.6942294579004719E-2</v>
      </c>
    </row>
    <row r="1164" spans="2:8">
      <c r="B1164" s="48">
        <v>45471.291666666664</v>
      </c>
      <c r="C1164" s="6">
        <v>16.989999999999998</v>
      </c>
      <c r="D1164" s="40">
        <f t="shared" si="90"/>
        <v>16.853144206825764</v>
      </c>
      <c r="E1164" s="6">
        <f t="shared" si="91"/>
        <v>0.13685579317423446</v>
      </c>
      <c r="F1164" s="6">
        <f t="shared" si="92"/>
        <v>0.13685579317423446</v>
      </c>
      <c r="G1164" s="6">
        <f t="shared" si="93"/>
        <v>1.8729508125348841E-2</v>
      </c>
      <c r="H1164" s="41">
        <f t="shared" si="94"/>
        <v>8.0550790567530586E-3</v>
      </c>
    </row>
    <row r="1165" spans="2:8">
      <c r="B1165" s="48">
        <v>45474.291666666664</v>
      </c>
      <c r="C1165" s="6">
        <v>17.062000000000001</v>
      </c>
      <c r="D1165" s="40">
        <f t="shared" si="90"/>
        <v>16.988631442068257</v>
      </c>
      <c r="E1165" s="6">
        <f t="shared" si="91"/>
        <v>7.3368557931743794E-2</v>
      </c>
      <c r="F1165" s="6">
        <f t="shared" si="92"/>
        <v>7.3368557931743794E-2</v>
      </c>
      <c r="G1165" s="6">
        <f t="shared" si="93"/>
        <v>5.3829452929836452E-3</v>
      </c>
      <c r="H1165" s="41">
        <f t="shared" si="94"/>
        <v>4.3001147539411437E-3</v>
      </c>
    </row>
    <row r="1166" spans="2:8">
      <c r="B1166" s="48">
        <v>45475.291666666664</v>
      </c>
      <c r="C1166" s="6">
        <v>17.332000000000001</v>
      </c>
      <c r="D1166" s="40">
        <f t="shared" si="90"/>
        <v>17.061266314420685</v>
      </c>
      <c r="E1166" s="6">
        <f t="shared" si="91"/>
        <v>0.27073368557931587</v>
      </c>
      <c r="F1166" s="6">
        <f t="shared" si="92"/>
        <v>0.27073368557931587</v>
      </c>
      <c r="G1166" s="6">
        <f t="shared" si="93"/>
        <v>7.3296728507359868E-2</v>
      </c>
      <c r="H1166" s="41">
        <f t="shared" si="94"/>
        <v>1.5620452664396253E-2</v>
      </c>
    </row>
    <row r="1167" spans="2:8">
      <c r="B1167" s="48">
        <v>45476.291666666664</v>
      </c>
      <c r="C1167" s="6">
        <v>17.13</v>
      </c>
      <c r="D1167" s="40">
        <f t="shared" si="90"/>
        <v>17.329292663144209</v>
      </c>
      <c r="E1167" s="6">
        <f t="shared" si="91"/>
        <v>-0.19929266314420957</v>
      </c>
      <c r="F1167" s="6">
        <f t="shared" si="92"/>
        <v>0.19929266314420957</v>
      </c>
      <c r="G1167" s="6">
        <f t="shared" si="93"/>
        <v>3.9717565583111389E-2</v>
      </c>
      <c r="H1167" s="41">
        <f t="shared" si="94"/>
        <v>1.1634130948290109E-2</v>
      </c>
    </row>
    <row r="1168" spans="2:8">
      <c r="B1168" s="48">
        <v>45478.291666666664</v>
      </c>
      <c r="C1168" s="6">
        <v>17.364000000000001</v>
      </c>
      <c r="D1168" s="40">
        <f t="shared" si="90"/>
        <v>17.131992926631444</v>
      </c>
      <c r="E1168" s="6">
        <f t="shared" si="91"/>
        <v>0.23200707336855686</v>
      </c>
      <c r="F1168" s="6">
        <f t="shared" si="92"/>
        <v>0.23200707336855686</v>
      </c>
      <c r="G1168" s="6">
        <f t="shared" si="93"/>
        <v>5.3827282093042925E-2</v>
      </c>
      <c r="H1168" s="41">
        <f t="shared" si="94"/>
        <v>1.3361384091716014E-2</v>
      </c>
    </row>
    <row r="1169" spans="2:8">
      <c r="B1169" s="48">
        <v>45481.291666666664</v>
      </c>
      <c r="C1169" s="6">
        <v>17.32</v>
      </c>
      <c r="D1169" s="40">
        <f t="shared" si="90"/>
        <v>17.361679929266316</v>
      </c>
      <c r="E1169" s="6">
        <f t="shared" si="91"/>
        <v>-4.1679929266315696E-2</v>
      </c>
      <c r="F1169" s="6">
        <f t="shared" si="92"/>
        <v>4.1679929266315696E-2</v>
      </c>
      <c r="G1169" s="6">
        <f t="shared" si="93"/>
        <v>1.7372165036450796E-3</v>
      </c>
      <c r="H1169" s="41">
        <f t="shared" si="94"/>
        <v>2.4064624287711139E-3</v>
      </c>
    </row>
    <row r="1170" spans="2:8">
      <c r="B1170" s="48">
        <v>45482.291666666664</v>
      </c>
      <c r="C1170" s="6">
        <v>18.088000000000001</v>
      </c>
      <c r="D1170" s="40">
        <f t="shared" si="90"/>
        <v>17.320416799292662</v>
      </c>
      <c r="E1170" s="6">
        <f t="shared" si="91"/>
        <v>0.76758320070733888</v>
      </c>
      <c r="F1170" s="6">
        <f t="shared" si="92"/>
        <v>0.76758320070733888</v>
      </c>
      <c r="G1170" s="6">
        <f t="shared" si="93"/>
        <v>0.58918397000812284</v>
      </c>
      <c r="H1170" s="41">
        <f t="shared" si="94"/>
        <v>4.2436046036451729E-2</v>
      </c>
    </row>
    <row r="1171" spans="2:8">
      <c r="B1171" s="48">
        <v>45483.291666666664</v>
      </c>
      <c r="C1171" s="6">
        <v>18.545999999999999</v>
      </c>
      <c r="D1171" s="40">
        <f t="shared" si="90"/>
        <v>18.080324167992927</v>
      </c>
      <c r="E1171" s="6">
        <f t="shared" si="91"/>
        <v>0.46567583200707219</v>
      </c>
      <c r="F1171" s="6">
        <f t="shared" si="92"/>
        <v>0.46567583200707219</v>
      </c>
      <c r="G1171" s="6">
        <f t="shared" si="93"/>
        <v>0.21685398051547891</v>
      </c>
      <c r="H1171" s="41">
        <f t="shared" si="94"/>
        <v>2.5109232826866827E-2</v>
      </c>
    </row>
    <row r="1172" spans="2:8">
      <c r="B1172" s="48">
        <v>45484.291666666664</v>
      </c>
      <c r="C1172" s="6">
        <v>19.126000000000001</v>
      </c>
      <c r="D1172" s="40">
        <f t="shared" si="90"/>
        <v>18.541343241679929</v>
      </c>
      <c r="E1172" s="6">
        <f t="shared" si="91"/>
        <v>0.58465675832007236</v>
      </c>
      <c r="F1172" s="6">
        <f t="shared" si="92"/>
        <v>0.58465675832007236</v>
      </c>
      <c r="G1172" s="6">
        <f t="shared" si="93"/>
        <v>0.3418235250493355</v>
      </c>
      <c r="H1172" s="41">
        <f t="shared" si="94"/>
        <v>3.0568689653878087E-2</v>
      </c>
    </row>
    <row r="1173" spans="2:8">
      <c r="B1173" s="48">
        <v>45485.291666666664</v>
      </c>
      <c r="C1173" s="6">
        <v>19.213999999999999</v>
      </c>
      <c r="D1173" s="40">
        <f t="shared" si="90"/>
        <v>19.120153432416799</v>
      </c>
      <c r="E1173" s="6">
        <f t="shared" si="91"/>
        <v>9.3846567583199203E-2</v>
      </c>
      <c r="F1173" s="6">
        <f t="shared" si="92"/>
        <v>9.3846567583199203E-2</v>
      </c>
      <c r="G1173" s="6">
        <f t="shared" si="93"/>
        <v>8.8071782471479763E-3</v>
      </c>
      <c r="H1173" s="41">
        <f t="shared" si="94"/>
        <v>4.8842806070156768E-3</v>
      </c>
    </row>
    <row r="1174" spans="2:8">
      <c r="B1174" s="48">
        <v>45488.291666666664</v>
      </c>
      <c r="C1174" s="6">
        <v>19.126000000000001</v>
      </c>
      <c r="D1174" s="40">
        <f t="shared" si="90"/>
        <v>19.213061534324169</v>
      </c>
      <c r="E1174" s="6">
        <f t="shared" si="91"/>
        <v>-8.7061534324167411E-2</v>
      </c>
      <c r="F1174" s="6">
        <f t="shared" si="92"/>
        <v>8.7061534324167411E-2</v>
      </c>
      <c r="G1174" s="6">
        <f t="shared" si="93"/>
        <v>7.5797107588781807E-3</v>
      </c>
      <c r="H1174" s="41">
        <f t="shared" si="94"/>
        <v>4.5519990758217822E-3</v>
      </c>
    </row>
    <row r="1175" spans="2:8">
      <c r="B1175" s="48">
        <v>45489.291666666664</v>
      </c>
      <c r="C1175" s="6">
        <v>19.225999999999999</v>
      </c>
      <c r="D1175" s="40">
        <f t="shared" si="90"/>
        <v>19.126870615343243</v>
      </c>
      <c r="E1175" s="6">
        <f t="shared" si="91"/>
        <v>9.9129384656755803E-2</v>
      </c>
      <c r="F1175" s="6">
        <f t="shared" si="92"/>
        <v>9.9129384656755803E-2</v>
      </c>
      <c r="G1175" s="6">
        <f t="shared" si="93"/>
        <v>9.8266349024270522E-3</v>
      </c>
      <c r="H1175" s="41">
        <f t="shared" si="94"/>
        <v>5.156006691810871E-3</v>
      </c>
    </row>
    <row r="1176" spans="2:8">
      <c r="B1176" s="48">
        <v>45490.291666666664</v>
      </c>
      <c r="C1176" s="6">
        <v>19.192</v>
      </c>
      <c r="D1176" s="40">
        <f t="shared" si="90"/>
        <v>19.225008706153432</v>
      </c>
      <c r="E1176" s="6">
        <f t="shared" si="91"/>
        <v>-3.3008706153431433E-2</v>
      </c>
      <c r="F1176" s="6">
        <f t="shared" si="92"/>
        <v>3.3008706153431433E-2</v>
      </c>
      <c r="G1176" s="6">
        <f t="shared" si="93"/>
        <v>1.0895746819235821E-3</v>
      </c>
      <c r="H1176" s="41">
        <f t="shared" si="94"/>
        <v>1.7199200788574111E-3</v>
      </c>
    </row>
    <row r="1177" spans="2:8">
      <c r="B1177" s="48">
        <v>45491.291666666664</v>
      </c>
      <c r="C1177" s="6">
        <v>18.64</v>
      </c>
      <c r="D1177" s="40">
        <f t="shared" si="90"/>
        <v>19.192330087061535</v>
      </c>
      <c r="E1177" s="6">
        <f t="shared" si="91"/>
        <v>-0.55233008706153441</v>
      </c>
      <c r="F1177" s="6">
        <f t="shared" si="92"/>
        <v>0.55233008706153441</v>
      </c>
      <c r="G1177" s="6">
        <f t="shared" si="93"/>
        <v>0.30506852507340221</v>
      </c>
      <c r="H1177" s="41">
        <f t="shared" si="94"/>
        <v>2.963144243892352E-2</v>
      </c>
    </row>
    <row r="1178" spans="2:8">
      <c r="B1178" s="48">
        <v>45492.291666666664</v>
      </c>
      <c r="C1178" s="6">
        <v>18.565999999999999</v>
      </c>
      <c r="D1178" s="40">
        <f t="shared" si="90"/>
        <v>18.645523300870618</v>
      </c>
      <c r="E1178" s="6">
        <f t="shared" si="91"/>
        <v>-7.9523300870619096E-2</v>
      </c>
      <c r="F1178" s="6">
        <f t="shared" si="92"/>
        <v>7.9523300870619096E-2</v>
      </c>
      <c r="G1178" s="6">
        <f t="shared" si="93"/>
        <v>6.3239553813590078E-3</v>
      </c>
      <c r="H1178" s="41">
        <f t="shared" si="94"/>
        <v>4.2832759275352314E-3</v>
      </c>
    </row>
    <row r="1179" spans="2:8">
      <c r="B1179" s="48">
        <v>45495.291666666664</v>
      </c>
      <c r="C1179" s="6">
        <v>18.562000000000001</v>
      </c>
      <c r="D1179" s="40">
        <f t="shared" si="90"/>
        <v>18.566795233008708</v>
      </c>
      <c r="E1179" s="6">
        <f t="shared" si="91"/>
        <v>-4.7952330087071005E-3</v>
      </c>
      <c r="F1179" s="6">
        <f t="shared" si="92"/>
        <v>4.7952330087071005E-3</v>
      </c>
      <c r="G1179" s="6">
        <f t="shared" si="93"/>
        <v>2.2994259607794152E-5</v>
      </c>
      <c r="H1179" s="41">
        <f t="shared" si="94"/>
        <v>2.5833600951983085E-4</v>
      </c>
    </row>
    <row r="1180" spans="2:8">
      <c r="B1180" s="48">
        <v>45496.291666666664</v>
      </c>
      <c r="C1180" s="6">
        <v>18.334</v>
      </c>
      <c r="D1180" s="40">
        <f t="shared" si="90"/>
        <v>18.56204795233009</v>
      </c>
      <c r="E1180" s="6">
        <f t="shared" si="91"/>
        <v>-0.22804795233009045</v>
      </c>
      <c r="F1180" s="6">
        <f t="shared" si="92"/>
        <v>0.22804795233009045</v>
      </c>
      <c r="G1180" s="6">
        <f t="shared" si="93"/>
        <v>5.2005868561947208E-2</v>
      </c>
      <c r="H1180" s="41">
        <f t="shared" si="94"/>
        <v>1.2438526907935555E-2</v>
      </c>
    </row>
    <row r="1181" spans="2:8">
      <c r="B1181" s="48">
        <v>45497.291666666664</v>
      </c>
      <c r="C1181" s="6">
        <v>17.838000000000001</v>
      </c>
      <c r="D1181" s="40">
        <f t="shared" si="90"/>
        <v>18.3362804795233</v>
      </c>
      <c r="E1181" s="6">
        <f t="shared" si="91"/>
        <v>-0.49828047952329868</v>
      </c>
      <c r="F1181" s="6">
        <f t="shared" si="92"/>
        <v>0.49828047952329868</v>
      </c>
      <c r="G1181" s="6">
        <f t="shared" si="93"/>
        <v>0.24828343627396848</v>
      </c>
      <c r="H1181" s="41">
        <f t="shared" si="94"/>
        <v>2.7933651727957094E-2</v>
      </c>
    </row>
    <row r="1182" spans="2:8">
      <c r="B1182" s="48">
        <v>45498.291666666664</v>
      </c>
      <c r="C1182" s="6">
        <v>17.206</v>
      </c>
      <c r="D1182" s="40">
        <f t="shared" si="90"/>
        <v>17.842982804795234</v>
      </c>
      <c r="E1182" s="6">
        <f t="shared" si="91"/>
        <v>-0.63698280479523461</v>
      </c>
      <c r="F1182" s="6">
        <f t="shared" si="92"/>
        <v>0.63698280479523461</v>
      </c>
      <c r="G1182" s="6">
        <f t="shared" si="93"/>
        <v>0.40574709360480399</v>
      </c>
      <c r="H1182" s="41">
        <f t="shared" si="94"/>
        <v>3.7020969707964355E-2</v>
      </c>
    </row>
    <row r="1183" spans="2:8">
      <c r="B1183" s="48">
        <v>45499.291666666664</v>
      </c>
      <c r="C1183" s="6">
        <v>17.463999999999999</v>
      </c>
      <c r="D1183" s="40">
        <f t="shared" si="90"/>
        <v>17.212369828047951</v>
      </c>
      <c r="E1183" s="6">
        <f t="shared" si="91"/>
        <v>0.25163017195204773</v>
      </c>
      <c r="F1183" s="6">
        <f t="shared" si="92"/>
        <v>0.25163017195204773</v>
      </c>
      <c r="G1183" s="6">
        <f t="shared" si="93"/>
        <v>6.3317743436617113E-2</v>
      </c>
      <c r="H1183" s="41">
        <f t="shared" si="94"/>
        <v>1.4408507326617484E-2</v>
      </c>
    </row>
    <row r="1184" spans="2:8">
      <c r="B1184" s="48">
        <v>45502.291666666664</v>
      </c>
      <c r="C1184" s="6">
        <v>17.28</v>
      </c>
      <c r="D1184" s="40">
        <f t="shared" si="90"/>
        <v>17.461483698280478</v>
      </c>
      <c r="E1184" s="6">
        <f t="shared" si="91"/>
        <v>-0.18148369828047706</v>
      </c>
      <c r="F1184" s="6">
        <f t="shared" si="92"/>
        <v>0.18148369828047706</v>
      </c>
      <c r="G1184" s="6">
        <f t="shared" si="93"/>
        <v>3.2936332741559229E-2</v>
      </c>
      <c r="H1184" s="41">
        <f t="shared" si="94"/>
        <v>1.0502528835675755E-2</v>
      </c>
    </row>
    <row r="1185" spans="2:8">
      <c r="B1185" s="48">
        <v>45503.291666666664</v>
      </c>
      <c r="C1185" s="6">
        <v>17.675999999999998</v>
      </c>
      <c r="D1185" s="40">
        <f t="shared" si="90"/>
        <v>17.281814836982807</v>
      </c>
      <c r="E1185" s="6">
        <f t="shared" si="91"/>
        <v>0.39418516301719109</v>
      </c>
      <c r="F1185" s="6">
        <f t="shared" si="92"/>
        <v>0.39418516301719109</v>
      </c>
      <c r="G1185" s="6">
        <f t="shared" si="93"/>
        <v>0.15538194274288952</v>
      </c>
      <c r="H1185" s="41">
        <f t="shared" si="94"/>
        <v>2.2300586276147949E-2</v>
      </c>
    </row>
    <row r="1186" spans="2:8">
      <c r="B1186" s="48">
        <v>45504.291666666664</v>
      </c>
      <c r="C1186" s="6">
        <v>17.718</v>
      </c>
      <c r="D1186" s="40">
        <f t="shared" si="90"/>
        <v>17.672058148369825</v>
      </c>
      <c r="E1186" s="6">
        <f t="shared" si="91"/>
        <v>4.5941851630175279E-2</v>
      </c>
      <c r="F1186" s="6">
        <f t="shared" si="92"/>
        <v>4.5941851630175279E-2</v>
      </c>
      <c r="G1186" s="6">
        <f t="shared" si="93"/>
        <v>2.1106537312090387E-3</v>
      </c>
      <c r="H1186" s="41">
        <f t="shared" si="94"/>
        <v>2.5929479416511615E-3</v>
      </c>
    </row>
    <row r="1187" spans="2:8">
      <c r="B1187" s="48">
        <v>45505.291666666664</v>
      </c>
      <c r="C1187" s="6">
        <v>16.986000000000001</v>
      </c>
      <c r="D1187" s="40">
        <f t="shared" si="90"/>
        <v>17.7175405814837</v>
      </c>
      <c r="E1187" s="6">
        <f t="shared" si="91"/>
        <v>-0.73154058148369927</v>
      </c>
      <c r="F1187" s="6">
        <f t="shared" si="92"/>
        <v>0.73154058148369927</v>
      </c>
      <c r="G1187" s="6">
        <f t="shared" si="93"/>
        <v>0.5351516223575089</v>
      </c>
      <c r="H1187" s="41">
        <f t="shared" si="94"/>
        <v>4.3067266071099682E-2</v>
      </c>
    </row>
    <row r="1188" spans="2:8">
      <c r="B1188" s="48">
        <v>45506.291666666664</v>
      </c>
      <c r="C1188" s="6">
        <v>16.321999999999999</v>
      </c>
      <c r="D1188" s="40">
        <f t="shared" si="90"/>
        <v>16.993315405814837</v>
      </c>
      <c r="E1188" s="6">
        <f t="shared" si="91"/>
        <v>-0.67131540581483762</v>
      </c>
      <c r="F1188" s="6">
        <f t="shared" si="92"/>
        <v>0.67131540581483762</v>
      </c>
      <c r="G1188" s="6">
        <f t="shared" si="93"/>
        <v>0.45066437408434012</v>
      </c>
      <c r="H1188" s="41">
        <f t="shared" si="94"/>
        <v>4.1129482037424191E-2</v>
      </c>
    </row>
    <row r="1189" spans="2:8">
      <c r="B1189" s="48">
        <v>45509.291666666664</v>
      </c>
      <c r="C1189" s="6">
        <v>16.475999999999999</v>
      </c>
      <c r="D1189" s="40">
        <f t="shared" si="90"/>
        <v>16.32871315405815</v>
      </c>
      <c r="E1189" s="6">
        <f t="shared" si="91"/>
        <v>0.14728684594184926</v>
      </c>
      <c r="F1189" s="6">
        <f t="shared" si="92"/>
        <v>0.14728684594184926</v>
      </c>
      <c r="G1189" s="6">
        <f t="shared" si="93"/>
        <v>2.1693414987498039E-2</v>
      </c>
      <c r="H1189" s="41">
        <f t="shared" si="94"/>
        <v>8.9394783892843693E-3</v>
      </c>
    </row>
    <row r="1190" spans="2:8">
      <c r="B1190" s="48">
        <v>45510.291666666664</v>
      </c>
      <c r="C1190" s="6">
        <v>16.61</v>
      </c>
      <c r="D1190" s="40">
        <f t="shared" si="90"/>
        <v>16.474527131540579</v>
      </c>
      <c r="E1190" s="6">
        <f t="shared" si="91"/>
        <v>0.13547286845941997</v>
      </c>
      <c r="F1190" s="6">
        <f t="shared" si="92"/>
        <v>0.13547286845941997</v>
      </c>
      <c r="G1190" s="6">
        <f t="shared" si="93"/>
        <v>1.8352898088623306E-2</v>
      </c>
      <c r="H1190" s="41">
        <f t="shared" si="94"/>
        <v>8.1561028572799503E-3</v>
      </c>
    </row>
    <row r="1191" spans="2:8">
      <c r="B1191" s="48">
        <v>45511.291666666664</v>
      </c>
      <c r="C1191" s="6">
        <v>16.911999999999999</v>
      </c>
      <c r="D1191" s="40">
        <f t="shared" si="90"/>
        <v>16.608645271315407</v>
      </c>
      <c r="E1191" s="6">
        <f t="shared" si="91"/>
        <v>0.30335472868459235</v>
      </c>
      <c r="F1191" s="6">
        <f t="shared" si="92"/>
        <v>0.30335472868459235</v>
      </c>
      <c r="G1191" s="6">
        <f t="shared" si="93"/>
        <v>9.2024091415302628E-2</v>
      </c>
      <c r="H1191" s="41">
        <f t="shared" si="94"/>
        <v>1.7937247438776747E-2</v>
      </c>
    </row>
    <row r="1192" spans="2:8">
      <c r="B1192" s="48">
        <v>45512.291666666664</v>
      </c>
      <c r="C1192" s="6">
        <v>16.885999999999999</v>
      </c>
      <c r="D1192" s="40">
        <f t="shared" si="90"/>
        <v>16.908966452713155</v>
      </c>
      <c r="E1192" s="6">
        <f t="shared" si="91"/>
        <v>-2.2966452713156116E-2</v>
      </c>
      <c r="F1192" s="6">
        <f t="shared" si="92"/>
        <v>2.2966452713156116E-2</v>
      </c>
      <c r="G1192" s="6">
        <f t="shared" si="93"/>
        <v>5.2745795022563586E-4</v>
      </c>
      <c r="H1192" s="41">
        <f t="shared" si="94"/>
        <v>1.3600883994525712E-3</v>
      </c>
    </row>
    <row r="1193" spans="2:8">
      <c r="B1193" s="48">
        <v>45513.291666666664</v>
      </c>
      <c r="C1193" s="6">
        <v>16.88</v>
      </c>
      <c r="D1193" s="40">
        <f t="shared" si="90"/>
        <v>16.886229664527132</v>
      </c>
      <c r="E1193" s="6">
        <f t="shared" si="91"/>
        <v>-6.2296645271331386E-3</v>
      </c>
      <c r="F1193" s="6">
        <f t="shared" si="92"/>
        <v>6.2296645271331386E-3</v>
      </c>
      <c r="G1193" s="6">
        <f t="shared" si="93"/>
        <v>3.8808720120620949E-5</v>
      </c>
      <c r="H1193" s="41">
        <f t="shared" si="94"/>
        <v>3.6905595539888264E-4</v>
      </c>
    </row>
    <row r="1194" spans="2:8">
      <c r="B1194" s="48">
        <v>45516.291666666664</v>
      </c>
      <c r="C1194" s="6">
        <v>16.943999999999999</v>
      </c>
      <c r="D1194" s="40">
        <f t="shared" si="90"/>
        <v>16.880062296645271</v>
      </c>
      <c r="E1194" s="6">
        <f t="shared" si="91"/>
        <v>6.393770335472837E-2</v>
      </c>
      <c r="F1194" s="6">
        <f t="shared" si="92"/>
        <v>6.393770335472837E-2</v>
      </c>
      <c r="G1194" s="6">
        <f t="shared" si="93"/>
        <v>4.0880299102772433E-3</v>
      </c>
      <c r="H1194" s="41">
        <f t="shared" si="94"/>
        <v>3.7734716333054988E-3</v>
      </c>
    </row>
    <row r="1195" spans="2:8">
      <c r="B1195" s="48">
        <v>45517.291666666664</v>
      </c>
      <c r="C1195" s="6">
        <v>17.812000000000001</v>
      </c>
      <c r="D1195" s="40">
        <f t="shared" si="90"/>
        <v>16.943360622966452</v>
      </c>
      <c r="E1195" s="6">
        <f t="shared" si="91"/>
        <v>0.86863937703354921</v>
      </c>
      <c r="F1195" s="6">
        <f t="shared" si="92"/>
        <v>0.86863937703354921</v>
      </c>
      <c r="G1195" s="6">
        <f t="shared" si="93"/>
        <v>0.75453436733323243</v>
      </c>
      <c r="H1195" s="41">
        <f t="shared" si="94"/>
        <v>4.8767088313134359E-2</v>
      </c>
    </row>
    <row r="1196" spans="2:8">
      <c r="B1196" s="48">
        <v>45518.291666666664</v>
      </c>
      <c r="C1196" s="6">
        <v>17.797999999999998</v>
      </c>
      <c r="D1196" s="40">
        <f t="shared" si="90"/>
        <v>17.803313606229665</v>
      </c>
      <c r="E1196" s="6">
        <f t="shared" si="91"/>
        <v>-5.3136062296665898E-3</v>
      </c>
      <c r="F1196" s="6">
        <f t="shared" si="92"/>
        <v>5.3136062296665898E-3</v>
      </c>
      <c r="G1196" s="6">
        <f t="shared" si="93"/>
        <v>2.8234411163951591E-5</v>
      </c>
      <c r="H1196" s="41">
        <f t="shared" si="94"/>
        <v>2.9855074894182438E-4</v>
      </c>
    </row>
    <row r="1197" spans="2:8">
      <c r="B1197" s="48">
        <v>45519.291666666664</v>
      </c>
      <c r="C1197" s="6">
        <v>17.692</v>
      </c>
      <c r="D1197" s="40">
        <f t="shared" si="90"/>
        <v>17.798053136062293</v>
      </c>
      <c r="E1197" s="6">
        <f t="shared" si="91"/>
        <v>-0.10605313606229316</v>
      </c>
      <c r="F1197" s="6">
        <f t="shared" si="92"/>
        <v>0.10605313606229316</v>
      </c>
      <c r="G1197" s="6">
        <f t="shared" si="93"/>
        <v>1.1247267668647266E-2</v>
      </c>
      <c r="H1197" s="41">
        <f t="shared" si="94"/>
        <v>5.9944119411198937E-3</v>
      </c>
    </row>
    <row r="1198" spans="2:8">
      <c r="B1198" s="48">
        <v>45520.291666666664</v>
      </c>
      <c r="C1198" s="6">
        <v>18.047999999999998</v>
      </c>
      <c r="D1198" s="40">
        <f t="shared" si="90"/>
        <v>17.693060531360626</v>
      </c>
      <c r="E1198" s="6">
        <f t="shared" si="91"/>
        <v>0.35493946863937254</v>
      </c>
      <c r="F1198" s="6">
        <f t="shared" si="92"/>
        <v>0.35493946863937254</v>
      </c>
      <c r="G1198" s="6">
        <f t="shared" si="93"/>
        <v>0.12598202639800013</v>
      </c>
      <c r="H1198" s="41">
        <f t="shared" si="94"/>
        <v>1.9666415593936868E-2</v>
      </c>
    </row>
    <row r="1199" spans="2:8">
      <c r="B1199" s="48">
        <v>45523.291666666664</v>
      </c>
      <c r="C1199" s="6">
        <v>18.29</v>
      </c>
      <c r="D1199" s="40">
        <f t="shared" si="90"/>
        <v>18.044450605313607</v>
      </c>
      <c r="E1199" s="6">
        <f t="shared" si="91"/>
        <v>0.24554939468639247</v>
      </c>
      <c r="F1199" s="6">
        <f t="shared" si="92"/>
        <v>0.24554939468639247</v>
      </c>
      <c r="G1199" s="6">
        <f t="shared" si="93"/>
        <v>6.0294505230853751E-2</v>
      </c>
      <c r="H1199" s="41">
        <f t="shared" si="94"/>
        <v>1.3425335958796747E-2</v>
      </c>
    </row>
    <row r="1200" spans="2:8">
      <c r="B1200" s="48">
        <v>45524.291666666664</v>
      </c>
      <c r="C1200" s="6">
        <v>18.158000000000001</v>
      </c>
      <c r="D1200" s="40">
        <f t="shared" si="90"/>
        <v>18.287544506053134</v>
      </c>
      <c r="E1200" s="6">
        <f t="shared" si="91"/>
        <v>-0.12954450605313284</v>
      </c>
      <c r="F1200" s="6">
        <f t="shared" si="92"/>
        <v>0.12954450605313284</v>
      </c>
      <c r="G1200" s="6">
        <f t="shared" si="93"/>
        <v>1.6781779048550171E-2</v>
      </c>
      <c r="H1200" s="41">
        <f t="shared" si="94"/>
        <v>7.1342937577449517E-3</v>
      </c>
    </row>
    <row r="1201" spans="2:8">
      <c r="B1201" s="48">
        <v>45525.291666666664</v>
      </c>
      <c r="C1201" s="6">
        <v>18.558</v>
      </c>
      <c r="D1201" s="40">
        <f t="shared" si="90"/>
        <v>18.159295445060533</v>
      </c>
      <c r="E1201" s="6">
        <f t="shared" si="91"/>
        <v>0.39870455493946722</v>
      </c>
      <c r="F1201" s="6">
        <f t="shared" si="92"/>
        <v>0.39870455493946722</v>
      </c>
      <c r="G1201" s="6">
        <f t="shared" si="93"/>
        <v>0.15896532212947864</v>
      </c>
      <c r="H1201" s="41">
        <f t="shared" si="94"/>
        <v>2.1484241563717383E-2</v>
      </c>
    </row>
    <row r="1202" spans="2:8">
      <c r="B1202" s="48">
        <v>45526.291666666664</v>
      </c>
      <c r="C1202" s="6">
        <v>18.257999999999999</v>
      </c>
      <c r="D1202" s="40">
        <f t="shared" si="90"/>
        <v>18.554012954450602</v>
      </c>
      <c r="E1202" s="6">
        <f t="shared" si="91"/>
        <v>-0.29601295445060316</v>
      </c>
      <c r="F1202" s="6">
        <f t="shared" si="92"/>
        <v>0.29601295445060316</v>
      </c>
      <c r="G1202" s="6">
        <f t="shared" si="93"/>
        <v>8.7623669202574861E-2</v>
      </c>
      <c r="H1202" s="41">
        <f t="shared" si="94"/>
        <v>1.621278094263354E-2</v>
      </c>
    </row>
    <row r="1203" spans="2:8">
      <c r="B1203" s="48">
        <v>45527.291666666664</v>
      </c>
      <c r="C1203" s="6">
        <v>18.478000000000002</v>
      </c>
      <c r="D1203" s="40">
        <f t="shared" si="90"/>
        <v>18.260960129544504</v>
      </c>
      <c r="E1203" s="6">
        <f t="shared" si="91"/>
        <v>0.21703987045549766</v>
      </c>
      <c r="F1203" s="6">
        <f t="shared" si="92"/>
        <v>0.21703987045549766</v>
      </c>
      <c r="G1203" s="6">
        <f t="shared" si="93"/>
        <v>4.7106305367339209E-2</v>
      </c>
      <c r="H1203" s="41">
        <f t="shared" si="94"/>
        <v>1.1745852930809484E-2</v>
      </c>
    </row>
    <row r="1204" spans="2:8">
      <c r="B1204" s="48">
        <v>45530.291666666664</v>
      </c>
      <c r="C1204" s="6">
        <v>18.562000000000001</v>
      </c>
      <c r="D1204" s="40">
        <f t="shared" si="90"/>
        <v>18.475829601295448</v>
      </c>
      <c r="E1204" s="6">
        <f t="shared" si="91"/>
        <v>8.6170398704553008E-2</v>
      </c>
      <c r="F1204" s="6">
        <f t="shared" si="92"/>
        <v>8.6170398704553008E-2</v>
      </c>
      <c r="G1204" s="6">
        <f t="shared" si="93"/>
        <v>7.4253376129016311E-3</v>
      </c>
      <c r="H1204" s="41">
        <f t="shared" si="94"/>
        <v>4.6423014063437674E-3</v>
      </c>
    </row>
    <row r="1205" spans="2:8">
      <c r="B1205" s="48">
        <v>45531.291666666664</v>
      </c>
      <c r="C1205" s="6">
        <v>19.213999999999999</v>
      </c>
      <c r="D1205" s="40">
        <f t="shared" si="90"/>
        <v>18.561138296012956</v>
      </c>
      <c r="E1205" s="6">
        <f t="shared" si="91"/>
        <v>0.65286170398704257</v>
      </c>
      <c r="F1205" s="6">
        <f t="shared" si="92"/>
        <v>0.65286170398704257</v>
      </c>
      <c r="G1205" s="6">
        <f t="shared" si="93"/>
        <v>0.42622840453286481</v>
      </c>
      <c r="H1205" s="41">
        <f t="shared" si="94"/>
        <v>3.3978437805092257E-2</v>
      </c>
    </row>
    <row r="1206" spans="2:8">
      <c r="B1206" s="48">
        <v>45532.291666666664</v>
      </c>
      <c r="C1206" s="6">
        <v>19.350000000000001</v>
      </c>
      <c r="D1206" s="40">
        <f t="shared" si="90"/>
        <v>19.207471382960129</v>
      </c>
      <c r="E1206" s="6">
        <f t="shared" si="91"/>
        <v>0.14252861703987207</v>
      </c>
      <c r="F1206" s="6">
        <f t="shared" si="92"/>
        <v>0.14252861703987207</v>
      </c>
      <c r="G1206" s="6">
        <f t="shared" si="93"/>
        <v>2.0314406675298512E-2</v>
      </c>
      <c r="H1206" s="41">
        <f t="shared" si="94"/>
        <v>7.3658200020605717E-3</v>
      </c>
    </row>
    <row r="1207" spans="2:8">
      <c r="B1207" s="48">
        <v>45533.291666666664</v>
      </c>
      <c r="C1207" s="6">
        <v>19.361999999999998</v>
      </c>
      <c r="D1207" s="40">
        <f t="shared" si="90"/>
        <v>19.348574713829603</v>
      </c>
      <c r="E1207" s="6">
        <f t="shared" si="91"/>
        <v>1.3425286170395623E-2</v>
      </c>
      <c r="F1207" s="6">
        <f t="shared" si="92"/>
        <v>1.3425286170395623E-2</v>
      </c>
      <c r="G1207" s="6">
        <f t="shared" si="93"/>
        <v>1.8023830875701596E-4</v>
      </c>
      <c r="H1207" s="41">
        <f t="shared" si="94"/>
        <v>6.933832336739812E-4</v>
      </c>
    </row>
    <row r="1208" spans="2:8">
      <c r="B1208" s="48">
        <v>45534.291666666664</v>
      </c>
      <c r="C1208" s="6">
        <v>19.512</v>
      </c>
      <c r="D1208" s="40">
        <f t="shared" si="90"/>
        <v>19.361865747138296</v>
      </c>
      <c r="E1208" s="6">
        <f t="shared" si="91"/>
        <v>0.15013425286170445</v>
      </c>
      <c r="F1208" s="6">
        <f t="shared" si="92"/>
        <v>0.15013425286170445</v>
      </c>
      <c r="G1208" s="6">
        <f t="shared" si="93"/>
        <v>2.2540293882342213E-2</v>
      </c>
      <c r="H1208" s="41">
        <f t="shared" si="94"/>
        <v>7.6944574037363907E-3</v>
      </c>
    </row>
    <row r="1209" spans="2:8">
      <c r="B1209" s="48">
        <v>45538.291666666664</v>
      </c>
      <c r="C1209" s="6">
        <v>19.096</v>
      </c>
      <c r="D1209" s="40">
        <f t="shared" si="90"/>
        <v>19.510498657471384</v>
      </c>
      <c r="E1209" s="6">
        <f t="shared" si="91"/>
        <v>-0.41449865747138404</v>
      </c>
      <c r="F1209" s="6">
        <f t="shared" si="92"/>
        <v>0.41449865747138404</v>
      </c>
      <c r="G1209" s="6">
        <f t="shared" si="93"/>
        <v>0.17180913704557974</v>
      </c>
      <c r="H1209" s="41">
        <f t="shared" si="94"/>
        <v>2.1706046160001258E-2</v>
      </c>
    </row>
    <row r="1210" spans="2:8">
      <c r="B1210" s="48">
        <v>45539.291666666664</v>
      </c>
      <c r="C1210" s="6">
        <v>18.891999999999999</v>
      </c>
      <c r="D1210" s="40">
        <f t="shared" si="90"/>
        <v>19.100144986574712</v>
      </c>
      <c r="E1210" s="6">
        <f t="shared" si="91"/>
        <v>-0.20814498657471248</v>
      </c>
      <c r="F1210" s="6">
        <f t="shared" si="92"/>
        <v>0.20814498657471248</v>
      </c>
      <c r="G1210" s="6">
        <f t="shared" si="93"/>
        <v>4.3324335436187238E-2</v>
      </c>
      <c r="H1210" s="41">
        <f t="shared" si="94"/>
        <v>1.1017625797941587E-2</v>
      </c>
    </row>
    <row r="1211" spans="2:8">
      <c r="B1211" s="48">
        <v>45540.291666666664</v>
      </c>
      <c r="C1211" s="6">
        <v>18.872</v>
      </c>
      <c r="D1211" s="40">
        <f t="shared" si="90"/>
        <v>18.894081449865748</v>
      </c>
      <c r="E1211" s="6">
        <f t="shared" si="91"/>
        <v>-2.2081449865748226E-2</v>
      </c>
      <c r="F1211" s="6">
        <f t="shared" si="92"/>
        <v>2.2081449865748226E-2</v>
      </c>
      <c r="G1211" s="6">
        <f t="shared" si="93"/>
        <v>4.8759042817355237E-4</v>
      </c>
      <c r="H1211" s="41">
        <f t="shared" si="94"/>
        <v>1.170064109037104E-3</v>
      </c>
    </row>
    <row r="1212" spans="2:8">
      <c r="B1212" s="48">
        <v>45541.291666666664</v>
      </c>
      <c r="C1212" s="6">
        <v>18.010000000000002</v>
      </c>
      <c r="D1212" s="40">
        <f t="shared" si="90"/>
        <v>18.872220814498657</v>
      </c>
      <c r="E1212" s="6">
        <f t="shared" si="91"/>
        <v>-0.86222081449865584</v>
      </c>
      <c r="F1212" s="6">
        <f t="shared" si="92"/>
        <v>0.86222081449865584</v>
      </c>
      <c r="G1212" s="6">
        <f t="shared" si="93"/>
        <v>0.74342473295472544</v>
      </c>
      <c r="H1212" s="41">
        <f t="shared" si="94"/>
        <v>4.7874559383601099E-2</v>
      </c>
    </row>
    <row r="1213" spans="2:8">
      <c r="B1213" s="48">
        <v>45544.291666666664</v>
      </c>
      <c r="C1213" s="6">
        <v>18.21</v>
      </c>
      <c r="D1213" s="40">
        <f t="shared" si="90"/>
        <v>18.01862220814499</v>
      </c>
      <c r="E1213" s="6">
        <f t="shared" si="91"/>
        <v>0.19137779185501103</v>
      </c>
      <c r="F1213" s="6">
        <f t="shared" si="92"/>
        <v>0.19137779185501103</v>
      </c>
      <c r="G1213" s="6">
        <f t="shared" si="93"/>
        <v>3.6625459215299923E-2</v>
      </c>
      <c r="H1213" s="41">
        <f t="shared" si="94"/>
        <v>1.0509488844316914E-2</v>
      </c>
    </row>
    <row r="1214" spans="2:8">
      <c r="B1214" s="48">
        <v>45545.291666666664</v>
      </c>
      <c r="C1214" s="6">
        <v>18.596</v>
      </c>
      <c r="D1214" s="40">
        <f t="shared" si="90"/>
        <v>18.208086222081448</v>
      </c>
      <c r="E1214" s="6">
        <f t="shared" si="91"/>
        <v>0.38791377791855197</v>
      </c>
      <c r="F1214" s="6">
        <f t="shared" si="92"/>
        <v>0.38791377791855197</v>
      </c>
      <c r="G1214" s="6">
        <f t="shared" si="93"/>
        <v>0.15047709909904367</v>
      </c>
      <c r="H1214" s="41">
        <f t="shared" si="94"/>
        <v>2.086006549357668E-2</v>
      </c>
    </row>
    <row r="1215" spans="2:8">
      <c r="B1215" s="48">
        <v>45546.291666666664</v>
      </c>
      <c r="C1215" s="6">
        <v>18.754000000000001</v>
      </c>
      <c r="D1215" s="40">
        <f t="shared" si="90"/>
        <v>18.592120862220813</v>
      </c>
      <c r="E1215" s="6">
        <f t="shared" si="91"/>
        <v>0.16187913777918794</v>
      </c>
      <c r="F1215" s="6">
        <f t="shared" si="92"/>
        <v>0.16187913777918794</v>
      </c>
      <c r="G1215" s="6">
        <f t="shared" si="93"/>
        <v>2.6204855248133312E-2</v>
      </c>
      <c r="H1215" s="41">
        <f t="shared" si="94"/>
        <v>8.6317125828723439E-3</v>
      </c>
    </row>
    <row r="1216" spans="2:8">
      <c r="B1216" s="48">
        <v>45547.291666666664</v>
      </c>
      <c r="C1216" s="6">
        <v>18.724</v>
      </c>
      <c r="D1216" s="40">
        <f t="shared" si="90"/>
        <v>18.752381208622211</v>
      </c>
      <c r="E1216" s="6">
        <f t="shared" si="91"/>
        <v>-2.8381208622210607E-2</v>
      </c>
      <c r="F1216" s="6">
        <f t="shared" si="92"/>
        <v>2.8381208622210607E-2</v>
      </c>
      <c r="G1216" s="6">
        <f t="shared" si="93"/>
        <v>8.0549300285744172E-4</v>
      </c>
      <c r="H1216" s="41">
        <f t="shared" si="94"/>
        <v>1.5157663224850783E-3</v>
      </c>
    </row>
    <row r="1217" spans="2:8">
      <c r="B1217" s="48">
        <v>45548.291666666664</v>
      </c>
      <c r="C1217" s="6">
        <v>18.687999999999999</v>
      </c>
      <c r="D1217" s="40">
        <f t="shared" si="90"/>
        <v>18.724283812086224</v>
      </c>
      <c r="E1217" s="6">
        <f t="shared" si="91"/>
        <v>-3.6283812086224998E-2</v>
      </c>
      <c r="F1217" s="6">
        <f t="shared" si="92"/>
        <v>3.6283812086224998E-2</v>
      </c>
      <c r="G1217" s="6">
        <f t="shared" si="93"/>
        <v>1.3165150195084871E-3</v>
      </c>
      <c r="H1217" s="41">
        <f t="shared" si="94"/>
        <v>1.9415567255043344E-3</v>
      </c>
    </row>
    <row r="1218" spans="2:8">
      <c r="B1218" s="48">
        <v>45551.291666666664</v>
      </c>
      <c r="C1218" s="6">
        <v>18.622</v>
      </c>
      <c r="D1218" s="40">
        <f t="shared" si="90"/>
        <v>18.688362838120863</v>
      </c>
      <c r="E1218" s="6">
        <f t="shared" si="91"/>
        <v>-6.6362838120863188E-2</v>
      </c>
      <c r="F1218" s="6">
        <f t="shared" si="92"/>
        <v>6.6362838120863188E-2</v>
      </c>
      <c r="G1218" s="6">
        <f t="shared" si="93"/>
        <v>4.4040262834558926E-3</v>
      </c>
      <c r="H1218" s="41">
        <f t="shared" si="94"/>
        <v>3.5636794179391682E-3</v>
      </c>
    </row>
    <row r="1219" spans="2:8">
      <c r="B1219" s="48">
        <v>45552.291666666664</v>
      </c>
      <c r="C1219" s="6">
        <v>18.11</v>
      </c>
      <c r="D1219" s="40">
        <f t="shared" si="90"/>
        <v>18.622663628381211</v>
      </c>
      <c r="E1219" s="6">
        <f t="shared" si="91"/>
        <v>-0.51266362838121182</v>
      </c>
      <c r="F1219" s="6">
        <f t="shared" si="92"/>
        <v>0.51266362838121182</v>
      </c>
      <c r="G1219" s="6">
        <f t="shared" si="93"/>
        <v>0.26282399586498928</v>
      </c>
      <c r="H1219" s="41">
        <f t="shared" si="94"/>
        <v>2.8308317414754935E-2</v>
      </c>
    </row>
    <row r="1220" spans="2:8">
      <c r="B1220" s="48">
        <v>45553.291666666664</v>
      </c>
      <c r="C1220" s="6">
        <v>18.097999999999999</v>
      </c>
      <c r="D1220" s="40">
        <f t="shared" ref="D1220:D1260" si="95">alpha*C1219+(1-alpha)*D1219</f>
        <v>18.115126636283811</v>
      </c>
      <c r="E1220" s="6">
        <f t="shared" ref="E1220:E1260" si="96">C1220-D1220</f>
        <v>-1.7126636283812502E-2</v>
      </c>
      <c r="F1220" s="6">
        <f t="shared" ref="F1220:F1260" si="97">ABS(E1220)</f>
        <v>1.7126636283812502E-2</v>
      </c>
      <c r="G1220" s="6">
        <f t="shared" ref="G1220:G1260" si="98">E1220^2</f>
        <v>2.9332167039800293E-4</v>
      </c>
      <c r="H1220" s="41">
        <f t="shared" ref="H1220:H1260" si="99">F1220/C1220</f>
        <v>9.463275656875071E-4</v>
      </c>
    </row>
    <row r="1221" spans="2:8">
      <c r="B1221" s="48">
        <v>45554.291666666664</v>
      </c>
      <c r="C1221" s="6">
        <v>18.646000000000001</v>
      </c>
      <c r="D1221" s="40">
        <f t="shared" si="95"/>
        <v>18.098171266362836</v>
      </c>
      <c r="E1221" s="6">
        <f t="shared" si="96"/>
        <v>0.54782873363716433</v>
      </c>
      <c r="F1221" s="6">
        <f t="shared" si="97"/>
        <v>0.54782873363716433</v>
      </c>
      <c r="G1221" s="6">
        <f t="shared" si="98"/>
        <v>0.30011632139849914</v>
      </c>
      <c r="H1221" s="41">
        <f t="shared" si="99"/>
        <v>2.9380496280015246E-2</v>
      </c>
    </row>
    <row r="1222" spans="2:8">
      <c r="B1222" s="48">
        <v>45555.291666666664</v>
      </c>
      <c r="C1222" s="6">
        <v>18.617999999999999</v>
      </c>
      <c r="D1222" s="40">
        <f t="shared" si="95"/>
        <v>18.640521712663627</v>
      </c>
      <c r="E1222" s="6">
        <f t="shared" si="96"/>
        <v>-2.252171266362879E-2</v>
      </c>
      <c r="F1222" s="6">
        <f t="shared" si="97"/>
        <v>2.252171266362879E-2</v>
      </c>
      <c r="G1222" s="6">
        <f t="shared" si="98"/>
        <v>5.0722754130305746E-4</v>
      </c>
      <c r="H1222" s="41">
        <f t="shared" si="99"/>
        <v>1.2096741144928989E-3</v>
      </c>
    </row>
    <row r="1223" spans="2:8">
      <c r="B1223" s="48">
        <v>45558.291666666664</v>
      </c>
      <c r="C1223" s="6">
        <v>18.841999999999999</v>
      </c>
      <c r="D1223" s="40">
        <f t="shared" si="95"/>
        <v>18.618225217126636</v>
      </c>
      <c r="E1223" s="6">
        <f t="shared" si="96"/>
        <v>0.22377478287336316</v>
      </c>
      <c r="F1223" s="6">
        <f t="shared" si="97"/>
        <v>0.22377478287336316</v>
      </c>
      <c r="G1223" s="6">
        <f t="shared" si="98"/>
        <v>5.007515345002083E-2</v>
      </c>
      <c r="H1223" s="41">
        <f t="shared" si="99"/>
        <v>1.187638164066252E-2</v>
      </c>
    </row>
    <row r="1224" spans="2:8">
      <c r="B1224" s="48">
        <v>45559.291666666664</v>
      </c>
      <c r="C1224" s="6">
        <v>19.111999999999998</v>
      </c>
      <c r="D1224" s="40">
        <f t="shared" si="95"/>
        <v>18.839762252171266</v>
      </c>
      <c r="E1224" s="6">
        <f t="shared" si="96"/>
        <v>0.27223774782873278</v>
      </c>
      <c r="F1224" s="6">
        <f t="shared" si="97"/>
        <v>0.27223774782873278</v>
      </c>
      <c r="G1224" s="6">
        <f t="shared" si="98"/>
        <v>7.4113391342860699E-2</v>
      </c>
      <c r="H1224" s="41">
        <f t="shared" si="99"/>
        <v>1.4244335905647384E-2</v>
      </c>
    </row>
    <row r="1225" spans="2:8">
      <c r="B1225" s="48">
        <v>45560.291666666664</v>
      </c>
      <c r="C1225" s="6">
        <v>19.202000000000002</v>
      </c>
      <c r="D1225" s="40">
        <f t="shared" si="95"/>
        <v>19.109277622521709</v>
      </c>
      <c r="E1225" s="6">
        <f t="shared" si="96"/>
        <v>9.2722377478292373E-2</v>
      </c>
      <c r="F1225" s="6">
        <f t="shared" si="97"/>
        <v>9.2722377478292373E-2</v>
      </c>
      <c r="G1225" s="6">
        <f t="shared" si="98"/>
        <v>8.5974392852269411E-3</v>
      </c>
      <c r="H1225" s="41">
        <f t="shared" si="99"/>
        <v>4.8287874949636683E-3</v>
      </c>
    </row>
    <row r="1226" spans="2:8">
      <c r="B1226" s="48">
        <v>45561.291666666664</v>
      </c>
      <c r="C1226" s="6">
        <v>19.73</v>
      </c>
      <c r="D1226" s="40">
        <f t="shared" si="95"/>
        <v>19.201072776225221</v>
      </c>
      <c r="E1226" s="6">
        <f t="shared" si="96"/>
        <v>0.52892722377477952</v>
      </c>
      <c r="F1226" s="6">
        <f t="shared" si="97"/>
        <v>0.52892722377477952</v>
      </c>
      <c r="G1226" s="6">
        <f t="shared" si="98"/>
        <v>0.27976400805009571</v>
      </c>
      <c r="H1226" s="41">
        <f t="shared" si="99"/>
        <v>2.6808272872517969E-2</v>
      </c>
    </row>
    <row r="1227" spans="2:8">
      <c r="B1227" s="48">
        <v>45562.291666666664</v>
      </c>
      <c r="C1227" s="6">
        <v>19.231999999999999</v>
      </c>
      <c r="D1227" s="40">
        <f t="shared" si="95"/>
        <v>19.724710727762254</v>
      </c>
      <c r="E1227" s="6">
        <f t="shared" si="96"/>
        <v>-0.49271072776225466</v>
      </c>
      <c r="F1227" s="6">
        <f t="shared" si="97"/>
        <v>0.49271072776225466</v>
      </c>
      <c r="G1227" s="6">
        <f t="shared" si="98"/>
        <v>0.24276386125201063</v>
      </c>
      <c r="H1227" s="41">
        <f t="shared" si="99"/>
        <v>2.5619318207271979E-2</v>
      </c>
    </row>
    <row r="1228" spans="2:8">
      <c r="B1228" s="48">
        <v>45565.291666666664</v>
      </c>
      <c r="C1228" s="6">
        <v>19.314</v>
      </c>
      <c r="D1228" s="40">
        <f t="shared" si="95"/>
        <v>19.236927107277623</v>
      </c>
      <c r="E1228" s="6">
        <f t="shared" si="96"/>
        <v>7.7072892722377162E-2</v>
      </c>
      <c r="F1228" s="6">
        <f t="shared" si="97"/>
        <v>7.7072892722377162E-2</v>
      </c>
      <c r="G1228" s="6">
        <f t="shared" si="98"/>
        <v>5.9402307925950585E-3</v>
      </c>
      <c r="H1228" s="41">
        <f t="shared" si="99"/>
        <v>3.9905194533694293E-3</v>
      </c>
    </row>
    <row r="1229" spans="2:8">
      <c r="B1229" s="48">
        <v>45566.291666666664</v>
      </c>
      <c r="C1229" s="6">
        <v>19.36</v>
      </c>
      <c r="D1229" s="40">
        <f t="shared" si="95"/>
        <v>19.313229271072778</v>
      </c>
      <c r="E1229" s="6">
        <f t="shared" si="96"/>
        <v>4.6770728927221228E-2</v>
      </c>
      <c r="F1229" s="6">
        <f t="shared" si="97"/>
        <v>4.6770728927221228E-2</v>
      </c>
      <c r="G1229" s="6">
        <f t="shared" si="98"/>
        <v>2.1875010843836087E-3</v>
      </c>
      <c r="H1229" s="41">
        <f t="shared" si="99"/>
        <v>2.4158434363234105E-3</v>
      </c>
    </row>
    <row r="1230" spans="2:8">
      <c r="B1230" s="48">
        <v>45567.291666666664</v>
      </c>
      <c r="C1230" s="6">
        <v>18.989999999999998</v>
      </c>
      <c r="D1230" s="40">
        <f t="shared" si="95"/>
        <v>19.359532292710728</v>
      </c>
      <c r="E1230" s="6">
        <f t="shared" si="96"/>
        <v>-0.36953229271072985</v>
      </c>
      <c r="F1230" s="6">
        <f t="shared" si="97"/>
        <v>0.36953229271072985</v>
      </c>
      <c r="G1230" s="6">
        <f t="shared" si="98"/>
        <v>0.13655411535604853</v>
      </c>
      <c r="H1230" s="41">
        <f t="shared" si="99"/>
        <v>1.9459309779395993E-2</v>
      </c>
    </row>
    <row r="1231" spans="2:8">
      <c r="B1231" s="48">
        <v>45568.291666666664</v>
      </c>
      <c r="C1231" s="6">
        <v>18.8</v>
      </c>
      <c r="D1231" s="40">
        <f t="shared" si="95"/>
        <v>18.993695322927103</v>
      </c>
      <c r="E1231" s="6">
        <f t="shared" si="96"/>
        <v>-0.1936953229271019</v>
      </c>
      <c r="F1231" s="6">
        <f t="shared" si="97"/>
        <v>0.1936953229271019</v>
      </c>
      <c r="G1231" s="6">
        <f t="shared" si="98"/>
        <v>3.7517878123834288E-2</v>
      </c>
      <c r="H1231" s="41">
        <f t="shared" si="99"/>
        <v>1.0302942708888398E-2</v>
      </c>
    </row>
    <row r="1232" spans="2:8">
      <c r="B1232" s="48">
        <v>45569.291666666664</v>
      </c>
      <c r="C1232" s="6">
        <v>18.97</v>
      </c>
      <c r="D1232" s="40">
        <f t="shared" si="95"/>
        <v>18.801936953229273</v>
      </c>
      <c r="E1232" s="6">
        <f t="shared" si="96"/>
        <v>0.16806304677072603</v>
      </c>
      <c r="F1232" s="6">
        <f t="shared" si="97"/>
        <v>0.16806304677072603</v>
      </c>
      <c r="G1232" s="6">
        <f t="shared" si="98"/>
        <v>2.8245187689859244E-2</v>
      </c>
      <c r="H1232" s="41">
        <f t="shared" si="99"/>
        <v>8.8594120596060116E-3</v>
      </c>
    </row>
    <row r="1233" spans="2:8">
      <c r="B1233" s="48">
        <v>45572.291666666664</v>
      </c>
      <c r="C1233" s="6">
        <v>19.132000000000001</v>
      </c>
      <c r="D1233" s="40">
        <f t="shared" si="95"/>
        <v>18.968319369532292</v>
      </c>
      <c r="E1233" s="6">
        <f t="shared" si="96"/>
        <v>0.16368063046770942</v>
      </c>
      <c r="F1233" s="6">
        <f t="shared" si="97"/>
        <v>0.16368063046770942</v>
      </c>
      <c r="G1233" s="6">
        <f t="shared" si="98"/>
        <v>2.6791348790306844E-2</v>
      </c>
      <c r="H1233" s="41">
        <f t="shared" si="99"/>
        <v>8.555332974477808E-3</v>
      </c>
    </row>
    <row r="1234" spans="2:8">
      <c r="B1234" s="48">
        <v>45573.291666666664</v>
      </c>
      <c r="C1234" s="6">
        <v>19.027999999999999</v>
      </c>
      <c r="D1234" s="40">
        <f t="shared" si="95"/>
        <v>19.130363193695324</v>
      </c>
      <c r="E1234" s="6">
        <f t="shared" si="96"/>
        <v>-0.10236319369532509</v>
      </c>
      <c r="F1234" s="6">
        <f t="shared" si="97"/>
        <v>0.10236319369532509</v>
      </c>
      <c r="G1234" s="6">
        <f t="shared" si="98"/>
        <v>1.0478223423506643E-2</v>
      </c>
      <c r="H1234" s="41">
        <f t="shared" si="99"/>
        <v>5.3796086659304758E-3</v>
      </c>
    </row>
    <row r="1235" spans="2:8">
      <c r="B1235" s="48">
        <v>45574.291666666664</v>
      </c>
      <c r="C1235" s="6">
        <v>19.05</v>
      </c>
      <c r="D1235" s="40">
        <f t="shared" si="95"/>
        <v>19.029023631936951</v>
      </c>
      <c r="E1235" s="6">
        <f t="shared" si="96"/>
        <v>2.0976368063049478E-2</v>
      </c>
      <c r="F1235" s="6">
        <f t="shared" si="97"/>
        <v>2.0976368063049478E-2</v>
      </c>
      <c r="G1235" s="6">
        <f t="shared" si="98"/>
        <v>4.400080171165221E-4</v>
      </c>
      <c r="H1235" s="41">
        <f t="shared" si="99"/>
        <v>1.1011216830997101E-3</v>
      </c>
    </row>
    <row r="1236" spans="2:8">
      <c r="B1236" s="48">
        <v>45575.291666666664</v>
      </c>
      <c r="C1236" s="6">
        <v>18.86</v>
      </c>
      <c r="D1236" s="40">
        <f t="shared" si="95"/>
        <v>19.049790236319371</v>
      </c>
      <c r="E1236" s="6">
        <f t="shared" si="96"/>
        <v>-0.18979023631937153</v>
      </c>
      <c r="F1236" s="6">
        <f t="shared" si="97"/>
        <v>0.18979023631937153</v>
      </c>
      <c r="G1236" s="6">
        <f t="shared" si="98"/>
        <v>3.6020333802162893E-2</v>
      </c>
      <c r="H1236" s="41">
        <f t="shared" si="99"/>
        <v>1.0063109030719594E-2</v>
      </c>
    </row>
    <row r="1237" spans="2:8">
      <c r="B1237" s="48">
        <v>45576.291666666664</v>
      </c>
      <c r="C1237" s="6">
        <v>18.98</v>
      </c>
      <c r="D1237" s="40">
        <f t="shared" si="95"/>
        <v>18.861897902363193</v>
      </c>
      <c r="E1237" s="6">
        <f t="shared" si="96"/>
        <v>0.11810209763680746</v>
      </c>
      <c r="F1237" s="6">
        <f t="shared" si="97"/>
        <v>0.11810209763680746</v>
      </c>
      <c r="G1237" s="6">
        <f t="shared" si="98"/>
        <v>1.3948105466214002E-2</v>
      </c>
      <c r="H1237" s="41">
        <f t="shared" si="99"/>
        <v>6.2224498228033434E-3</v>
      </c>
    </row>
    <row r="1238" spans="2:8">
      <c r="B1238" s="48">
        <v>45579.291666666664</v>
      </c>
      <c r="C1238" s="6">
        <v>19.09</v>
      </c>
      <c r="D1238" s="40">
        <f t="shared" si="95"/>
        <v>18.978818979023632</v>
      </c>
      <c r="E1238" s="6">
        <f t="shared" si="96"/>
        <v>0.11118102097636751</v>
      </c>
      <c r="F1238" s="6">
        <f t="shared" si="97"/>
        <v>0.11118102097636751</v>
      </c>
      <c r="G1238" s="6">
        <f t="shared" si="98"/>
        <v>1.2361219425347472E-2</v>
      </c>
      <c r="H1238" s="41">
        <f t="shared" si="99"/>
        <v>5.82404510090977E-3</v>
      </c>
    </row>
    <row r="1239" spans="2:8">
      <c r="B1239" s="48">
        <v>45580.291666666664</v>
      </c>
      <c r="C1239" s="6">
        <v>18.66</v>
      </c>
      <c r="D1239" s="40">
        <f t="shared" si="95"/>
        <v>19.088888189790236</v>
      </c>
      <c r="E1239" s="6">
        <f t="shared" si="96"/>
        <v>-0.42888818979023569</v>
      </c>
      <c r="F1239" s="6">
        <f t="shared" si="97"/>
        <v>0.42888818979023569</v>
      </c>
      <c r="G1239" s="6">
        <f t="shared" si="98"/>
        <v>0.18394507934154522</v>
      </c>
      <c r="H1239" s="41">
        <f t="shared" si="99"/>
        <v>2.2984361725093015E-2</v>
      </c>
    </row>
    <row r="1240" spans="2:8">
      <c r="B1240" s="48">
        <v>45581.291666666664</v>
      </c>
      <c r="C1240" s="6">
        <v>18.68</v>
      </c>
      <c r="D1240" s="40">
        <f t="shared" si="95"/>
        <v>18.664288881897903</v>
      </c>
      <c r="E1240" s="6">
        <f t="shared" si="96"/>
        <v>1.5711118102096577E-2</v>
      </c>
      <c r="F1240" s="6">
        <f t="shared" si="97"/>
        <v>1.5711118102096577E-2</v>
      </c>
      <c r="G1240" s="6">
        <f t="shared" si="98"/>
        <v>2.4683923201802675E-4</v>
      </c>
      <c r="H1240" s="41">
        <f t="shared" si="99"/>
        <v>8.4106627955549129E-4</v>
      </c>
    </row>
    <row r="1241" spans="2:8">
      <c r="B1241" s="48">
        <v>45582.291666666664</v>
      </c>
      <c r="C1241" s="6">
        <v>18.510000000000002</v>
      </c>
      <c r="D1241" s="40">
        <f t="shared" si="95"/>
        <v>18.679842888818978</v>
      </c>
      <c r="E1241" s="6">
        <f t="shared" si="96"/>
        <v>-0.16984288881897669</v>
      </c>
      <c r="F1241" s="6">
        <f t="shared" si="97"/>
        <v>0.16984288881897669</v>
      </c>
      <c r="G1241" s="6">
        <f t="shared" si="98"/>
        <v>2.8846606882375277E-2</v>
      </c>
      <c r="H1241" s="41">
        <f t="shared" si="99"/>
        <v>9.1757368351689187E-3</v>
      </c>
    </row>
    <row r="1242" spans="2:8">
      <c r="B1242" s="48">
        <v>45583.291666666664</v>
      </c>
      <c r="C1242" s="6">
        <v>18.22</v>
      </c>
      <c r="D1242" s="40">
        <f t="shared" si="95"/>
        <v>18.511698428888192</v>
      </c>
      <c r="E1242" s="6">
        <f t="shared" si="96"/>
        <v>-0.29169842888819275</v>
      </c>
      <c r="F1242" s="6">
        <f t="shared" si="97"/>
        <v>0.29169842888819275</v>
      </c>
      <c r="G1242" s="6">
        <f t="shared" si="98"/>
        <v>8.508797341584004E-2</v>
      </c>
      <c r="H1242" s="41">
        <f t="shared" si="99"/>
        <v>1.6009793023501251E-2</v>
      </c>
    </row>
    <row r="1243" spans="2:8">
      <c r="B1243" s="48">
        <v>45586.291666666664</v>
      </c>
      <c r="C1243" s="6">
        <v>18.100000000000001</v>
      </c>
      <c r="D1243" s="40">
        <f t="shared" si="95"/>
        <v>18.222916984288879</v>
      </c>
      <c r="E1243" s="6">
        <f t="shared" si="96"/>
        <v>-0.12291698428887798</v>
      </c>
      <c r="F1243" s="6">
        <f t="shared" si="97"/>
        <v>0.12291698428887798</v>
      </c>
      <c r="G1243" s="6">
        <f t="shared" si="98"/>
        <v>1.5108585026672278E-2</v>
      </c>
      <c r="H1243" s="41">
        <f t="shared" si="99"/>
        <v>6.7909936071203301E-3</v>
      </c>
    </row>
    <row r="1244" spans="2:8">
      <c r="B1244" s="48">
        <v>45587.291666666664</v>
      </c>
      <c r="C1244" s="6">
        <v>17.89</v>
      </c>
      <c r="D1244" s="40">
        <f t="shared" si="95"/>
        <v>18.101229169842888</v>
      </c>
      <c r="E1244" s="6">
        <f t="shared" si="96"/>
        <v>-0.21122916984288764</v>
      </c>
      <c r="F1244" s="6">
        <f t="shared" si="97"/>
        <v>0.21122916984288764</v>
      </c>
      <c r="G1244" s="6">
        <f t="shared" si="98"/>
        <v>4.4617762192515474E-2</v>
      </c>
      <c r="H1244" s="41">
        <f t="shared" si="99"/>
        <v>1.1807108431687403E-2</v>
      </c>
    </row>
    <row r="1245" spans="2:8">
      <c r="B1245" s="48">
        <v>45588.291666666664</v>
      </c>
      <c r="C1245" s="6">
        <v>17.53</v>
      </c>
      <c r="D1245" s="40">
        <f t="shared" si="95"/>
        <v>17.892112291698432</v>
      </c>
      <c r="E1245" s="6">
        <f t="shared" si="96"/>
        <v>-0.36211229169843051</v>
      </c>
      <c r="F1245" s="6">
        <f t="shared" si="97"/>
        <v>0.36211229169843051</v>
      </c>
      <c r="G1245" s="6">
        <f t="shared" si="98"/>
        <v>0.13112531179908923</v>
      </c>
      <c r="H1245" s="41">
        <f t="shared" si="99"/>
        <v>2.0656719435164318E-2</v>
      </c>
    </row>
    <row r="1246" spans="2:8">
      <c r="B1246" s="48">
        <v>45589.291666666664</v>
      </c>
      <c r="C1246" s="6">
        <v>17.690000000000001</v>
      </c>
      <c r="D1246" s="40">
        <f t="shared" si="95"/>
        <v>17.533621122916987</v>
      </c>
      <c r="E1246" s="6">
        <f t="shared" si="96"/>
        <v>0.15637887708301434</v>
      </c>
      <c r="F1246" s="6">
        <f t="shared" si="97"/>
        <v>0.15637887708301434</v>
      </c>
      <c r="G1246" s="6">
        <f t="shared" si="98"/>
        <v>2.445435319774451E-2</v>
      </c>
      <c r="H1246" s="41">
        <f t="shared" si="99"/>
        <v>8.8399591341443949E-3</v>
      </c>
    </row>
    <row r="1247" spans="2:8">
      <c r="B1247" s="48">
        <v>45590.291666666664</v>
      </c>
      <c r="C1247" s="6">
        <v>17.62</v>
      </c>
      <c r="D1247" s="40">
        <f t="shared" si="95"/>
        <v>17.68843621122917</v>
      </c>
      <c r="E1247" s="6">
        <f t="shared" si="96"/>
        <v>-6.843621122916943E-2</v>
      </c>
      <c r="F1247" s="6">
        <f t="shared" si="97"/>
        <v>6.843621122916943E-2</v>
      </c>
      <c r="G1247" s="6">
        <f t="shared" si="98"/>
        <v>4.6835150074034963E-3</v>
      </c>
      <c r="H1247" s="41">
        <f t="shared" si="99"/>
        <v>3.884007447739468E-3</v>
      </c>
    </row>
    <row r="1248" spans="2:8">
      <c r="B1248" s="48">
        <v>45593.291666666664</v>
      </c>
      <c r="C1248" s="6">
        <v>17.75</v>
      </c>
      <c r="D1248" s="40">
        <f t="shared" si="95"/>
        <v>17.620684362112293</v>
      </c>
      <c r="E1248" s="6">
        <f t="shared" si="96"/>
        <v>0.12931563788770717</v>
      </c>
      <c r="F1248" s="6">
        <f t="shared" si="97"/>
        <v>0.12931563788770717</v>
      </c>
      <c r="G1248" s="6">
        <f t="shared" si="98"/>
        <v>1.6722534202304604E-2</v>
      </c>
      <c r="H1248" s="41">
        <f t="shared" si="99"/>
        <v>7.2853880500116713E-3</v>
      </c>
    </row>
    <row r="1249" spans="2:8">
      <c r="B1249" s="48">
        <v>45594.291666666664</v>
      </c>
      <c r="C1249" s="6">
        <v>17.850000000000001</v>
      </c>
      <c r="D1249" s="40">
        <f t="shared" si="95"/>
        <v>17.748706843621125</v>
      </c>
      <c r="E1249" s="6">
        <f t="shared" si="96"/>
        <v>0.10129315637887615</v>
      </c>
      <c r="F1249" s="6">
        <f t="shared" si="97"/>
        <v>0.10129315637887615</v>
      </c>
      <c r="G1249" s="6">
        <f t="shared" si="98"/>
        <v>1.0260303529195458E-2</v>
      </c>
      <c r="H1249" s="41">
        <f t="shared" si="99"/>
        <v>5.6746866318698116E-3</v>
      </c>
    </row>
    <row r="1250" spans="2:8">
      <c r="B1250" s="48">
        <v>45595.291666666664</v>
      </c>
      <c r="C1250" s="6">
        <v>17.98</v>
      </c>
      <c r="D1250" s="40">
        <f t="shared" si="95"/>
        <v>17.848987068436212</v>
      </c>
      <c r="E1250" s="6">
        <f t="shared" si="96"/>
        <v>0.13101293156378802</v>
      </c>
      <c r="F1250" s="6">
        <f t="shared" si="97"/>
        <v>0.13101293156378802</v>
      </c>
      <c r="G1250" s="6">
        <f t="shared" si="98"/>
        <v>1.7164388236937802E-2</v>
      </c>
      <c r="H1250" s="41">
        <f t="shared" si="99"/>
        <v>7.2865924117790888E-3</v>
      </c>
    </row>
    <row r="1251" spans="2:8">
      <c r="B1251" s="48">
        <v>45596.291666666664</v>
      </c>
      <c r="C1251" s="6">
        <v>17.600000000000001</v>
      </c>
      <c r="D1251" s="40">
        <f t="shared" si="95"/>
        <v>17.978689870684363</v>
      </c>
      <c r="E1251" s="6">
        <f t="shared" si="96"/>
        <v>-0.37868987068436155</v>
      </c>
      <c r="F1251" s="6">
        <f t="shared" si="97"/>
        <v>0.37868987068436155</v>
      </c>
      <c r="G1251" s="6">
        <f t="shared" si="98"/>
        <v>0.14340601815893847</v>
      </c>
      <c r="H1251" s="41">
        <f t="shared" si="99"/>
        <v>2.1516469925247812E-2</v>
      </c>
    </row>
    <row r="1252" spans="2:8">
      <c r="B1252" s="48">
        <v>45597.291666666664</v>
      </c>
      <c r="C1252" s="6">
        <v>17.73</v>
      </c>
      <c r="D1252" s="40">
        <f t="shared" si="95"/>
        <v>17.603786898706844</v>
      </c>
      <c r="E1252" s="6">
        <f t="shared" si="96"/>
        <v>0.12621310129315688</v>
      </c>
      <c r="F1252" s="6">
        <f t="shared" si="97"/>
        <v>0.12621310129315688</v>
      </c>
      <c r="G1252" s="6">
        <f t="shared" si="98"/>
        <v>1.5929746938036678E-2</v>
      </c>
      <c r="H1252" s="41">
        <f t="shared" si="99"/>
        <v>7.1186182342446065E-3</v>
      </c>
    </row>
    <row r="1253" spans="2:8">
      <c r="B1253" s="48">
        <v>45600.291666666664</v>
      </c>
      <c r="C1253" s="6">
        <v>17.739999999999998</v>
      </c>
      <c r="D1253" s="40">
        <f t="shared" si="95"/>
        <v>17.728737868987071</v>
      </c>
      <c r="E1253" s="6">
        <f t="shared" si="96"/>
        <v>1.1262131012927057E-2</v>
      </c>
      <c r="F1253" s="6">
        <f t="shared" si="97"/>
        <v>1.1262131012927057E-2</v>
      </c>
      <c r="G1253" s="6">
        <f t="shared" si="98"/>
        <v>1.2683559495233341E-4</v>
      </c>
      <c r="H1253" s="41">
        <f t="shared" si="99"/>
        <v>6.348439127918296E-4</v>
      </c>
    </row>
    <row r="1254" spans="2:8">
      <c r="B1254" s="48">
        <v>45601.291666666664</v>
      </c>
      <c r="C1254" s="6">
        <v>18.05</v>
      </c>
      <c r="D1254" s="40">
        <f t="shared" si="95"/>
        <v>17.739887378689872</v>
      </c>
      <c r="E1254" s="6">
        <f t="shared" si="96"/>
        <v>0.31011262131012884</v>
      </c>
      <c r="F1254" s="6">
        <f t="shared" si="97"/>
        <v>0.31011262131012884</v>
      </c>
      <c r="G1254" s="6">
        <f t="shared" si="98"/>
        <v>9.6169837895839383E-2</v>
      </c>
      <c r="H1254" s="41">
        <f t="shared" si="99"/>
        <v>1.7180754643220435E-2</v>
      </c>
    </row>
    <row r="1255" spans="2:8">
      <c r="B1255" s="48">
        <v>45602.291666666664</v>
      </c>
      <c r="C1255" s="6">
        <v>17.989999999999998</v>
      </c>
      <c r="D1255" s="40">
        <f t="shared" si="95"/>
        <v>18.046898873786901</v>
      </c>
      <c r="E1255" s="6">
        <f t="shared" si="96"/>
        <v>-5.6898873786902726E-2</v>
      </c>
      <c r="F1255" s="6">
        <f t="shared" si="97"/>
        <v>5.6898873786902726E-2</v>
      </c>
      <c r="G1255" s="6">
        <f t="shared" si="98"/>
        <v>3.2374818382178861E-3</v>
      </c>
      <c r="H1255" s="41">
        <f t="shared" si="99"/>
        <v>3.1628056579712468E-3</v>
      </c>
    </row>
    <row r="1256" spans="2:8">
      <c r="B1256" s="48">
        <v>45603.291666666664</v>
      </c>
      <c r="C1256" s="6">
        <v>18.27</v>
      </c>
      <c r="D1256" s="40">
        <f t="shared" si="95"/>
        <v>17.990568988737866</v>
      </c>
      <c r="E1256" s="6">
        <f t="shared" si="96"/>
        <v>0.27943101126213321</v>
      </c>
      <c r="F1256" s="6">
        <f t="shared" si="97"/>
        <v>0.27943101126213321</v>
      </c>
      <c r="G1256" s="6">
        <f t="shared" si="98"/>
        <v>7.808169005497842E-2</v>
      </c>
      <c r="H1256" s="41">
        <f t="shared" si="99"/>
        <v>1.5294527162678337E-2</v>
      </c>
    </row>
    <row r="1257" spans="2:8">
      <c r="B1257" s="48">
        <v>45604.291666666664</v>
      </c>
      <c r="C1257" s="6">
        <v>19.91</v>
      </c>
      <c r="D1257" s="40">
        <f t="shared" si="95"/>
        <v>18.267205689887376</v>
      </c>
      <c r="E1257" s="6">
        <f t="shared" si="96"/>
        <v>1.6427943101126239</v>
      </c>
      <c r="F1257" s="6">
        <f t="shared" si="97"/>
        <v>1.6427943101126239</v>
      </c>
      <c r="G1257" s="6">
        <f t="shared" si="98"/>
        <v>2.6987731453384121</v>
      </c>
      <c r="H1257" s="41">
        <f t="shared" si="99"/>
        <v>8.2511015073461771E-2</v>
      </c>
    </row>
    <row r="1258" spans="2:8">
      <c r="B1258" s="48">
        <v>45607.291666666664</v>
      </c>
      <c r="C1258" s="6">
        <v>19.12</v>
      </c>
      <c r="D1258" s="40">
        <f t="shared" si="95"/>
        <v>19.893572056898872</v>
      </c>
      <c r="E1258" s="6">
        <f t="shared" si="96"/>
        <v>-0.7735720568988711</v>
      </c>
      <c r="F1258" s="6">
        <f t="shared" si="97"/>
        <v>0.7735720568988711</v>
      </c>
      <c r="G1258" s="6">
        <f t="shared" si="98"/>
        <v>0.59841372721475028</v>
      </c>
      <c r="H1258" s="41">
        <f t="shared" si="99"/>
        <v>4.0458789586761038E-2</v>
      </c>
    </row>
    <row r="1259" spans="2:8">
      <c r="B1259" s="48">
        <v>45608.291666666664</v>
      </c>
      <c r="C1259" s="6">
        <v>18.670000000000002</v>
      </c>
      <c r="D1259" s="40">
        <f t="shared" si="95"/>
        <v>19.127735720568992</v>
      </c>
      <c r="E1259" s="6">
        <f t="shared" si="96"/>
        <v>-0.4577357205689907</v>
      </c>
      <c r="F1259" s="6">
        <f t="shared" si="97"/>
        <v>0.4577357205689907</v>
      </c>
      <c r="G1259" s="6">
        <f t="shared" si="98"/>
        <v>0.20952198988481313</v>
      </c>
      <c r="H1259" s="41">
        <f t="shared" si="99"/>
        <v>2.4517178391483162E-2</v>
      </c>
    </row>
    <row r="1260" spans="2:8">
      <c r="B1260" s="51">
        <v>45609.291666666664</v>
      </c>
      <c r="C1260" s="45">
        <v>18.5</v>
      </c>
      <c r="D1260" s="44">
        <f t="shared" si="95"/>
        <v>18.674577357205688</v>
      </c>
      <c r="E1260" s="45">
        <f t="shared" si="96"/>
        <v>-0.17457735720568834</v>
      </c>
      <c r="F1260" s="45">
        <f t="shared" si="97"/>
        <v>0.17457735720568834</v>
      </c>
      <c r="G1260" s="45">
        <f t="shared" si="98"/>
        <v>3.0477253648922505E-2</v>
      </c>
      <c r="H1260" s="46">
        <f t="shared" si="99"/>
        <v>9.4366139030101805E-3</v>
      </c>
    </row>
  </sheetData>
  <mergeCells count="18">
    <mergeCell ref="J16:L16"/>
    <mergeCell ref="N5:P5"/>
    <mergeCell ref="N6:P6"/>
    <mergeCell ref="J5:L5"/>
    <mergeCell ref="J6:K6"/>
    <mergeCell ref="J8:M8"/>
    <mergeCell ref="J10:L10"/>
    <mergeCell ref="J9:L9"/>
    <mergeCell ref="J11:L11"/>
    <mergeCell ref="J12:L12"/>
    <mergeCell ref="J13:L13"/>
    <mergeCell ref="J14:L14"/>
    <mergeCell ref="J15:L15"/>
    <mergeCell ref="N4:P4"/>
    <mergeCell ref="J2:L2"/>
    <mergeCell ref="J3:K3"/>
    <mergeCell ref="N2:Q2"/>
    <mergeCell ref="N3:P3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3a. Moving Average</vt:lpstr>
      <vt:lpstr>3b.  Exponential Smoothing</vt:lpstr>
      <vt:lpstr>'3b.  Exponential Smoothing'!alpha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2024-12-14T11:09:26Z</dcterms:modified>
</cp:coreProperties>
</file>