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activeTab="1"/>
  </bookViews>
  <sheets>
    <sheet name="责任单位整改情况展示图" sheetId="6" r:id="rId1"/>
    <sheet name="数据汇总表" sheetId="1" r:id="rId2"/>
  </sheets>
  <definedNames>
    <definedName name="_xlnm._FilterDatabase" localSheetId="1" hidden="1">数据汇总表!$A$2:$Z$100</definedName>
  </definedNames>
  <calcPr calcId="152511"/>
</workbook>
</file>

<file path=xl/calcChain.xml><?xml version="1.0" encoding="utf-8"?>
<calcChain xmlns="http://schemas.openxmlformats.org/spreadsheetml/2006/main">
  <c r="X12" i="1" l="1"/>
  <c r="Y96" i="1" l="1"/>
  <c r="X96" i="1"/>
  <c r="W96" i="1"/>
  <c r="Y95" i="1"/>
  <c r="X95" i="1"/>
  <c r="W95" i="1"/>
  <c r="Y94" i="1"/>
  <c r="X94" i="1"/>
  <c r="W94" i="1"/>
  <c r="Y93" i="1"/>
  <c r="X93" i="1"/>
  <c r="W93" i="1"/>
  <c r="Y92" i="1"/>
  <c r="X92" i="1"/>
  <c r="W92" i="1"/>
  <c r="Y91" i="1"/>
  <c r="X91" i="1"/>
  <c r="W91" i="1"/>
  <c r="Y90" i="1"/>
  <c r="X90" i="1"/>
  <c r="W90" i="1"/>
  <c r="Y89" i="1"/>
  <c r="X89" i="1"/>
  <c r="W89" i="1"/>
  <c r="Y88" i="1"/>
  <c r="X88" i="1"/>
  <c r="W88" i="1"/>
  <c r="Y87" i="1"/>
  <c r="X87" i="1"/>
  <c r="W87" i="1"/>
  <c r="Y86" i="1"/>
  <c r="X86" i="1"/>
  <c r="W86" i="1"/>
  <c r="Y85" i="1"/>
  <c r="X85" i="1"/>
  <c r="W85" i="1"/>
  <c r="Y84" i="1"/>
  <c r="X84" i="1"/>
  <c r="W84" i="1"/>
  <c r="Y83" i="1"/>
  <c r="X83" i="1"/>
  <c r="W83" i="1"/>
  <c r="Y82" i="1"/>
  <c r="X82" i="1"/>
  <c r="W82" i="1"/>
  <c r="Y81" i="1"/>
  <c r="X81" i="1"/>
  <c r="W81" i="1"/>
  <c r="Y80" i="1"/>
  <c r="X80" i="1"/>
  <c r="W80" i="1"/>
  <c r="Y79" i="1"/>
  <c r="X79" i="1"/>
  <c r="W79" i="1"/>
  <c r="Y78" i="1"/>
  <c r="X78" i="1"/>
  <c r="W78" i="1"/>
  <c r="Y77" i="1"/>
  <c r="X77" i="1"/>
  <c r="W77" i="1"/>
  <c r="Y76" i="1"/>
  <c r="X76" i="1"/>
  <c r="W76" i="1"/>
  <c r="Y75" i="1"/>
  <c r="X75" i="1"/>
  <c r="W75" i="1"/>
  <c r="Y74" i="1"/>
  <c r="X74" i="1"/>
  <c r="W74" i="1"/>
  <c r="Y73" i="1"/>
  <c r="X73" i="1"/>
  <c r="W73" i="1"/>
  <c r="Y72" i="1"/>
  <c r="X72" i="1"/>
  <c r="W72" i="1"/>
  <c r="Y71" i="1"/>
  <c r="X71" i="1"/>
  <c r="W71" i="1"/>
  <c r="Y70" i="1"/>
  <c r="X70" i="1"/>
  <c r="W70" i="1"/>
  <c r="Y69" i="1"/>
  <c r="X69" i="1"/>
  <c r="W69" i="1"/>
  <c r="Y68" i="1"/>
  <c r="X68" i="1"/>
  <c r="W68" i="1"/>
  <c r="Y67" i="1"/>
  <c r="X67" i="1"/>
  <c r="W67" i="1"/>
  <c r="Y66" i="1"/>
  <c r="X66" i="1"/>
  <c r="W66" i="1"/>
  <c r="Y65" i="1"/>
  <c r="X65" i="1"/>
  <c r="W65" i="1"/>
  <c r="Y64" i="1"/>
  <c r="X64" i="1"/>
  <c r="W64" i="1"/>
  <c r="Y63" i="1"/>
  <c r="X63" i="1"/>
  <c r="W63" i="1"/>
  <c r="Y62" i="1"/>
  <c r="X62" i="1"/>
  <c r="W62" i="1"/>
  <c r="Y61" i="1"/>
  <c r="X61" i="1"/>
  <c r="W61" i="1"/>
  <c r="Y60" i="1"/>
  <c r="X60" i="1"/>
  <c r="W60" i="1"/>
  <c r="Y59" i="1"/>
  <c r="X59" i="1"/>
  <c r="W59" i="1"/>
  <c r="Y58" i="1"/>
  <c r="X58" i="1"/>
  <c r="W58" i="1"/>
  <c r="Y57" i="1"/>
  <c r="X57" i="1"/>
  <c r="W57" i="1"/>
  <c r="Y56" i="1"/>
  <c r="X56" i="1"/>
  <c r="W56" i="1"/>
  <c r="Y55" i="1"/>
  <c r="X55" i="1"/>
  <c r="W55" i="1"/>
  <c r="Y54" i="1"/>
  <c r="X54" i="1"/>
  <c r="W54" i="1"/>
  <c r="Y53" i="1"/>
  <c r="X53" i="1"/>
  <c r="W53" i="1"/>
  <c r="Y52" i="1"/>
  <c r="X52" i="1"/>
  <c r="W52" i="1"/>
  <c r="Y51" i="1"/>
  <c r="X51" i="1"/>
  <c r="W51" i="1"/>
  <c r="Y50" i="1"/>
  <c r="X50" i="1"/>
  <c r="W50" i="1"/>
  <c r="Y49" i="1"/>
  <c r="X49" i="1"/>
  <c r="W49" i="1"/>
  <c r="Y48" i="1"/>
  <c r="X48" i="1"/>
  <c r="W48" i="1"/>
  <c r="Y47" i="1"/>
  <c r="X47" i="1"/>
  <c r="W47" i="1"/>
  <c r="Y46" i="1"/>
  <c r="X46" i="1"/>
  <c r="W46" i="1"/>
  <c r="Y45" i="1"/>
  <c r="X45" i="1"/>
  <c r="W45" i="1"/>
  <c r="Y44" i="1"/>
  <c r="X44" i="1"/>
  <c r="W44" i="1"/>
  <c r="Y43" i="1"/>
  <c r="X43" i="1"/>
  <c r="W43" i="1"/>
  <c r="Y42" i="1"/>
  <c r="X42" i="1"/>
  <c r="W42" i="1"/>
  <c r="Y41" i="1"/>
  <c r="X41" i="1"/>
  <c r="W41" i="1"/>
  <c r="Y40" i="1"/>
  <c r="X40" i="1"/>
  <c r="W40" i="1"/>
  <c r="Y39" i="1"/>
  <c r="X39" i="1"/>
  <c r="W39" i="1"/>
  <c r="Y38" i="1"/>
  <c r="X38" i="1"/>
  <c r="W38" i="1"/>
  <c r="Y37" i="1"/>
  <c r="X37" i="1"/>
  <c r="W37" i="1"/>
  <c r="Y36" i="1"/>
  <c r="X36" i="1"/>
  <c r="W36" i="1"/>
  <c r="Y35" i="1"/>
  <c r="X35" i="1"/>
  <c r="W35" i="1"/>
  <c r="Y34" i="1"/>
  <c r="X34" i="1"/>
  <c r="W34" i="1"/>
  <c r="Y33" i="1"/>
  <c r="X33" i="1"/>
  <c r="W33" i="1"/>
  <c r="Y32" i="1"/>
  <c r="X32" i="1"/>
  <c r="W32" i="1"/>
  <c r="Y31" i="1"/>
  <c r="X31" i="1"/>
  <c r="W31" i="1"/>
  <c r="Y30" i="1"/>
  <c r="X30" i="1"/>
  <c r="W30" i="1"/>
  <c r="Y29" i="1"/>
  <c r="X29" i="1"/>
  <c r="W29" i="1"/>
  <c r="Y28" i="1"/>
  <c r="X28" i="1"/>
  <c r="W28" i="1"/>
  <c r="Y27" i="1"/>
  <c r="X27" i="1"/>
  <c r="W27" i="1"/>
  <c r="Y26" i="1"/>
  <c r="X26" i="1"/>
  <c r="W26" i="1"/>
  <c r="Y25" i="1"/>
  <c r="X25" i="1"/>
  <c r="W25" i="1"/>
  <c r="Y24" i="1"/>
  <c r="X24" i="1"/>
  <c r="W24" i="1"/>
  <c r="Y23" i="1"/>
  <c r="X23" i="1"/>
  <c r="W23" i="1"/>
  <c r="Y22" i="1"/>
  <c r="X22" i="1"/>
  <c r="W22" i="1"/>
  <c r="Y21" i="1"/>
  <c r="X21" i="1"/>
  <c r="W21" i="1"/>
  <c r="Y20" i="1"/>
  <c r="X20" i="1"/>
  <c r="W20" i="1"/>
  <c r="Y19" i="1"/>
  <c r="X19" i="1"/>
  <c r="W19" i="1"/>
  <c r="Y18" i="1"/>
  <c r="X18" i="1"/>
  <c r="W18" i="1"/>
  <c r="Y17" i="1"/>
  <c r="X17" i="1"/>
  <c r="W17" i="1"/>
  <c r="Y16" i="1"/>
  <c r="X16" i="1"/>
  <c r="W16" i="1"/>
  <c r="Y15" i="1"/>
  <c r="X15" i="1"/>
  <c r="W15" i="1"/>
  <c r="Y14" i="1"/>
  <c r="X14" i="1"/>
  <c r="W14" i="1"/>
  <c r="Y13" i="1"/>
  <c r="X13" i="1"/>
  <c r="W13" i="1"/>
  <c r="Y12" i="1"/>
  <c r="W12" i="1"/>
  <c r="Y11" i="1"/>
  <c r="X11" i="1"/>
  <c r="W11" i="1"/>
  <c r="Y10" i="1"/>
  <c r="X10" i="1"/>
  <c r="W10" i="1"/>
  <c r="Y9" i="1"/>
  <c r="X9" i="1"/>
  <c r="W9" i="1"/>
  <c r="Y8" i="1"/>
  <c r="X8" i="1"/>
  <c r="W8" i="1"/>
  <c r="Y7" i="1"/>
  <c r="X7" i="1"/>
  <c r="W7" i="1"/>
  <c r="Y6" i="1"/>
  <c r="X6" i="1"/>
  <c r="W6" i="1"/>
  <c r="Y5" i="1"/>
  <c r="X5" i="1"/>
  <c r="W5" i="1"/>
  <c r="Y4" i="1"/>
  <c r="X4" i="1"/>
  <c r="W4" i="1"/>
  <c r="Y3" i="1"/>
  <c r="X3" i="1"/>
  <c r="W3" i="1"/>
  <c r="V100" i="1" l="1"/>
  <c r="U100" i="1"/>
  <c r="T100" i="1"/>
  <c r="S100" i="1"/>
  <c r="R100" i="1"/>
  <c r="Q100" i="1"/>
  <c r="P100" i="1"/>
  <c r="O100" i="1"/>
  <c r="N100" i="1"/>
  <c r="M100" i="1"/>
  <c r="L100" i="1"/>
  <c r="K100" i="1"/>
  <c r="J100" i="1"/>
  <c r="I100" i="1"/>
  <c r="H100" i="1"/>
  <c r="Y99" i="1"/>
  <c r="X99" i="1"/>
  <c r="W99" i="1"/>
  <c r="Y98" i="1"/>
  <c r="X98" i="1"/>
  <c r="W98" i="1"/>
  <c r="Y97" i="1"/>
  <c r="X97" i="1"/>
  <c r="W97" i="1"/>
  <c r="Y100" i="1" l="1"/>
  <c r="X100" i="1"/>
  <c r="W100" i="1"/>
</calcChain>
</file>

<file path=xl/sharedStrings.xml><?xml version="1.0" encoding="utf-8"?>
<sst xmlns="http://schemas.openxmlformats.org/spreadsheetml/2006/main" count="462" uniqueCount="227">
  <si>
    <t>定级对象名称</t>
  </si>
  <si>
    <t>责任单位</t>
  </si>
  <si>
    <t>联系人</t>
  </si>
  <si>
    <t>联系方式</t>
  </si>
  <si>
    <t>等级</t>
  </si>
  <si>
    <t>漏洞扫描</t>
  </si>
  <si>
    <t>渗透测试漏洞</t>
  </si>
  <si>
    <t>弱口令</t>
  </si>
  <si>
    <t>整改率</t>
  </si>
  <si>
    <t>备注</t>
    <phoneticPr fontId="4" type="noConversion"/>
  </si>
  <si>
    <t>高</t>
  </si>
  <si>
    <t>中</t>
  </si>
  <si>
    <t>高风险整改数</t>
  </si>
  <si>
    <t>中风险整改数</t>
  </si>
  <si>
    <t>低风险整改数</t>
  </si>
  <si>
    <t>高风险整改率</t>
  </si>
  <si>
    <t>中风险整改率</t>
  </si>
  <si>
    <t>低风险整改率</t>
  </si>
  <si>
    <t>中国移动移动通信网电路域广西壮族自治区南宁市本地网无线接入子系统</t>
  </si>
  <si>
    <t>南宁</t>
  </si>
  <si>
    <t>张诚辉</t>
  </si>
  <si>
    <t>第2级</t>
  </si>
  <si>
    <t>中国移动接入网广西壮族自治区南宁市本地网下不同区域</t>
  </si>
  <si>
    <t>毛淑蓉</t>
  </si>
  <si>
    <t>中国移动光传送网广西壮族自治区南宁市本地传送网（含城域传送网）汇聚层</t>
  </si>
  <si>
    <t>黄泰湖</t>
  </si>
  <si>
    <t>蒋黎红</t>
  </si>
  <si>
    <t>中国移动光传送网广西壮族自治区南宁市本地传送网（含城域传送网）核心层</t>
  </si>
  <si>
    <t>第3.1级</t>
  </si>
  <si>
    <t>中国移动移动通信网电路域广西壮族自治区南宁市本地网关口局</t>
  </si>
  <si>
    <t>中国移动移动通信网电路域广西壮族自治区南宁市本地网核心交换网</t>
  </si>
  <si>
    <t>中国移动移动通信网电路域广西壮族自治区桂林市本地网无线接入子系统</t>
  </si>
  <si>
    <t>桂林</t>
  </si>
  <si>
    <t>中国移动接入网广西壮族自治区桂林市本地网下不同区域</t>
  </si>
  <si>
    <t>中国移动光传送网广西壮族自治区桂林市本地传送网（含城域传送网）汇聚层</t>
  </si>
  <si>
    <t>黄春进</t>
  </si>
  <si>
    <t>中国移动光传送网广西壮族自治区桂林市本地传送网（含城域传送网）接入层</t>
  </si>
  <si>
    <t>中国移动移动通信网电路域广西壮族自治区柳州市本地网无线接入子系统</t>
  </si>
  <si>
    <t>柳州</t>
  </si>
  <si>
    <t>张锐</t>
  </si>
  <si>
    <t>中国移动接入网广西壮族自治区柳州市本地网下不同区域</t>
  </si>
  <si>
    <t>中国移动光传送网广西壮族自治区柳州市本地传送网（含城域传送网）接入层</t>
  </si>
  <si>
    <t>莫碧波</t>
  </si>
  <si>
    <t>中国移动光传送网广西壮族自治区柳州市本地传送网（含城域传送网）汇聚层</t>
  </si>
  <si>
    <t>中国移动光传送网广西壮族自治区柳州市本地传送网（含城域传送网）核心层</t>
  </si>
  <si>
    <t>陈晓岚</t>
  </si>
  <si>
    <t>中国移动移动通信网电路域广西壮族自治区柳州市本地网关口局</t>
  </si>
  <si>
    <t>胡波</t>
  </si>
  <si>
    <t>中国移动移动通信网电路域广西壮族自治区柳州市本地网核心交换网</t>
  </si>
  <si>
    <t>中国移动移动通信网电路域广西壮族自治区玉林市本地网无线接入子系统</t>
  </si>
  <si>
    <t>玉林</t>
  </si>
  <si>
    <t>韦萍</t>
  </si>
  <si>
    <t>中国移动接入网广西壮族自治区玉林市本地网下不同区域</t>
  </si>
  <si>
    <t>谢军</t>
  </si>
  <si>
    <t>中国移动光传送网广西壮族自治区玉林市本地传送网（含城域传送网）接入层</t>
  </si>
  <si>
    <t>中国移动光传送网广西壮族自治区玉林市本地传送网（含城域传送网）汇聚层</t>
  </si>
  <si>
    <t>中国移动光传送网广西壮族自治区玉林市本地传送网（含城域传送网）核心层</t>
  </si>
  <si>
    <t>中国移动移动通信网电路域广西壮族自治区玉林市本地网关口局</t>
  </si>
  <si>
    <t>中国移动移动通信网电路域广西壮族自治区玉林市本地网核心交换网</t>
  </si>
  <si>
    <t>中国移动移动通信网电路域广西自治区百色市本地网无线接入子系统</t>
  </si>
  <si>
    <t>百色</t>
  </si>
  <si>
    <t>班顺旋</t>
  </si>
  <si>
    <t>中国移动接入网广西壮族自治区百色市本地网下不同区域</t>
  </si>
  <si>
    <t>邓焜</t>
  </si>
  <si>
    <t>中国移动光传送网广西壮族自治区百色市本地传送网（含城域传送网）汇聚层</t>
  </si>
  <si>
    <t>黄英翔</t>
  </si>
  <si>
    <t>中国移动光传送网广西壮族自治区百色市本地传送网（含城域传送网）接入层</t>
  </si>
  <si>
    <t>中国移动移动通信网电路域广西壮族自治区百色市本地网关口局</t>
  </si>
  <si>
    <t>中国移动移动通信网电路域广西壮族自治区百色市本地网核心交换网</t>
  </si>
  <si>
    <t>中国移动移动通信网电路域广西壮族自治区河池市本地网无线接入子系统</t>
  </si>
  <si>
    <t>河池</t>
  </si>
  <si>
    <t>李虎</t>
  </si>
  <si>
    <t>中国移动接入网广西壮族自治区河池市本地网下不同区域</t>
  </si>
  <si>
    <t>中国移动光传送网广西壮族自治区河池市本地传送网（含城域传送网）接入层</t>
  </si>
  <si>
    <t>覃荡</t>
  </si>
  <si>
    <t>中国移动光传送网广西壮族自治区河池市本地传送网（含城域传送网）汇聚层</t>
  </si>
  <si>
    <t>中国移动光传送网广西壮族自治区河池市本地传送网（含城域传送网）核心层</t>
  </si>
  <si>
    <t>中国移动光传送网广西壮族自治区贵港市本地传送网（含城域传送网）汇聚层</t>
  </si>
  <si>
    <t>贵港</t>
  </si>
  <si>
    <t>吴文伟</t>
  </si>
  <si>
    <t>中国移动移动通信网电路域广西壮族自治区贵港市本地网无线接入子系统</t>
  </si>
  <si>
    <t>吕康森</t>
  </si>
  <si>
    <t>中国移动光传送网广西壮族自治区贵港市本地传送网（含城域传送网）接入层</t>
  </si>
  <si>
    <t>中国移动接入网广西壮族自治区贵港市本地网下不同区域</t>
  </si>
  <si>
    <t>中国移动接入网广西壮族自治区钦州市本地网下不同区域</t>
  </si>
  <si>
    <t>钦州</t>
  </si>
  <si>
    <t>陈素文</t>
  </si>
  <si>
    <t>中国移动移动通信网电路域广西壮族自治区钦州市本地网无线接入子系统</t>
  </si>
  <si>
    <t>赵崇文</t>
  </si>
  <si>
    <t>中国移动光传送网广西壮族自治区钦州市本地传送网（含城域传送网）接入层</t>
  </si>
  <si>
    <t>中国移动光传送网广西壮族自治区钦州市本地传送网（含城域传送网）汇聚层</t>
  </si>
  <si>
    <t>中国移动移动通信网电路域广西壮族自治区梧州市本地网无线接入子系统</t>
  </si>
  <si>
    <t>梧州</t>
  </si>
  <si>
    <t>林博文</t>
  </si>
  <si>
    <t>中国移动接入网广西壮族自治区梧州市本地网下不同区域</t>
  </si>
  <si>
    <t>温开权</t>
  </si>
  <si>
    <t>中国移动光传送网广西壮族自治区梧州市本地传送网（含城域传送网）接入层</t>
  </si>
  <si>
    <t>中国移动光传送网广西壮族自治区梧州市本地传送网（含城域传送网）汇聚层</t>
  </si>
  <si>
    <t>中国移动光传送网广西壮族自治区梧州市本地传送网（含城域传送网）核心层</t>
  </si>
  <si>
    <t>中国移动移动通信网电路域广西壮族自治区梧州市本地网关口局</t>
  </si>
  <si>
    <t>中国移动移动通信网电路域广西壮族自治区梧州市本地网核心交换网</t>
  </si>
  <si>
    <t>中国移动移动通信网电路域广西壮族自治区北海市本地网无线接入子系统</t>
  </si>
  <si>
    <t>北海</t>
  </si>
  <si>
    <t>庞友</t>
  </si>
  <si>
    <t>中国移动接入网广西壮族自治区北海市本地网下不同区域</t>
  </si>
  <si>
    <t>冼宁</t>
  </si>
  <si>
    <t>中国移动光传送网广西壮族自治区北海市本地传送网（含城域传送网）汇聚层</t>
  </si>
  <si>
    <t>李念辉</t>
  </si>
  <si>
    <t>中国移动光传送网广西壮族自治区北海市本地传送网（含城域传送网）接入层</t>
  </si>
  <si>
    <t>中国移动光传送网广西壮族自治区北海市本地传送网（含城域传送网）核心层</t>
  </si>
  <si>
    <t>中国移动移动通信网电路域广西壮族自治区北海市本地网关口局</t>
  </si>
  <si>
    <t>中国移动移动通信网电路域广西壮族自治区北海市本地网核心交换网</t>
  </si>
  <si>
    <t>中国移动光传送网广西壮族自治区崇左市本地传送网（含城域传送网）汇聚层</t>
  </si>
  <si>
    <t>崇左</t>
  </si>
  <si>
    <t>李欣培</t>
  </si>
  <si>
    <t>中国移动移动通信网电路域广西壮族自治区崇左市本地网下不同区域</t>
  </si>
  <si>
    <t>郭沁</t>
  </si>
  <si>
    <t>中国移动移动通信网电路域广西壮族自治区崇左市本地网无线接入子系统</t>
  </si>
  <si>
    <t>中国移动光传送网广西壮族自治区崇左市本地传送网（含城域传送网）接入层</t>
  </si>
  <si>
    <t>中国移动光传送网广西壮族自治区来宾市本地传送网（含城域传送网）汇聚层</t>
  </si>
  <si>
    <t>来宾</t>
  </si>
  <si>
    <t>刘晓</t>
  </si>
  <si>
    <t>中国移动接入网广西壮族自治区来宾市本地网下不同区域</t>
  </si>
  <si>
    <t>覃宇</t>
  </si>
  <si>
    <t>中国移动移动通信网电路域广西壮族自治区来宾市本地网无线接入子系统</t>
  </si>
  <si>
    <t>覃光蕊</t>
  </si>
  <si>
    <r>
      <rPr>
        <sz val="10"/>
        <rFont val="宋体"/>
        <family val="3"/>
        <charset val="134"/>
      </rPr>
      <t>第</t>
    </r>
    <r>
      <rPr>
        <sz val="10"/>
        <rFont val="Arial"/>
        <family val="2"/>
      </rPr>
      <t>2</t>
    </r>
    <r>
      <rPr>
        <sz val="10"/>
        <rFont val="宋体"/>
        <family val="3"/>
        <charset val="134"/>
      </rPr>
      <t>级</t>
    </r>
  </si>
  <si>
    <t>中国移动光传送网广西壮族自治区来宾市本地传送网（含城域传送网）接入层</t>
  </si>
  <si>
    <t>中国移动光传送网广西壮族自治区贺州市本地传送网（含城域传送网）汇聚层</t>
  </si>
  <si>
    <t>贺州</t>
  </si>
  <si>
    <t>胡志林</t>
  </si>
  <si>
    <t>中国移动接入网广西壮族自治区贺州市本地网下不同区域</t>
  </si>
  <si>
    <t>中国移动移动通信网电路域广西壮族自治区贺州市本地网无线接入子系统</t>
  </si>
  <si>
    <t>中国移动光传送网广西壮族自治区贺州市本地传送网（含城域传送网）接入层</t>
  </si>
  <si>
    <t>中国移动移动通信网电路域广西自治区防城港市本地网下不同区域</t>
  </si>
  <si>
    <t>防城港</t>
  </si>
  <si>
    <t>王伟奇</t>
  </si>
  <si>
    <t>中国移动移动通信网电路域广西自治区防城港市本地网无线接入子系统</t>
  </si>
  <si>
    <t>中国移动光传送网广西壮族自治区防城港市本地传送网（含城域传送网）接入层</t>
  </si>
  <si>
    <t>邹清富</t>
  </si>
  <si>
    <t>中国移动光传送网广西壮族自治区防城港市本地传送网（含城域传送网）汇聚层</t>
  </si>
  <si>
    <t>中国移动互联网广西壮族自治区域名服务系统域名解析系统</t>
  </si>
  <si>
    <t>区网运</t>
  </si>
  <si>
    <t>中国移动互联网广西壮族自治区信息服务系统信息浏览服务系统彩铃网站</t>
  </si>
  <si>
    <t>中国移动增值业务网消息网广西壮族自治区多媒体消息网</t>
  </si>
  <si>
    <t>中国移动增值业务网智能网广西壮族自治区省内智能网</t>
  </si>
  <si>
    <t>中国移动支撑网广西壮族自治区网管系统</t>
  </si>
  <si>
    <r>
      <rPr>
        <sz val="10"/>
        <color theme="1"/>
        <rFont val="宋体"/>
        <family val="3"/>
        <charset val="134"/>
      </rPr>
      <t>中国移动</t>
    </r>
    <r>
      <rPr>
        <sz val="10"/>
        <color theme="1"/>
        <rFont val="Arial"/>
        <family val="2"/>
      </rPr>
      <t>IP</t>
    </r>
    <r>
      <rPr>
        <sz val="10"/>
        <color theme="1"/>
        <rFont val="宋体"/>
        <family val="3"/>
        <charset val="134"/>
      </rPr>
      <t>承载网广西壮族自治区</t>
    </r>
    <r>
      <rPr>
        <sz val="10"/>
        <color theme="1"/>
        <rFont val="Arial"/>
        <family val="2"/>
      </rPr>
      <t>IP</t>
    </r>
    <r>
      <rPr>
        <sz val="10"/>
        <color theme="1"/>
        <rFont val="宋体"/>
        <family val="3"/>
        <charset val="134"/>
      </rPr>
      <t>骨干网</t>
    </r>
  </si>
  <si>
    <t>中国移动同步网广西壮族自治区省内同步网</t>
  </si>
  <si>
    <t>肖娟</t>
  </si>
  <si>
    <t>蔡宁</t>
  </si>
  <si>
    <t>中国移动移动通信网电路域广西壮族自治区核心交换网</t>
  </si>
  <si>
    <t>中国移动移动通信网分组域广西壮族自治区省网部分核心交换网</t>
  </si>
  <si>
    <t>中国移动增值业务网消息网广西壮族自治区短消息网</t>
  </si>
  <si>
    <t>区网运</t>
    <phoneticPr fontId="4" type="noConversion"/>
  </si>
  <si>
    <t>低</t>
  </si>
  <si>
    <t>区运支</t>
  </si>
  <si>
    <t>中国移动支撑网广西壮族自治区业务运营支撑系统</t>
  </si>
  <si>
    <t>中国移动企业门户网站广西壮族自治区公司门户网站</t>
  </si>
  <si>
    <t>徐俊</t>
  </si>
  <si>
    <t>汇总</t>
    <phoneticPr fontId="4" type="noConversion"/>
  </si>
  <si>
    <t>中国移动移动通信网电路域广西壮族自治区关口局</t>
  </si>
  <si>
    <t>韦杰真</t>
  </si>
  <si>
    <t>蒋忠群</t>
  </si>
  <si>
    <t>钟世佳</t>
    <phoneticPr fontId="4" type="noConversion"/>
  </si>
  <si>
    <t>中风险</t>
  </si>
  <si>
    <t>高风险</t>
  </si>
  <si>
    <t>检查发现</t>
  </si>
  <si>
    <t>序号</t>
    <phoneticPr fontId="4" type="noConversion"/>
  </si>
  <si>
    <t>弱口令</t>
    <phoneticPr fontId="6" type="noConversion"/>
  </si>
  <si>
    <t>高风险备案数</t>
    <phoneticPr fontId="4" type="noConversion"/>
  </si>
  <si>
    <t>中风险备案数</t>
    <phoneticPr fontId="4" type="noConversion"/>
  </si>
  <si>
    <t>中风险备案数</t>
    <phoneticPr fontId="4" type="noConversion"/>
  </si>
  <si>
    <t>高风险整改</t>
    <phoneticPr fontId="6" type="noConversion"/>
  </si>
  <si>
    <t>已上函撤销该定级系统</t>
    <phoneticPr fontId="4" type="noConversion"/>
  </si>
  <si>
    <t>中国移动网上营业厅广西壮族自治区公司网上营业厅</t>
  </si>
  <si>
    <t>蒋仕亮</t>
  </si>
  <si>
    <t>高风险整改率</t>
    <phoneticPr fontId="4" type="noConversion"/>
  </si>
  <si>
    <t>中国移动移动通信网电路域广西壮族自治区河池市本地网核心交换网</t>
    <phoneticPr fontId="10" type="noConversion"/>
  </si>
  <si>
    <t>南宁</t>
    <phoneticPr fontId="4" type="noConversion"/>
  </si>
  <si>
    <t>桂林</t>
    <phoneticPr fontId="4" type="noConversion"/>
  </si>
  <si>
    <t>柳州</t>
    <phoneticPr fontId="4" type="noConversion"/>
  </si>
  <si>
    <t>玉林</t>
    <phoneticPr fontId="4" type="noConversion"/>
  </si>
  <si>
    <t>百色</t>
    <phoneticPr fontId="4" type="noConversion"/>
  </si>
  <si>
    <t>河池</t>
    <phoneticPr fontId="4" type="noConversion"/>
  </si>
  <si>
    <t>贵港</t>
    <phoneticPr fontId="4" type="noConversion"/>
  </si>
  <si>
    <t>钦州</t>
    <phoneticPr fontId="4" type="noConversion"/>
  </si>
  <si>
    <t>梧州</t>
    <phoneticPr fontId="4" type="noConversion"/>
  </si>
  <si>
    <t>北海</t>
    <phoneticPr fontId="4" type="noConversion"/>
  </si>
  <si>
    <t>崇左</t>
    <phoneticPr fontId="4" type="noConversion"/>
  </si>
  <si>
    <t>来宾</t>
    <phoneticPr fontId="4" type="noConversion"/>
  </si>
  <si>
    <t>贺州</t>
    <phoneticPr fontId="4" type="noConversion"/>
  </si>
  <si>
    <t>防城港</t>
    <phoneticPr fontId="4" type="noConversion"/>
  </si>
  <si>
    <t>区网运</t>
    <phoneticPr fontId="4" type="noConversion"/>
  </si>
  <si>
    <t>区运支</t>
    <phoneticPr fontId="4" type="noConversion"/>
  </si>
  <si>
    <t>中国移动光传送网广西壮族自治区百色市本地传送网（含城域传送网）核心层</t>
    <phoneticPr fontId="10" type="noConversion"/>
  </si>
  <si>
    <t>桂永宏</t>
  </si>
  <si>
    <t>蒋黎红</t>
    <phoneticPr fontId="4" type="noConversion"/>
  </si>
  <si>
    <t>中国移动移动通信网电路域广西壮族自治区桂林市本地网关口局</t>
    <phoneticPr fontId="10" type="noConversion"/>
  </si>
  <si>
    <t>韦杰真</t>
    <phoneticPr fontId="10" type="noConversion"/>
  </si>
  <si>
    <t>李小晖</t>
    <phoneticPr fontId="4" type="noConversion"/>
  </si>
  <si>
    <t>覃素瑛</t>
    <phoneticPr fontId="4" type="noConversion"/>
  </si>
  <si>
    <t>肖娟</t>
    <phoneticPr fontId="4" type="noConversion"/>
  </si>
  <si>
    <t>中国移动信令网广西壮族自治区省内信令网</t>
    <phoneticPr fontId="10" type="noConversion"/>
  </si>
  <si>
    <t>中国移动光传送网广西壮族自治区南宁市本地传送网（含城域传送网）接入层</t>
    <phoneticPr fontId="4" type="noConversion"/>
  </si>
  <si>
    <t>中国移动光传送网广西壮族自治区桂林市本地传送网（含城域传送网）核心层</t>
    <phoneticPr fontId="10" type="noConversion"/>
  </si>
  <si>
    <t>中国移动移动通信网电路域广西自治区桂林市本地网核心交换网</t>
    <phoneticPr fontId="10" type="noConversion"/>
  </si>
  <si>
    <t>韦杰真</t>
    <phoneticPr fontId="10" type="noConversion"/>
  </si>
  <si>
    <t>梁献兰</t>
    <phoneticPr fontId="4" type="noConversion"/>
  </si>
  <si>
    <t>梁献兰</t>
    <phoneticPr fontId="4" type="noConversion"/>
  </si>
  <si>
    <t>曾鲁</t>
    <phoneticPr fontId="4" type="noConversion"/>
  </si>
  <si>
    <t>韦岚凤</t>
    <phoneticPr fontId="10" type="noConversion"/>
  </si>
  <si>
    <t>中国移动移动通信网电路域广西壮族自治区河池市本地网关口局</t>
    <phoneticPr fontId="10" type="noConversion"/>
  </si>
  <si>
    <t>黄艳姣</t>
    <phoneticPr fontId="10" type="noConversion"/>
  </si>
  <si>
    <t>黄艳姣</t>
    <phoneticPr fontId="10" type="noConversion"/>
  </si>
  <si>
    <t>兰世战</t>
    <phoneticPr fontId="4" type="noConversion"/>
  </si>
  <si>
    <t>陆晖</t>
    <phoneticPr fontId="4" type="noConversion"/>
  </si>
  <si>
    <t>黄甫光</t>
    <phoneticPr fontId="4" type="noConversion"/>
  </si>
  <si>
    <t>梁睿</t>
    <phoneticPr fontId="10" type="noConversion"/>
  </si>
  <si>
    <t>中国移动光传送网广西壮族自治区省内骨干传送网</t>
    <phoneticPr fontId="10" type="noConversion"/>
  </si>
  <si>
    <t>杨泳名</t>
    <phoneticPr fontId="4" type="noConversion"/>
  </si>
  <si>
    <t>覃文婷</t>
    <phoneticPr fontId="4" type="noConversion"/>
  </si>
  <si>
    <t>蔡宁</t>
    <phoneticPr fontId="4" type="noConversion"/>
  </si>
  <si>
    <t>中国移动移动通信网电路域广西壮族自治区省内长途网</t>
    <phoneticPr fontId="10" type="noConversion"/>
  </si>
  <si>
    <t>陆晖</t>
    <phoneticPr fontId="10" type="noConversion"/>
  </si>
  <si>
    <t>赖敏</t>
    <phoneticPr fontId="4" type="noConversion"/>
  </si>
  <si>
    <t>桂林渗透的高风险与弱口令通过备案方式整改</t>
    <phoneticPr fontId="4"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</si>
</sst>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2">
    <font>
      <sz val="11"/>
      <color theme="1"/>
      <name val="宋体"/>
      <family val="2"/>
      <scheme val="minor"/>
    </font>
    <font>
      <sz val="11"/>
      <color theme="1"/>
      <name val="宋体"/>
      <family val="2"/>
      <charset val="134"/>
      <scheme val="minor"/>
    </font>
    <font>
      <sz val="10"/>
      <name val="Arial"/>
      <family val="2"/>
    </font>
    <font>
      <sz val="10"/>
      <color indexed="9"/>
      <name val="黑体"/>
      <family val="3"/>
      <charset val="134"/>
    </font>
    <font>
      <sz val="9"/>
      <name val="宋体"/>
      <family val="3"/>
      <charset val="134"/>
      <scheme val="minor"/>
    </font>
    <font>
      <sz val="10"/>
      <color theme="1"/>
      <name val="宋体"/>
      <family val="3"/>
      <charset val="134"/>
    </font>
    <font>
      <sz val="9"/>
      <name val="宋体"/>
      <family val="2"/>
      <charset val="134"/>
      <scheme val="minor"/>
    </font>
    <font>
      <sz val="10"/>
      <name val="宋体"/>
      <family val="3"/>
      <charset val="134"/>
    </font>
    <font>
      <sz val="12"/>
      <name val="宋体"/>
      <family val="3"/>
      <charset val="134"/>
    </font>
    <font>
      <sz val="10"/>
      <color theme="1"/>
      <name val="Arial"/>
      <family val="2"/>
    </font>
    <font>
      <sz val="9"/>
      <name val="宋体"/>
      <family val="3"/>
      <charset val="134"/>
    </font>
    <font>
      <sz val="9"/>
      <color theme="1"/>
      <name val="Microsoft Yahei"/>
      <family val="2"/>
      <charset val="134"/>
    </font>
  </fonts>
  <fills count="9">
    <fill>
      <patternFill patternType="none"/>
    </fill>
    <fill>
      <patternFill patternType="gray125"/>
    </fill>
    <fill>
      <patternFill patternType="solid">
        <fgColor rgb="FF0070C0"/>
        <bgColor indexed="64"/>
      </patternFill>
    </fill>
    <fill>
      <patternFill patternType="solid">
        <fgColor rgb="FFFFD966"/>
        <bgColor indexed="64"/>
      </patternFill>
    </fill>
    <fill>
      <patternFill patternType="solid">
        <fgColor rgb="FF92D050"/>
        <bgColor indexed="64"/>
      </patternFill>
    </fill>
    <fill>
      <patternFill patternType="solid">
        <fgColor rgb="FF00B050"/>
        <bgColor indexed="64"/>
      </patternFill>
    </fill>
    <fill>
      <patternFill patternType="solid">
        <fgColor rgb="FFFFFF00"/>
        <bgColor indexed="64"/>
      </patternFill>
    </fill>
    <fill>
      <patternFill patternType="solid">
        <fgColor rgb="FFFF0000"/>
        <bgColor indexed="64"/>
      </patternFill>
    </fill>
    <fill>
      <patternFill patternType="solid">
        <fgColor rgb="FF00B0F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21">
    <xf numFmtId="0" fontId="0" fillId="0" borderId="0"/>
    <xf numFmtId="0" fontId="2" fillId="0" borderId="0"/>
    <xf numFmtId="0" fontId="1" fillId="0" borderId="0">
      <alignment vertical="center"/>
    </xf>
    <xf numFmtId="0" fontId="2" fillId="0" borderId="0"/>
    <xf numFmtId="0" fontId="7" fillId="0" borderId="0"/>
    <xf numFmtId="0" fontId="7" fillId="0" borderId="0"/>
    <xf numFmtId="0" fontId="7" fillId="0" borderId="0"/>
    <xf numFmtId="0" fontId="7" fillId="0" borderId="0"/>
    <xf numFmtId="0" fontId="8" fillId="0" borderId="0">
      <alignment vertical="center"/>
    </xf>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2" fillId="0" borderId="0"/>
    <xf numFmtId="0" fontId="7" fillId="0" borderId="0"/>
    <xf numFmtId="0" fontId="7" fillId="0" borderId="0"/>
    <xf numFmtId="0" fontId="7" fillId="0" borderId="0"/>
  </cellStyleXfs>
  <cellXfs count="95">
    <xf numFmtId="0" fontId="0" fillId="0" borderId="0" xfId="0"/>
    <xf numFmtId="0" fontId="0" fillId="0" borderId="0" xfId="0" applyAlignment="1">
      <alignment horizontal="center"/>
    </xf>
    <xf numFmtId="0" fontId="5" fillId="5" borderId="1" xfId="0" applyFont="1" applyFill="1" applyBorder="1" applyAlignment="1">
      <alignment horizontal="left" vertical="center" wrapText="1"/>
    </xf>
    <xf numFmtId="0" fontId="2" fillId="0" borderId="1" xfId="1" applyFill="1" applyBorder="1" applyAlignment="1">
      <alignment horizontal="center" vertical="center" wrapText="1"/>
    </xf>
    <xf numFmtId="0" fontId="7" fillId="0" borderId="1" xfId="3" applyFont="1" applyFill="1" applyBorder="1" applyAlignment="1">
      <alignment horizontal="center" vertical="center"/>
    </xf>
    <xf numFmtId="0" fontId="2" fillId="0" borderId="1" xfId="3" applyFill="1" applyBorder="1" applyAlignment="1">
      <alignment horizontal="center" vertical="center"/>
    </xf>
    <xf numFmtId="10" fontId="7" fillId="0" borderId="1" xfId="4" applyNumberFormat="1" applyBorder="1" applyAlignment="1">
      <alignment horizontal="center" vertical="center"/>
    </xf>
    <xf numFmtId="0" fontId="9" fillId="0" borderId="1" xfId="0" applyFont="1" applyFill="1" applyBorder="1" applyAlignment="1">
      <alignment horizontal="center" wrapText="1"/>
    </xf>
    <xf numFmtId="0" fontId="5" fillId="0" borderId="1" xfId="0" applyFont="1" applyFill="1" applyBorder="1" applyAlignment="1">
      <alignment horizontal="center" wrapText="1"/>
    </xf>
    <xf numFmtId="0" fontId="7" fillId="0" borderId="1" xfId="5" applyBorder="1" applyAlignment="1">
      <alignment horizontal="center" wrapText="1"/>
    </xf>
    <xf numFmtId="0" fontId="0" fillId="0" borderId="1" xfId="0" applyBorder="1" applyAlignment="1">
      <alignment horizontal="center" vertical="center"/>
    </xf>
    <xf numFmtId="0" fontId="7" fillId="6" borderId="1" xfId="4" applyFill="1" applyBorder="1" applyAlignment="1">
      <alignment horizontal="center" vertical="center"/>
    </xf>
    <xf numFmtId="0" fontId="7" fillId="0" borderId="1" xfId="17" applyFont="1" applyFill="1" applyBorder="1" applyAlignment="1">
      <alignment horizontal="center" vertical="center"/>
    </xf>
    <xf numFmtId="0" fontId="2" fillId="0" borderId="1" xfId="17" applyFill="1" applyBorder="1" applyAlignment="1">
      <alignment horizontal="center" vertical="center"/>
    </xf>
    <xf numFmtId="0" fontId="11" fillId="0" borderId="1" xfId="0" applyFont="1" applyFill="1" applyBorder="1" applyAlignment="1">
      <alignment horizontal="center" wrapText="1"/>
    </xf>
    <xf numFmtId="0" fontId="9" fillId="0" borderId="1" xfId="0" applyFont="1" applyFill="1" applyBorder="1" applyAlignment="1">
      <alignment horizontal="center" vertical="center" wrapText="1"/>
    </xf>
    <xf numFmtId="0" fontId="0" fillId="0" borderId="1" xfId="0" applyFill="1" applyBorder="1" applyAlignment="1">
      <alignment horizontal="center" vertical="center" wrapText="1"/>
    </xf>
    <xf numFmtId="0" fontId="5" fillId="0" borderId="1" xfId="17" applyFont="1" applyFill="1" applyBorder="1" applyAlignment="1">
      <alignment horizontal="center" vertical="center"/>
    </xf>
    <xf numFmtId="0" fontId="9" fillId="0" borderId="1" xfId="17" applyFont="1" applyFill="1" applyBorder="1" applyAlignment="1">
      <alignment horizontal="center" vertical="center"/>
    </xf>
    <xf numFmtId="0" fontId="0" fillId="0" borderId="0" xfId="0" applyFill="1" applyAlignment="1">
      <alignment horizontal="center"/>
    </xf>
    <xf numFmtId="0" fontId="9" fillId="0" borderId="1" xfId="1" applyFont="1" applyFill="1" applyBorder="1" applyAlignment="1">
      <alignment horizontal="center" wrapText="1"/>
    </xf>
    <xf numFmtId="0" fontId="7" fillId="0" borderId="1" xfId="11" applyBorder="1" applyAlignment="1">
      <alignment horizontal="center" wrapText="1"/>
    </xf>
    <xf numFmtId="0" fontId="7" fillId="0" borderId="1" xfId="13" applyFill="1" applyBorder="1" applyAlignment="1">
      <alignment horizontal="center" wrapText="1"/>
    </xf>
    <xf numFmtId="0" fontId="0" fillId="0" borderId="0" xfId="0" applyAlignment="1">
      <alignment horizontal="center"/>
    </xf>
    <xf numFmtId="0" fontId="0" fillId="0" borderId="0" xfId="0" applyAlignment="1">
      <alignment horizontal="center"/>
    </xf>
    <xf numFmtId="0" fontId="7" fillId="0" borderId="1" xfId="4" applyFill="1" applyBorder="1" applyAlignment="1">
      <alignment horizontal="center" vertical="center"/>
    </xf>
    <xf numFmtId="0" fontId="2" fillId="0" borderId="1" xfId="3" applyFont="1" applyFill="1" applyBorder="1" applyAlignment="1">
      <alignment horizontal="center" vertical="center"/>
    </xf>
    <xf numFmtId="0" fontId="0" fillId="0" borderId="1" xfId="0" applyBorder="1" applyAlignment="1">
      <alignment horizontal="center" vertical="center" wrapText="1"/>
    </xf>
    <xf numFmtId="0" fontId="7" fillId="0" borderId="1" xfId="3" applyFont="1" applyBorder="1" applyAlignment="1">
      <alignment horizontal="center" vertical="center"/>
    </xf>
    <xf numFmtId="0" fontId="2" fillId="0" borderId="1" xfId="3" applyBorder="1" applyAlignment="1">
      <alignment horizontal="center" vertical="center"/>
    </xf>
    <xf numFmtId="0" fontId="0" fillId="0" borderId="1" xfId="0" applyBorder="1" applyAlignment="1">
      <alignment horizontal="center" wrapText="1"/>
    </xf>
    <xf numFmtId="0" fontId="2" fillId="0" borderId="1" xfId="3" applyFill="1" applyBorder="1" applyAlignment="1">
      <alignment horizontal="left" vertical="center"/>
    </xf>
    <xf numFmtId="0" fontId="7" fillId="0" borderId="1" xfId="6" applyFill="1" applyBorder="1" applyAlignment="1">
      <alignment horizontal="center" vertical="center"/>
    </xf>
    <xf numFmtId="0" fontId="8" fillId="0" borderId="1" xfId="8" applyFill="1" applyBorder="1" applyAlignment="1">
      <alignment horizontal="center" vertical="center"/>
    </xf>
    <xf numFmtId="0" fontId="7" fillId="0" borderId="1" xfId="9" applyFill="1" applyBorder="1" applyAlignment="1">
      <alignment horizontal="center" vertical="center"/>
    </xf>
    <xf numFmtId="0" fontId="7" fillId="0" borderId="1" xfId="10" applyFill="1" applyBorder="1" applyAlignment="1">
      <alignment horizontal="center" vertical="center"/>
    </xf>
    <xf numFmtId="0" fontId="7" fillId="0" borderId="1" xfId="12" applyFill="1" applyBorder="1" applyAlignment="1">
      <alignment horizontal="center" vertical="center"/>
    </xf>
    <xf numFmtId="0" fontId="7" fillId="0" borderId="1" xfId="14" applyFill="1" applyBorder="1" applyAlignment="1">
      <alignment horizontal="center" vertical="center"/>
    </xf>
    <xf numFmtId="0" fontId="7" fillId="0" borderId="1" xfId="15" applyFill="1" applyBorder="1" applyAlignment="1">
      <alignment horizontal="center" vertical="center"/>
    </xf>
    <xf numFmtId="0" fontId="7" fillId="0" borderId="1" xfId="16" applyFill="1" applyBorder="1" applyAlignment="1">
      <alignment horizontal="center" vertical="center"/>
    </xf>
    <xf numFmtId="0" fontId="2" fillId="0" borderId="1" xfId="17" applyFill="1" applyBorder="1" applyAlignment="1">
      <alignment horizontal="left" vertical="center"/>
    </xf>
    <xf numFmtId="10" fontId="7" fillId="5" borderId="1" xfId="4" applyNumberFormat="1" applyFill="1" applyBorder="1" applyAlignment="1">
      <alignment horizontal="center" vertical="center"/>
    </xf>
    <xf numFmtId="0" fontId="7" fillId="0" borderId="1" xfId="18" applyFill="1" applyBorder="1" applyAlignment="1">
      <alignment horizontal="center" vertical="center"/>
    </xf>
    <xf numFmtId="0" fontId="7" fillId="0" borderId="1" xfId="19" applyFill="1" applyBorder="1" applyAlignment="1">
      <alignment horizontal="center" vertical="center"/>
    </xf>
    <xf numFmtId="0" fontId="2" fillId="7" borderId="1" xfId="3" applyFill="1" applyBorder="1" applyAlignment="1">
      <alignment horizontal="left" vertical="center"/>
    </xf>
    <xf numFmtId="0" fontId="9" fillId="0" borderId="1" xfId="0" applyFont="1" applyFill="1" applyBorder="1" applyAlignment="1">
      <alignment horizontal="left" wrapText="1"/>
    </xf>
    <xf numFmtId="0" fontId="5" fillId="0" borderId="1" xfId="0" applyFont="1" applyFill="1" applyBorder="1" applyAlignment="1">
      <alignment horizontal="left" wrapText="1"/>
    </xf>
    <xf numFmtId="10" fontId="0" fillId="0" borderId="1" xfId="0" applyNumberFormat="1" applyFill="1" applyBorder="1" applyAlignment="1">
      <alignment horizontal="center" vertical="center"/>
    </xf>
    <xf numFmtId="0" fontId="0" fillId="0" borderId="1" xfId="0" applyBorder="1" applyAlignment="1">
      <alignment horizontal="center"/>
    </xf>
    <xf numFmtId="0" fontId="7" fillId="0" borderId="1" xfId="20" applyBorder="1" applyAlignment="1">
      <alignment horizontal="center" vertical="center"/>
    </xf>
    <xf numFmtId="0" fontId="2" fillId="5" borderId="1" xfId="17" applyFill="1" applyBorder="1" applyAlignment="1">
      <alignment horizontal="left" vertical="center"/>
    </xf>
    <xf numFmtId="0" fontId="7" fillId="5" borderId="1" xfId="17" applyFont="1" applyFill="1" applyBorder="1" applyAlignment="1">
      <alignment horizontal="left" vertical="center"/>
    </xf>
    <xf numFmtId="0" fontId="9" fillId="5" borderId="1" xfId="0" applyFont="1" applyFill="1" applyBorder="1" applyAlignment="1">
      <alignment horizontal="center" wrapText="1"/>
    </xf>
    <xf numFmtId="0" fontId="2" fillId="5" borderId="1" xfId="3" applyFill="1" applyBorder="1" applyAlignment="1">
      <alignment horizontal="left" vertical="center"/>
    </xf>
    <xf numFmtId="0" fontId="9" fillId="5" borderId="1" xfId="0" applyFont="1" applyFill="1" applyBorder="1" applyAlignment="1">
      <alignment horizontal="left" wrapText="1"/>
    </xf>
    <xf numFmtId="0" fontId="5" fillId="5" borderId="1" xfId="0" applyFont="1" applyFill="1" applyBorder="1" applyAlignment="1">
      <alignment horizontal="left" wrapText="1"/>
    </xf>
    <xf numFmtId="0" fontId="5" fillId="5" borderId="1" xfId="0" applyFont="1" applyFill="1" applyBorder="1" applyAlignment="1">
      <alignment horizontal="center" wrapText="1"/>
    </xf>
    <xf numFmtId="0" fontId="5" fillId="7" borderId="1" xfId="0" applyFont="1" applyFill="1" applyBorder="1" applyAlignment="1">
      <alignment horizontal="center" wrapText="1"/>
    </xf>
    <xf numFmtId="0" fontId="5" fillId="3" borderId="1" xfId="2" applyFont="1" applyFill="1" applyBorder="1" applyAlignment="1">
      <alignment horizontal="center" vertical="center" wrapText="1"/>
    </xf>
    <xf numFmtId="0" fontId="5" fillId="4" borderId="1" xfId="0" applyFont="1" applyFill="1" applyBorder="1" applyAlignment="1">
      <alignment horizontal="center" vertical="center" wrapText="1"/>
    </xf>
    <xf numFmtId="0" fontId="5" fillId="5" borderId="1" xfId="0" applyFont="1" applyFill="1" applyBorder="1" applyAlignment="1">
      <alignment horizontal="center" vertical="center" wrapText="1"/>
    </xf>
    <xf numFmtId="0" fontId="0" fillId="0" borderId="1" xfId="0" applyBorder="1" applyAlignment="1">
      <alignment horizontal="center" wrapText="1"/>
    </xf>
    <xf numFmtId="0" fontId="7" fillId="0" borderId="1" xfId="7" applyBorder="1" applyAlignment="1">
      <alignment horizontal="center" wrapText="1"/>
    </xf>
    <xf numFmtId="0" fontId="0" fillId="7" borderId="1" xfId="0" applyFill="1" applyBorder="1" applyAlignment="1">
      <alignment horizontal="center" wrapText="1"/>
    </xf>
    <xf numFmtId="0" fontId="0" fillId="0" borderId="1" xfId="0" applyBorder="1" applyAlignment="1">
      <alignment horizontal="center" vertical="center"/>
    </xf>
    <xf numFmtId="0" fontId="0" fillId="0" borderId="4" xfId="0" applyFill="1" applyBorder="1" applyAlignment="1">
      <alignment horizontal="center" vertical="center"/>
    </xf>
    <xf numFmtId="0" fontId="2" fillId="8" borderId="1" xfId="3" applyFill="1" applyBorder="1" applyAlignment="1">
      <alignment horizontal="left" vertical="center" wrapText="1"/>
    </xf>
    <xf numFmtId="0" fontId="0" fillId="0" borderId="0" xfId="0" applyAlignment="1">
      <alignment horizontal="center"/>
    </xf>
    <xf numFmtId="0" fontId="3" fillId="2" borderId="1" xfId="1" applyFont="1" applyFill="1" applyBorder="1" applyAlignment="1">
      <alignment horizontal="center" vertical="center" wrapText="1"/>
    </xf>
    <xf numFmtId="0" fontId="0" fillId="0" borderId="1" xfId="0" applyBorder="1" applyAlignment="1">
      <alignment horizontal="center" wrapText="1"/>
    </xf>
    <xf numFmtId="0" fontId="7" fillId="5" borderId="1" xfId="3" applyFont="1" applyFill="1" applyBorder="1" applyAlignment="1">
      <alignment horizontal="left" vertical="center"/>
    </xf>
    <xf numFmtId="0" fontId="0" fillId="0" borderId="1" xfId="0" applyBorder="1" applyAlignment="1">
      <alignment horizontal="center" vertical="center"/>
    </xf>
    <xf numFmtId="10" fontId="5" fillId="5" borderId="1" xfId="4" applyNumberFormat="1" applyFont="1" applyFill="1" applyBorder="1" applyAlignment="1">
      <alignment horizontal="center" vertical="center"/>
    </xf>
    <xf numFmtId="0" fontId="0" fillId="0" borderId="1" xfId="0" applyBorder="1" applyAlignment="1">
      <alignment horizontal="center" wrapText="1"/>
    </xf>
    <xf numFmtId="0" fontId="2" fillId="6" borderId="1" xfId="3" applyFill="1" applyBorder="1" applyAlignment="1">
      <alignment horizontal="left" vertical="center"/>
    </xf>
    <xf numFmtId="0" fontId="0" fillId="0" borderId="1" xfId="0" applyFill="1" applyBorder="1" applyAlignment="1">
      <alignment horizontal="center" wrapText="1"/>
    </xf>
    <xf numFmtId="0" fontId="5" fillId="6" borderId="1" xfId="0" applyFont="1" applyFill="1" applyBorder="1" applyAlignment="1">
      <alignment horizontal="left" wrapText="1"/>
    </xf>
    <xf numFmtId="0" fontId="0" fillId="0" borderId="1" xfId="0" applyFill="1" applyBorder="1" applyAlignment="1">
      <alignment horizontal="center" vertical="center"/>
    </xf>
    <xf numFmtId="0" fontId="9" fillId="6" borderId="1" xfId="17" applyFont="1" applyFill="1" applyBorder="1" applyAlignment="1">
      <alignment horizontal="left" vertical="center"/>
    </xf>
    <xf numFmtId="0" fontId="2" fillId="6" borderId="1" xfId="17" applyFill="1" applyBorder="1" applyAlignment="1">
      <alignment horizontal="left" vertical="center"/>
    </xf>
    <xf numFmtId="0" fontId="0" fillId="6" borderId="1" xfId="0" applyFill="1" applyBorder="1" applyAlignment="1">
      <alignment horizontal="center" vertical="center"/>
    </xf>
    <xf numFmtId="0" fontId="9" fillId="6" borderId="1" xfId="0" applyFont="1" applyFill="1" applyBorder="1" applyAlignment="1">
      <alignment horizontal="left" wrapText="1"/>
    </xf>
    <xf numFmtId="0" fontId="0" fillId="0" borderId="1" xfId="0" applyBorder="1" applyAlignment="1">
      <alignment horizontal="center" vertical="center"/>
    </xf>
    <xf numFmtId="0" fontId="0" fillId="0" borderId="2" xfId="0" applyBorder="1" applyAlignment="1">
      <alignment horizontal="center"/>
    </xf>
    <xf numFmtId="0" fontId="0" fillId="0" borderId="0" xfId="0" applyBorder="1" applyAlignment="1">
      <alignment horizontal="center"/>
    </xf>
    <xf numFmtId="0" fontId="0" fillId="0" borderId="1" xfId="0" applyBorder="1" applyAlignment="1">
      <alignment horizontal="center" wrapText="1"/>
    </xf>
    <xf numFmtId="0" fontId="5" fillId="3" borderId="1" xfId="2" applyFont="1" applyFill="1" applyBorder="1" applyAlignment="1">
      <alignment horizontal="center" vertical="center" wrapText="1"/>
    </xf>
    <xf numFmtId="0" fontId="5" fillId="4" borderId="1" xfId="0" applyFont="1" applyFill="1" applyBorder="1" applyAlignment="1">
      <alignment horizontal="center" vertical="center" wrapText="1"/>
    </xf>
    <xf numFmtId="0" fontId="5" fillId="5" borderId="1" xfId="0" applyFont="1" applyFill="1" applyBorder="1" applyAlignment="1">
      <alignment horizontal="center" vertical="center" wrapText="1"/>
    </xf>
    <xf numFmtId="0" fontId="3" fillId="2" borderId="1" xfId="1" applyFont="1" applyFill="1" applyBorder="1" applyAlignment="1">
      <alignment horizontal="center" vertical="center" wrapText="1"/>
    </xf>
    <xf numFmtId="0" fontId="7" fillId="0" borderId="3" xfId="1" applyFont="1" applyFill="1" applyBorder="1" applyAlignment="1">
      <alignment horizontal="center" vertical="center" wrapText="1"/>
    </xf>
    <xf numFmtId="0" fontId="2" fillId="0" borderId="4" xfId="1" applyFill="1" applyBorder="1" applyAlignment="1">
      <alignment horizontal="center" vertical="center" wrapText="1"/>
    </xf>
    <xf numFmtId="0" fontId="2" fillId="0" borderId="5" xfId="1" applyFill="1" applyBorder="1" applyAlignment="1">
      <alignment horizontal="center" vertical="center" wrapText="1"/>
    </xf>
    <xf numFmtId="0" fontId="3" fillId="2" borderId="3" xfId="1" applyFont="1" applyFill="1" applyBorder="1" applyAlignment="1">
      <alignment horizontal="center" vertical="center" wrapText="1"/>
    </xf>
    <xf numFmtId="0" fontId="3" fillId="2" borderId="5" xfId="1" applyFont="1" applyFill="1" applyBorder="1" applyAlignment="1">
      <alignment horizontal="center" vertical="center" wrapText="1"/>
    </xf>
  </cellXfs>
  <cellStyles count="21">
    <cellStyle name="常规" xfId="0" builtinId="0"/>
    <cellStyle name="常规 10 2 2 2 2" xfId="8"/>
    <cellStyle name="常规 2" xfId="1"/>
    <cellStyle name="常规 2 14" xfId="3"/>
    <cellStyle name="常规 2 2 13" xfId="17"/>
    <cellStyle name="常规 3" xfId="2"/>
    <cellStyle name="常规 60" xfId="11"/>
    <cellStyle name="常规 61" xfId="13"/>
    <cellStyle name="常规 62" xfId="7"/>
    <cellStyle name="常规 63" xfId="5"/>
    <cellStyle name="常规 64" xfId="10"/>
    <cellStyle name="常规 65" xfId="12"/>
    <cellStyle name="常规 66" xfId="19"/>
    <cellStyle name="常规 67" xfId="18"/>
    <cellStyle name="常规 68" xfId="14"/>
    <cellStyle name="常规 69" xfId="15"/>
    <cellStyle name="常规 70" xfId="16"/>
    <cellStyle name="常规 71" xfId="4"/>
    <cellStyle name="常规 71 2" xfId="20"/>
    <cellStyle name="常规 72" xfId="9"/>
    <cellStyle name="常规 73" xfId="6"/>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zh-CN" altLang="en-US"/>
              <a:t>广西移动二三级系统安全检查发现漏洞数及整改情况</a:t>
            </a:r>
          </a:p>
        </c:rich>
      </c:tx>
      <c:layout/>
      <c:overlay val="0"/>
      <c:spPr>
        <a:noFill/>
        <a:ln>
          <a:noFill/>
        </a:ln>
        <a:effectLst/>
      </c:spPr>
    </c:title>
    <c:autoTitleDeleted val="0"/>
    <c:plotArea>
      <c:layout/>
      <c:barChart>
        <c:barDir val="col"/>
        <c:grouping val="clustered"/>
        <c:varyColors val="0"/>
        <c:ser>
          <c:idx val="0"/>
          <c:order val="0"/>
          <c:tx>
            <c:strRef>
              <c:f>责任单位整改情况展示图!$B$2</c:f>
              <c:strCache>
                <c:ptCount val="1"/>
                <c:pt idx="0">
                  <c:v>高风险</c:v>
                </c:pt>
              </c:strCache>
            </c:strRef>
          </c:tx>
          <c:spPr>
            <a:solidFill>
              <a:schemeClr val="accent1"/>
            </a:solidFill>
            <a:ln>
              <a:noFill/>
            </a:ln>
            <a:effectLst/>
          </c:spPr>
          <c:invertIfNegative val="0"/>
          <c:cat>
            <c:strRef>
              <c:f>责任单位整改情况展示图!$A$3:$A$18</c:f>
              <c:strCache>
                <c:ptCount val="16"/>
                <c:pt idx="0">
                  <c:v>南宁</c:v>
                </c:pt>
                <c:pt idx="1">
                  <c:v>桂林</c:v>
                </c:pt>
                <c:pt idx="2">
                  <c:v>柳州</c:v>
                </c:pt>
                <c:pt idx="3">
                  <c:v>玉林</c:v>
                </c:pt>
                <c:pt idx="4">
                  <c:v>百色</c:v>
                </c:pt>
                <c:pt idx="5">
                  <c:v>河池</c:v>
                </c:pt>
                <c:pt idx="6">
                  <c:v>贵港</c:v>
                </c:pt>
                <c:pt idx="7">
                  <c:v>钦州</c:v>
                </c:pt>
                <c:pt idx="8">
                  <c:v>梧州</c:v>
                </c:pt>
                <c:pt idx="9">
                  <c:v>北海</c:v>
                </c:pt>
                <c:pt idx="10">
                  <c:v>崇左</c:v>
                </c:pt>
                <c:pt idx="11">
                  <c:v>来宾</c:v>
                </c:pt>
                <c:pt idx="12">
                  <c:v>贺州</c:v>
                </c:pt>
                <c:pt idx="13">
                  <c:v>防城港</c:v>
                </c:pt>
                <c:pt idx="14">
                  <c:v>区网运</c:v>
                </c:pt>
                <c:pt idx="15">
                  <c:v>区运支</c:v>
                </c:pt>
              </c:strCache>
            </c:strRef>
          </c:cat>
          <c:val>
            <c:numRef>
              <c:f>责任单位整改情况展示图!$B$3:$B$18</c:f>
              <c:numCache>
                <c:formatCode>General</c:formatCode>
                <c:ptCount val="16"/>
                <c:pt idx="0">
                  <c:v>344</c:v>
                </c:pt>
                <c:pt idx="1">
                  <c:v>109</c:v>
                </c:pt>
                <c:pt idx="2">
                  <c:v>406</c:v>
                </c:pt>
                <c:pt idx="3">
                  <c:v>43</c:v>
                </c:pt>
                <c:pt idx="4">
                  <c:v>259</c:v>
                </c:pt>
                <c:pt idx="5">
                  <c:v>142</c:v>
                </c:pt>
                <c:pt idx="6">
                  <c:v>195</c:v>
                </c:pt>
                <c:pt idx="7">
                  <c:v>102</c:v>
                </c:pt>
                <c:pt idx="8">
                  <c:v>7</c:v>
                </c:pt>
                <c:pt idx="9">
                  <c:v>9</c:v>
                </c:pt>
                <c:pt idx="10">
                  <c:v>14</c:v>
                </c:pt>
                <c:pt idx="11">
                  <c:v>32</c:v>
                </c:pt>
                <c:pt idx="12">
                  <c:v>5</c:v>
                </c:pt>
                <c:pt idx="13">
                  <c:v>9</c:v>
                </c:pt>
                <c:pt idx="14">
                  <c:v>616</c:v>
                </c:pt>
                <c:pt idx="15">
                  <c:v>12</c:v>
                </c:pt>
              </c:numCache>
            </c:numRef>
          </c:val>
        </c:ser>
        <c:ser>
          <c:idx val="1"/>
          <c:order val="1"/>
          <c:tx>
            <c:strRef>
              <c:f>责任单位整改情况展示图!$C$2</c:f>
              <c:strCache>
                <c:ptCount val="1"/>
                <c:pt idx="0">
                  <c:v>中风险</c:v>
                </c:pt>
              </c:strCache>
            </c:strRef>
          </c:tx>
          <c:spPr>
            <a:solidFill>
              <a:schemeClr val="accent2"/>
            </a:solidFill>
            <a:ln>
              <a:noFill/>
            </a:ln>
            <a:effectLst/>
          </c:spPr>
          <c:invertIfNegative val="0"/>
          <c:cat>
            <c:strRef>
              <c:f>责任单位整改情况展示图!$A$3:$A$18</c:f>
              <c:strCache>
                <c:ptCount val="16"/>
                <c:pt idx="0">
                  <c:v>南宁</c:v>
                </c:pt>
                <c:pt idx="1">
                  <c:v>桂林</c:v>
                </c:pt>
                <c:pt idx="2">
                  <c:v>柳州</c:v>
                </c:pt>
                <c:pt idx="3">
                  <c:v>玉林</c:v>
                </c:pt>
                <c:pt idx="4">
                  <c:v>百色</c:v>
                </c:pt>
                <c:pt idx="5">
                  <c:v>河池</c:v>
                </c:pt>
                <c:pt idx="6">
                  <c:v>贵港</c:v>
                </c:pt>
                <c:pt idx="7">
                  <c:v>钦州</c:v>
                </c:pt>
                <c:pt idx="8">
                  <c:v>梧州</c:v>
                </c:pt>
                <c:pt idx="9">
                  <c:v>北海</c:v>
                </c:pt>
                <c:pt idx="10">
                  <c:v>崇左</c:v>
                </c:pt>
                <c:pt idx="11">
                  <c:v>来宾</c:v>
                </c:pt>
                <c:pt idx="12">
                  <c:v>贺州</c:v>
                </c:pt>
                <c:pt idx="13">
                  <c:v>防城港</c:v>
                </c:pt>
                <c:pt idx="14">
                  <c:v>区网运</c:v>
                </c:pt>
                <c:pt idx="15">
                  <c:v>区运支</c:v>
                </c:pt>
              </c:strCache>
            </c:strRef>
          </c:cat>
          <c:val>
            <c:numRef>
              <c:f>责任单位整改情况展示图!$C$3:$C$18</c:f>
              <c:numCache>
                <c:formatCode>General</c:formatCode>
                <c:ptCount val="16"/>
                <c:pt idx="0">
                  <c:v>988</c:v>
                </c:pt>
                <c:pt idx="1">
                  <c:v>314</c:v>
                </c:pt>
                <c:pt idx="2">
                  <c:v>1282</c:v>
                </c:pt>
                <c:pt idx="3">
                  <c:v>152</c:v>
                </c:pt>
                <c:pt idx="4">
                  <c:v>642</c:v>
                </c:pt>
                <c:pt idx="5">
                  <c:v>487</c:v>
                </c:pt>
                <c:pt idx="6">
                  <c:v>761</c:v>
                </c:pt>
                <c:pt idx="7">
                  <c:v>489</c:v>
                </c:pt>
                <c:pt idx="8">
                  <c:v>136</c:v>
                </c:pt>
                <c:pt idx="9">
                  <c:v>40</c:v>
                </c:pt>
                <c:pt idx="10">
                  <c:v>22</c:v>
                </c:pt>
                <c:pt idx="11">
                  <c:v>55</c:v>
                </c:pt>
                <c:pt idx="12">
                  <c:v>36</c:v>
                </c:pt>
                <c:pt idx="13">
                  <c:v>26</c:v>
                </c:pt>
                <c:pt idx="14">
                  <c:v>2008</c:v>
                </c:pt>
                <c:pt idx="15">
                  <c:v>309</c:v>
                </c:pt>
              </c:numCache>
            </c:numRef>
          </c:val>
        </c:ser>
        <c:dLbls>
          <c:showLegendKey val="0"/>
          <c:showVal val="0"/>
          <c:showCatName val="0"/>
          <c:showSerName val="0"/>
          <c:showPercent val="0"/>
          <c:showBubbleSize val="0"/>
        </c:dLbls>
        <c:gapWidth val="219"/>
        <c:axId val="330992680"/>
        <c:axId val="330991112"/>
      </c:barChart>
      <c:lineChart>
        <c:grouping val="standard"/>
        <c:varyColors val="0"/>
        <c:ser>
          <c:idx val="2"/>
          <c:order val="2"/>
          <c:tx>
            <c:strRef>
              <c:f>责任单位整改情况展示图!$D$2</c:f>
              <c:strCache>
                <c:ptCount val="1"/>
                <c:pt idx="0">
                  <c:v>高风险整改率</c:v>
                </c:pt>
              </c:strCache>
            </c:strRef>
          </c:tx>
          <c:spPr>
            <a:ln w="28575" cap="rnd">
              <a:solidFill>
                <a:schemeClr val="accent3"/>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责任单位整改情况展示图!$A$3:$A$18</c:f>
              <c:strCache>
                <c:ptCount val="16"/>
                <c:pt idx="0">
                  <c:v>南宁</c:v>
                </c:pt>
                <c:pt idx="1">
                  <c:v>桂林</c:v>
                </c:pt>
                <c:pt idx="2">
                  <c:v>柳州</c:v>
                </c:pt>
                <c:pt idx="3">
                  <c:v>玉林</c:v>
                </c:pt>
                <c:pt idx="4">
                  <c:v>百色</c:v>
                </c:pt>
                <c:pt idx="5">
                  <c:v>河池</c:v>
                </c:pt>
                <c:pt idx="6">
                  <c:v>贵港</c:v>
                </c:pt>
                <c:pt idx="7">
                  <c:v>钦州</c:v>
                </c:pt>
                <c:pt idx="8">
                  <c:v>梧州</c:v>
                </c:pt>
                <c:pt idx="9">
                  <c:v>北海</c:v>
                </c:pt>
                <c:pt idx="10">
                  <c:v>崇左</c:v>
                </c:pt>
                <c:pt idx="11">
                  <c:v>来宾</c:v>
                </c:pt>
                <c:pt idx="12">
                  <c:v>贺州</c:v>
                </c:pt>
                <c:pt idx="13">
                  <c:v>防城港</c:v>
                </c:pt>
                <c:pt idx="14">
                  <c:v>区网运</c:v>
                </c:pt>
                <c:pt idx="15">
                  <c:v>区运支</c:v>
                </c:pt>
              </c:strCache>
            </c:strRef>
          </c:cat>
          <c:val>
            <c:numRef>
              <c:f>责任单位整改情况展示图!$D$3:$D$18</c:f>
              <c:numCache>
                <c:formatCode>0.00%</c:formatCode>
                <c:ptCount val="16"/>
                <c:pt idx="0">
                  <c:v>1</c:v>
                </c:pt>
                <c:pt idx="1">
                  <c:v>1</c:v>
                </c:pt>
                <c:pt idx="2">
                  <c:v>0.72660098522167482</c:v>
                </c:pt>
                <c:pt idx="3">
                  <c:v>1</c:v>
                </c:pt>
                <c:pt idx="4">
                  <c:v>1</c:v>
                </c:pt>
                <c:pt idx="5">
                  <c:v>1</c:v>
                </c:pt>
                <c:pt idx="6">
                  <c:v>1</c:v>
                </c:pt>
                <c:pt idx="7">
                  <c:v>1</c:v>
                </c:pt>
                <c:pt idx="8">
                  <c:v>1</c:v>
                </c:pt>
                <c:pt idx="9">
                  <c:v>1</c:v>
                </c:pt>
                <c:pt idx="10">
                  <c:v>1</c:v>
                </c:pt>
                <c:pt idx="11">
                  <c:v>1</c:v>
                </c:pt>
                <c:pt idx="12">
                  <c:v>1</c:v>
                </c:pt>
                <c:pt idx="13">
                  <c:v>1</c:v>
                </c:pt>
                <c:pt idx="14">
                  <c:v>0.82792207792207795</c:v>
                </c:pt>
                <c:pt idx="15">
                  <c:v>1</c:v>
                </c:pt>
              </c:numCache>
            </c:numRef>
          </c:val>
          <c:smooth val="0"/>
        </c:ser>
        <c:ser>
          <c:idx val="3"/>
          <c:order val="3"/>
          <c:tx>
            <c:strRef>
              <c:f>责任单位整改情况展示图!$E$2</c:f>
              <c:strCache>
                <c:ptCount val="1"/>
                <c:pt idx="0">
                  <c:v>中风险整改率</c:v>
                </c:pt>
              </c:strCache>
            </c:strRef>
          </c:tx>
          <c:spPr>
            <a:ln w="28575" cap="rnd">
              <a:solidFill>
                <a:schemeClr val="accent4"/>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责任单位整改情况展示图!$A$3:$A$18</c:f>
              <c:strCache>
                <c:ptCount val="16"/>
                <c:pt idx="0">
                  <c:v>南宁</c:v>
                </c:pt>
                <c:pt idx="1">
                  <c:v>桂林</c:v>
                </c:pt>
                <c:pt idx="2">
                  <c:v>柳州</c:v>
                </c:pt>
                <c:pt idx="3">
                  <c:v>玉林</c:v>
                </c:pt>
                <c:pt idx="4">
                  <c:v>百色</c:v>
                </c:pt>
                <c:pt idx="5">
                  <c:v>河池</c:v>
                </c:pt>
                <c:pt idx="6">
                  <c:v>贵港</c:v>
                </c:pt>
                <c:pt idx="7">
                  <c:v>钦州</c:v>
                </c:pt>
                <c:pt idx="8">
                  <c:v>梧州</c:v>
                </c:pt>
                <c:pt idx="9">
                  <c:v>北海</c:v>
                </c:pt>
                <c:pt idx="10">
                  <c:v>崇左</c:v>
                </c:pt>
                <c:pt idx="11">
                  <c:v>来宾</c:v>
                </c:pt>
                <c:pt idx="12">
                  <c:v>贺州</c:v>
                </c:pt>
                <c:pt idx="13">
                  <c:v>防城港</c:v>
                </c:pt>
                <c:pt idx="14">
                  <c:v>区网运</c:v>
                </c:pt>
                <c:pt idx="15">
                  <c:v>区运支</c:v>
                </c:pt>
              </c:strCache>
            </c:strRef>
          </c:cat>
          <c:val>
            <c:numRef>
              <c:f>责任单位整改情况展示图!$E$3:$E$18</c:f>
              <c:numCache>
                <c:formatCode>0.00%</c:formatCode>
                <c:ptCount val="16"/>
                <c:pt idx="0">
                  <c:v>1</c:v>
                </c:pt>
                <c:pt idx="1">
                  <c:v>1</c:v>
                </c:pt>
                <c:pt idx="2">
                  <c:v>0.71762870514820598</c:v>
                </c:pt>
                <c:pt idx="3">
                  <c:v>1</c:v>
                </c:pt>
                <c:pt idx="4">
                  <c:v>1</c:v>
                </c:pt>
                <c:pt idx="5">
                  <c:v>1</c:v>
                </c:pt>
                <c:pt idx="6">
                  <c:v>1</c:v>
                </c:pt>
                <c:pt idx="7">
                  <c:v>1</c:v>
                </c:pt>
                <c:pt idx="8">
                  <c:v>1</c:v>
                </c:pt>
                <c:pt idx="9">
                  <c:v>1</c:v>
                </c:pt>
                <c:pt idx="10">
                  <c:v>1</c:v>
                </c:pt>
                <c:pt idx="11">
                  <c:v>1</c:v>
                </c:pt>
                <c:pt idx="12">
                  <c:v>1</c:v>
                </c:pt>
                <c:pt idx="13">
                  <c:v>1</c:v>
                </c:pt>
                <c:pt idx="14">
                  <c:v>0.62549800796812749</c:v>
                </c:pt>
                <c:pt idx="15">
                  <c:v>1</c:v>
                </c:pt>
              </c:numCache>
            </c:numRef>
          </c:val>
          <c:smooth val="0"/>
        </c:ser>
        <c:dLbls>
          <c:showLegendKey val="0"/>
          <c:showVal val="0"/>
          <c:showCatName val="0"/>
          <c:showSerName val="0"/>
          <c:showPercent val="0"/>
          <c:showBubbleSize val="0"/>
        </c:dLbls>
        <c:marker val="1"/>
        <c:smooth val="0"/>
        <c:axId val="330989544"/>
        <c:axId val="330993072"/>
      </c:lineChart>
      <c:catAx>
        <c:axId val="3309926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330991112"/>
        <c:crosses val="autoZero"/>
        <c:auto val="1"/>
        <c:lblAlgn val="ctr"/>
        <c:lblOffset val="100"/>
        <c:noMultiLvlLbl val="0"/>
      </c:catAx>
      <c:valAx>
        <c:axId val="3309911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330992680"/>
        <c:crosses val="autoZero"/>
        <c:crossBetween val="between"/>
      </c:valAx>
      <c:valAx>
        <c:axId val="330993072"/>
        <c:scaling>
          <c:orientation val="minMax"/>
        </c:scaling>
        <c:delete val="0"/>
        <c:axPos val="r"/>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330989544"/>
        <c:crosses val="max"/>
        <c:crossBetween val="between"/>
      </c:valAx>
      <c:catAx>
        <c:axId val="330989544"/>
        <c:scaling>
          <c:orientation val="minMax"/>
        </c:scaling>
        <c:delete val="1"/>
        <c:axPos val="b"/>
        <c:numFmt formatCode="General" sourceLinked="1"/>
        <c:majorTickMark val="out"/>
        <c:minorTickMark val="none"/>
        <c:tickLblPos val="nextTo"/>
        <c:crossAx val="330993072"/>
        <c:crosses val="autoZero"/>
        <c:auto val="1"/>
        <c:lblAlgn val="ctr"/>
        <c:lblOffset val="100"/>
        <c:noMultiLvlLbl val="0"/>
      </c:cat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535305</xdr:colOff>
      <xdr:row>0</xdr:row>
      <xdr:rowOff>108585</xdr:rowOff>
    </xdr:from>
    <xdr:to>
      <xdr:col>15</xdr:col>
      <xdr:colOff>382906</xdr:colOff>
      <xdr:row>22</xdr:row>
      <xdr:rowOff>80010</xdr:rowOff>
    </xdr:to>
    <xdr:graphicFrame macro="">
      <xdr:nvGraphicFramePr>
        <xdr:cNvPr id="2" name="图表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8"/>
  <sheetViews>
    <sheetView workbookViewId="0">
      <selection sqref="A1:A2"/>
    </sheetView>
  </sheetViews>
  <sheetFormatPr defaultRowHeight="13.5"/>
  <cols>
    <col min="4" max="4" width="13.875" bestFit="1" customWidth="1"/>
    <col min="5" max="5" width="15.125" customWidth="1"/>
  </cols>
  <sheetData>
    <row r="1" spans="1:7">
      <c r="A1" s="93" t="s">
        <v>1</v>
      </c>
      <c r="B1" s="82" t="s">
        <v>167</v>
      </c>
      <c r="C1" s="82"/>
      <c r="D1" s="82" t="s">
        <v>8</v>
      </c>
      <c r="E1" s="82"/>
      <c r="F1" s="83"/>
      <c r="G1" s="84"/>
    </row>
    <row r="2" spans="1:7">
      <c r="A2" s="94"/>
      <c r="B2" s="10" t="s">
        <v>166</v>
      </c>
      <c r="C2" s="10" t="s">
        <v>165</v>
      </c>
      <c r="D2" s="10" t="s">
        <v>177</v>
      </c>
      <c r="E2" s="10" t="s">
        <v>16</v>
      </c>
      <c r="F2" s="65"/>
      <c r="G2" s="65"/>
    </row>
    <row r="3" spans="1:7">
      <c r="A3" s="4" t="s">
        <v>19</v>
      </c>
      <c r="B3" s="10">
        <v>344</v>
      </c>
      <c r="C3" s="10">
        <v>988</v>
      </c>
      <c r="D3" s="47">
        <v>1</v>
      </c>
      <c r="E3" s="47">
        <v>1</v>
      </c>
    </row>
    <row r="4" spans="1:7">
      <c r="A4" s="4" t="s">
        <v>32</v>
      </c>
      <c r="B4" s="64">
        <v>109</v>
      </c>
      <c r="C4" s="71">
        <v>314</v>
      </c>
      <c r="D4" s="47">
        <v>1</v>
      </c>
      <c r="E4" s="47">
        <v>1</v>
      </c>
    </row>
    <row r="5" spans="1:7">
      <c r="A5" s="4" t="s">
        <v>38</v>
      </c>
      <c r="B5" s="64">
        <v>406</v>
      </c>
      <c r="C5" s="71">
        <v>1282</v>
      </c>
      <c r="D5" s="47">
        <v>0.72660098522167482</v>
      </c>
      <c r="E5" s="47">
        <v>0.71762870514820598</v>
      </c>
    </row>
    <row r="6" spans="1:7">
      <c r="A6" s="12" t="s">
        <v>50</v>
      </c>
      <c r="B6" s="64">
        <v>43</v>
      </c>
      <c r="C6" s="71">
        <v>152</v>
      </c>
      <c r="D6" s="47">
        <v>1</v>
      </c>
      <c r="E6" s="47">
        <v>1</v>
      </c>
    </row>
    <row r="7" spans="1:7">
      <c r="A7" s="4" t="s">
        <v>60</v>
      </c>
      <c r="B7" s="64">
        <v>259</v>
      </c>
      <c r="C7" s="71">
        <v>642</v>
      </c>
      <c r="D7" s="47">
        <v>1</v>
      </c>
      <c r="E7" s="47">
        <v>1</v>
      </c>
    </row>
    <row r="8" spans="1:7">
      <c r="A8" s="4" t="s">
        <v>70</v>
      </c>
      <c r="B8" s="64">
        <v>142</v>
      </c>
      <c r="C8" s="71">
        <v>487</v>
      </c>
      <c r="D8" s="47">
        <v>1</v>
      </c>
      <c r="E8" s="47">
        <v>1</v>
      </c>
    </row>
    <row r="9" spans="1:7">
      <c r="A9" s="17" t="s">
        <v>78</v>
      </c>
      <c r="B9" s="64">
        <v>195</v>
      </c>
      <c r="C9" s="71">
        <v>761</v>
      </c>
      <c r="D9" s="47">
        <v>1</v>
      </c>
      <c r="E9" s="47">
        <v>1</v>
      </c>
    </row>
    <row r="10" spans="1:7">
      <c r="A10" s="12" t="s">
        <v>85</v>
      </c>
      <c r="B10" s="64">
        <v>102</v>
      </c>
      <c r="C10" s="71">
        <v>489</v>
      </c>
      <c r="D10" s="47">
        <v>1</v>
      </c>
      <c r="E10" s="47">
        <v>1</v>
      </c>
    </row>
    <row r="11" spans="1:7">
      <c r="A11" s="12" t="s">
        <v>92</v>
      </c>
      <c r="B11" s="64">
        <v>7</v>
      </c>
      <c r="C11" s="71">
        <v>136</v>
      </c>
      <c r="D11" s="47">
        <v>1</v>
      </c>
      <c r="E11" s="47">
        <v>1</v>
      </c>
    </row>
    <row r="12" spans="1:7">
      <c r="A12" s="12" t="s">
        <v>102</v>
      </c>
      <c r="B12" s="64">
        <v>9</v>
      </c>
      <c r="C12" s="71">
        <v>40</v>
      </c>
      <c r="D12" s="47">
        <v>1</v>
      </c>
      <c r="E12" s="47">
        <v>1</v>
      </c>
    </row>
    <row r="13" spans="1:7">
      <c r="A13" s="4" t="s">
        <v>113</v>
      </c>
      <c r="B13" s="64">
        <v>14</v>
      </c>
      <c r="C13" s="71">
        <v>22</v>
      </c>
      <c r="D13" s="47">
        <v>1</v>
      </c>
      <c r="E13" s="47">
        <v>1</v>
      </c>
    </row>
    <row r="14" spans="1:7">
      <c r="A14" s="4" t="s">
        <v>120</v>
      </c>
      <c r="B14" s="64">
        <v>32</v>
      </c>
      <c r="C14" s="71">
        <v>55</v>
      </c>
      <c r="D14" s="47">
        <v>1</v>
      </c>
      <c r="E14" s="47">
        <v>1</v>
      </c>
    </row>
    <row r="15" spans="1:7">
      <c r="A15" s="12" t="s">
        <v>129</v>
      </c>
      <c r="B15" s="64">
        <v>5</v>
      </c>
      <c r="C15" s="71">
        <v>36</v>
      </c>
      <c r="D15" s="47">
        <v>1</v>
      </c>
      <c r="E15" s="47">
        <v>1</v>
      </c>
    </row>
    <row r="16" spans="1:7">
      <c r="A16" s="12" t="s">
        <v>135</v>
      </c>
      <c r="B16" s="64">
        <v>9</v>
      </c>
      <c r="C16" s="71">
        <v>26</v>
      </c>
      <c r="D16" s="47">
        <v>1</v>
      </c>
      <c r="E16" s="47">
        <v>1</v>
      </c>
    </row>
    <row r="17" spans="1:5">
      <c r="A17" s="12" t="s">
        <v>142</v>
      </c>
      <c r="B17" s="64">
        <v>616</v>
      </c>
      <c r="C17" s="71">
        <v>2008</v>
      </c>
      <c r="D17" s="47">
        <v>0.82792207792207795</v>
      </c>
      <c r="E17" s="47">
        <v>0.62549800796812749</v>
      </c>
    </row>
    <row r="18" spans="1:5">
      <c r="A18" s="12" t="s">
        <v>156</v>
      </c>
      <c r="B18" s="64">
        <v>12</v>
      </c>
      <c r="C18" s="71">
        <v>309</v>
      </c>
      <c r="D18" s="47">
        <v>1</v>
      </c>
      <c r="E18" s="47">
        <v>1</v>
      </c>
    </row>
  </sheetData>
  <mergeCells count="4">
    <mergeCell ref="B1:C1"/>
    <mergeCell ref="D1:E1"/>
    <mergeCell ref="F1:G1"/>
    <mergeCell ref="A1:A2"/>
  </mergeCells>
  <phoneticPr fontId="4" type="noConversion"/>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1"/>
  <sheetViews>
    <sheetView tabSelected="1" workbookViewId="0">
      <pane ySplit="2" topLeftCell="A3" activePane="bottomLeft" state="frozenSplit"/>
      <selection pane="bottomLeft" activeCell="K13" sqref="K13"/>
    </sheetView>
  </sheetViews>
  <sheetFormatPr defaultColWidth="9" defaultRowHeight="13.5"/>
  <cols>
    <col min="1" max="1" width="3.875" style="1" customWidth="1"/>
    <col min="2" max="2" width="3.875" style="67" customWidth="1"/>
    <col min="3" max="3" width="63.625" style="1" customWidth="1"/>
    <col min="4" max="4" width="6.125" style="1" customWidth="1"/>
    <col min="5" max="5" width="7" style="1" customWidth="1"/>
    <col min="6" max="6" width="13.75" style="1" customWidth="1"/>
    <col min="7" max="7" width="7.375" style="1" customWidth="1"/>
    <col min="8" max="11" width="9" style="1"/>
    <col min="12" max="12" width="9" style="23"/>
    <col min="13" max="25" width="9" style="1"/>
    <col min="26" max="26" width="25.5" style="1" bestFit="1" customWidth="1"/>
    <col min="27" max="16384" width="9" style="1"/>
  </cols>
  <sheetData>
    <row r="1" spans="1:26" ht="14.45" customHeight="1">
      <c r="A1" s="89" t="s">
        <v>168</v>
      </c>
      <c r="B1" s="68"/>
      <c r="C1" s="89" t="s">
        <v>0</v>
      </c>
      <c r="D1" s="89" t="s">
        <v>1</v>
      </c>
      <c r="E1" s="89" t="s">
        <v>2</v>
      </c>
      <c r="F1" s="89" t="s">
        <v>3</v>
      </c>
      <c r="G1" s="89" t="s">
        <v>4</v>
      </c>
      <c r="H1" s="86" t="s">
        <v>5</v>
      </c>
      <c r="I1" s="86"/>
      <c r="J1" s="86" t="s">
        <v>6</v>
      </c>
      <c r="K1" s="86"/>
      <c r="L1" s="86"/>
      <c r="M1" s="58" t="s">
        <v>7</v>
      </c>
      <c r="N1" s="87" t="s">
        <v>5</v>
      </c>
      <c r="O1" s="87"/>
      <c r="P1" s="87"/>
      <c r="Q1" s="59"/>
      <c r="R1" s="87" t="s">
        <v>6</v>
      </c>
      <c r="S1" s="87"/>
      <c r="T1" s="87"/>
      <c r="U1" s="87"/>
      <c r="V1" s="59" t="s">
        <v>169</v>
      </c>
      <c r="W1" s="88" t="s">
        <v>8</v>
      </c>
      <c r="X1" s="88"/>
      <c r="Y1" s="88"/>
      <c r="Z1" s="89" t="s">
        <v>9</v>
      </c>
    </row>
    <row r="2" spans="1:26" ht="24">
      <c r="A2" s="89"/>
      <c r="B2" s="68"/>
      <c r="C2" s="89"/>
      <c r="D2" s="89"/>
      <c r="E2" s="89"/>
      <c r="F2" s="89"/>
      <c r="G2" s="89"/>
      <c r="H2" s="58" t="s">
        <v>10</v>
      </c>
      <c r="I2" s="58" t="s">
        <v>11</v>
      </c>
      <c r="J2" s="58" t="s">
        <v>10</v>
      </c>
      <c r="K2" s="58" t="s">
        <v>11</v>
      </c>
      <c r="L2" s="58" t="s">
        <v>155</v>
      </c>
      <c r="M2" s="58" t="s">
        <v>10</v>
      </c>
      <c r="N2" s="59" t="s">
        <v>12</v>
      </c>
      <c r="O2" s="59" t="s">
        <v>170</v>
      </c>
      <c r="P2" s="59" t="s">
        <v>13</v>
      </c>
      <c r="Q2" s="59" t="s">
        <v>171</v>
      </c>
      <c r="R2" s="59" t="s">
        <v>12</v>
      </c>
      <c r="S2" s="59" t="s">
        <v>13</v>
      </c>
      <c r="T2" s="59" t="s">
        <v>172</v>
      </c>
      <c r="U2" s="59" t="s">
        <v>14</v>
      </c>
      <c r="V2" s="59" t="s">
        <v>173</v>
      </c>
      <c r="W2" s="60" t="s">
        <v>15</v>
      </c>
      <c r="X2" s="60" t="s">
        <v>16</v>
      </c>
      <c r="Y2" s="2" t="s">
        <v>17</v>
      </c>
      <c r="Z2" s="89"/>
    </row>
    <row r="3" spans="1:26">
      <c r="A3" s="3">
        <v>1</v>
      </c>
      <c r="B3" s="90" t="s">
        <v>179</v>
      </c>
      <c r="C3" s="53" t="s">
        <v>18</v>
      </c>
      <c r="D3" s="4" t="s">
        <v>19</v>
      </c>
      <c r="E3" s="4" t="s">
        <v>20</v>
      </c>
      <c r="F3" s="5">
        <v>15277120101</v>
      </c>
      <c r="G3" s="5" t="s">
        <v>21</v>
      </c>
      <c r="H3" s="25">
        <v>234</v>
      </c>
      <c r="I3" s="25">
        <v>571</v>
      </c>
      <c r="J3" s="25">
        <v>0</v>
      </c>
      <c r="K3" s="25">
        <v>31</v>
      </c>
      <c r="L3" s="25">
        <v>1</v>
      </c>
      <c r="M3" s="25">
        <v>0</v>
      </c>
      <c r="N3" s="25">
        <v>216</v>
      </c>
      <c r="O3" s="25">
        <v>18</v>
      </c>
      <c r="P3" s="25">
        <v>527</v>
      </c>
      <c r="Q3" s="25">
        <v>44</v>
      </c>
      <c r="R3" s="25">
        <v>0</v>
      </c>
      <c r="S3" s="25">
        <v>28</v>
      </c>
      <c r="T3" s="25">
        <v>3</v>
      </c>
      <c r="U3" s="25">
        <v>1</v>
      </c>
      <c r="V3" s="25">
        <v>0</v>
      </c>
      <c r="W3" s="41">
        <f>(N3+O3+R3+V3)/(H3+J3+M3)</f>
        <v>1</v>
      </c>
      <c r="X3" s="41">
        <f>(P3+Q3+S3+T3)/(I3+K3)</f>
        <v>1</v>
      </c>
      <c r="Y3" s="41">
        <f t="shared" ref="Y3:Y66" si="0">U3/L3</f>
        <v>1</v>
      </c>
      <c r="Z3" s="73"/>
    </row>
    <row r="4" spans="1:26">
      <c r="A4" s="3">
        <v>2</v>
      </c>
      <c r="B4" s="91"/>
      <c r="C4" s="53" t="s">
        <v>22</v>
      </c>
      <c r="D4" s="4" t="s">
        <v>19</v>
      </c>
      <c r="E4" s="4" t="s">
        <v>23</v>
      </c>
      <c r="F4" s="5">
        <v>18707712628</v>
      </c>
      <c r="G4" s="5" t="s">
        <v>21</v>
      </c>
      <c r="H4" s="32">
        <v>94</v>
      </c>
      <c r="I4" s="32">
        <v>334</v>
      </c>
      <c r="J4" s="32">
        <v>0</v>
      </c>
      <c r="K4" s="32">
        <v>36</v>
      </c>
      <c r="L4" s="32">
        <v>0</v>
      </c>
      <c r="M4" s="32">
        <v>2</v>
      </c>
      <c r="N4" s="25">
        <v>52</v>
      </c>
      <c r="O4" s="25">
        <v>42</v>
      </c>
      <c r="P4" s="25">
        <v>218</v>
      </c>
      <c r="Q4" s="25">
        <v>116</v>
      </c>
      <c r="R4" s="25">
        <v>0</v>
      </c>
      <c r="S4" s="25">
        <v>34</v>
      </c>
      <c r="T4" s="25">
        <v>2</v>
      </c>
      <c r="U4" s="25">
        <v>0</v>
      </c>
      <c r="V4" s="25">
        <v>2</v>
      </c>
      <c r="W4" s="41">
        <f t="shared" ref="W4:W67" si="1">(N4+O4+R4+V4)/(H4+J4+M4)</f>
        <v>1</v>
      </c>
      <c r="X4" s="41">
        <f t="shared" ref="X4:X67" si="2">(P4+Q4+S4+T4)/(I4+K4)</f>
        <v>1</v>
      </c>
      <c r="Y4" s="41" t="e">
        <f t="shared" si="0"/>
        <v>#DIV/0!</v>
      </c>
      <c r="Z4" s="73"/>
    </row>
    <row r="5" spans="1:26" ht="14.25">
      <c r="A5" s="3">
        <v>3</v>
      </c>
      <c r="B5" s="91"/>
      <c r="C5" s="53" t="s">
        <v>24</v>
      </c>
      <c r="D5" s="4" t="s">
        <v>19</v>
      </c>
      <c r="E5" s="4" t="s">
        <v>25</v>
      </c>
      <c r="F5" s="5">
        <v>13707811980</v>
      </c>
      <c r="G5" s="5" t="s">
        <v>21</v>
      </c>
      <c r="H5" s="33">
        <v>0</v>
      </c>
      <c r="I5" s="33">
        <v>0</v>
      </c>
      <c r="J5" s="33">
        <v>0</v>
      </c>
      <c r="K5" s="33">
        <v>2</v>
      </c>
      <c r="L5" s="33">
        <v>0</v>
      </c>
      <c r="M5" s="33">
        <v>1</v>
      </c>
      <c r="N5" s="25">
        <v>0</v>
      </c>
      <c r="O5" s="25">
        <v>0</v>
      </c>
      <c r="P5" s="25">
        <v>0</v>
      </c>
      <c r="Q5" s="25">
        <v>0</v>
      </c>
      <c r="R5" s="25">
        <v>0</v>
      </c>
      <c r="S5" s="25">
        <v>2</v>
      </c>
      <c r="T5" s="25">
        <v>0</v>
      </c>
      <c r="U5" s="25">
        <v>0</v>
      </c>
      <c r="V5" s="25">
        <v>1</v>
      </c>
      <c r="W5" s="41">
        <f t="shared" si="1"/>
        <v>1</v>
      </c>
      <c r="X5" s="41">
        <f t="shared" si="2"/>
        <v>1</v>
      </c>
      <c r="Y5" s="41" t="e">
        <f t="shared" si="0"/>
        <v>#DIV/0!</v>
      </c>
      <c r="Z5" s="73"/>
    </row>
    <row r="6" spans="1:26">
      <c r="A6" s="3">
        <v>4</v>
      </c>
      <c r="B6" s="91"/>
      <c r="C6" s="70" t="s">
        <v>204</v>
      </c>
      <c r="D6" s="4" t="s">
        <v>19</v>
      </c>
      <c r="E6" s="4" t="s">
        <v>26</v>
      </c>
      <c r="F6" s="5">
        <v>15296555440</v>
      </c>
      <c r="G6" s="5" t="s">
        <v>21</v>
      </c>
      <c r="H6" s="34">
        <v>8</v>
      </c>
      <c r="I6" s="34">
        <v>6</v>
      </c>
      <c r="J6" s="34">
        <v>0</v>
      </c>
      <c r="K6" s="34">
        <v>2</v>
      </c>
      <c r="L6" s="34">
        <v>0</v>
      </c>
      <c r="M6" s="34">
        <v>1</v>
      </c>
      <c r="N6" s="25">
        <v>7</v>
      </c>
      <c r="O6" s="25">
        <v>1</v>
      </c>
      <c r="P6" s="25">
        <v>4</v>
      </c>
      <c r="Q6" s="25">
        <v>2</v>
      </c>
      <c r="R6" s="25">
        <v>0</v>
      </c>
      <c r="S6" s="25">
        <v>2</v>
      </c>
      <c r="T6" s="25">
        <v>0</v>
      </c>
      <c r="U6" s="25">
        <v>0</v>
      </c>
      <c r="V6" s="25">
        <v>1</v>
      </c>
      <c r="W6" s="41">
        <f t="shared" si="1"/>
        <v>1</v>
      </c>
      <c r="X6" s="41">
        <f t="shared" si="2"/>
        <v>1</v>
      </c>
      <c r="Y6" s="41" t="e">
        <f t="shared" si="0"/>
        <v>#DIV/0!</v>
      </c>
      <c r="Z6" s="73"/>
    </row>
    <row r="7" spans="1:26" ht="14.25">
      <c r="A7" s="3">
        <v>5</v>
      </c>
      <c r="B7" s="91"/>
      <c r="C7" s="52" t="s">
        <v>27</v>
      </c>
      <c r="D7" s="8" t="s">
        <v>19</v>
      </c>
      <c r="E7" s="8" t="s">
        <v>197</v>
      </c>
      <c r="F7" s="7">
        <v>15296555440</v>
      </c>
      <c r="G7" s="7" t="s">
        <v>28</v>
      </c>
      <c r="H7" s="16">
        <v>0</v>
      </c>
      <c r="I7" s="16">
        <v>0</v>
      </c>
      <c r="J7" s="16">
        <v>0</v>
      </c>
      <c r="K7" s="16">
        <v>0</v>
      </c>
      <c r="L7" s="16">
        <v>0</v>
      </c>
      <c r="M7" s="16">
        <v>0</v>
      </c>
      <c r="N7" s="25">
        <v>0</v>
      </c>
      <c r="O7" s="25">
        <v>0</v>
      </c>
      <c r="P7" s="25">
        <v>0</v>
      </c>
      <c r="Q7" s="25">
        <v>0</v>
      </c>
      <c r="R7" s="25">
        <v>0</v>
      </c>
      <c r="S7" s="25">
        <v>0</v>
      </c>
      <c r="T7" s="25">
        <v>0</v>
      </c>
      <c r="U7" s="25">
        <v>0</v>
      </c>
      <c r="V7" s="25">
        <v>0</v>
      </c>
      <c r="W7" s="41" t="e">
        <f t="shared" si="1"/>
        <v>#DIV/0!</v>
      </c>
      <c r="X7" s="41" t="e">
        <f t="shared" si="2"/>
        <v>#DIV/0!</v>
      </c>
      <c r="Y7" s="41" t="e">
        <f t="shared" si="0"/>
        <v>#DIV/0!</v>
      </c>
      <c r="Z7" s="73"/>
    </row>
    <row r="8" spans="1:26" ht="14.25">
      <c r="A8" s="3">
        <v>6</v>
      </c>
      <c r="B8" s="91"/>
      <c r="C8" s="52" t="s">
        <v>29</v>
      </c>
      <c r="D8" s="8" t="s">
        <v>19</v>
      </c>
      <c r="E8" s="8" t="s">
        <v>20</v>
      </c>
      <c r="F8" s="7">
        <v>15277120101</v>
      </c>
      <c r="G8" s="7" t="s">
        <v>28</v>
      </c>
      <c r="H8" s="16">
        <v>0</v>
      </c>
      <c r="I8" s="16">
        <v>0</v>
      </c>
      <c r="J8" s="16">
        <v>0</v>
      </c>
      <c r="K8" s="16">
        <v>0</v>
      </c>
      <c r="L8" s="16">
        <v>2</v>
      </c>
      <c r="M8" s="16">
        <v>0</v>
      </c>
      <c r="N8" s="25">
        <v>0</v>
      </c>
      <c r="O8" s="25">
        <v>0</v>
      </c>
      <c r="P8" s="25">
        <v>0</v>
      </c>
      <c r="Q8" s="25">
        <v>0</v>
      </c>
      <c r="R8" s="25">
        <v>0</v>
      </c>
      <c r="S8" s="25">
        <v>0</v>
      </c>
      <c r="T8" s="25">
        <v>0</v>
      </c>
      <c r="U8" s="25">
        <v>2</v>
      </c>
      <c r="V8" s="25">
        <v>0</v>
      </c>
      <c r="W8" s="41" t="e">
        <f t="shared" si="1"/>
        <v>#DIV/0!</v>
      </c>
      <c r="X8" s="41" t="e">
        <f t="shared" si="2"/>
        <v>#DIV/0!</v>
      </c>
      <c r="Y8" s="41">
        <f t="shared" si="0"/>
        <v>1</v>
      </c>
      <c r="Z8" s="73"/>
    </row>
    <row r="9" spans="1:26" ht="14.25">
      <c r="A9" s="3">
        <v>7</v>
      </c>
      <c r="B9" s="92"/>
      <c r="C9" s="52" t="s">
        <v>30</v>
      </c>
      <c r="D9" s="8" t="s">
        <v>19</v>
      </c>
      <c r="E9" s="8" t="s">
        <v>20</v>
      </c>
      <c r="F9" s="7">
        <v>15277120101</v>
      </c>
      <c r="G9" s="7" t="s">
        <v>28</v>
      </c>
      <c r="H9" s="16">
        <v>4</v>
      </c>
      <c r="I9" s="16">
        <v>6</v>
      </c>
      <c r="J9" s="16">
        <v>0</v>
      </c>
      <c r="K9" s="16">
        <v>0</v>
      </c>
      <c r="L9" s="16">
        <v>24</v>
      </c>
      <c r="M9" s="16">
        <v>0</v>
      </c>
      <c r="N9" s="25">
        <v>4</v>
      </c>
      <c r="O9" s="25">
        <v>0</v>
      </c>
      <c r="P9" s="25">
        <v>6</v>
      </c>
      <c r="Q9" s="25">
        <v>0</v>
      </c>
      <c r="R9" s="25">
        <v>0</v>
      </c>
      <c r="S9" s="25">
        <v>0</v>
      </c>
      <c r="T9" s="25">
        <v>0</v>
      </c>
      <c r="U9" s="25">
        <v>24</v>
      </c>
      <c r="V9" s="25">
        <v>0</v>
      </c>
      <c r="W9" s="41">
        <f t="shared" si="1"/>
        <v>1</v>
      </c>
      <c r="X9" s="41">
        <f t="shared" si="2"/>
        <v>1</v>
      </c>
      <c r="Y9" s="41">
        <f t="shared" si="0"/>
        <v>1</v>
      </c>
      <c r="Z9" s="73"/>
    </row>
    <row r="10" spans="1:26" ht="14.25">
      <c r="A10" s="3">
        <v>8</v>
      </c>
      <c r="B10" s="90" t="s">
        <v>180</v>
      </c>
      <c r="C10" s="53" t="s">
        <v>31</v>
      </c>
      <c r="D10" s="4" t="s">
        <v>32</v>
      </c>
      <c r="E10" s="4" t="s">
        <v>162</v>
      </c>
      <c r="F10" s="7">
        <v>15878349578</v>
      </c>
      <c r="G10" s="5" t="s">
        <v>21</v>
      </c>
      <c r="H10" s="35">
        <v>43</v>
      </c>
      <c r="I10" s="35">
        <v>109</v>
      </c>
      <c r="J10" s="35">
        <v>0</v>
      </c>
      <c r="K10" s="35">
        <v>21</v>
      </c>
      <c r="L10" s="35">
        <v>0</v>
      </c>
      <c r="M10" s="35">
        <v>0</v>
      </c>
      <c r="N10" s="25">
        <v>43</v>
      </c>
      <c r="O10" s="25">
        <v>0</v>
      </c>
      <c r="P10" s="25">
        <v>109</v>
      </c>
      <c r="Q10" s="25">
        <v>0</v>
      </c>
      <c r="R10" s="25">
        <v>0</v>
      </c>
      <c r="S10" s="25">
        <v>21</v>
      </c>
      <c r="T10" s="25">
        <v>0</v>
      </c>
      <c r="U10" s="25">
        <v>0</v>
      </c>
      <c r="V10" s="25">
        <v>0</v>
      </c>
      <c r="W10" s="41">
        <f t="shared" si="1"/>
        <v>1</v>
      </c>
      <c r="X10" s="41">
        <f t="shared" si="2"/>
        <v>1</v>
      </c>
      <c r="Y10" s="41" t="e">
        <f t="shared" si="0"/>
        <v>#DIV/0!</v>
      </c>
      <c r="Z10" s="9"/>
    </row>
    <row r="11" spans="1:26">
      <c r="A11" s="3">
        <v>9</v>
      </c>
      <c r="B11" s="91"/>
      <c r="C11" s="53" t="s">
        <v>33</v>
      </c>
      <c r="D11" s="4" t="s">
        <v>32</v>
      </c>
      <c r="E11" s="4" t="s">
        <v>163</v>
      </c>
      <c r="F11" s="5">
        <v>18807730080</v>
      </c>
      <c r="G11" s="5" t="s">
        <v>21</v>
      </c>
      <c r="H11" s="36">
        <v>45</v>
      </c>
      <c r="I11" s="36">
        <v>126</v>
      </c>
      <c r="J11" s="36">
        <v>0</v>
      </c>
      <c r="K11" s="36">
        <v>29</v>
      </c>
      <c r="L11" s="36">
        <v>0</v>
      </c>
      <c r="M11" s="36">
        <v>1</v>
      </c>
      <c r="N11" s="25">
        <v>3</v>
      </c>
      <c r="O11" s="25">
        <v>42</v>
      </c>
      <c r="P11" s="25">
        <v>28</v>
      </c>
      <c r="Q11" s="25">
        <v>98</v>
      </c>
      <c r="R11" s="25">
        <v>0</v>
      </c>
      <c r="S11" s="25">
        <v>1</v>
      </c>
      <c r="T11" s="25">
        <v>28</v>
      </c>
      <c r="U11" s="25">
        <v>0</v>
      </c>
      <c r="V11" s="25">
        <v>1</v>
      </c>
      <c r="W11" s="41">
        <f t="shared" si="1"/>
        <v>1</v>
      </c>
      <c r="X11" s="41">
        <f t="shared" si="2"/>
        <v>1</v>
      </c>
      <c r="Y11" s="41" t="e">
        <f t="shared" si="0"/>
        <v>#DIV/0!</v>
      </c>
      <c r="Z11" s="62"/>
    </row>
    <row r="12" spans="1:26">
      <c r="A12" s="3">
        <v>10</v>
      </c>
      <c r="B12" s="91"/>
      <c r="C12" s="31" t="s">
        <v>34</v>
      </c>
      <c r="D12" s="4" t="s">
        <v>32</v>
      </c>
      <c r="E12" s="4" t="s">
        <v>35</v>
      </c>
      <c r="F12" s="5">
        <v>13977321352</v>
      </c>
      <c r="G12" s="5" t="s">
        <v>21</v>
      </c>
      <c r="H12" s="77">
        <v>0</v>
      </c>
      <c r="I12" s="77">
        <v>10</v>
      </c>
      <c r="J12" s="77">
        <v>0</v>
      </c>
      <c r="K12" s="77">
        <v>0</v>
      </c>
      <c r="L12" s="77">
        <v>0</v>
      </c>
      <c r="M12" s="77">
        <v>0</v>
      </c>
      <c r="N12" s="25">
        <v>0</v>
      </c>
      <c r="O12" s="25">
        <v>0</v>
      </c>
      <c r="P12" s="25">
        <v>10</v>
      </c>
      <c r="Q12" s="25">
        <v>0</v>
      </c>
      <c r="R12" s="25">
        <v>0</v>
      </c>
      <c r="S12" s="25">
        <v>0</v>
      </c>
      <c r="T12" s="25">
        <v>0</v>
      </c>
      <c r="U12" s="25">
        <v>0</v>
      </c>
      <c r="V12" s="25">
        <v>0</v>
      </c>
      <c r="W12" s="41" t="e">
        <f t="shared" si="1"/>
        <v>#DIV/0!</v>
      </c>
      <c r="X12" s="6">
        <f t="shared" si="2"/>
        <v>1</v>
      </c>
      <c r="Y12" s="41" t="e">
        <f t="shared" si="0"/>
        <v>#DIV/0!</v>
      </c>
      <c r="Z12" s="73"/>
    </row>
    <row r="13" spans="1:26">
      <c r="A13" s="3">
        <v>11</v>
      </c>
      <c r="B13" s="91"/>
      <c r="C13" s="53" t="s">
        <v>36</v>
      </c>
      <c r="D13" s="4" t="s">
        <v>32</v>
      </c>
      <c r="E13" s="4" t="s">
        <v>35</v>
      </c>
      <c r="F13" s="5">
        <v>13977321352</v>
      </c>
      <c r="G13" s="5" t="s">
        <v>21</v>
      </c>
      <c r="H13" s="77">
        <v>0</v>
      </c>
      <c r="I13" s="77">
        <v>0</v>
      </c>
      <c r="J13" s="77">
        <v>0</v>
      </c>
      <c r="K13" s="77">
        <v>0</v>
      </c>
      <c r="L13" s="77">
        <v>0</v>
      </c>
      <c r="M13" s="77">
        <v>0</v>
      </c>
      <c r="N13" s="25">
        <v>0</v>
      </c>
      <c r="O13" s="25">
        <v>0</v>
      </c>
      <c r="P13" s="25">
        <v>0</v>
      </c>
      <c r="Q13" s="25">
        <v>0</v>
      </c>
      <c r="R13" s="25">
        <v>0</v>
      </c>
      <c r="S13" s="25">
        <v>0</v>
      </c>
      <c r="T13" s="25">
        <v>0</v>
      </c>
      <c r="U13" s="25">
        <v>0</v>
      </c>
      <c r="V13" s="25">
        <v>0</v>
      </c>
      <c r="W13" s="41" t="e">
        <f t="shared" si="1"/>
        <v>#DIV/0!</v>
      </c>
      <c r="X13" s="41" t="e">
        <f t="shared" si="2"/>
        <v>#DIV/0!</v>
      </c>
      <c r="Y13" s="41" t="e">
        <f t="shared" si="0"/>
        <v>#DIV/0!</v>
      </c>
      <c r="Z13" s="73"/>
    </row>
    <row r="14" spans="1:26" ht="27.75">
      <c r="A14" s="3">
        <v>12</v>
      </c>
      <c r="B14" s="91"/>
      <c r="C14" s="8" t="s">
        <v>205</v>
      </c>
      <c r="D14" s="8" t="s">
        <v>32</v>
      </c>
      <c r="E14" s="8" t="s">
        <v>35</v>
      </c>
      <c r="F14" s="7">
        <v>13977321352</v>
      </c>
      <c r="G14" s="7" t="s">
        <v>28</v>
      </c>
      <c r="H14" s="16">
        <v>0</v>
      </c>
      <c r="I14" s="16">
        <v>19</v>
      </c>
      <c r="J14" s="16">
        <v>13</v>
      </c>
      <c r="K14" s="16">
        <v>0</v>
      </c>
      <c r="L14" s="16">
        <v>0</v>
      </c>
      <c r="M14" s="16">
        <v>7</v>
      </c>
      <c r="N14" s="25">
        <v>0</v>
      </c>
      <c r="O14" s="25">
        <v>0</v>
      </c>
      <c r="P14" s="25">
        <v>19</v>
      </c>
      <c r="Q14" s="25">
        <v>0</v>
      </c>
      <c r="R14" s="25">
        <v>13</v>
      </c>
      <c r="S14" s="25">
        <v>0</v>
      </c>
      <c r="T14" s="25">
        <v>0</v>
      </c>
      <c r="U14" s="25">
        <v>0</v>
      </c>
      <c r="V14" s="25">
        <v>7</v>
      </c>
      <c r="W14" s="6">
        <f t="shared" si="1"/>
        <v>1</v>
      </c>
      <c r="X14" s="6">
        <f t="shared" si="2"/>
        <v>1</v>
      </c>
      <c r="Y14" s="41" t="e">
        <f t="shared" si="0"/>
        <v>#DIV/0!</v>
      </c>
      <c r="Z14" s="73" t="s">
        <v>226</v>
      </c>
    </row>
    <row r="15" spans="1:26" ht="14.25">
      <c r="A15" s="3">
        <v>13</v>
      </c>
      <c r="B15" s="91"/>
      <c r="C15" s="56" t="s">
        <v>198</v>
      </c>
      <c r="D15" s="8" t="s">
        <v>32</v>
      </c>
      <c r="E15" s="8" t="s">
        <v>199</v>
      </c>
      <c r="F15" s="7">
        <v>15878349578</v>
      </c>
      <c r="G15" s="7" t="s">
        <v>28</v>
      </c>
      <c r="H15" s="16">
        <v>0</v>
      </c>
      <c r="I15" s="16">
        <v>0</v>
      </c>
      <c r="J15" s="16">
        <v>0</v>
      </c>
      <c r="K15" s="16">
        <v>0</v>
      </c>
      <c r="L15" s="16">
        <v>0</v>
      </c>
      <c r="M15" s="16">
        <v>0</v>
      </c>
      <c r="N15" s="25">
        <v>0</v>
      </c>
      <c r="O15" s="25">
        <v>0</v>
      </c>
      <c r="P15" s="25">
        <v>0</v>
      </c>
      <c r="Q15" s="25">
        <v>0</v>
      </c>
      <c r="R15" s="25">
        <v>0</v>
      </c>
      <c r="S15" s="25">
        <v>0</v>
      </c>
      <c r="T15" s="25">
        <v>0</v>
      </c>
      <c r="U15" s="25">
        <v>0</v>
      </c>
      <c r="V15" s="25">
        <v>0</v>
      </c>
      <c r="W15" s="41" t="e">
        <f t="shared" si="1"/>
        <v>#DIV/0!</v>
      </c>
      <c r="X15" s="41" t="e">
        <f t="shared" si="2"/>
        <v>#DIV/0!</v>
      </c>
      <c r="Y15" s="41" t="e">
        <f t="shared" si="0"/>
        <v>#DIV/0!</v>
      </c>
      <c r="Z15" s="73"/>
    </row>
    <row r="16" spans="1:26" ht="14.25">
      <c r="A16" s="3">
        <v>14</v>
      </c>
      <c r="B16" s="92"/>
      <c r="C16" s="56" t="s">
        <v>206</v>
      </c>
      <c r="D16" s="8" t="s">
        <v>32</v>
      </c>
      <c r="E16" s="8" t="s">
        <v>207</v>
      </c>
      <c r="F16" s="7">
        <v>15878349578</v>
      </c>
      <c r="G16" s="7" t="s">
        <v>28</v>
      </c>
      <c r="H16" s="16">
        <v>0</v>
      </c>
      <c r="I16" s="16">
        <v>0</v>
      </c>
      <c r="J16" s="16">
        <v>0</v>
      </c>
      <c r="K16" s="16">
        <v>0</v>
      </c>
      <c r="L16" s="16">
        <v>0</v>
      </c>
      <c r="M16" s="16">
        <v>0</v>
      </c>
      <c r="N16" s="25">
        <v>0</v>
      </c>
      <c r="O16" s="25">
        <v>0</v>
      </c>
      <c r="P16" s="25">
        <v>0</v>
      </c>
      <c r="Q16" s="25">
        <v>0</v>
      </c>
      <c r="R16" s="25">
        <v>0</v>
      </c>
      <c r="S16" s="25">
        <v>0</v>
      </c>
      <c r="T16" s="25">
        <v>0</v>
      </c>
      <c r="U16" s="25">
        <v>0</v>
      </c>
      <c r="V16" s="25">
        <v>0</v>
      </c>
      <c r="W16" s="41" t="e">
        <f t="shared" si="1"/>
        <v>#DIV/0!</v>
      </c>
      <c r="X16" s="41" t="e">
        <f t="shared" si="2"/>
        <v>#DIV/0!</v>
      </c>
      <c r="Y16" s="41" t="e">
        <f t="shared" si="0"/>
        <v>#DIV/0!</v>
      </c>
      <c r="Z16" s="73"/>
    </row>
    <row r="17" spans="1:26">
      <c r="A17" s="3">
        <v>15</v>
      </c>
      <c r="B17" s="90" t="s">
        <v>181</v>
      </c>
      <c r="C17" s="31" t="s">
        <v>37</v>
      </c>
      <c r="D17" s="4" t="s">
        <v>38</v>
      </c>
      <c r="E17" s="4" t="s">
        <v>39</v>
      </c>
      <c r="F17" s="5">
        <v>13597062424</v>
      </c>
      <c r="G17" s="5" t="s">
        <v>21</v>
      </c>
      <c r="H17" s="37">
        <v>232</v>
      </c>
      <c r="I17" s="37">
        <v>677</v>
      </c>
      <c r="J17" s="37">
        <v>0</v>
      </c>
      <c r="K17" s="37">
        <v>27</v>
      </c>
      <c r="L17" s="37">
        <v>9</v>
      </c>
      <c r="M17" s="37">
        <v>0</v>
      </c>
      <c r="N17" s="25">
        <v>208</v>
      </c>
      <c r="O17" s="25">
        <v>24</v>
      </c>
      <c r="P17" s="25">
        <v>617</v>
      </c>
      <c r="Q17" s="25">
        <v>60</v>
      </c>
      <c r="R17" s="25">
        <v>0</v>
      </c>
      <c r="S17" s="25">
        <v>27</v>
      </c>
      <c r="T17" s="25">
        <v>0</v>
      </c>
      <c r="U17" s="25">
        <v>0</v>
      </c>
      <c r="V17" s="25">
        <v>0</v>
      </c>
      <c r="W17" s="41">
        <f t="shared" si="1"/>
        <v>1</v>
      </c>
      <c r="X17" s="41">
        <f t="shared" si="2"/>
        <v>1</v>
      </c>
      <c r="Y17" s="6">
        <f t="shared" si="0"/>
        <v>0</v>
      </c>
      <c r="Z17" s="73"/>
    </row>
    <row r="18" spans="1:26">
      <c r="A18" s="3">
        <v>16</v>
      </c>
      <c r="B18" s="91"/>
      <c r="C18" s="31" t="s">
        <v>40</v>
      </c>
      <c r="D18" s="4" t="s">
        <v>38</v>
      </c>
      <c r="E18" s="4" t="s">
        <v>39</v>
      </c>
      <c r="F18" s="5">
        <v>13597062424</v>
      </c>
      <c r="G18" s="5" t="s">
        <v>21</v>
      </c>
      <c r="H18" s="38">
        <v>149</v>
      </c>
      <c r="I18" s="38">
        <v>465</v>
      </c>
      <c r="J18" s="38">
        <v>0</v>
      </c>
      <c r="K18" s="38">
        <v>21</v>
      </c>
      <c r="L18" s="38">
        <v>4</v>
      </c>
      <c r="M18" s="38">
        <v>0</v>
      </c>
      <c r="N18" s="25">
        <v>0</v>
      </c>
      <c r="O18" s="25">
        <v>39</v>
      </c>
      <c r="P18" s="25">
        <v>0</v>
      </c>
      <c r="Q18" s="25">
        <v>111</v>
      </c>
      <c r="R18" s="25">
        <v>0</v>
      </c>
      <c r="S18" s="25">
        <v>13</v>
      </c>
      <c r="T18" s="25">
        <v>0</v>
      </c>
      <c r="U18" s="25">
        <v>0</v>
      </c>
      <c r="V18" s="25">
        <v>0</v>
      </c>
      <c r="W18" s="6">
        <f t="shared" si="1"/>
        <v>0.26174496644295303</v>
      </c>
      <c r="X18" s="6">
        <f t="shared" si="2"/>
        <v>0.2551440329218107</v>
      </c>
      <c r="Y18" s="6">
        <f t="shared" si="0"/>
        <v>0</v>
      </c>
      <c r="Z18" s="73"/>
    </row>
    <row r="19" spans="1:26">
      <c r="A19" s="3">
        <v>17</v>
      </c>
      <c r="B19" s="91"/>
      <c r="C19" s="53" t="s">
        <v>41</v>
      </c>
      <c r="D19" s="4" t="s">
        <v>38</v>
      </c>
      <c r="E19" s="4" t="s">
        <v>42</v>
      </c>
      <c r="F19" s="5">
        <v>13977250077</v>
      </c>
      <c r="G19" s="5" t="s">
        <v>21</v>
      </c>
      <c r="H19" s="77">
        <v>0</v>
      </c>
      <c r="I19" s="77">
        <v>0</v>
      </c>
      <c r="J19" s="77">
        <v>0</v>
      </c>
      <c r="K19" s="77">
        <v>0</v>
      </c>
      <c r="L19" s="77">
        <v>0</v>
      </c>
      <c r="M19" s="77">
        <v>0</v>
      </c>
      <c r="N19" s="25">
        <v>0</v>
      </c>
      <c r="O19" s="25">
        <v>0</v>
      </c>
      <c r="P19" s="25">
        <v>0</v>
      </c>
      <c r="Q19" s="25">
        <v>0</v>
      </c>
      <c r="R19" s="25">
        <v>0</v>
      </c>
      <c r="S19" s="25">
        <v>0</v>
      </c>
      <c r="T19" s="25">
        <v>0</v>
      </c>
      <c r="U19" s="25">
        <v>0</v>
      </c>
      <c r="V19" s="25">
        <v>0</v>
      </c>
      <c r="W19" s="41" t="e">
        <f t="shared" si="1"/>
        <v>#DIV/0!</v>
      </c>
      <c r="X19" s="41" t="e">
        <f t="shared" si="2"/>
        <v>#DIV/0!</v>
      </c>
      <c r="Y19" s="41" t="e">
        <f t="shared" si="0"/>
        <v>#DIV/0!</v>
      </c>
      <c r="Z19" s="73"/>
    </row>
    <row r="20" spans="1:26">
      <c r="A20" s="3">
        <v>18</v>
      </c>
      <c r="B20" s="91"/>
      <c r="C20" s="31" t="s">
        <v>43</v>
      </c>
      <c r="D20" s="4" t="s">
        <v>38</v>
      </c>
      <c r="E20" s="4" t="s">
        <v>42</v>
      </c>
      <c r="F20" s="5">
        <v>13977250077</v>
      </c>
      <c r="G20" s="5" t="s">
        <v>21</v>
      </c>
      <c r="H20" s="39">
        <v>17</v>
      </c>
      <c r="I20" s="39">
        <v>67</v>
      </c>
      <c r="J20" s="39">
        <v>0</v>
      </c>
      <c r="K20" s="39">
        <v>2</v>
      </c>
      <c r="L20" s="39">
        <v>0</v>
      </c>
      <c r="M20" s="39">
        <v>1</v>
      </c>
      <c r="N20" s="25">
        <v>17</v>
      </c>
      <c r="O20" s="25">
        <v>0</v>
      </c>
      <c r="P20" s="25">
        <v>64</v>
      </c>
      <c r="Q20" s="25">
        <v>3</v>
      </c>
      <c r="R20" s="25">
        <v>0</v>
      </c>
      <c r="S20" s="25">
        <v>0</v>
      </c>
      <c r="T20" s="25">
        <v>2</v>
      </c>
      <c r="U20" s="25">
        <v>0</v>
      </c>
      <c r="V20" s="25">
        <v>0</v>
      </c>
      <c r="W20" s="6">
        <f t="shared" si="1"/>
        <v>0.94444444444444442</v>
      </c>
      <c r="X20" s="41">
        <f t="shared" si="2"/>
        <v>1</v>
      </c>
      <c r="Y20" s="41" t="e">
        <f t="shared" si="0"/>
        <v>#DIV/0!</v>
      </c>
      <c r="Z20" s="73"/>
    </row>
    <row r="21" spans="1:26" ht="14.25">
      <c r="A21" s="3">
        <v>19</v>
      </c>
      <c r="B21" s="91"/>
      <c r="C21" s="52" t="s">
        <v>44</v>
      </c>
      <c r="D21" s="8" t="s">
        <v>38</v>
      </c>
      <c r="E21" s="8" t="s">
        <v>45</v>
      </c>
      <c r="F21" s="7">
        <v>13877235007</v>
      </c>
      <c r="G21" s="7" t="s">
        <v>28</v>
      </c>
      <c r="H21" s="16">
        <v>0</v>
      </c>
      <c r="I21" s="16">
        <v>0</v>
      </c>
      <c r="J21" s="16">
        <v>0</v>
      </c>
      <c r="K21" s="16">
        <v>0</v>
      </c>
      <c r="L21" s="16">
        <v>0</v>
      </c>
      <c r="M21" s="16">
        <v>0</v>
      </c>
      <c r="N21" s="25">
        <v>0</v>
      </c>
      <c r="O21" s="25">
        <v>0</v>
      </c>
      <c r="P21" s="25">
        <v>0</v>
      </c>
      <c r="Q21" s="25">
        <v>0</v>
      </c>
      <c r="R21" s="25">
        <v>0</v>
      </c>
      <c r="S21" s="25">
        <v>0</v>
      </c>
      <c r="T21" s="25">
        <v>0</v>
      </c>
      <c r="U21" s="25">
        <v>0</v>
      </c>
      <c r="V21" s="25">
        <v>0</v>
      </c>
      <c r="W21" s="41" t="e">
        <f t="shared" si="1"/>
        <v>#DIV/0!</v>
      </c>
      <c r="X21" s="41" t="e">
        <f t="shared" si="2"/>
        <v>#DIV/0!</v>
      </c>
      <c r="Y21" s="41" t="e">
        <f t="shared" si="0"/>
        <v>#DIV/0!</v>
      </c>
      <c r="Z21" s="73"/>
    </row>
    <row r="22" spans="1:26" ht="14.25">
      <c r="A22" s="3">
        <v>20</v>
      </c>
      <c r="B22" s="91"/>
      <c r="C22" s="52" t="s">
        <v>46</v>
      </c>
      <c r="D22" s="8" t="s">
        <v>38</v>
      </c>
      <c r="E22" s="8" t="s">
        <v>47</v>
      </c>
      <c r="F22" s="7">
        <v>13977239700</v>
      </c>
      <c r="G22" s="7" t="s">
        <v>28</v>
      </c>
      <c r="H22" s="16">
        <v>0</v>
      </c>
      <c r="I22" s="16">
        <v>4</v>
      </c>
      <c r="J22" s="16">
        <v>0</v>
      </c>
      <c r="K22" s="16">
        <v>0</v>
      </c>
      <c r="L22" s="16">
        <v>0</v>
      </c>
      <c r="M22" s="16">
        <v>1</v>
      </c>
      <c r="N22" s="25">
        <v>0</v>
      </c>
      <c r="O22" s="25">
        <v>0</v>
      </c>
      <c r="P22" s="25">
        <v>4</v>
      </c>
      <c r="Q22" s="25">
        <v>0</v>
      </c>
      <c r="R22" s="25">
        <v>0</v>
      </c>
      <c r="S22" s="25">
        <v>0</v>
      </c>
      <c r="T22" s="25">
        <v>0</v>
      </c>
      <c r="U22" s="25">
        <v>0</v>
      </c>
      <c r="V22" s="25">
        <v>1</v>
      </c>
      <c r="W22" s="41">
        <f t="shared" si="1"/>
        <v>1</v>
      </c>
      <c r="X22" s="41">
        <f t="shared" si="2"/>
        <v>1</v>
      </c>
      <c r="Y22" s="41" t="e">
        <f t="shared" si="0"/>
        <v>#DIV/0!</v>
      </c>
      <c r="Z22" s="73"/>
    </row>
    <row r="23" spans="1:26" ht="14.25">
      <c r="A23" s="3">
        <v>21</v>
      </c>
      <c r="B23" s="92"/>
      <c r="C23" s="52" t="s">
        <v>48</v>
      </c>
      <c r="D23" s="8" t="s">
        <v>38</v>
      </c>
      <c r="E23" s="8" t="s">
        <v>47</v>
      </c>
      <c r="F23" s="7">
        <v>13977239700</v>
      </c>
      <c r="G23" s="7" t="s">
        <v>28</v>
      </c>
      <c r="H23" s="16">
        <v>6</v>
      </c>
      <c r="I23" s="16">
        <v>19</v>
      </c>
      <c r="J23" s="16">
        <v>0</v>
      </c>
      <c r="K23" s="16">
        <v>0</v>
      </c>
      <c r="L23" s="16">
        <v>0</v>
      </c>
      <c r="M23" s="16">
        <v>0</v>
      </c>
      <c r="N23" s="25">
        <v>2</v>
      </c>
      <c r="O23" s="25">
        <v>4</v>
      </c>
      <c r="P23" s="25">
        <v>12</v>
      </c>
      <c r="Q23" s="25">
        <v>7</v>
      </c>
      <c r="R23" s="25">
        <v>0</v>
      </c>
      <c r="S23" s="25">
        <v>0</v>
      </c>
      <c r="T23" s="25">
        <v>0</v>
      </c>
      <c r="U23" s="25">
        <v>0</v>
      </c>
      <c r="V23" s="25">
        <v>0</v>
      </c>
      <c r="W23" s="41">
        <f t="shared" si="1"/>
        <v>1</v>
      </c>
      <c r="X23" s="72">
        <f t="shared" si="2"/>
        <v>1</v>
      </c>
      <c r="Y23" s="41" t="e">
        <f t="shared" si="0"/>
        <v>#DIV/0!</v>
      </c>
      <c r="Z23" s="73"/>
    </row>
    <row r="24" spans="1:26">
      <c r="A24" s="3">
        <v>22</v>
      </c>
      <c r="B24" s="90" t="s">
        <v>182</v>
      </c>
      <c r="C24" s="50" t="s">
        <v>49</v>
      </c>
      <c r="D24" s="12" t="s">
        <v>50</v>
      </c>
      <c r="E24" s="12" t="s">
        <v>51</v>
      </c>
      <c r="F24" s="13">
        <v>15877081243</v>
      </c>
      <c r="G24" s="13" t="s">
        <v>21</v>
      </c>
      <c r="H24" s="77">
        <v>33</v>
      </c>
      <c r="I24" s="77">
        <v>78</v>
      </c>
      <c r="J24" s="77">
        <v>0</v>
      </c>
      <c r="K24" s="77">
        <v>9</v>
      </c>
      <c r="L24" s="77">
        <v>0</v>
      </c>
      <c r="M24" s="77">
        <v>0</v>
      </c>
      <c r="N24" s="25">
        <v>33</v>
      </c>
      <c r="O24" s="25">
        <v>0</v>
      </c>
      <c r="P24" s="25">
        <v>78</v>
      </c>
      <c r="Q24" s="25">
        <v>0</v>
      </c>
      <c r="R24" s="25">
        <v>0</v>
      </c>
      <c r="S24" s="25">
        <v>9</v>
      </c>
      <c r="T24" s="25">
        <v>0</v>
      </c>
      <c r="U24" s="25">
        <v>0</v>
      </c>
      <c r="V24" s="25">
        <v>0</v>
      </c>
      <c r="W24" s="41">
        <f t="shared" si="1"/>
        <v>1</v>
      </c>
      <c r="X24" s="41">
        <f t="shared" si="2"/>
        <v>1</v>
      </c>
      <c r="Y24" s="41" t="e">
        <f t="shared" si="0"/>
        <v>#DIV/0!</v>
      </c>
      <c r="Z24" s="73"/>
    </row>
    <row r="25" spans="1:26">
      <c r="A25" s="3">
        <v>23</v>
      </c>
      <c r="B25" s="91"/>
      <c r="C25" s="50" t="s">
        <v>52</v>
      </c>
      <c r="D25" s="12" t="s">
        <v>50</v>
      </c>
      <c r="E25" s="12" t="s">
        <v>53</v>
      </c>
      <c r="F25" s="13">
        <v>13877523773</v>
      </c>
      <c r="G25" s="13" t="s">
        <v>21</v>
      </c>
      <c r="H25" s="77">
        <v>0</v>
      </c>
      <c r="I25" s="77">
        <v>6</v>
      </c>
      <c r="J25" s="77">
        <v>0</v>
      </c>
      <c r="K25" s="77">
        <v>6</v>
      </c>
      <c r="L25" s="77">
        <v>0</v>
      </c>
      <c r="M25" s="77">
        <v>0</v>
      </c>
      <c r="N25" s="25">
        <v>0</v>
      </c>
      <c r="O25" s="25">
        <v>0</v>
      </c>
      <c r="P25" s="25">
        <v>6</v>
      </c>
      <c r="Q25" s="25">
        <v>0</v>
      </c>
      <c r="R25" s="25">
        <v>0</v>
      </c>
      <c r="S25" s="25">
        <v>6</v>
      </c>
      <c r="T25" s="25">
        <v>0</v>
      </c>
      <c r="U25" s="25">
        <v>0</v>
      </c>
      <c r="V25" s="25">
        <v>0</v>
      </c>
      <c r="W25" s="41" t="e">
        <f t="shared" si="1"/>
        <v>#DIV/0!</v>
      </c>
      <c r="X25" s="41">
        <f t="shared" si="2"/>
        <v>1</v>
      </c>
      <c r="Y25" s="41" t="e">
        <f t="shared" si="0"/>
        <v>#DIV/0!</v>
      </c>
      <c r="Z25" s="73"/>
    </row>
    <row r="26" spans="1:26">
      <c r="A26" s="3">
        <v>24</v>
      </c>
      <c r="B26" s="91"/>
      <c r="C26" s="50" t="s">
        <v>54</v>
      </c>
      <c r="D26" s="12" t="s">
        <v>50</v>
      </c>
      <c r="E26" s="12" t="s">
        <v>53</v>
      </c>
      <c r="F26" s="13">
        <v>13877523773</v>
      </c>
      <c r="G26" s="13" t="s">
        <v>21</v>
      </c>
      <c r="H26" s="77">
        <v>0</v>
      </c>
      <c r="I26" s="77">
        <v>0</v>
      </c>
      <c r="J26" s="77">
        <v>0</v>
      </c>
      <c r="K26" s="77">
        <v>0</v>
      </c>
      <c r="L26" s="77">
        <v>0</v>
      </c>
      <c r="M26" s="77">
        <v>0</v>
      </c>
      <c r="N26" s="25">
        <v>0</v>
      </c>
      <c r="O26" s="25">
        <v>0</v>
      </c>
      <c r="P26" s="25">
        <v>0</v>
      </c>
      <c r="Q26" s="25">
        <v>0</v>
      </c>
      <c r="R26" s="25">
        <v>0</v>
      </c>
      <c r="S26" s="25">
        <v>0</v>
      </c>
      <c r="T26" s="25">
        <v>0</v>
      </c>
      <c r="U26" s="25">
        <v>0</v>
      </c>
      <c r="V26" s="25">
        <v>0</v>
      </c>
      <c r="W26" s="41" t="e">
        <f t="shared" si="1"/>
        <v>#DIV/0!</v>
      </c>
      <c r="X26" s="41" t="e">
        <f t="shared" si="2"/>
        <v>#DIV/0!</v>
      </c>
      <c r="Y26" s="41" t="e">
        <f t="shared" si="0"/>
        <v>#DIV/0!</v>
      </c>
      <c r="Z26" s="73"/>
    </row>
    <row r="27" spans="1:26">
      <c r="A27" s="3">
        <v>25</v>
      </c>
      <c r="B27" s="91"/>
      <c r="C27" s="50" t="s">
        <v>55</v>
      </c>
      <c r="D27" s="12" t="s">
        <v>50</v>
      </c>
      <c r="E27" s="12" t="s">
        <v>53</v>
      </c>
      <c r="F27" s="13">
        <v>13877523773</v>
      </c>
      <c r="G27" s="13" t="s">
        <v>21</v>
      </c>
      <c r="H27" s="77">
        <v>10</v>
      </c>
      <c r="I27" s="77">
        <v>32</v>
      </c>
      <c r="J27" s="77">
        <v>0</v>
      </c>
      <c r="K27" s="77">
        <v>11</v>
      </c>
      <c r="L27" s="77">
        <v>0</v>
      </c>
      <c r="M27" s="77">
        <v>0</v>
      </c>
      <c r="N27" s="25">
        <v>10</v>
      </c>
      <c r="O27" s="25">
        <v>0</v>
      </c>
      <c r="P27" s="25">
        <v>11</v>
      </c>
      <c r="Q27" s="25">
        <v>21</v>
      </c>
      <c r="R27" s="25">
        <v>0</v>
      </c>
      <c r="S27" s="25">
        <v>10</v>
      </c>
      <c r="T27" s="25">
        <v>1</v>
      </c>
      <c r="U27" s="25">
        <v>0</v>
      </c>
      <c r="V27" s="25">
        <v>0</v>
      </c>
      <c r="W27" s="41">
        <f t="shared" si="1"/>
        <v>1</v>
      </c>
      <c r="X27" s="41">
        <f t="shared" si="2"/>
        <v>1</v>
      </c>
      <c r="Y27" s="41" t="e">
        <f t="shared" si="0"/>
        <v>#DIV/0!</v>
      </c>
      <c r="Z27" s="73"/>
    </row>
    <row r="28" spans="1:26" ht="15.75">
      <c r="A28" s="3">
        <v>26</v>
      </c>
      <c r="B28" s="91"/>
      <c r="C28" s="52" t="s">
        <v>56</v>
      </c>
      <c r="D28" s="8" t="s">
        <v>50</v>
      </c>
      <c r="E28" s="8" t="s">
        <v>164</v>
      </c>
      <c r="F28" s="14">
        <v>13977582896</v>
      </c>
      <c r="G28" s="7" t="s">
        <v>28</v>
      </c>
      <c r="H28" s="16">
        <v>0</v>
      </c>
      <c r="I28" s="16">
        <v>0</v>
      </c>
      <c r="J28" s="16">
        <v>0</v>
      </c>
      <c r="K28" s="16">
        <v>0</v>
      </c>
      <c r="L28" s="16">
        <v>0</v>
      </c>
      <c r="M28" s="16">
        <v>0</v>
      </c>
      <c r="N28" s="25">
        <v>0</v>
      </c>
      <c r="O28" s="25">
        <v>0</v>
      </c>
      <c r="P28" s="25">
        <v>0</v>
      </c>
      <c r="Q28" s="25">
        <v>0</v>
      </c>
      <c r="R28" s="25">
        <v>0</v>
      </c>
      <c r="S28" s="25">
        <v>0</v>
      </c>
      <c r="T28" s="25">
        <v>0</v>
      </c>
      <c r="U28" s="25">
        <v>0</v>
      </c>
      <c r="V28" s="25">
        <v>0</v>
      </c>
      <c r="W28" s="41" t="e">
        <f t="shared" si="1"/>
        <v>#DIV/0!</v>
      </c>
      <c r="X28" s="41" t="e">
        <f t="shared" si="2"/>
        <v>#DIV/0!</v>
      </c>
      <c r="Y28" s="41" t="e">
        <f t="shared" si="0"/>
        <v>#DIV/0!</v>
      </c>
      <c r="Z28" s="73"/>
    </row>
    <row r="29" spans="1:26" ht="14.25">
      <c r="A29" s="3">
        <v>27</v>
      </c>
      <c r="B29" s="91"/>
      <c r="C29" s="52" t="s">
        <v>57</v>
      </c>
      <c r="D29" s="8" t="s">
        <v>50</v>
      </c>
      <c r="E29" s="8" t="s">
        <v>208</v>
      </c>
      <c r="F29" s="7">
        <v>13877558640</v>
      </c>
      <c r="G29" s="7" t="s">
        <v>28</v>
      </c>
      <c r="H29" s="16">
        <v>0</v>
      </c>
      <c r="I29" s="16">
        <v>3</v>
      </c>
      <c r="J29" s="16">
        <v>0</v>
      </c>
      <c r="K29" s="16">
        <v>0</v>
      </c>
      <c r="L29" s="16">
        <v>0</v>
      </c>
      <c r="M29" s="16">
        <v>0</v>
      </c>
      <c r="N29" s="25">
        <v>0</v>
      </c>
      <c r="O29" s="25">
        <v>0</v>
      </c>
      <c r="P29" s="25">
        <v>3</v>
      </c>
      <c r="Q29" s="25">
        <v>0</v>
      </c>
      <c r="R29" s="25">
        <v>0</v>
      </c>
      <c r="S29" s="25">
        <v>0</v>
      </c>
      <c r="T29" s="25">
        <v>0</v>
      </c>
      <c r="U29" s="25">
        <v>0</v>
      </c>
      <c r="V29" s="25">
        <v>0</v>
      </c>
      <c r="W29" s="41" t="e">
        <f t="shared" si="1"/>
        <v>#DIV/0!</v>
      </c>
      <c r="X29" s="41">
        <f t="shared" si="2"/>
        <v>1</v>
      </c>
      <c r="Y29" s="41" t="e">
        <f t="shared" si="0"/>
        <v>#DIV/0!</v>
      </c>
      <c r="Z29" s="73"/>
    </row>
    <row r="30" spans="1:26" ht="14.25">
      <c r="A30" s="3">
        <v>28</v>
      </c>
      <c r="B30" s="92"/>
      <c r="C30" s="52" t="s">
        <v>58</v>
      </c>
      <c r="D30" s="8" t="s">
        <v>50</v>
      </c>
      <c r="E30" s="8" t="s">
        <v>209</v>
      </c>
      <c r="F30" s="7">
        <v>13877558640</v>
      </c>
      <c r="G30" s="7" t="s">
        <v>28</v>
      </c>
      <c r="H30" s="16">
        <v>0</v>
      </c>
      <c r="I30" s="16">
        <v>7</v>
      </c>
      <c r="J30" s="16">
        <v>0</v>
      </c>
      <c r="K30" s="16">
        <v>0</v>
      </c>
      <c r="L30" s="16">
        <v>0</v>
      </c>
      <c r="M30" s="16">
        <v>0</v>
      </c>
      <c r="N30" s="25">
        <v>0</v>
      </c>
      <c r="O30" s="25">
        <v>0</v>
      </c>
      <c r="P30" s="25">
        <v>6</v>
      </c>
      <c r="Q30" s="25">
        <v>1</v>
      </c>
      <c r="R30" s="25">
        <v>0</v>
      </c>
      <c r="S30" s="25">
        <v>0</v>
      </c>
      <c r="T30" s="25">
        <v>0</v>
      </c>
      <c r="U30" s="25">
        <v>0</v>
      </c>
      <c r="V30" s="25">
        <v>0</v>
      </c>
      <c r="W30" s="41" t="e">
        <f t="shared" si="1"/>
        <v>#DIV/0!</v>
      </c>
      <c r="X30" s="41">
        <f t="shared" si="2"/>
        <v>1</v>
      </c>
      <c r="Y30" s="41" t="e">
        <f t="shared" si="0"/>
        <v>#DIV/0!</v>
      </c>
      <c r="Z30" s="73"/>
    </row>
    <row r="31" spans="1:26">
      <c r="A31" s="3">
        <v>29</v>
      </c>
      <c r="B31" s="90" t="s">
        <v>183</v>
      </c>
      <c r="C31" s="74" t="s">
        <v>59</v>
      </c>
      <c r="D31" s="4" t="s">
        <v>60</v>
      </c>
      <c r="E31" s="4" t="s">
        <v>61</v>
      </c>
      <c r="F31" s="5">
        <v>15907769318</v>
      </c>
      <c r="G31" s="5" t="s">
        <v>21</v>
      </c>
      <c r="H31" s="77">
        <v>126</v>
      </c>
      <c r="I31" s="77">
        <v>363</v>
      </c>
      <c r="J31" s="77">
        <v>20</v>
      </c>
      <c r="K31" s="77">
        <v>23</v>
      </c>
      <c r="L31" s="77">
        <v>236</v>
      </c>
      <c r="M31" s="77">
        <v>7</v>
      </c>
      <c r="N31" s="25">
        <v>126</v>
      </c>
      <c r="O31" s="25">
        <v>0</v>
      </c>
      <c r="P31" s="25">
        <v>309</v>
      </c>
      <c r="Q31" s="25">
        <v>54</v>
      </c>
      <c r="R31" s="11">
        <v>20</v>
      </c>
      <c r="S31" s="25">
        <v>19</v>
      </c>
      <c r="T31" s="25">
        <v>4</v>
      </c>
      <c r="U31" s="25">
        <v>0</v>
      </c>
      <c r="V31" s="25">
        <v>7</v>
      </c>
      <c r="W31" s="41">
        <f t="shared" si="1"/>
        <v>1</v>
      </c>
      <c r="X31" s="41">
        <f t="shared" si="2"/>
        <v>1</v>
      </c>
      <c r="Y31" s="6">
        <f t="shared" si="0"/>
        <v>0</v>
      </c>
      <c r="Z31" s="73"/>
    </row>
    <row r="32" spans="1:26">
      <c r="A32" s="3">
        <v>30</v>
      </c>
      <c r="B32" s="91"/>
      <c r="C32" s="31" t="s">
        <v>62</v>
      </c>
      <c r="D32" s="4" t="s">
        <v>60</v>
      </c>
      <c r="E32" s="4" t="s">
        <v>63</v>
      </c>
      <c r="F32" s="5">
        <v>13977655500</v>
      </c>
      <c r="G32" s="5" t="s">
        <v>21</v>
      </c>
      <c r="H32" s="77">
        <v>41</v>
      </c>
      <c r="I32" s="77">
        <v>154</v>
      </c>
      <c r="J32" s="77">
        <v>0</v>
      </c>
      <c r="K32" s="77">
        <v>30</v>
      </c>
      <c r="L32" s="77">
        <v>13</v>
      </c>
      <c r="M32" s="77">
        <v>2</v>
      </c>
      <c r="N32" s="25">
        <v>4</v>
      </c>
      <c r="O32" s="25">
        <v>37</v>
      </c>
      <c r="P32" s="25">
        <v>20</v>
      </c>
      <c r="Q32" s="25">
        <v>134</v>
      </c>
      <c r="R32" s="25">
        <v>0</v>
      </c>
      <c r="S32" s="25">
        <v>11</v>
      </c>
      <c r="T32" s="25">
        <v>19</v>
      </c>
      <c r="U32" s="25">
        <v>9</v>
      </c>
      <c r="V32" s="25">
        <v>2</v>
      </c>
      <c r="W32" s="41">
        <f t="shared" si="1"/>
        <v>1</v>
      </c>
      <c r="X32" s="41">
        <f t="shared" si="2"/>
        <v>1</v>
      </c>
      <c r="Y32" s="6">
        <f t="shared" si="0"/>
        <v>0.69230769230769229</v>
      </c>
      <c r="Z32" s="75"/>
    </row>
    <row r="33" spans="1:26">
      <c r="A33" s="3">
        <v>31</v>
      </c>
      <c r="B33" s="91"/>
      <c r="C33" s="44" t="s">
        <v>64</v>
      </c>
      <c r="D33" s="4" t="s">
        <v>60</v>
      </c>
      <c r="E33" s="4" t="s">
        <v>65</v>
      </c>
      <c r="F33" s="5">
        <v>15807761211</v>
      </c>
      <c r="G33" s="5" t="s">
        <v>21</v>
      </c>
      <c r="H33" s="77">
        <v>1</v>
      </c>
      <c r="I33" s="77">
        <v>1</v>
      </c>
      <c r="J33" s="77">
        <v>0</v>
      </c>
      <c r="K33" s="77">
        <v>0</v>
      </c>
      <c r="L33" s="77">
        <v>0</v>
      </c>
      <c r="M33" s="77">
        <v>0</v>
      </c>
      <c r="N33" s="25">
        <v>1</v>
      </c>
      <c r="O33" s="25">
        <v>0</v>
      </c>
      <c r="P33" s="25">
        <v>1</v>
      </c>
      <c r="Q33" s="25">
        <v>0</v>
      </c>
      <c r="R33" s="25">
        <v>0</v>
      </c>
      <c r="S33" s="25">
        <v>0</v>
      </c>
      <c r="T33" s="25">
        <v>0</v>
      </c>
      <c r="U33" s="25">
        <v>0</v>
      </c>
      <c r="V33" s="25">
        <v>0</v>
      </c>
      <c r="W33" s="41">
        <f t="shared" si="1"/>
        <v>1</v>
      </c>
      <c r="X33" s="41">
        <f t="shared" si="2"/>
        <v>1</v>
      </c>
      <c r="Y33" s="41" t="e">
        <f t="shared" si="0"/>
        <v>#DIV/0!</v>
      </c>
      <c r="Z33" s="75"/>
    </row>
    <row r="34" spans="1:26">
      <c r="A34" s="3">
        <v>32</v>
      </c>
      <c r="B34" s="91"/>
      <c r="C34" s="44" t="s">
        <v>66</v>
      </c>
      <c r="D34" s="4" t="s">
        <v>60</v>
      </c>
      <c r="E34" s="4" t="s">
        <v>65</v>
      </c>
      <c r="F34" s="5">
        <v>15807761211</v>
      </c>
      <c r="G34" s="5" t="s">
        <v>21</v>
      </c>
      <c r="H34" s="77">
        <v>0</v>
      </c>
      <c r="I34" s="77">
        <v>3</v>
      </c>
      <c r="J34" s="77">
        <v>0</v>
      </c>
      <c r="K34" s="77">
        <v>0</v>
      </c>
      <c r="L34" s="77">
        <v>0</v>
      </c>
      <c r="M34" s="77">
        <v>0</v>
      </c>
      <c r="N34" s="25">
        <v>0</v>
      </c>
      <c r="O34" s="25">
        <v>0</v>
      </c>
      <c r="P34" s="25">
        <v>3</v>
      </c>
      <c r="Q34" s="25">
        <v>0</v>
      </c>
      <c r="R34" s="25">
        <v>0</v>
      </c>
      <c r="S34" s="25">
        <v>0</v>
      </c>
      <c r="T34" s="25">
        <v>0</v>
      </c>
      <c r="U34" s="25">
        <v>0</v>
      </c>
      <c r="V34" s="25">
        <v>0</v>
      </c>
      <c r="W34" s="41" t="e">
        <f t="shared" si="1"/>
        <v>#DIV/0!</v>
      </c>
      <c r="X34" s="41">
        <f t="shared" si="2"/>
        <v>1</v>
      </c>
      <c r="Y34" s="41" t="e">
        <f t="shared" si="0"/>
        <v>#DIV/0!</v>
      </c>
      <c r="Z34" s="75"/>
    </row>
    <row r="35" spans="1:26" ht="14.25">
      <c r="A35" s="3">
        <v>33</v>
      </c>
      <c r="B35" s="91"/>
      <c r="C35" s="57" t="s">
        <v>195</v>
      </c>
      <c r="D35" s="8" t="s">
        <v>60</v>
      </c>
      <c r="E35" s="8" t="s">
        <v>210</v>
      </c>
      <c r="F35" s="7">
        <v>13977123008</v>
      </c>
      <c r="G35" s="7" t="s">
        <v>28</v>
      </c>
      <c r="H35" s="16">
        <v>2</v>
      </c>
      <c r="I35" s="16">
        <v>0</v>
      </c>
      <c r="J35" s="16">
        <v>2</v>
      </c>
      <c r="K35" s="16">
        <v>1</v>
      </c>
      <c r="L35" s="16">
        <v>1</v>
      </c>
      <c r="M35" s="16">
        <v>4</v>
      </c>
      <c r="N35" s="25">
        <v>2</v>
      </c>
      <c r="O35" s="25">
        <v>0</v>
      </c>
      <c r="P35" s="25">
        <v>0</v>
      </c>
      <c r="Q35" s="25">
        <v>0</v>
      </c>
      <c r="R35" s="25">
        <v>2</v>
      </c>
      <c r="S35" s="25">
        <v>1</v>
      </c>
      <c r="T35" s="25">
        <v>0</v>
      </c>
      <c r="U35" s="25">
        <v>1</v>
      </c>
      <c r="V35" s="25">
        <v>4</v>
      </c>
      <c r="W35" s="41">
        <f t="shared" si="1"/>
        <v>1</v>
      </c>
      <c r="X35" s="41">
        <f t="shared" si="2"/>
        <v>1</v>
      </c>
      <c r="Y35" s="41">
        <f t="shared" si="0"/>
        <v>1</v>
      </c>
      <c r="Z35" s="75"/>
    </row>
    <row r="36" spans="1:26" ht="14.25">
      <c r="A36" s="3">
        <v>34</v>
      </c>
      <c r="B36" s="91"/>
      <c r="C36" s="52" t="s">
        <v>67</v>
      </c>
      <c r="D36" s="8" t="s">
        <v>60</v>
      </c>
      <c r="E36" s="8" t="s">
        <v>61</v>
      </c>
      <c r="F36" s="7">
        <v>15907769318</v>
      </c>
      <c r="G36" s="7" t="s">
        <v>28</v>
      </c>
      <c r="H36" s="16">
        <v>0</v>
      </c>
      <c r="I36" s="16">
        <v>4</v>
      </c>
      <c r="J36" s="16">
        <v>0</v>
      </c>
      <c r="K36" s="16">
        <v>0</v>
      </c>
      <c r="L36" s="16">
        <v>0</v>
      </c>
      <c r="M36" s="16">
        <v>0</v>
      </c>
      <c r="N36" s="25">
        <v>0</v>
      </c>
      <c r="O36" s="25">
        <v>0</v>
      </c>
      <c r="P36" s="25">
        <v>0</v>
      </c>
      <c r="Q36" s="25">
        <v>4</v>
      </c>
      <c r="R36" s="25">
        <v>0</v>
      </c>
      <c r="S36" s="25">
        <v>0</v>
      </c>
      <c r="T36" s="25">
        <v>0</v>
      </c>
      <c r="U36" s="25">
        <v>0</v>
      </c>
      <c r="V36" s="25">
        <v>0</v>
      </c>
      <c r="W36" s="41" t="e">
        <f t="shared" si="1"/>
        <v>#DIV/0!</v>
      </c>
      <c r="X36" s="41">
        <f t="shared" si="2"/>
        <v>1</v>
      </c>
      <c r="Y36" s="41" t="e">
        <f t="shared" si="0"/>
        <v>#DIV/0!</v>
      </c>
      <c r="Z36" s="75"/>
    </row>
    <row r="37" spans="1:26" ht="14.25">
      <c r="A37" s="3">
        <v>35</v>
      </c>
      <c r="B37" s="92"/>
      <c r="C37" s="52" t="s">
        <v>68</v>
      </c>
      <c r="D37" s="8" t="s">
        <v>60</v>
      </c>
      <c r="E37" s="8" t="s">
        <v>61</v>
      </c>
      <c r="F37" s="15">
        <v>15907769318</v>
      </c>
      <c r="G37" s="7" t="s">
        <v>28</v>
      </c>
      <c r="H37" s="16">
        <v>54</v>
      </c>
      <c r="I37" s="16">
        <v>63</v>
      </c>
      <c r="J37" s="16">
        <v>0</v>
      </c>
      <c r="K37" s="16">
        <v>0</v>
      </c>
      <c r="L37" s="16">
        <v>0</v>
      </c>
      <c r="M37" s="16">
        <v>0</v>
      </c>
      <c r="N37" s="25">
        <v>54</v>
      </c>
      <c r="O37" s="25">
        <v>0</v>
      </c>
      <c r="P37" s="25">
        <v>63</v>
      </c>
      <c r="Q37" s="25">
        <v>0</v>
      </c>
      <c r="R37" s="25">
        <v>0</v>
      </c>
      <c r="S37" s="25">
        <v>0</v>
      </c>
      <c r="T37" s="25">
        <v>0</v>
      </c>
      <c r="U37" s="25">
        <v>0</v>
      </c>
      <c r="V37" s="25">
        <v>0</v>
      </c>
      <c r="W37" s="41">
        <f t="shared" si="1"/>
        <v>1</v>
      </c>
      <c r="X37" s="41">
        <f t="shared" si="2"/>
        <v>1</v>
      </c>
      <c r="Y37" s="41" t="e">
        <f t="shared" si="0"/>
        <v>#DIV/0!</v>
      </c>
      <c r="Z37" s="73"/>
    </row>
    <row r="38" spans="1:26">
      <c r="A38" s="3">
        <v>36</v>
      </c>
      <c r="B38" s="90" t="s">
        <v>184</v>
      </c>
      <c r="C38" s="31" t="s">
        <v>69</v>
      </c>
      <c r="D38" s="4" t="s">
        <v>70</v>
      </c>
      <c r="E38" s="4" t="s">
        <v>71</v>
      </c>
      <c r="F38" s="5">
        <v>15977809323</v>
      </c>
      <c r="G38" s="5" t="s">
        <v>21</v>
      </c>
      <c r="H38" s="77">
        <v>44</v>
      </c>
      <c r="I38" s="77">
        <v>179</v>
      </c>
      <c r="J38" s="77">
        <v>3</v>
      </c>
      <c r="K38" s="77">
        <v>8</v>
      </c>
      <c r="L38" s="77">
        <v>305</v>
      </c>
      <c r="M38" s="77">
        <v>0</v>
      </c>
      <c r="N38" s="25">
        <v>44</v>
      </c>
      <c r="O38" s="25">
        <v>0</v>
      </c>
      <c r="P38" s="25">
        <v>164</v>
      </c>
      <c r="Q38" s="25">
        <v>15</v>
      </c>
      <c r="R38" s="25">
        <v>3</v>
      </c>
      <c r="S38" s="25">
        <v>8</v>
      </c>
      <c r="T38" s="25">
        <v>0</v>
      </c>
      <c r="U38" s="25">
        <v>286</v>
      </c>
      <c r="V38" s="25">
        <v>0</v>
      </c>
      <c r="W38" s="41">
        <f t="shared" si="1"/>
        <v>1</v>
      </c>
      <c r="X38" s="41">
        <f t="shared" si="2"/>
        <v>1</v>
      </c>
      <c r="Y38" s="6">
        <f t="shared" si="0"/>
        <v>0.93770491803278688</v>
      </c>
      <c r="Z38" s="73"/>
    </row>
    <row r="39" spans="1:26">
      <c r="A39" s="3">
        <v>37</v>
      </c>
      <c r="B39" s="91"/>
      <c r="C39" s="53" t="s">
        <v>72</v>
      </c>
      <c r="D39" s="4" t="s">
        <v>70</v>
      </c>
      <c r="E39" s="4" t="s">
        <v>71</v>
      </c>
      <c r="F39" s="5">
        <v>15977809323</v>
      </c>
      <c r="G39" s="5" t="s">
        <v>21</v>
      </c>
      <c r="H39" s="77">
        <v>48</v>
      </c>
      <c r="I39" s="77">
        <v>219</v>
      </c>
      <c r="J39" s="77">
        <v>3</v>
      </c>
      <c r="K39" s="77">
        <v>4</v>
      </c>
      <c r="L39" s="77">
        <v>22</v>
      </c>
      <c r="M39" s="77">
        <v>0</v>
      </c>
      <c r="N39" s="25">
        <v>0</v>
      </c>
      <c r="O39" s="25">
        <v>48</v>
      </c>
      <c r="P39" s="25">
        <v>7</v>
      </c>
      <c r="Q39" s="25">
        <v>212</v>
      </c>
      <c r="R39" s="25">
        <v>3</v>
      </c>
      <c r="S39" s="25">
        <v>0</v>
      </c>
      <c r="T39" s="25">
        <v>4</v>
      </c>
      <c r="U39" s="25">
        <v>22</v>
      </c>
      <c r="V39" s="25">
        <v>0</v>
      </c>
      <c r="W39" s="41">
        <f t="shared" si="1"/>
        <v>1</v>
      </c>
      <c r="X39" s="41">
        <f t="shared" si="2"/>
        <v>1</v>
      </c>
      <c r="Y39" s="41">
        <f t="shared" si="0"/>
        <v>1</v>
      </c>
      <c r="Z39" s="73"/>
    </row>
    <row r="40" spans="1:26">
      <c r="A40" s="3">
        <v>38</v>
      </c>
      <c r="B40" s="91"/>
      <c r="C40" s="53" t="s">
        <v>73</v>
      </c>
      <c r="D40" s="4" t="s">
        <v>70</v>
      </c>
      <c r="E40" s="4" t="s">
        <v>74</v>
      </c>
      <c r="F40" s="5">
        <v>18807780707</v>
      </c>
      <c r="G40" s="5" t="s">
        <v>21</v>
      </c>
      <c r="H40" s="77">
        <v>0</v>
      </c>
      <c r="I40" s="77">
        <v>0</v>
      </c>
      <c r="J40" s="77">
        <v>0</v>
      </c>
      <c r="K40" s="77">
        <v>0</v>
      </c>
      <c r="L40" s="77">
        <v>0</v>
      </c>
      <c r="M40" s="77">
        <v>0</v>
      </c>
      <c r="N40" s="25">
        <v>0</v>
      </c>
      <c r="O40" s="25">
        <v>0</v>
      </c>
      <c r="P40" s="25">
        <v>0</v>
      </c>
      <c r="Q40" s="25">
        <v>0</v>
      </c>
      <c r="R40" s="25">
        <v>0</v>
      </c>
      <c r="S40" s="25">
        <v>0</v>
      </c>
      <c r="T40" s="25">
        <v>0</v>
      </c>
      <c r="U40" s="25">
        <v>0</v>
      </c>
      <c r="V40" s="25">
        <v>0</v>
      </c>
      <c r="W40" s="41" t="e">
        <f t="shared" si="1"/>
        <v>#DIV/0!</v>
      </c>
      <c r="X40" s="41" t="e">
        <f t="shared" si="2"/>
        <v>#DIV/0!</v>
      </c>
      <c r="Y40" s="41" t="e">
        <f t="shared" si="0"/>
        <v>#DIV/0!</v>
      </c>
      <c r="Z40" s="73"/>
    </row>
    <row r="41" spans="1:26">
      <c r="A41" s="3">
        <v>39</v>
      </c>
      <c r="B41" s="91"/>
      <c r="C41" s="53" t="s">
        <v>75</v>
      </c>
      <c r="D41" s="4" t="s">
        <v>70</v>
      </c>
      <c r="E41" s="4" t="s">
        <v>74</v>
      </c>
      <c r="F41" s="5">
        <v>18807780707</v>
      </c>
      <c r="G41" s="5" t="s">
        <v>21</v>
      </c>
      <c r="H41" s="77">
        <v>0</v>
      </c>
      <c r="I41" s="77">
        <v>0</v>
      </c>
      <c r="J41" s="77">
        <v>0</v>
      </c>
      <c r="K41" s="77">
        <v>0</v>
      </c>
      <c r="L41" s="77">
        <v>0</v>
      </c>
      <c r="M41" s="77">
        <v>0</v>
      </c>
      <c r="N41" s="25">
        <v>0</v>
      </c>
      <c r="O41" s="25">
        <v>0</v>
      </c>
      <c r="P41" s="25">
        <v>0</v>
      </c>
      <c r="Q41" s="25">
        <v>0</v>
      </c>
      <c r="R41" s="25">
        <v>0</v>
      </c>
      <c r="S41" s="25">
        <v>0</v>
      </c>
      <c r="T41" s="25">
        <v>0</v>
      </c>
      <c r="U41" s="25">
        <v>0</v>
      </c>
      <c r="V41" s="25">
        <v>0</v>
      </c>
      <c r="W41" s="41" t="e">
        <f t="shared" si="1"/>
        <v>#DIV/0!</v>
      </c>
      <c r="X41" s="41" t="e">
        <f t="shared" si="2"/>
        <v>#DIV/0!</v>
      </c>
      <c r="Y41" s="41" t="e">
        <f t="shared" si="0"/>
        <v>#DIV/0!</v>
      </c>
      <c r="Z41" s="73"/>
    </row>
    <row r="42" spans="1:26" ht="14.25">
      <c r="A42" s="3">
        <v>40</v>
      </c>
      <c r="B42" s="91"/>
      <c r="C42" s="52" t="s">
        <v>76</v>
      </c>
      <c r="D42" s="8" t="s">
        <v>70</v>
      </c>
      <c r="E42" s="8" t="s">
        <v>211</v>
      </c>
      <c r="F42" s="7">
        <v>13707789092</v>
      </c>
      <c r="G42" s="7" t="s">
        <v>28</v>
      </c>
      <c r="H42" s="16">
        <v>7</v>
      </c>
      <c r="I42" s="16">
        <v>4</v>
      </c>
      <c r="J42" s="16">
        <v>0</v>
      </c>
      <c r="K42" s="16">
        <v>0</v>
      </c>
      <c r="L42" s="16">
        <v>0</v>
      </c>
      <c r="M42" s="16">
        <v>1</v>
      </c>
      <c r="N42" s="25">
        <v>6</v>
      </c>
      <c r="O42" s="25">
        <v>1</v>
      </c>
      <c r="P42" s="25">
        <v>3</v>
      </c>
      <c r="Q42" s="25">
        <v>1</v>
      </c>
      <c r="R42" s="25">
        <v>0</v>
      </c>
      <c r="S42" s="25">
        <v>0</v>
      </c>
      <c r="T42" s="25">
        <v>0</v>
      </c>
      <c r="U42" s="25">
        <v>0</v>
      </c>
      <c r="V42" s="25">
        <v>1</v>
      </c>
      <c r="W42" s="41">
        <f t="shared" si="1"/>
        <v>1</v>
      </c>
      <c r="X42" s="41">
        <f t="shared" si="2"/>
        <v>1</v>
      </c>
      <c r="Y42" s="41" t="e">
        <f t="shared" si="0"/>
        <v>#DIV/0!</v>
      </c>
      <c r="Z42" s="73"/>
    </row>
    <row r="43" spans="1:26" ht="14.25">
      <c r="A43" s="3">
        <v>41</v>
      </c>
      <c r="B43" s="91"/>
      <c r="C43" s="56" t="s">
        <v>212</v>
      </c>
      <c r="D43" s="8" t="s">
        <v>70</v>
      </c>
      <c r="E43" s="8" t="s">
        <v>213</v>
      </c>
      <c r="F43" s="7">
        <v>18207787377</v>
      </c>
      <c r="G43" s="7" t="s">
        <v>28</v>
      </c>
      <c r="H43" s="16">
        <v>0</v>
      </c>
      <c r="I43" s="16">
        <v>4</v>
      </c>
      <c r="J43" s="16">
        <v>0</v>
      </c>
      <c r="K43" s="16">
        <v>0</v>
      </c>
      <c r="L43" s="16">
        <v>0</v>
      </c>
      <c r="M43" s="16">
        <v>0</v>
      </c>
      <c r="N43" s="25">
        <v>0</v>
      </c>
      <c r="O43" s="25">
        <v>0</v>
      </c>
      <c r="P43" s="25">
        <v>4</v>
      </c>
      <c r="Q43" s="25">
        <v>0</v>
      </c>
      <c r="R43" s="25">
        <v>0</v>
      </c>
      <c r="S43" s="25">
        <v>0</v>
      </c>
      <c r="T43" s="25">
        <v>0</v>
      </c>
      <c r="U43" s="25">
        <v>0</v>
      </c>
      <c r="V43" s="25">
        <v>0</v>
      </c>
      <c r="W43" s="41" t="e">
        <f t="shared" si="1"/>
        <v>#DIV/0!</v>
      </c>
      <c r="X43" s="41">
        <f t="shared" si="2"/>
        <v>1</v>
      </c>
      <c r="Y43" s="41" t="e">
        <f t="shared" si="0"/>
        <v>#DIV/0!</v>
      </c>
      <c r="Z43" s="73"/>
    </row>
    <row r="44" spans="1:26" ht="14.25">
      <c r="A44" s="3">
        <v>42</v>
      </c>
      <c r="B44" s="92"/>
      <c r="C44" s="56" t="s">
        <v>178</v>
      </c>
      <c r="D44" s="8" t="s">
        <v>70</v>
      </c>
      <c r="E44" s="8" t="s">
        <v>214</v>
      </c>
      <c r="F44" s="7">
        <v>18207787377</v>
      </c>
      <c r="G44" s="7" t="s">
        <v>28</v>
      </c>
      <c r="H44" s="16">
        <v>34</v>
      </c>
      <c r="I44" s="16">
        <v>69</v>
      </c>
      <c r="J44" s="16">
        <v>0</v>
      </c>
      <c r="K44" s="16">
        <v>0</v>
      </c>
      <c r="L44" s="16">
        <v>0</v>
      </c>
      <c r="M44" s="16">
        <v>2</v>
      </c>
      <c r="N44" s="25">
        <v>18</v>
      </c>
      <c r="O44" s="25">
        <v>16</v>
      </c>
      <c r="P44" s="25">
        <v>22</v>
      </c>
      <c r="Q44" s="25">
        <v>47</v>
      </c>
      <c r="R44" s="25">
        <v>0</v>
      </c>
      <c r="S44" s="25">
        <v>0</v>
      </c>
      <c r="T44" s="25">
        <v>0</v>
      </c>
      <c r="U44" s="25">
        <v>0</v>
      </c>
      <c r="V44" s="25">
        <v>2</v>
      </c>
      <c r="W44" s="41">
        <f t="shared" si="1"/>
        <v>1</v>
      </c>
      <c r="X44" s="41">
        <f t="shared" si="2"/>
        <v>1</v>
      </c>
      <c r="Y44" s="41" t="e">
        <f t="shared" si="0"/>
        <v>#DIV/0!</v>
      </c>
      <c r="Z44" s="73"/>
    </row>
    <row r="45" spans="1:26">
      <c r="A45" s="3">
        <v>43</v>
      </c>
      <c r="B45" s="90" t="s">
        <v>185</v>
      </c>
      <c r="C45" s="78" t="s">
        <v>77</v>
      </c>
      <c r="D45" s="17" t="s">
        <v>78</v>
      </c>
      <c r="E45" s="17" t="s">
        <v>79</v>
      </c>
      <c r="F45" s="18">
        <v>13677898128</v>
      </c>
      <c r="G45" s="18" t="s">
        <v>21</v>
      </c>
      <c r="H45" s="77">
        <v>0</v>
      </c>
      <c r="I45" s="77">
        <v>3</v>
      </c>
      <c r="J45" s="77">
        <v>0</v>
      </c>
      <c r="K45" s="77">
        <v>0</v>
      </c>
      <c r="L45" s="77">
        <v>0</v>
      </c>
      <c r="M45" s="77">
        <v>0</v>
      </c>
      <c r="N45" s="25">
        <v>0</v>
      </c>
      <c r="O45" s="25">
        <v>0</v>
      </c>
      <c r="P45" s="11">
        <v>3</v>
      </c>
      <c r="Q45" s="25">
        <v>0</v>
      </c>
      <c r="R45" s="25">
        <v>0</v>
      </c>
      <c r="S45" s="25">
        <v>0</v>
      </c>
      <c r="T45" s="25">
        <v>0</v>
      </c>
      <c r="U45" s="25">
        <v>0</v>
      </c>
      <c r="V45" s="25">
        <v>0</v>
      </c>
      <c r="W45" s="41" t="e">
        <f t="shared" si="1"/>
        <v>#DIV/0!</v>
      </c>
      <c r="X45" s="41">
        <f t="shared" si="2"/>
        <v>1</v>
      </c>
      <c r="Y45" s="41" t="e">
        <f t="shared" si="0"/>
        <v>#DIV/0!</v>
      </c>
      <c r="Z45" s="73"/>
    </row>
    <row r="46" spans="1:26">
      <c r="A46" s="3">
        <v>44</v>
      </c>
      <c r="B46" s="91"/>
      <c r="C46" s="79" t="s">
        <v>80</v>
      </c>
      <c r="D46" s="12" t="s">
        <v>78</v>
      </c>
      <c r="E46" s="12" t="s">
        <v>81</v>
      </c>
      <c r="F46" s="13">
        <v>15177506806</v>
      </c>
      <c r="G46" s="13" t="s">
        <v>21</v>
      </c>
      <c r="H46" s="77">
        <v>9</v>
      </c>
      <c r="I46" s="77">
        <v>59</v>
      </c>
      <c r="J46" s="77">
        <v>0</v>
      </c>
      <c r="K46" s="77">
        <v>3</v>
      </c>
      <c r="L46" s="77">
        <v>0</v>
      </c>
      <c r="M46" s="77">
        <v>0</v>
      </c>
      <c r="N46" s="25">
        <v>9</v>
      </c>
      <c r="O46" s="25">
        <v>0</v>
      </c>
      <c r="P46" s="11">
        <v>20</v>
      </c>
      <c r="Q46" s="11">
        <v>39</v>
      </c>
      <c r="R46" s="25">
        <v>0</v>
      </c>
      <c r="S46" s="25">
        <v>3</v>
      </c>
      <c r="T46" s="25">
        <v>0</v>
      </c>
      <c r="U46" s="25">
        <v>0</v>
      </c>
      <c r="V46" s="25">
        <v>0</v>
      </c>
      <c r="W46" s="41">
        <f t="shared" si="1"/>
        <v>1</v>
      </c>
      <c r="X46" s="41">
        <f t="shared" si="2"/>
        <v>1</v>
      </c>
      <c r="Y46" s="41" t="e">
        <f t="shared" si="0"/>
        <v>#DIV/0!</v>
      </c>
      <c r="Z46" s="73"/>
    </row>
    <row r="47" spans="1:26">
      <c r="A47" s="3">
        <v>45</v>
      </c>
      <c r="B47" s="91"/>
      <c r="C47" s="79" t="s">
        <v>82</v>
      </c>
      <c r="D47" s="12" t="s">
        <v>78</v>
      </c>
      <c r="E47" s="12" t="s">
        <v>79</v>
      </c>
      <c r="F47" s="13">
        <v>13677898128</v>
      </c>
      <c r="G47" s="13" t="s">
        <v>21</v>
      </c>
      <c r="H47" s="77">
        <v>0</v>
      </c>
      <c r="I47" s="77">
        <v>17</v>
      </c>
      <c r="J47" s="77">
        <v>0</v>
      </c>
      <c r="K47" s="77">
        <v>5</v>
      </c>
      <c r="L47" s="77">
        <v>0</v>
      </c>
      <c r="M47" s="80">
        <v>0</v>
      </c>
      <c r="N47" s="25">
        <v>0</v>
      </c>
      <c r="O47" s="25">
        <v>0</v>
      </c>
      <c r="P47" s="11">
        <v>17</v>
      </c>
      <c r="Q47" s="25">
        <v>0</v>
      </c>
      <c r="R47" s="25">
        <v>0</v>
      </c>
      <c r="S47" s="11">
        <v>5</v>
      </c>
      <c r="T47" s="25">
        <v>0</v>
      </c>
      <c r="U47" s="25">
        <v>0</v>
      </c>
      <c r="V47" s="25">
        <v>0</v>
      </c>
      <c r="W47" s="41" t="e">
        <f t="shared" si="1"/>
        <v>#DIV/0!</v>
      </c>
      <c r="X47" s="41">
        <f t="shared" si="2"/>
        <v>1</v>
      </c>
      <c r="Y47" s="41" t="e">
        <f t="shared" si="0"/>
        <v>#DIV/0!</v>
      </c>
      <c r="Z47" s="73"/>
    </row>
    <row r="48" spans="1:26" s="19" customFormat="1">
      <c r="A48" s="3">
        <v>46</v>
      </c>
      <c r="B48" s="92"/>
      <c r="C48" s="50" t="s">
        <v>83</v>
      </c>
      <c r="D48" s="12" t="s">
        <v>78</v>
      </c>
      <c r="E48" s="12" t="s">
        <v>81</v>
      </c>
      <c r="F48" s="13">
        <v>15177506806</v>
      </c>
      <c r="G48" s="13" t="s">
        <v>21</v>
      </c>
      <c r="H48" s="77">
        <v>186</v>
      </c>
      <c r="I48" s="77">
        <v>658</v>
      </c>
      <c r="J48" s="77">
        <v>0</v>
      </c>
      <c r="K48" s="77">
        <v>16</v>
      </c>
      <c r="L48" s="77">
        <v>0</v>
      </c>
      <c r="M48" s="77">
        <v>0</v>
      </c>
      <c r="N48" s="25">
        <v>184</v>
      </c>
      <c r="O48" s="25">
        <v>2</v>
      </c>
      <c r="P48" s="25">
        <v>656</v>
      </c>
      <c r="Q48" s="25">
        <v>2</v>
      </c>
      <c r="R48" s="25">
        <v>0</v>
      </c>
      <c r="S48" s="25">
        <v>16</v>
      </c>
      <c r="T48" s="25">
        <v>0</v>
      </c>
      <c r="U48" s="25">
        <v>0</v>
      </c>
      <c r="V48" s="25">
        <v>0</v>
      </c>
      <c r="W48" s="41">
        <f t="shared" si="1"/>
        <v>1</v>
      </c>
      <c r="X48" s="41">
        <f t="shared" si="2"/>
        <v>1</v>
      </c>
      <c r="Y48" s="41" t="e">
        <f t="shared" si="0"/>
        <v>#DIV/0!</v>
      </c>
      <c r="Z48" s="73"/>
    </row>
    <row r="49" spans="1:26">
      <c r="A49" s="3">
        <v>47</v>
      </c>
      <c r="B49" s="90" t="s">
        <v>186</v>
      </c>
      <c r="C49" s="50" t="s">
        <v>84</v>
      </c>
      <c r="D49" s="12" t="s">
        <v>85</v>
      </c>
      <c r="E49" s="12" t="s">
        <v>86</v>
      </c>
      <c r="F49" s="13">
        <v>13977772830</v>
      </c>
      <c r="G49" s="13" t="s">
        <v>21</v>
      </c>
      <c r="H49" s="77">
        <v>100</v>
      </c>
      <c r="I49" s="77">
        <v>483</v>
      </c>
      <c r="J49" s="77">
        <v>0</v>
      </c>
      <c r="K49" s="77">
        <v>6</v>
      </c>
      <c r="L49" s="77">
        <v>1</v>
      </c>
      <c r="M49" s="77">
        <v>2</v>
      </c>
      <c r="N49" s="25">
        <v>93</v>
      </c>
      <c r="O49" s="25">
        <v>7</v>
      </c>
      <c r="P49" s="25">
        <v>453</v>
      </c>
      <c r="Q49" s="25">
        <v>30</v>
      </c>
      <c r="R49" s="25">
        <v>0</v>
      </c>
      <c r="S49" s="25">
        <v>6</v>
      </c>
      <c r="T49" s="25">
        <v>0</v>
      </c>
      <c r="U49" s="25">
        <v>1</v>
      </c>
      <c r="V49" s="25">
        <v>2</v>
      </c>
      <c r="W49" s="41">
        <f t="shared" si="1"/>
        <v>1</v>
      </c>
      <c r="X49" s="41">
        <f t="shared" si="2"/>
        <v>1</v>
      </c>
      <c r="Y49" s="41">
        <f t="shared" si="0"/>
        <v>1</v>
      </c>
      <c r="Z49" s="73"/>
    </row>
    <row r="50" spans="1:26">
      <c r="A50" s="3">
        <v>48</v>
      </c>
      <c r="B50" s="91"/>
      <c r="C50" s="51" t="s">
        <v>87</v>
      </c>
      <c r="D50" s="12" t="s">
        <v>85</v>
      </c>
      <c r="E50" s="12" t="s">
        <v>88</v>
      </c>
      <c r="F50" s="13">
        <v>13607770002</v>
      </c>
      <c r="G50" s="13" t="s">
        <v>21</v>
      </c>
      <c r="H50" s="77">
        <v>0</v>
      </c>
      <c r="I50" s="77">
        <v>0</v>
      </c>
      <c r="J50" s="77">
        <v>0</v>
      </c>
      <c r="K50" s="77">
        <v>0</v>
      </c>
      <c r="L50" s="77">
        <v>0</v>
      </c>
      <c r="M50" s="77">
        <v>0</v>
      </c>
      <c r="N50" s="25">
        <v>0</v>
      </c>
      <c r="O50" s="25">
        <v>0</v>
      </c>
      <c r="P50" s="25">
        <v>0</v>
      </c>
      <c r="Q50" s="25">
        <v>0</v>
      </c>
      <c r="R50" s="25">
        <v>0</v>
      </c>
      <c r="S50" s="25">
        <v>0</v>
      </c>
      <c r="T50" s="25">
        <v>0</v>
      </c>
      <c r="U50" s="25">
        <v>0</v>
      </c>
      <c r="V50" s="25">
        <v>0</v>
      </c>
      <c r="W50" s="41" t="e">
        <f t="shared" si="1"/>
        <v>#DIV/0!</v>
      </c>
      <c r="X50" s="41" t="e">
        <f t="shared" si="2"/>
        <v>#DIV/0!</v>
      </c>
      <c r="Y50" s="41" t="e">
        <f t="shared" si="0"/>
        <v>#DIV/0!</v>
      </c>
      <c r="Z50" s="73"/>
    </row>
    <row r="51" spans="1:26">
      <c r="A51" s="3">
        <v>49</v>
      </c>
      <c r="B51" s="91"/>
      <c r="C51" s="50" t="s">
        <v>89</v>
      </c>
      <c r="D51" s="12" t="s">
        <v>85</v>
      </c>
      <c r="E51" s="12" t="s">
        <v>86</v>
      </c>
      <c r="F51" s="13">
        <v>13977772830</v>
      </c>
      <c r="G51" s="13" t="s">
        <v>21</v>
      </c>
      <c r="H51" s="77">
        <v>0</v>
      </c>
      <c r="I51" s="77">
        <v>0</v>
      </c>
      <c r="J51" s="77">
        <v>0</v>
      </c>
      <c r="K51" s="77">
        <v>0</v>
      </c>
      <c r="L51" s="77">
        <v>0</v>
      </c>
      <c r="M51" s="77">
        <v>0</v>
      </c>
      <c r="N51" s="25">
        <v>0</v>
      </c>
      <c r="O51" s="25">
        <v>0</v>
      </c>
      <c r="P51" s="25">
        <v>0</v>
      </c>
      <c r="Q51" s="25">
        <v>0</v>
      </c>
      <c r="R51" s="25">
        <v>0</v>
      </c>
      <c r="S51" s="25">
        <v>0</v>
      </c>
      <c r="T51" s="25">
        <v>0</v>
      </c>
      <c r="U51" s="25">
        <v>0</v>
      </c>
      <c r="V51" s="25">
        <v>0</v>
      </c>
      <c r="W51" s="41" t="e">
        <f t="shared" si="1"/>
        <v>#DIV/0!</v>
      </c>
      <c r="X51" s="41" t="e">
        <f t="shared" si="2"/>
        <v>#DIV/0!</v>
      </c>
      <c r="Y51" s="41" t="e">
        <f t="shared" si="0"/>
        <v>#DIV/0!</v>
      </c>
      <c r="Z51" s="73"/>
    </row>
    <row r="52" spans="1:26">
      <c r="A52" s="3">
        <v>50</v>
      </c>
      <c r="B52" s="92"/>
      <c r="C52" s="50" t="s">
        <v>90</v>
      </c>
      <c r="D52" s="12" t="s">
        <v>85</v>
      </c>
      <c r="E52" s="12" t="s">
        <v>86</v>
      </c>
      <c r="F52" s="13">
        <v>13977772830</v>
      </c>
      <c r="G52" s="13" t="s">
        <v>21</v>
      </c>
      <c r="H52" s="77">
        <v>0</v>
      </c>
      <c r="I52" s="77">
        <v>0</v>
      </c>
      <c r="J52" s="77">
        <v>0</v>
      </c>
      <c r="K52" s="77">
        <v>0</v>
      </c>
      <c r="L52" s="77">
        <v>0</v>
      </c>
      <c r="M52" s="77">
        <v>0</v>
      </c>
      <c r="N52" s="25">
        <v>0</v>
      </c>
      <c r="O52" s="25">
        <v>0</v>
      </c>
      <c r="P52" s="25">
        <v>0</v>
      </c>
      <c r="Q52" s="25">
        <v>0</v>
      </c>
      <c r="R52" s="25">
        <v>0</v>
      </c>
      <c r="S52" s="25">
        <v>0</v>
      </c>
      <c r="T52" s="25">
        <v>0</v>
      </c>
      <c r="U52" s="25">
        <v>0</v>
      </c>
      <c r="V52" s="25">
        <v>0</v>
      </c>
      <c r="W52" s="41" t="e">
        <f t="shared" si="1"/>
        <v>#DIV/0!</v>
      </c>
      <c r="X52" s="41" t="e">
        <f t="shared" si="2"/>
        <v>#DIV/0!</v>
      </c>
      <c r="Y52" s="41" t="e">
        <f t="shared" si="0"/>
        <v>#DIV/0!</v>
      </c>
      <c r="Z52" s="73"/>
    </row>
    <row r="53" spans="1:26">
      <c r="A53" s="3">
        <v>51</v>
      </c>
      <c r="B53" s="90" t="s">
        <v>187</v>
      </c>
      <c r="C53" s="50" t="s">
        <v>91</v>
      </c>
      <c r="D53" s="12" t="s">
        <v>92</v>
      </c>
      <c r="E53" s="12" t="s">
        <v>93</v>
      </c>
      <c r="F53" s="13">
        <v>13877413833</v>
      </c>
      <c r="G53" s="13" t="s">
        <v>21</v>
      </c>
      <c r="H53" s="77">
        <v>5</v>
      </c>
      <c r="I53" s="77">
        <v>13</v>
      </c>
      <c r="J53" s="77">
        <v>0</v>
      </c>
      <c r="K53" s="77">
        <v>1</v>
      </c>
      <c r="L53" s="77">
        <v>0</v>
      </c>
      <c r="M53" s="77">
        <v>0</v>
      </c>
      <c r="N53" s="25">
        <v>5</v>
      </c>
      <c r="O53" s="25">
        <v>0</v>
      </c>
      <c r="P53" s="25">
        <v>13</v>
      </c>
      <c r="Q53" s="25">
        <v>0</v>
      </c>
      <c r="R53" s="25">
        <v>0</v>
      </c>
      <c r="S53" s="25">
        <v>1</v>
      </c>
      <c r="T53" s="25">
        <v>0</v>
      </c>
      <c r="U53" s="25">
        <v>0</v>
      </c>
      <c r="V53" s="25">
        <v>0</v>
      </c>
      <c r="W53" s="41">
        <f t="shared" si="1"/>
        <v>1</v>
      </c>
      <c r="X53" s="41">
        <f t="shared" si="2"/>
        <v>1</v>
      </c>
      <c r="Y53" s="41" t="e">
        <f t="shared" si="0"/>
        <v>#DIV/0!</v>
      </c>
      <c r="Z53" s="73"/>
    </row>
    <row r="54" spans="1:26">
      <c r="A54" s="3">
        <v>52</v>
      </c>
      <c r="B54" s="91"/>
      <c r="C54" s="50" t="s">
        <v>94</v>
      </c>
      <c r="D54" s="12" t="s">
        <v>92</v>
      </c>
      <c r="E54" s="12" t="s">
        <v>95</v>
      </c>
      <c r="F54" s="13">
        <v>13877413833</v>
      </c>
      <c r="G54" s="13" t="s">
        <v>21</v>
      </c>
      <c r="H54" s="77">
        <v>0</v>
      </c>
      <c r="I54" s="77">
        <v>3</v>
      </c>
      <c r="J54" s="77">
        <v>0</v>
      </c>
      <c r="K54" s="77">
        <v>3</v>
      </c>
      <c r="L54" s="77">
        <v>4</v>
      </c>
      <c r="M54" s="77">
        <v>0</v>
      </c>
      <c r="N54" s="25">
        <v>0</v>
      </c>
      <c r="O54" s="25">
        <v>0</v>
      </c>
      <c r="P54" s="25">
        <v>3</v>
      </c>
      <c r="Q54" s="25">
        <v>0</v>
      </c>
      <c r="R54" s="25">
        <v>0</v>
      </c>
      <c r="S54" s="25">
        <v>3</v>
      </c>
      <c r="T54" s="25">
        <v>0</v>
      </c>
      <c r="U54" s="25">
        <v>4</v>
      </c>
      <c r="V54" s="25">
        <v>0</v>
      </c>
      <c r="W54" s="41" t="e">
        <f t="shared" si="1"/>
        <v>#DIV/0!</v>
      </c>
      <c r="X54" s="41">
        <f t="shared" si="2"/>
        <v>1</v>
      </c>
      <c r="Y54" s="41">
        <f t="shared" si="0"/>
        <v>1</v>
      </c>
      <c r="Z54" s="73"/>
    </row>
    <row r="55" spans="1:26">
      <c r="A55" s="3">
        <v>53</v>
      </c>
      <c r="B55" s="91"/>
      <c r="C55" s="50" t="s">
        <v>96</v>
      </c>
      <c r="D55" s="12" t="s">
        <v>92</v>
      </c>
      <c r="E55" s="12" t="s">
        <v>95</v>
      </c>
      <c r="F55" s="13">
        <v>13877413833</v>
      </c>
      <c r="G55" s="13" t="s">
        <v>21</v>
      </c>
      <c r="H55" s="77">
        <v>0</v>
      </c>
      <c r="I55" s="77">
        <v>0</v>
      </c>
      <c r="J55" s="77">
        <v>0</v>
      </c>
      <c r="K55" s="77">
        <v>3</v>
      </c>
      <c r="L55" s="77">
        <v>0</v>
      </c>
      <c r="M55" s="77">
        <v>1</v>
      </c>
      <c r="N55" s="25">
        <v>0</v>
      </c>
      <c r="O55" s="25">
        <v>0</v>
      </c>
      <c r="P55" s="25">
        <v>0</v>
      </c>
      <c r="Q55" s="25">
        <v>0</v>
      </c>
      <c r="R55" s="25">
        <v>0</v>
      </c>
      <c r="S55" s="25">
        <v>3</v>
      </c>
      <c r="T55" s="25">
        <v>0</v>
      </c>
      <c r="U55" s="25">
        <v>0</v>
      </c>
      <c r="V55" s="25">
        <v>1</v>
      </c>
      <c r="W55" s="41">
        <f t="shared" si="1"/>
        <v>1</v>
      </c>
      <c r="X55" s="41">
        <f t="shared" si="2"/>
        <v>1</v>
      </c>
      <c r="Y55" s="41" t="e">
        <f t="shared" si="0"/>
        <v>#DIV/0!</v>
      </c>
      <c r="Z55" s="73"/>
    </row>
    <row r="56" spans="1:26">
      <c r="A56" s="3">
        <v>54</v>
      </c>
      <c r="B56" s="91"/>
      <c r="C56" s="50" t="s">
        <v>97</v>
      </c>
      <c r="D56" s="12" t="s">
        <v>92</v>
      </c>
      <c r="E56" s="12" t="s">
        <v>95</v>
      </c>
      <c r="F56" s="13">
        <v>13877413833</v>
      </c>
      <c r="G56" s="13" t="s">
        <v>21</v>
      </c>
      <c r="H56" s="77">
        <v>0</v>
      </c>
      <c r="I56" s="77">
        <v>84</v>
      </c>
      <c r="J56" s="77">
        <v>0</v>
      </c>
      <c r="K56" s="77">
        <v>29</v>
      </c>
      <c r="L56" s="77">
        <v>0</v>
      </c>
      <c r="M56" s="77">
        <v>1</v>
      </c>
      <c r="N56" s="25">
        <v>0</v>
      </c>
      <c r="O56" s="25">
        <v>0</v>
      </c>
      <c r="P56" s="25">
        <v>84</v>
      </c>
      <c r="Q56" s="25">
        <v>0</v>
      </c>
      <c r="R56" s="25">
        <v>0</v>
      </c>
      <c r="S56" s="25">
        <v>29</v>
      </c>
      <c r="T56" s="25">
        <v>0</v>
      </c>
      <c r="U56" s="25">
        <v>0</v>
      </c>
      <c r="V56" s="25">
        <v>1</v>
      </c>
      <c r="W56" s="41">
        <f t="shared" si="1"/>
        <v>1</v>
      </c>
      <c r="X56" s="41">
        <f t="shared" si="2"/>
        <v>1</v>
      </c>
      <c r="Y56" s="41" t="e">
        <f t="shared" si="0"/>
        <v>#DIV/0!</v>
      </c>
      <c r="Z56" s="73"/>
    </row>
    <row r="57" spans="1:26" ht="14.25">
      <c r="A57" s="3">
        <v>55</v>
      </c>
      <c r="B57" s="91"/>
      <c r="C57" s="52" t="s">
        <v>98</v>
      </c>
      <c r="D57" s="8" t="s">
        <v>92</v>
      </c>
      <c r="E57" s="8" t="s">
        <v>95</v>
      </c>
      <c r="F57" s="7">
        <v>13877413833</v>
      </c>
      <c r="G57" s="7" t="s">
        <v>28</v>
      </c>
      <c r="H57" s="16">
        <v>0</v>
      </c>
      <c r="I57" s="16">
        <v>0</v>
      </c>
      <c r="J57" s="16">
        <v>0</v>
      </c>
      <c r="K57" s="16">
        <v>0</v>
      </c>
      <c r="L57" s="16">
        <v>0</v>
      </c>
      <c r="M57" s="16">
        <v>0</v>
      </c>
      <c r="N57" s="25">
        <v>0</v>
      </c>
      <c r="O57" s="25">
        <v>0</v>
      </c>
      <c r="P57" s="25">
        <v>0</v>
      </c>
      <c r="Q57" s="25">
        <v>0</v>
      </c>
      <c r="R57" s="25">
        <v>0</v>
      </c>
      <c r="S57" s="25">
        <v>0</v>
      </c>
      <c r="T57" s="25">
        <v>0</v>
      </c>
      <c r="U57" s="25">
        <v>0</v>
      </c>
      <c r="V57" s="25">
        <v>0</v>
      </c>
      <c r="W57" s="41" t="e">
        <f t="shared" si="1"/>
        <v>#DIV/0!</v>
      </c>
      <c r="X57" s="41" t="e">
        <f t="shared" si="2"/>
        <v>#DIV/0!</v>
      </c>
      <c r="Y57" s="41" t="e">
        <f t="shared" si="0"/>
        <v>#DIV/0!</v>
      </c>
      <c r="Z57" s="73"/>
    </row>
    <row r="58" spans="1:26" ht="14.25">
      <c r="A58" s="3">
        <v>56</v>
      </c>
      <c r="B58" s="91"/>
      <c r="C58" s="52" t="s">
        <v>99</v>
      </c>
      <c r="D58" s="8" t="s">
        <v>92</v>
      </c>
      <c r="E58" s="8" t="s">
        <v>93</v>
      </c>
      <c r="F58" s="20">
        <v>15878408069</v>
      </c>
      <c r="G58" s="7" t="s">
        <v>28</v>
      </c>
      <c r="H58" s="16">
        <v>0</v>
      </c>
      <c r="I58" s="16">
        <v>0</v>
      </c>
      <c r="J58" s="16">
        <v>0</v>
      </c>
      <c r="K58" s="16">
        <v>0</v>
      </c>
      <c r="L58" s="16">
        <v>0</v>
      </c>
      <c r="M58" s="16">
        <v>0</v>
      </c>
      <c r="N58" s="25">
        <v>0</v>
      </c>
      <c r="O58" s="25">
        <v>0</v>
      </c>
      <c r="P58" s="25">
        <v>0</v>
      </c>
      <c r="Q58" s="25">
        <v>0</v>
      </c>
      <c r="R58" s="25">
        <v>0</v>
      </c>
      <c r="S58" s="25">
        <v>0</v>
      </c>
      <c r="T58" s="25">
        <v>0</v>
      </c>
      <c r="U58" s="25">
        <v>0</v>
      </c>
      <c r="V58" s="25">
        <v>0</v>
      </c>
      <c r="W58" s="41" t="e">
        <f t="shared" si="1"/>
        <v>#DIV/0!</v>
      </c>
      <c r="X58" s="41" t="e">
        <f t="shared" si="2"/>
        <v>#DIV/0!</v>
      </c>
      <c r="Y58" s="41" t="e">
        <f t="shared" si="0"/>
        <v>#DIV/0!</v>
      </c>
      <c r="Z58" s="73"/>
    </row>
    <row r="59" spans="1:26" ht="14.25">
      <c r="A59" s="3">
        <v>57</v>
      </c>
      <c r="B59" s="92"/>
      <c r="C59" s="52" t="s">
        <v>100</v>
      </c>
      <c r="D59" s="8" t="s">
        <v>92</v>
      </c>
      <c r="E59" s="8" t="s">
        <v>93</v>
      </c>
      <c r="F59" s="20">
        <v>15878408069</v>
      </c>
      <c r="G59" s="7" t="s">
        <v>28</v>
      </c>
      <c r="H59" s="16">
        <v>0</v>
      </c>
      <c r="I59" s="16">
        <v>0</v>
      </c>
      <c r="J59" s="16">
        <v>0</v>
      </c>
      <c r="K59" s="16">
        <v>0</v>
      </c>
      <c r="L59" s="16">
        <v>0</v>
      </c>
      <c r="M59" s="16">
        <v>0</v>
      </c>
      <c r="N59" s="25">
        <v>0</v>
      </c>
      <c r="O59" s="25">
        <v>0</v>
      </c>
      <c r="P59" s="25">
        <v>0</v>
      </c>
      <c r="Q59" s="25">
        <v>0</v>
      </c>
      <c r="R59" s="25">
        <v>0</v>
      </c>
      <c r="S59" s="25">
        <v>0</v>
      </c>
      <c r="T59" s="25">
        <v>0</v>
      </c>
      <c r="U59" s="25">
        <v>0</v>
      </c>
      <c r="V59" s="25">
        <v>0</v>
      </c>
      <c r="W59" s="41" t="e">
        <f t="shared" si="1"/>
        <v>#DIV/0!</v>
      </c>
      <c r="X59" s="41" t="e">
        <f t="shared" si="2"/>
        <v>#DIV/0!</v>
      </c>
      <c r="Y59" s="41" t="e">
        <f t="shared" si="0"/>
        <v>#DIV/0!</v>
      </c>
      <c r="Z59" s="73"/>
    </row>
    <row r="60" spans="1:26">
      <c r="A60" s="3">
        <v>58</v>
      </c>
      <c r="B60" s="90" t="s">
        <v>188</v>
      </c>
      <c r="C60" s="51" t="s">
        <v>101</v>
      </c>
      <c r="D60" s="12" t="s">
        <v>102</v>
      </c>
      <c r="E60" s="12" t="s">
        <v>103</v>
      </c>
      <c r="F60" s="13">
        <v>13707790034</v>
      </c>
      <c r="G60" s="13" t="s">
        <v>21</v>
      </c>
      <c r="H60" s="77">
        <v>6</v>
      </c>
      <c r="I60" s="77">
        <v>14</v>
      </c>
      <c r="J60" s="77">
        <v>0</v>
      </c>
      <c r="K60" s="77">
        <v>0</v>
      </c>
      <c r="L60" s="77">
        <v>0</v>
      </c>
      <c r="M60" s="77">
        <v>0</v>
      </c>
      <c r="N60" s="25">
        <v>6</v>
      </c>
      <c r="O60" s="25">
        <v>0</v>
      </c>
      <c r="P60" s="25">
        <v>14</v>
      </c>
      <c r="Q60" s="25">
        <v>0</v>
      </c>
      <c r="R60" s="25">
        <v>0</v>
      </c>
      <c r="S60" s="25">
        <v>0</v>
      </c>
      <c r="T60" s="25">
        <v>0</v>
      </c>
      <c r="U60" s="25">
        <v>0</v>
      </c>
      <c r="V60" s="25">
        <v>0</v>
      </c>
      <c r="W60" s="41">
        <f t="shared" si="1"/>
        <v>1</v>
      </c>
      <c r="X60" s="41">
        <f t="shared" si="2"/>
        <v>1</v>
      </c>
      <c r="Y60" s="41" t="e">
        <f t="shared" si="0"/>
        <v>#DIV/0!</v>
      </c>
      <c r="Z60" s="73"/>
    </row>
    <row r="61" spans="1:26">
      <c r="A61" s="3">
        <v>59</v>
      </c>
      <c r="B61" s="91"/>
      <c r="C61" s="51" t="s">
        <v>104</v>
      </c>
      <c r="D61" s="12" t="s">
        <v>102</v>
      </c>
      <c r="E61" s="12" t="s">
        <v>105</v>
      </c>
      <c r="F61" s="13">
        <v>13877183955</v>
      </c>
      <c r="G61" s="13" t="s">
        <v>21</v>
      </c>
      <c r="H61" s="77">
        <v>0</v>
      </c>
      <c r="I61" s="77">
        <v>0</v>
      </c>
      <c r="J61" s="77">
        <v>0</v>
      </c>
      <c r="K61" s="77">
        <v>0</v>
      </c>
      <c r="L61" s="77">
        <v>0</v>
      </c>
      <c r="M61" s="77">
        <v>0</v>
      </c>
      <c r="N61" s="25">
        <v>0</v>
      </c>
      <c r="O61" s="25">
        <v>0</v>
      </c>
      <c r="P61" s="25">
        <v>0</v>
      </c>
      <c r="Q61" s="25">
        <v>0</v>
      </c>
      <c r="R61" s="25">
        <v>0</v>
      </c>
      <c r="S61" s="25">
        <v>0</v>
      </c>
      <c r="T61" s="25">
        <v>0</v>
      </c>
      <c r="U61" s="25">
        <v>0</v>
      </c>
      <c r="V61" s="25">
        <v>0</v>
      </c>
      <c r="W61" s="41" t="e">
        <f t="shared" si="1"/>
        <v>#DIV/0!</v>
      </c>
      <c r="X61" s="41" t="e">
        <f t="shared" si="2"/>
        <v>#DIV/0!</v>
      </c>
      <c r="Y61" s="41" t="e">
        <f t="shared" si="0"/>
        <v>#DIV/0!</v>
      </c>
      <c r="Z61" s="73"/>
    </row>
    <row r="62" spans="1:26">
      <c r="A62" s="3">
        <v>60</v>
      </c>
      <c r="B62" s="91"/>
      <c r="C62" s="51" t="s">
        <v>106</v>
      </c>
      <c r="D62" s="12" t="s">
        <v>102</v>
      </c>
      <c r="E62" s="12" t="s">
        <v>107</v>
      </c>
      <c r="F62" s="13">
        <v>15907799735</v>
      </c>
      <c r="G62" s="13" t="s">
        <v>21</v>
      </c>
      <c r="H62" s="77">
        <v>0</v>
      </c>
      <c r="I62" s="77">
        <v>14</v>
      </c>
      <c r="J62" s="77">
        <v>0</v>
      </c>
      <c r="K62" s="77">
        <v>5</v>
      </c>
      <c r="L62" s="77">
        <v>0</v>
      </c>
      <c r="M62" s="77">
        <v>0</v>
      </c>
      <c r="N62" s="25">
        <v>0</v>
      </c>
      <c r="O62" s="25">
        <v>0</v>
      </c>
      <c r="P62" s="25">
        <v>14</v>
      </c>
      <c r="Q62" s="25">
        <v>0</v>
      </c>
      <c r="R62" s="25">
        <v>0</v>
      </c>
      <c r="S62" s="25">
        <v>5</v>
      </c>
      <c r="T62" s="25">
        <v>0</v>
      </c>
      <c r="U62" s="25">
        <v>0</v>
      </c>
      <c r="V62" s="25">
        <v>0</v>
      </c>
      <c r="W62" s="41" t="e">
        <f t="shared" si="1"/>
        <v>#DIV/0!</v>
      </c>
      <c r="X62" s="41">
        <f t="shared" si="2"/>
        <v>1</v>
      </c>
      <c r="Y62" s="41" t="e">
        <f t="shared" si="0"/>
        <v>#DIV/0!</v>
      </c>
      <c r="Z62" s="73"/>
    </row>
    <row r="63" spans="1:26">
      <c r="A63" s="3">
        <v>61</v>
      </c>
      <c r="B63" s="91"/>
      <c r="C63" s="51" t="s">
        <v>108</v>
      </c>
      <c r="D63" s="12" t="s">
        <v>102</v>
      </c>
      <c r="E63" s="12" t="s">
        <v>107</v>
      </c>
      <c r="F63" s="13">
        <v>15907799735</v>
      </c>
      <c r="G63" s="13" t="s">
        <v>21</v>
      </c>
      <c r="H63" s="77">
        <v>0</v>
      </c>
      <c r="I63" s="77">
        <v>0</v>
      </c>
      <c r="J63" s="77">
        <v>0</v>
      </c>
      <c r="K63" s="77">
        <v>0</v>
      </c>
      <c r="L63" s="77">
        <v>0</v>
      </c>
      <c r="M63" s="77">
        <v>0</v>
      </c>
      <c r="N63" s="25">
        <v>0</v>
      </c>
      <c r="O63" s="25">
        <v>0</v>
      </c>
      <c r="P63" s="25">
        <v>0</v>
      </c>
      <c r="Q63" s="25">
        <v>0</v>
      </c>
      <c r="R63" s="25">
        <v>0</v>
      </c>
      <c r="S63" s="25">
        <v>0</v>
      </c>
      <c r="T63" s="25">
        <v>0</v>
      </c>
      <c r="U63" s="25">
        <v>0</v>
      </c>
      <c r="V63" s="25">
        <v>0</v>
      </c>
      <c r="W63" s="41" t="e">
        <f t="shared" si="1"/>
        <v>#DIV/0!</v>
      </c>
      <c r="X63" s="41" t="e">
        <f t="shared" si="2"/>
        <v>#DIV/0!</v>
      </c>
      <c r="Y63" s="41" t="e">
        <f t="shared" si="0"/>
        <v>#DIV/0!</v>
      </c>
      <c r="Z63" s="73"/>
    </row>
    <row r="64" spans="1:26" ht="14.25">
      <c r="A64" s="3">
        <v>62</v>
      </c>
      <c r="B64" s="91"/>
      <c r="C64" s="52" t="s">
        <v>109</v>
      </c>
      <c r="D64" s="8" t="s">
        <v>102</v>
      </c>
      <c r="E64" s="8" t="s">
        <v>107</v>
      </c>
      <c r="F64" s="7">
        <v>15907799735</v>
      </c>
      <c r="G64" s="7" t="s">
        <v>28</v>
      </c>
      <c r="H64" s="16">
        <v>0</v>
      </c>
      <c r="I64" s="16">
        <v>0</v>
      </c>
      <c r="J64" s="16">
        <v>0</v>
      </c>
      <c r="K64" s="16">
        <v>0</v>
      </c>
      <c r="L64" s="16">
        <v>0</v>
      </c>
      <c r="M64" s="16">
        <v>0</v>
      </c>
      <c r="N64" s="25">
        <v>0</v>
      </c>
      <c r="O64" s="25">
        <v>0</v>
      </c>
      <c r="P64" s="25">
        <v>0</v>
      </c>
      <c r="Q64" s="25">
        <v>0</v>
      </c>
      <c r="R64" s="25">
        <v>0</v>
      </c>
      <c r="S64" s="25">
        <v>0</v>
      </c>
      <c r="T64" s="25">
        <v>0</v>
      </c>
      <c r="U64" s="25">
        <v>0</v>
      </c>
      <c r="V64" s="25">
        <v>0</v>
      </c>
      <c r="W64" s="41" t="e">
        <f t="shared" si="1"/>
        <v>#DIV/0!</v>
      </c>
      <c r="X64" s="41" t="e">
        <f t="shared" si="2"/>
        <v>#DIV/0!</v>
      </c>
      <c r="Y64" s="41" t="e">
        <f t="shared" si="0"/>
        <v>#DIV/0!</v>
      </c>
      <c r="Z64" s="73"/>
    </row>
    <row r="65" spans="1:26" ht="14.25">
      <c r="A65" s="3">
        <v>63</v>
      </c>
      <c r="B65" s="91"/>
      <c r="C65" s="52" t="s">
        <v>110</v>
      </c>
      <c r="D65" s="8" t="s">
        <v>102</v>
      </c>
      <c r="E65" s="8" t="s">
        <v>103</v>
      </c>
      <c r="F65" s="7">
        <v>13707790034</v>
      </c>
      <c r="G65" s="7" t="s">
        <v>28</v>
      </c>
      <c r="H65" s="16">
        <v>0</v>
      </c>
      <c r="I65" s="16">
        <v>0</v>
      </c>
      <c r="J65" s="16">
        <v>0</v>
      </c>
      <c r="K65" s="16">
        <v>0</v>
      </c>
      <c r="L65" s="16">
        <v>0</v>
      </c>
      <c r="M65" s="16">
        <v>0</v>
      </c>
      <c r="N65" s="25">
        <v>0</v>
      </c>
      <c r="O65" s="25">
        <v>0</v>
      </c>
      <c r="P65" s="25">
        <v>0</v>
      </c>
      <c r="Q65" s="25">
        <v>0</v>
      </c>
      <c r="R65" s="25">
        <v>0</v>
      </c>
      <c r="S65" s="25">
        <v>0</v>
      </c>
      <c r="T65" s="25">
        <v>0</v>
      </c>
      <c r="U65" s="25">
        <v>0</v>
      </c>
      <c r="V65" s="25">
        <v>0</v>
      </c>
      <c r="W65" s="41" t="e">
        <f t="shared" si="1"/>
        <v>#DIV/0!</v>
      </c>
      <c r="X65" s="41" t="e">
        <f t="shared" si="2"/>
        <v>#DIV/0!</v>
      </c>
      <c r="Y65" s="41" t="e">
        <f t="shared" si="0"/>
        <v>#DIV/0!</v>
      </c>
      <c r="Z65" s="73"/>
    </row>
    <row r="66" spans="1:26" ht="14.25">
      <c r="A66" s="3">
        <v>64</v>
      </c>
      <c r="B66" s="92"/>
      <c r="C66" s="52" t="s">
        <v>111</v>
      </c>
      <c r="D66" s="8" t="s">
        <v>102</v>
      </c>
      <c r="E66" s="8" t="s">
        <v>103</v>
      </c>
      <c r="F66" s="7">
        <v>13707790034</v>
      </c>
      <c r="G66" s="7" t="s">
        <v>28</v>
      </c>
      <c r="H66" s="16">
        <v>3</v>
      </c>
      <c r="I66" s="16">
        <v>7</v>
      </c>
      <c r="J66" s="16">
        <v>0</v>
      </c>
      <c r="K66" s="16">
        <v>0</v>
      </c>
      <c r="L66" s="16">
        <v>0</v>
      </c>
      <c r="M66" s="16">
        <v>0</v>
      </c>
      <c r="N66" s="25">
        <v>3</v>
      </c>
      <c r="O66" s="25">
        <v>0</v>
      </c>
      <c r="P66" s="25">
        <v>7</v>
      </c>
      <c r="Q66" s="25">
        <v>0</v>
      </c>
      <c r="R66" s="25">
        <v>0</v>
      </c>
      <c r="S66" s="25">
        <v>0</v>
      </c>
      <c r="T66" s="25">
        <v>0</v>
      </c>
      <c r="U66" s="25">
        <v>0</v>
      </c>
      <c r="V66" s="25">
        <v>0</v>
      </c>
      <c r="W66" s="41">
        <f t="shared" si="1"/>
        <v>1</v>
      </c>
      <c r="X66" s="41">
        <f t="shared" si="2"/>
        <v>1</v>
      </c>
      <c r="Y66" s="41" t="e">
        <f t="shared" si="0"/>
        <v>#DIV/0!</v>
      </c>
      <c r="Z66" s="73"/>
    </row>
    <row r="67" spans="1:26">
      <c r="A67" s="3">
        <v>65</v>
      </c>
      <c r="B67" s="90" t="s">
        <v>189</v>
      </c>
      <c r="C67" s="53" t="s">
        <v>112</v>
      </c>
      <c r="D67" s="4" t="s">
        <v>113</v>
      </c>
      <c r="E67" s="4" t="s">
        <v>114</v>
      </c>
      <c r="F67" s="5">
        <v>18775981313</v>
      </c>
      <c r="G67" s="5" t="s">
        <v>21</v>
      </c>
      <c r="H67" s="77">
        <v>0</v>
      </c>
      <c r="I67" s="77">
        <v>0</v>
      </c>
      <c r="J67" s="77">
        <v>0</v>
      </c>
      <c r="K67" s="77">
        <v>0</v>
      </c>
      <c r="L67" s="77">
        <v>0</v>
      </c>
      <c r="M67" s="77">
        <v>0</v>
      </c>
      <c r="N67" s="25">
        <v>0</v>
      </c>
      <c r="O67" s="25">
        <v>0</v>
      </c>
      <c r="P67" s="25">
        <v>0</v>
      </c>
      <c r="Q67" s="25">
        <v>0</v>
      </c>
      <c r="R67" s="25">
        <v>0</v>
      </c>
      <c r="S67" s="25">
        <v>0</v>
      </c>
      <c r="T67" s="25">
        <v>0</v>
      </c>
      <c r="U67" s="25">
        <v>0</v>
      </c>
      <c r="V67" s="25">
        <v>0</v>
      </c>
      <c r="W67" s="41" t="e">
        <f t="shared" si="1"/>
        <v>#DIV/0!</v>
      </c>
      <c r="X67" s="41" t="e">
        <f t="shared" si="2"/>
        <v>#DIV/0!</v>
      </c>
      <c r="Y67" s="41" t="e">
        <f t="shared" ref="Y67:Y96" si="3">U67/L67</f>
        <v>#DIV/0!</v>
      </c>
      <c r="Z67" s="73"/>
    </row>
    <row r="68" spans="1:26">
      <c r="A68" s="3">
        <v>66</v>
      </c>
      <c r="B68" s="91"/>
      <c r="C68" s="53" t="s">
        <v>115</v>
      </c>
      <c r="D68" s="4" t="s">
        <v>113</v>
      </c>
      <c r="E68" s="4" t="s">
        <v>116</v>
      </c>
      <c r="F68" s="5">
        <v>15977668787</v>
      </c>
      <c r="G68" s="5" t="s">
        <v>21</v>
      </c>
      <c r="H68" s="77">
        <v>6</v>
      </c>
      <c r="I68" s="77">
        <v>16</v>
      </c>
      <c r="J68" s="77">
        <v>6</v>
      </c>
      <c r="K68" s="77">
        <v>6</v>
      </c>
      <c r="L68" s="77">
        <v>1</v>
      </c>
      <c r="M68" s="77">
        <v>2</v>
      </c>
      <c r="N68" s="25">
        <v>0</v>
      </c>
      <c r="O68" s="25">
        <v>6</v>
      </c>
      <c r="P68" s="25">
        <v>0</v>
      </c>
      <c r="Q68" s="25">
        <v>16</v>
      </c>
      <c r="R68" s="25">
        <v>6</v>
      </c>
      <c r="S68" s="25">
        <v>2</v>
      </c>
      <c r="T68" s="25">
        <v>4</v>
      </c>
      <c r="U68" s="25">
        <v>1</v>
      </c>
      <c r="V68" s="25">
        <v>2</v>
      </c>
      <c r="W68" s="41">
        <f t="shared" ref="W68:W96" si="4">(N68+O68+R68+V68)/(H68+J68+M68)</f>
        <v>1</v>
      </c>
      <c r="X68" s="41">
        <f t="shared" ref="X68:X96" si="5">(P68+Q68+S68+T68)/(I68+K68)</f>
        <v>1</v>
      </c>
      <c r="Y68" s="41">
        <f t="shared" si="3"/>
        <v>1</v>
      </c>
      <c r="Z68" s="73"/>
    </row>
    <row r="69" spans="1:26">
      <c r="A69" s="3">
        <v>67</v>
      </c>
      <c r="B69" s="91"/>
      <c r="C69" s="53" t="s">
        <v>117</v>
      </c>
      <c r="D69" s="4" t="s">
        <v>113</v>
      </c>
      <c r="E69" s="4" t="s">
        <v>116</v>
      </c>
      <c r="F69" s="5">
        <v>15977668787</v>
      </c>
      <c r="G69" s="5" t="s">
        <v>21</v>
      </c>
      <c r="H69" s="77">
        <v>0</v>
      </c>
      <c r="I69" s="77">
        <v>0</v>
      </c>
      <c r="J69" s="77">
        <v>0</v>
      </c>
      <c r="K69" s="77">
        <v>0</v>
      </c>
      <c r="L69" s="77">
        <v>0</v>
      </c>
      <c r="M69" s="77">
        <v>0</v>
      </c>
      <c r="N69" s="25">
        <v>0</v>
      </c>
      <c r="O69" s="25">
        <v>0</v>
      </c>
      <c r="P69" s="25">
        <v>0</v>
      </c>
      <c r="Q69" s="25">
        <v>0</v>
      </c>
      <c r="R69" s="25">
        <v>0</v>
      </c>
      <c r="S69" s="25">
        <v>0</v>
      </c>
      <c r="T69" s="25">
        <v>0</v>
      </c>
      <c r="U69" s="25">
        <v>0</v>
      </c>
      <c r="V69" s="25">
        <v>0</v>
      </c>
      <c r="W69" s="41" t="e">
        <f t="shared" si="4"/>
        <v>#DIV/0!</v>
      </c>
      <c r="X69" s="41" t="e">
        <f t="shared" si="5"/>
        <v>#DIV/0!</v>
      </c>
      <c r="Y69" s="41" t="e">
        <f t="shared" si="3"/>
        <v>#DIV/0!</v>
      </c>
      <c r="Z69" s="73"/>
    </row>
    <row r="70" spans="1:26">
      <c r="A70" s="3">
        <v>68</v>
      </c>
      <c r="B70" s="92"/>
      <c r="C70" s="53" t="s">
        <v>118</v>
      </c>
      <c r="D70" s="4" t="s">
        <v>113</v>
      </c>
      <c r="E70" s="4" t="s">
        <v>114</v>
      </c>
      <c r="F70" s="5">
        <v>18775981313</v>
      </c>
      <c r="G70" s="5" t="s">
        <v>21</v>
      </c>
      <c r="H70" s="77">
        <v>0</v>
      </c>
      <c r="I70" s="77">
        <v>0</v>
      </c>
      <c r="J70" s="77">
        <v>0</v>
      </c>
      <c r="K70" s="77">
        <v>0</v>
      </c>
      <c r="L70" s="77">
        <v>0</v>
      </c>
      <c r="M70" s="77">
        <v>0</v>
      </c>
      <c r="N70" s="25">
        <v>0</v>
      </c>
      <c r="O70" s="25">
        <v>0</v>
      </c>
      <c r="P70" s="25">
        <v>0</v>
      </c>
      <c r="Q70" s="25">
        <v>0</v>
      </c>
      <c r="R70" s="25">
        <v>0</v>
      </c>
      <c r="S70" s="25">
        <v>0</v>
      </c>
      <c r="T70" s="25">
        <v>0</v>
      </c>
      <c r="U70" s="25">
        <v>0</v>
      </c>
      <c r="V70" s="25">
        <v>0</v>
      </c>
      <c r="W70" s="41" t="e">
        <f t="shared" si="4"/>
        <v>#DIV/0!</v>
      </c>
      <c r="X70" s="41" t="e">
        <f t="shared" si="5"/>
        <v>#DIV/0!</v>
      </c>
      <c r="Y70" s="41" t="e">
        <f t="shared" si="3"/>
        <v>#DIV/0!</v>
      </c>
      <c r="Z70" s="73"/>
    </row>
    <row r="71" spans="1:26">
      <c r="A71" s="3">
        <v>69</v>
      </c>
      <c r="B71" s="90" t="s">
        <v>190</v>
      </c>
      <c r="C71" s="53" t="s">
        <v>119</v>
      </c>
      <c r="D71" s="4" t="s">
        <v>120</v>
      </c>
      <c r="E71" s="4" t="s">
        <v>121</v>
      </c>
      <c r="F71" s="5">
        <v>15878282474</v>
      </c>
      <c r="G71" s="5" t="s">
        <v>21</v>
      </c>
      <c r="H71" s="42">
        <v>1</v>
      </c>
      <c r="I71" s="42">
        <v>0</v>
      </c>
      <c r="J71" s="42">
        <v>0</v>
      </c>
      <c r="K71" s="42">
        <v>2</v>
      </c>
      <c r="L71" s="42">
        <v>0</v>
      </c>
      <c r="M71" s="42">
        <v>0</v>
      </c>
      <c r="N71" s="25">
        <v>1</v>
      </c>
      <c r="O71" s="25">
        <v>0</v>
      </c>
      <c r="P71" s="25">
        <v>0</v>
      </c>
      <c r="Q71" s="25">
        <v>0</v>
      </c>
      <c r="R71" s="25">
        <v>0</v>
      </c>
      <c r="S71" s="25">
        <v>0</v>
      </c>
      <c r="T71" s="25">
        <v>2</v>
      </c>
      <c r="U71" s="25">
        <v>0</v>
      </c>
      <c r="V71" s="25">
        <v>0</v>
      </c>
      <c r="W71" s="41">
        <f t="shared" si="4"/>
        <v>1</v>
      </c>
      <c r="X71" s="41">
        <f t="shared" si="5"/>
        <v>1</v>
      </c>
      <c r="Y71" s="41" t="e">
        <f t="shared" si="3"/>
        <v>#DIV/0!</v>
      </c>
      <c r="Z71" s="21"/>
    </row>
    <row r="72" spans="1:26">
      <c r="A72" s="3">
        <v>70</v>
      </c>
      <c r="B72" s="91"/>
      <c r="C72" s="53" t="s">
        <v>122</v>
      </c>
      <c r="D72" s="4" t="s">
        <v>120</v>
      </c>
      <c r="E72" s="4" t="s">
        <v>123</v>
      </c>
      <c r="F72" s="5">
        <v>13617828195</v>
      </c>
      <c r="G72" s="5" t="s">
        <v>21</v>
      </c>
      <c r="H72" s="43">
        <v>22</v>
      </c>
      <c r="I72" s="43">
        <v>47</v>
      </c>
      <c r="J72" s="43">
        <v>0</v>
      </c>
      <c r="K72" s="43">
        <v>6</v>
      </c>
      <c r="L72" s="43">
        <v>0</v>
      </c>
      <c r="M72" s="43">
        <v>9</v>
      </c>
      <c r="N72" s="25">
        <v>2</v>
      </c>
      <c r="O72" s="25">
        <v>20</v>
      </c>
      <c r="P72" s="25">
        <v>7</v>
      </c>
      <c r="Q72" s="25">
        <v>40</v>
      </c>
      <c r="R72" s="25">
        <v>0</v>
      </c>
      <c r="S72" s="25">
        <v>2</v>
      </c>
      <c r="T72" s="25">
        <v>4</v>
      </c>
      <c r="U72" s="25">
        <v>0</v>
      </c>
      <c r="V72" s="25">
        <v>9</v>
      </c>
      <c r="W72" s="41">
        <f t="shared" si="4"/>
        <v>1</v>
      </c>
      <c r="X72" s="41">
        <f t="shared" si="5"/>
        <v>1</v>
      </c>
      <c r="Y72" s="41" t="e">
        <f t="shared" si="3"/>
        <v>#DIV/0!</v>
      </c>
      <c r="Z72" s="22"/>
    </row>
    <row r="73" spans="1:26">
      <c r="A73" s="3">
        <v>71</v>
      </c>
      <c r="B73" s="91"/>
      <c r="C73" s="44" t="s">
        <v>124</v>
      </c>
      <c r="D73" s="4" t="s">
        <v>120</v>
      </c>
      <c r="E73" s="4" t="s">
        <v>125</v>
      </c>
      <c r="F73" s="5">
        <v>15277703006</v>
      </c>
      <c r="G73" s="26" t="s">
        <v>126</v>
      </c>
      <c r="H73" s="77">
        <v>0</v>
      </c>
      <c r="I73" s="77">
        <v>0</v>
      </c>
      <c r="J73" s="77">
        <v>0</v>
      </c>
      <c r="K73" s="77">
        <v>0</v>
      </c>
      <c r="L73" s="77">
        <v>0</v>
      </c>
      <c r="M73" s="77">
        <v>0</v>
      </c>
      <c r="N73" s="25">
        <v>0</v>
      </c>
      <c r="O73" s="25">
        <v>0</v>
      </c>
      <c r="P73" s="25">
        <v>0</v>
      </c>
      <c r="Q73" s="25">
        <v>0</v>
      </c>
      <c r="R73" s="25">
        <v>0</v>
      </c>
      <c r="S73" s="25">
        <v>0</v>
      </c>
      <c r="T73" s="25">
        <v>0</v>
      </c>
      <c r="U73" s="25">
        <v>0</v>
      </c>
      <c r="V73" s="25">
        <v>0</v>
      </c>
      <c r="W73" s="41" t="e">
        <f t="shared" si="4"/>
        <v>#DIV/0!</v>
      </c>
      <c r="X73" s="41" t="e">
        <f t="shared" si="5"/>
        <v>#DIV/0!</v>
      </c>
      <c r="Y73" s="41" t="e">
        <f t="shared" si="3"/>
        <v>#DIV/0!</v>
      </c>
      <c r="Z73" s="63" t="s">
        <v>174</v>
      </c>
    </row>
    <row r="74" spans="1:26">
      <c r="A74" s="3">
        <v>72</v>
      </c>
      <c r="B74" s="92"/>
      <c r="C74" s="53" t="s">
        <v>127</v>
      </c>
      <c r="D74" s="4" t="s">
        <v>120</v>
      </c>
      <c r="E74" s="4" t="s">
        <v>121</v>
      </c>
      <c r="F74" s="5">
        <v>15878282474</v>
      </c>
      <c r="G74" s="5" t="s">
        <v>21</v>
      </c>
      <c r="H74" s="77">
        <v>0</v>
      </c>
      <c r="I74" s="77">
        <v>0</v>
      </c>
      <c r="J74" s="77">
        <v>0</v>
      </c>
      <c r="K74" s="77">
        <v>0</v>
      </c>
      <c r="L74" s="77">
        <v>0</v>
      </c>
      <c r="M74" s="77">
        <v>0</v>
      </c>
      <c r="N74" s="25">
        <v>0</v>
      </c>
      <c r="O74" s="25">
        <v>0</v>
      </c>
      <c r="P74" s="25">
        <v>0</v>
      </c>
      <c r="Q74" s="25">
        <v>0</v>
      </c>
      <c r="R74" s="25">
        <v>0</v>
      </c>
      <c r="S74" s="25">
        <v>0</v>
      </c>
      <c r="T74" s="25">
        <v>0</v>
      </c>
      <c r="U74" s="25">
        <v>0</v>
      </c>
      <c r="V74" s="25">
        <v>0</v>
      </c>
      <c r="W74" s="41" t="e">
        <f t="shared" si="4"/>
        <v>#DIV/0!</v>
      </c>
      <c r="X74" s="41" t="e">
        <f t="shared" si="5"/>
        <v>#DIV/0!</v>
      </c>
      <c r="Y74" s="41" t="e">
        <f t="shared" si="3"/>
        <v>#DIV/0!</v>
      </c>
      <c r="Z74" s="73"/>
    </row>
    <row r="75" spans="1:26">
      <c r="A75" s="3">
        <v>73</v>
      </c>
      <c r="B75" s="90" t="s">
        <v>191</v>
      </c>
      <c r="C75" s="50" t="s">
        <v>128</v>
      </c>
      <c r="D75" s="12" t="s">
        <v>129</v>
      </c>
      <c r="E75" s="12" t="s">
        <v>130</v>
      </c>
      <c r="F75" s="13">
        <v>15278426516</v>
      </c>
      <c r="G75" s="13" t="s">
        <v>21</v>
      </c>
      <c r="H75" s="77">
        <v>0</v>
      </c>
      <c r="I75" s="77">
        <v>0</v>
      </c>
      <c r="J75" s="77">
        <v>0</v>
      </c>
      <c r="K75" s="77">
        <v>0</v>
      </c>
      <c r="L75" s="77">
        <v>0</v>
      </c>
      <c r="M75" s="77">
        <v>0</v>
      </c>
      <c r="N75" s="25">
        <v>0</v>
      </c>
      <c r="O75" s="25">
        <v>0</v>
      </c>
      <c r="P75" s="25">
        <v>0</v>
      </c>
      <c r="Q75" s="25">
        <v>0</v>
      </c>
      <c r="R75" s="25">
        <v>0</v>
      </c>
      <c r="S75" s="25">
        <v>0</v>
      </c>
      <c r="T75" s="25">
        <v>0</v>
      </c>
      <c r="U75" s="25">
        <v>0</v>
      </c>
      <c r="V75" s="25">
        <v>0</v>
      </c>
      <c r="W75" s="41" t="e">
        <f t="shared" si="4"/>
        <v>#DIV/0!</v>
      </c>
      <c r="X75" s="41" t="e">
        <f t="shared" si="5"/>
        <v>#DIV/0!</v>
      </c>
      <c r="Y75" s="41" t="e">
        <f t="shared" si="3"/>
        <v>#DIV/0!</v>
      </c>
      <c r="Z75" s="73"/>
    </row>
    <row r="76" spans="1:26">
      <c r="A76" s="3">
        <v>74</v>
      </c>
      <c r="B76" s="91"/>
      <c r="C76" s="50" t="s">
        <v>131</v>
      </c>
      <c r="D76" s="12" t="s">
        <v>129</v>
      </c>
      <c r="E76" s="12" t="s">
        <v>130</v>
      </c>
      <c r="F76" s="13">
        <v>15278426516</v>
      </c>
      <c r="G76" s="13" t="s">
        <v>21</v>
      </c>
      <c r="H76" s="77">
        <v>0</v>
      </c>
      <c r="I76" s="77">
        <v>22</v>
      </c>
      <c r="J76" s="77">
        <v>0</v>
      </c>
      <c r="K76" s="77">
        <v>0</v>
      </c>
      <c r="L76" s="77">
        <v>0</v>
      </c>
      <c r="M76" s="77">
        <v>0</v>
      </c>
      <c r="N76" s="25">
        <v>0</v>
      </c>
      <c r="O76" s="25">
        <v>0</v>
      </c>
      <c r="P76" s="25">
        <v>22</v>
      </c>
      <c r="Q76" s="25">
        <v>0</v>
      </c>
      <c r="R76" s="25">
        <v>0</v>
      </c>
      <c r="S76" s="25">
        <v>0</v>
      </c>
      <c r="T76" s="25">
        <v>0</v>
      </c>
      <c r="U76" s="25">
        <v>0</v>
      </c>
      <c r="V76" s="25">
        <v>0</v>
      </c>
      <c r="W76" s="41" t="e">
        <f t="shared" si="4"/>
        <v>#DIV/0!</v>
      </c>
      <c r="X76" s="41">
        <f t="shared" si="5"/>
        <v>1</v>
      </c>
      <c r="Y76" s="41" t="e">
        <f t="shared" si="3"/>
        <v>#DIV/0!</v>
      </c>
      <c r="Z76" s="73"/>
    </row>
    <row r="77" spans="1:26">
      <c r="A77" s="3">
        <v>75</v>
      </c>
      <c r="B77" s="91"/>
      <c r="C77" s="51" t="s">
        <v>132</v>
      </c>
      <c r="D77" s="12" t="s">
        <v>129</v>
      </c>
      <c r="E77" s="12" t="s">
        <v>130</v>
      </c>
      <c r="F77" s="13">
        <v>15278426516</v>
      </c>
      <c r="G77" s="13" t="s">
        <v>21</v>
      </c>
      <c r="H77" s="77">
        <v>5</v>
      </c>
      <c r="I77" s="77">
        <v>13</v>
      </c>
      <c r="J77" s="77">
        <v>0</v>
      </c>
      <c r="K77" s="77">
        <v>1</v>
      </c>
      <c r="L77" s="77">
        <v>0</v>
      </c>
      <c r="M77" s="77">
        <v>0</v>
      </c>
      <c r="N77" s="25">
        <v>5</v>
      </c>
      <c r="O77" s="25">
        <v>0</v>
      </c>
      <c r="P77" s="77">
        <v>13</v>
      </c>
      <c r="Q77" s="25">
        <v>0</v>
      </c>
      <c r="R77" s="25">
        <v>0</v>
      </c>
      <c r="S77" s="77">
        <v>1</v>
      </c>
      <c r="T77" s="25">
        <v>0</v>
      </c>
      <c r="U77" s="25">
        <v>0</v>
      </c>
      <c r="V77" s="25">
        <v>0</v>
      </c>
      <c r="W77" s="41">
        <f t="shared" si="4"/>
        <v>1</v>
      </c>
      <c r="X77" s="41">
        <f t="shared" si="5"/>
        <v>1</v>
      </c>
      <c r="Y77" s="41" t="e">
        <f t="shared" si="3"/>
        <v>#DIV/0!</v>
      </c>
      <c r="Z77" s="73"/>
    </row>
    <row r="78" spans="1:26">
      <c r="A78" s="3">
        <v>76</v>
      </c>
      <c r="B78" s="92"/>
      <c r="C78" s="50" t="s">
        <v>133</v>
      </c>
      <c r="D78" s="12" t="s">
        <v>129</v>
      </c>
      <c r="E78" s="12" t="s">
        <v>130</v>
      </c>
      <c r="F78" s="13">
        <v>15278426516</v>
      </c>
      <c r="G78" s="13" t="s">
        <v>21</v>
      </c>
      <c r="H78" s="77">
        <v>0</v>
      </c>
      <c r="I78" s="77">
        <v>0</v>
      </c>
      <c r="J78" s="77">
        <v>0</v>
      </c>
      <c r="K78" s="77">
        <v>0</v>
      </c>
      <c r="L78" s="77">
        <v>0</v>
      </c>
      <c r="M78" s="77">
        <v>0</v>
      </c>
      <c r="N78" s="25">
        <v>0</v>
      </c>
      <c r="O78" s="25">
        <v>0</v>
      </c>
      <c r="P78" s="25">
        <v>0</v>
      </c>
      <c r="Q78" s="25">
        <v>0</v>
      </c>
      <c r="R78" s="25">
        <v>0</v>
      </c>
      <c r="S78" s="25">
        <v>0</v>
      </c>
      <c r="T78" s="25">
        <v>0</v>
      </c>
      <c r="U78" s="25">
        <v>0</v>
      </c>
      <c r="V78" s="25">
        <v>0</v>
      </c>
      <c r="W78" s="41" t="e">
        <f t="shared" si="4"/>
        <v>#DIV/0!</v>
      </c>
      <c r="X78" s="41" t="e">
        <f t="shared" si="5"/>
        <v>#DIV/0!</v>
      </c>
      <c r="Y78" s="41" t="e">
        <f t="shared" si="3"/>
        <v>#DIV/0!</v>
      </c>
      <c r="Z78" s="73"/>
    </row>
    <row r="79" spans="1:26">
      <c r="A79" s="3">
        <v>77</v>
      </c>
      <c r="B79" s="90" t="s">
        <v>192</v>
      </c>
      <c r="C79" s="50" t="s">
        <v>134</v>
      </c>
      <c r="D79" s="12" t="s">
        <v>135</v>
      </c>
      <c r="E79" s="12" t="s">
        <v>136</v>
      </c>
      <c r="F79" s="13">
        <v>18277052895</v>
      </c>
      <c r="G79" s="13" t="s">
        <v>21</v>
      </c>
      <c r="H79" s="77">
        <v>3</v>
      </c>
      <c r="I79" s="77">
        <v>6</v>
      </c>
      <c r="J79" s="77">
        <v>0</v>
      </c>
      <c r="K79" s="77">
        <v>1</v>
      </c>
      <c r="L79" s="77">
        <v>0</v>
      </c>
      <c r="M79" s="77">
        <v>0</v>
      </c>
      <c r="N79" s="25">
        <v>0</v>
      </c>
      <c r="O79" s="25">
        <v>3</v>
      </c>
      <c r="P79" s="25">
        <v>0</v>
      </c>
      <c r="Q79" s="25">
        <v>6</v>
      </c>
      <c r="R79" s="25">
        <v>0</v>
      </c>
      <c r="S79" s="25">
        <v>0</v>
      </c>
      <c r="T79" s="25">
        <v>1</v>
      </c>
      <c r="U79" s="25">
        <v>0</v>
      </c>
      <c r="V79" s="25">
        <v>0</v>
      </c>
      <c r="W79" s="41">
        <f t="shared" si="4"/>
        <v>1</v>
      </c>
      <c r="X79" s="41">
        <f t="shared" si="5"/>
        <v>1</v>
      </c>
      <c r="Y79" s="41" t="e">
        <f t="shared" si="3"/>
        <v>#DIV/0!</v>
      </c>
      <c r="Z79" s="73"/>
    </row>
    <row r="80" spans="1:26">
      <c r="A80" s="3">
        <v>6</v>
      </c>
      <c r="B80" s="91"/>
      <c r="C80" s="50" t="s">
        <v>137</v>
      </c>
      <c r="D80" s="12" t="s">
        <v>135</v>
      </c>
      <c r="E80" s="12" t="s">
        <v>136</v>
      </c>
      <c r="F80" s="13">
        <v>18277052895</v>
      </c>
      <c r="G80" s="13" t="s">
        <v>21</v>
      </c>
      <c r="H80" s="77">
        <v>6</v>
      </c>
      <c r="I80" s="77">
        <v>15</v>
      </c>
      <c r="J80" s="77">
        <v>0</v>
      </c>
      <c r="K80" s="77">
        <v>4</v>
      </c>
      <c r="L80" s="77">
        <v>0</v>
      </c>
      <c r="M80" s="77">
        <v>0</v>
      </c>
      <c r="N80" s="25">
        <v>6</v>
      </c>
      <c r="O80" s="25">
        <v>0</v>
      </c>
      <c r="P80" s="25">
        <v>15</v>
      </c>
      <c r="Q80" s="25">
        <v>0</v>
      </c>
      <c r="R80" s="25">
        <v>0</v>
      </c>
      <c r="S80" s="25">
        <v>4</v>
      </c>
      <c r="T80" s="25">
        <v>0</v>
      </c>
      <c r="U80" s="25">
        <v>0</v>
      </c>
      <c r="V80" s="25">
        <v>0</v>
      </c>
      <c r="W80" s="41">
        <f t="shared" si="4"/>
        <v>1</v>
      </c>
      <c r="X80" s="41">
        <f t="shared" si="5"/>
        <v>1</v>
      </c>
      <c r="Y80" s="41" t="e">
        <f t="shared" si="3"/>
        <v>#DIV/0!</v>
      </c>
      <c r="Z80" s="73"/>
    </row>
    <row r="81" spans="1:26">
      <c r="A81" s="3">
        <v>79</v>
      </c>
      <c r="B81" s="91"/>
      <c r="C81" s="50" t="s">
        <v>138</v>
      </c>
      <c r="D81" s="12" t="s">
        <v>135</v>
      </c>
      <c r="E81" s="12" t="s">
        <v>139</v>
      </c>
      <c r="F81" s="13">
        <v>18775000782</v>
      </c>
      <c r="G81" s="13" t="s">
        <v>21</v>
      </c>
      <c r="H81" s="77">
        <v>0</v>
      </c>
      <c r="I81" s="77">
        <v>0</v>
      </c>
      <c r="J81" s="77">
        <v>0</v>
      </c>
      <c r="K81" s="77">
        <v>0</v>
      </c>
      <c r="L81" s="77">
        <v>0</v>
      </c>
      <c r="M81" s="77">
        <v>0</v>
      </c>
      <c r="N81" s="25">
        <v>0</v>
      </c>
      <c r="O81" s="25">
        <v>0</v>
      </c>
      <c r="P81" s="25">
        <v>0</v>
      </c>
      <c r="Q81" s="25">
        <v>0</v>
      </c>
      <c r="R81" s="25">
        <v>0</v>
      </c>
      <c r="S81" s="25">
        <v>0</v>
      </c>
      <c r="T81" s="25">
        <v>0</v>
      </c>
      <c r="U81" s="25">
        <v>0</v>
      </c>
      <c r="V81" s="25">
        <v>0</v>
      </c>
      <c r="W81" s="41" t="e">
        <f t="shared" si="4"/>
        <v>#DIV/0!</v>
      </c>
      <c r="X81" s="41" t="e">
        <f t="shared" si="5"/>
        <v>#DIV/0!</v>
      </c>
      <c r="Y81" s="41" t="e">
        <f t="shared" si="3"/>
        <v>#DIV/0!</v>
      </c>
      <c r="Z81" s="73"/>
    </row>
    <row r="82" spans="1:26">
      <c r="A82" s="3">
        <v>80</v>
      </c>
      <c r="B82" s="92"/>
      <c r="C82" s="50" t="s">
        <v>140</v>
      </c>
      <c r="D82" s="12" t="s">
        <v>135</v>
      </c>
      <c r="E82" s="12" t="s">
        <v>139</v>
      </c>
      <c r="F82" s="13">
        <v>18775000782</v>
      </c>
      <c r="G82" s="13" t="s">
        <v>21</v>
      </c>
      <c r="H82" s="77">
        <v>0</v>
      </c>
      <c r="I82" s="77">
        <v>0</v>
      </c>
      <c r="J82" s="77">
        <v>0</v>
      </c>
      <c r="K82" s="77">
        <v>0</v>
      </c>
      <c r="L82" s="77">
        <v>0</v>
      </c>
      <c r="M82" s="77">
        <v>0</v>
      </c>
      <c r="N82" s="25">
        <v>0</v>
      </c>
      <c r="O82" s="25">
        <v>0</v>
      </c>
      <c r="P82" s="25">
        <v>0</v>
      </c>
      <c r="Q82" s="25">
        <v>0</v>
      </c>
      <c r="R82" s="25">
        <v>0</v>
      </c>
      <c r="S82" s="25">
        <v>0</v>
      </c>
      <c r="T82" s="25">
        <v>0</v>
      </c>
      <c r="U82" s="25">
        <v>0</v>
      </c>
      <c r="V82" s="25">
        <v>0</v>
      </c>
      <c r="W82" s="41" t="e">
        <f t="shared" si="4"/>
        <v>#DIV/0!</v>
      </c>
      <c r="X82" s="41" t="e">
        <f t="shared" si="5"/>
        <v>#DIV/0!</v>
      </c>
      <c r="Y82" s="41" t="e">
        <f t="shared" si="3"/>
        <v>#DIV/0!</v>
      </c>
      <c r="Z82" s="73"/>
    </row>
    <row r="83" spans="1:26">
      <c r="A83" s="3">
        <v>81</v>
      </c>
      <c r="B83" s="90" t="s">
        <v>193</v>
      </c>
      <c r="C83" s="40" t="s">
        <v>141</v>
      </c>
      <c r="D83" s="12" t="s">
        <v>154</v>
      </c>
      <c r="E83" s="12" t="s">
        <v>215</v>
      </c>
      <c r="F83" s="13">
        <v>13707880148</v>
      </c>
      <c r="G83" s="13" t="s">
        <v>21</v>
      </c>
      <c r="H83" s="77">
        <v>0</v>
      </c>
      <c r="I83" s="77">
        <v>18</v>
      </c>
      <c r="J83" s="77">
        <v>0</v>
      </c>
      <c r="K83" s="77">
        <v>2</v>
      </c>
      <c r="L83" s="77">
        <v>0</v>
      </c>
      <c r="M83" s="77">
        <v>0</v>
      </c>
      <c r="N83" s="25">
        <v>0</v>
      </c>
      <c r="O83" s="25">
        <v>0</v>
      </c>
      <c r="P83" s="25">
        <v>0</v>
      </c>
      <c r="Q83" s="25">
        <v>0</v>
      </c>
      <c r="R83" s="25">
        <v>0</v>
      </c>
      <c r="S83" s="25">
        <v>2</v>
      </c>
      <c r="T83" s="25">
        <v>0</v>
      </c>
      <c r="U83" s="25">
        <v>0</v>
      </c>
      <c r="V83" s="25">
        <v>0</v>
      </c>
      <c r="W83" s="41" t="e">
        <f t="shared" si="4"/>
        <v>#DIV/0!</v>
      </c>
      <c r="X83" s="6">
        <f t="shared" si="5"/>
        <v>0.1</v>
      </c>
      <c r="Y83" s="41" t="e">
        <f t="shared" si="3"/>
        <v>#DIV/0!</v>
      </c>
      <c r="Z83" s="73"/>
    </row>
    <row r="84" spans="1:26">
      <c r="A84" s="3">
        <v>82</v>
      </c>
      <c r="B84" s="91"/>
      <c r="C84" s="40" t="s">
        <v>143</v>
      </c>
      <c r="D84" s="12" t="s">
        <v>154</v>
      </c>
      <c r="E84" s="12" t="s">
        <v>200</v>
      </c>
      <c r="F84" s="13">
        <v>18707712528</v>
      </c>
      <c r="G84" s="13" t="s">
        <v>21</v>
      </c>
      <c r="H84" s="77">
        <v>75</v>
      </c>
      <c r="I84" s="77">
        <v>267</v>
      </c>
      <c r="J84" s="77">
        <v>0</v>
      </c>
      <c r="K84" s="77">
        <v>9</v>
      </c>
      <c r="L84" s="77">
        <v>0</v>
      </c>
      <c r="M84" s="77">
        <v>0</v>
      </c>
      <c r="N84" s="25">
        <v>39</v>
      </c>
      <c r="O84" s="25">
        <v>0</v>
      </c>
      <c r="P84" s="25">
        <v>112</v>
      </c>
      <c r="Q84" s="25">
        <v>0</v>
      </c>
      <c r="R84" s="25">
        <v>0</v>
      </c>
      <c r="S84" s="25">
        <v>8</v>
      </c>
      <c r="T84" s="25">
        <v>0</v>
      </c>
      <c r="U84" s="25">
        <v>0</v>
      </c>
      <c r="V84" s="25">
        <v>0</v>
      </c>
      <c r="W84" s="6">
        <f t="shared" si="4"/>
        <v>0.52</v>
      </c>
      <c r="X84" s="6">
        <f t="shared" si="5"/>
        <v>0.43478260869565216</v>
      </c>
      <c r="Y84" s="41" t="e">
        <f t="shared" si="3"/>
        <v>#DIV/0!</v>
      </c>
      <c r="Z84" s="73"/>
    </row>
    <row r="85" spans="1:26">
      <c r="A85" s="3">
        <v>83</v>
      </c>
      <c r="B85" s="91"/>
      <c r="C85" s="40" t="s">
        <v>144</v>
      </c>
      <c r="D85" s="12" t="s">
        <v>154</v>
      </c>
      <c r="E85" s="12" t="s">
        <v>216</v>
      </c>
      <c r="F85" s="13">
        <v>15277125866</v>
      </c>
      <c r="G85" s="13" t="s">
        <v>21</v>
      </c>
      <c r="H85" s="77">
        <v>78</v>
      </c>
      <c r="I85" s="77">
        <v>225</v>
      </c>
      <c r="J85" s="77">
        <v>0</v>
      </c>
      <c r="K85" s="77">
        <v>24</v>
      </c>
      <c r="L85" s="77">
        <v>0</v>
      </c>
      <c r="M85" s="77">
        <v>0</v>
      </c>
      <c r="N85" s="25">
        <v>54</v>
      </c>
      <c r="O85" s="25">
        <v>0</v>
      </c>
      <c r="P85" s="25">
        <v>109</v>
      </c>
      <c r="Q85" s="25">
        <v>0</v>
      </c>
      <c r="R85" s="25">
        <v>0</v>
      </c>
      <c r="S85" s="25">
        <v>12</v>
      </c>
      <c r="T85" s="25">
        <v>0</v>
      </c>
      <c r="U85" s="25">
        <v>0</v>
      </c>
      <c r="V85" s="25">
        <v>0</v>
      </c>
      <c r="W85" s="6">
        <f t="shared" si="4"/>
        <v>0.69230769230769229</v>
      </c>
      <c r="X85" s="6">
        <f t="shared" si="5"/>
        <v>0.4859437751004016</v>
      </c>
      <c r="Y85" s="41" t="e">
        <f t="shared" si="3"/>
        <v>#DIV/0!</v>
      </c>
      <c r="Z85" s="73"/>
    </row>
    <row r="86" spans="1:26">
      <c r="A86" s="3">
        <v>84</v>
      </c>
      <c r="B86" s="91"/>
      <c r="C86" s="79" t="s">
        <v>145</v>
      </c>
      <c r="D86" s="12" t="s">
        <v>154</v>
      </c>
      <c r="E86" s="12" t="s">
        <v>201</v>
      </c>
      <c r="F86" s="13">
        <v>13607882067</v>
      </c>
      <c r="G86" s="13" t="s">
        <v>21</v>
      </c>
      <c r="H86" s="77">
        <v>1</v>
      </c>
      <c r="I86" s="77">
        <v>26</v>
      </c>
      <c r="J86" s="77">
        <v>0</v>
      </c>
      <c r="K86" s="77">
        <v>22</v>
      </c>
      <c r="L86" s="77">
        <v>0</v>
      </c>
      <c r="M86" s="77">
        <v>0</v>
      </c>
      <c r="N86" s="25">
        <v>1</v>
      </c>
      <c r="O86" s="25">
        <v>0</v>
      </c>
      <c r="P86" s="11">
        <v>12</v>
      </c>
      <c r="Q86" s="11">
        <v>14</v>
      </c>
      <c r="R86" s="25">
        <v>0</v>
      </c>
      <c r="S86" s="11">
        <v>21</v>
      </c>
      <c r="T86" s="11">
        <v>1</v>
      </c>
      <c r="U86" s="25">
        <v>0</v>
      </c>
      <c r="V86" s="25">
        <v>0</v>
      </c>
      <c r="W86" s="41">
        <f t="shared" si="4"/>
        <v>1</v>
      </c>
      <c r="X86" s="41">
        <f t="shared" si="5"/>
        <v>1</v>
      </c>
      <c r="Y86" s="41" t="e">
        <f t="shared" si="3"/>
        <v>#DIV/0!</v>
      </c>
      <c r="Z86" s="73"/>
    </row>
    <row r="87" spans="1:26">
      <c r="A87" s="3">
        <v>85</v>
      </c>
      <c r="B87" s="91"/>
      <c r="C87" s="50" t="s">
        <v>146</v>
      </c>
      <c r="D87" s="12" t="s">
        <v>154</v>
      </c>
      <c r="E87" s="12" t="s">
        <v>217</v>
      </c>
      <c r="F87" s="13">
        <v>13507717775</v>
      </c>
      <c r="G87" s="13" t="s">
        <v>21</v>
      </c>
      <c r="H87" s="77">
        <v>12</v>
      </c>
      <c r="I87" s="77">
        <v>25</v>
      </c>
      <c r="J87" s="77">
        <v>0</v>
      </c>
      <c r="K87" s="77">
        <v>5</v>
      </c>
      <c r="L87" s="77">
        <v>0</v>
      </c>
      <c r="M87" s="77">
        <v>0</v>
      </c>
      <c r="N87" s="25">
        <v>12</v>
      </c>
      <c r="O87" s="25">
        <v>0</v>
      </c>
      <c r="P87" s="25">
        <v>25</v>
      </c>
      <c r="Q87" s="25">
        <v>0</v>
      </c>
      <c r="R87" s="25">
        <v>0</v>
      </c>
      <c r="S87" s="25">
        <v>5</v>
      </c>
      <c r="T87" s="25">
        <v>0</v>
      </c>
      <c r="U87" s="25">
        <v>0</v>
      </c>
      <c r="V87" s="25">
        <v>0</v>
      </c>
      <c r="W87" s="41">
        <f t="shared" si="4"/>
        <v>1</v>
      </c>
      <c r="X87" s="41">
        <f t="shared" si="5"/>
        <v>1</v>
      </c>
      <c r="Y87" s="41" t="e">
        <f t="shared" si="3"/>
        <v>#DIV/0!</v>
      </c>
      <c r="Z87" s="73"/>
    </row>
    <row r="88" spans="1:26" ht="14.25">
      <c r="A88" s="3">
        <v>86</v>
      </c>
      <c r="B88" s="91"/>
      <c r="C88" s="54" t="s">
        <v>147</v>
      </c>
      <c r="D88" s="12" t="s">
        <v>154</v>
      </c>
      <c r="E88" s="8" t="s">
        <v>218</v>
      </c>
      <c r="F88" s="7">
        <v>13507713771</v>
      </c>
      <c r="G88" s="7" t="s">
        <v>28</v>
      </c>
      <c r="H88" s="16">
        <v>0</v>
      </c>
      <c r="I88" s="16">
        <v>0</v>
      </c>
      <c r="J88" s="16">
        <v>0</v>
      </c>
      <c r="K88" s="16">
        <v>0</v>
      </c>
      <c r="L88" s="16">
        <v>0</v>
      </c>
      <c r="M88" s="16">
        <v>0</v>
      </c>
      <c r="N88" s="25">
        <v>0</v>
      </c>
      <c r="O88" s="25">
        <v>0</v>
      </c>
      <c r="P88" s="25">
        <v>0</v>
      </c>
      <c r="Q88" s="25">
        <v>0</v>
      </c>
      <c r="R88" s="25">
        <v>0</v>
      </c>
      <c r="S88" s="25">
        <v>0</v>
      </c>
      <c r="T88" s="25">
        <v>0</v>
      </c>
      <c r="U88" s="25">
        <v>0</v>
      </c>
      <c r="V88" s="25">
        <v>0</v>
      </c>
      <c r="W88" s="41" t="e">
        <f t="shared" si="4"/>
        <v>#DIV/0!</v>
      </c>
      <c r="X88" s="41" t="e">
        <f t="shared" si="5"/>
        <v>#DIV/0!</v>
      </c>
      <c r="Y88" s="41" t="e">
        <f t="shared" si="3"/>
        <v>#DIV/0!</v>
      </c>
      <c r="Z88" s="73"/>
    </row>
    <row r="89" spans="1:26" ht="14.25">
      <c r="A89" s="3">
        <v>87</v>
      </c>
      <c r="B89" s="91"/>
      <c r="C89" s="46" t="s">
        <v>219</v>
      </c>
      <c r="D89" s="12" t="s">
        <v>154</v>
      </c>
      <c r="E89" s="8" t="s">
        <v>220</v>
      </c>
      <c r="F89" s="7">
        <v>13977123008</v>
      </c>
      <c r="G89" s="7" t="s">
        <v>28</v>
      </c>
      <c r="H89" s="16">
        <v>4</v>
      </c>
      <c r="I89" s="16">
        <v>0</v>
      </c>
      <c r="J89" s="16">
        <v>0</v>
      </c>
      <c r="K89" s="16">
        <v>0</v>
      </c>
      <c r="L89" s="16">
        <v>0</v>
      </c>
      <c r="M89" s="16">
        <v>0</v>
      </c>
      <c r="N89" s="25">
        <v>0</v>
      </c>
      <c r="O89" s="25">
        <v>0</v>
      </c>
      <c r="P89" s="25">
        <v>0</v>
      </c>
      <c r="Q89" s="25">
        <v>0</v>
      </c>
      <c r="R89" s="25">
        <v>0</v>
      </c>
      <c r="S89" s="25">
        <v>0</v>
      </c>
      <c r="T89" s="25">
        <v>0</v>
      </c>
      <c r="U89" s="25">
        <v>0</v>
      </c>
      <c r="V89" s="25">
        <v>0</v>
      </c>
      <c r="W89" s="6">
        <f t="shared" si="4"/>
        <v>0</v>
      </c>
      <c r="X89" s="41" t="e">
        <f t="shared" si="5"/>
        <v>#DIV/0!</v>
      </c>
      <c r="Y89" s="41" t="e">
        <f t="shared" si="3"/>
        <v>#DIV/0!</v>
      </c>
      <c r="Z89" s="73"/>
    </row>
    <row r="90" spans="1:26" ht="14.25">
      <c r="A90" s="3">
        <v>88</v>
      </c>
      <c r="B90" s="91"/>
      <c r="C90" s="55" t="s">
        <v>148</v>
      </c>
      <c r="D90" s="12" t="s">
        <v>154</v>
      </c>
      <c r="E90" s="8" t="s">
        <v>221</v>
      </c>
      <c r="F90" s="7">
        <v>15907711100</v>
      </c>
      <c r="G90" s="7" t="s">
        <v>28</v>
      </c>
      <c r="H90" s="16">
        <v>18</v>
      </c>
      <c r="I90" s="16">
        <v>0</v>
      </c>
      <c r="J90" s="16">
        <v>0</v>
      </c>
      <c r="K90" s="16">
        <v>0</v>
      </c>
      <c r="L90" s="16">
        <v>0</v>
      </c>
      <c r="M90" s="16">
        <v>0</v>
      </c>
      <c r="N90" s="25">
        <v>0</v>
      </c>
      <c r="O90" s="25">
        <v>18</v>
      </c>
      <c r="P90" s="25">
        <v>0</v>
      </c>
      <c r="Q90" s="25">
        <v>0</v>
      </c>
      <c r="R90" s="25">
        <v>0</v>
      </c>
      <c r="S90" s="25">
        <v>0</v>
      </c>
      <c r="T90" s="25">
        <v>0</v>
      </c>
      <c r="U90" s="25">
        <v>0</v>
      </c>
      <c r="V90" s="25">
        <v>0</v>
      </c>
      <c r="W90" s="41">
        <f t="shared" si="4"/>
        <v>1</v>
      </c>
      <c r="X90" s="41" t="e">
        <f t="shared" si="5"/>
        <v>#DIV/0!</v>
      </c>
      <c r="Y90" s="41" t="e">
        <f t="shared" si="3"/>
        <v>#DIV/0!</v>
      </c>
      <c r="Z90" s="73"/>
    </row>
    <row r="91" spans="1:26" ht="14.25">
      <c r="A91" s="3">
        <v>89</v>
      </c>
      <c r="B91" s="91"/>
      <c r="C91" s="46" t="s">
        <v>203</v>
      </c>
      <c r="D91" s="12" t="s">
        <v>154</v>
      </c>
      <c r="E91" s="8" t="s">
        <v>202</v>
      </c>
      <c r="F91" s="7">
        <v>13977122100</v>
      </c>
      <c r="G91" s="7" t="s">
        <v>28</v>
      </c>
      <c r="H91" s="16">
        <v>0</v>
      </c>
      <c r="I91" s="16">
        <v>0</v>
      </c>
      <c r="J91" s="16">
        <v>0</v>
      </c>
      <c r="K91" s="16">
        <v>1</v>
      </c>
      <c r="L91" s="16">
        <v>0</v>
      </c>
      <c r="M91" s="16">
        <v>0</v>
      </c>
      <c r="N91" s="25">
        <v>0</v>
      </c>
      <c r="O91" s="25">
        <v>0</v>
      </c>
      <c r="P91" s="25">
        <v>0</v>
      </c>
      <c r="Q91" s="25">
        <v>0</v>
      </c>
      <c r="R91" s="25">
        <v>0</v>
      </c>
      <c r="S91" s="25">
        <v>0</v>
      </c>
      <c r="T91" s="25">
        <v>0</v>
      </c>
      <c r="U91" s="25">
        <v>0</v>
      </c>
      <c r="V91" s="25">
        <v>0</v>
      </c>
      <c r="W91" s="41" t="e">
        <f t="shared" si="4"/>
        <v>#DIV/0!</v>
      </c>
      <c r="X91" s="6">
        <f t="shared" si="5"/>
        <v>0</v>
      </c>
      <c r="Y91" s="41" t="e">
        <f t="shared" si="3"/>
        <v>#DIV/0!</v>
      </c>
      <c r="Z91" s="73"/>
    </row>
    <row r="92" spans="1:26" ht="14.25">
      <c r="A92" s="3">
        <v>90</v>
      </c>
      <c r="B92" s="91"/>
      <c r="C92" s="46" t="s">
        <v>161</v>
      </c>
      <c r="D92" s="12" t="s">
        <v>154</v>
      </c>
      <c r="E92" s="8" t="s">
        <v>222</v>
      </c>
      <c r="F92" s="7">
        <v>18877161886</v>
      </c>
      <c r="G92" s="7" t="s">
        <v>28</v>
      </c>
      <c r="H92" s="16">
        <v>125</v>
      </c>
      <c r="I92" s="16">
        <v>232</v>
      </c>
      <c r="J92" s="16">
        <v>5</v>
      </c>
      <c r="K92" s="16">
        <v>0</v>
      </c>
      <c r="L92" s="16">
        <v>0</v>
      </c>
      <c r="M92" s="16">
        <v>0</v>
      </c>
      <c r="N92" s="25">
        <v>56</v>
      </c>
      <c r="O92" s="25">
        <v>68</v>
      </c>
      <c r="P92" s="25">
        <v>0</v>
      </c>
      <c r="Q92" s="25">
        <v>232</v>
      </c>
      <c r="R92" s="25">
        <v>5</v>
      </c>
      <c r="S92" s="25">
        <v>0</v>
      </c>
      <c r="T92" s="25">
        <v>0</v>
      </c>
      <c r="U92" s="25">
        <v>0</v>
      </c>
      <c r="V92" s="25">
        <v>0</v>
      </c>
      <c r="W92" s="6">
        <f t="shared" si="4"/>
        <v>0.99230769230769234</v>
      </c>
      <c r="X92" s="41">
        <f t="shared" si="5"/>
        <v>1</v>
      </c>
      <c r="Y92" s="41" t="e">
        <f t="shared" si="3"/>
        <v>#DIV/0!</v>
      </c>
      <c r="Z92" s="73"/>
    </row>
    <row r="93" spans="1:26" ht="14.25">
      <c r="A93" s="3">
        <v>91</v>
      </c>
      <c r="B93" s="91"/>
      <c r="C93" s="76" t="s">
        <v>151</v>
      </c>
      <c r="D93" s="12" t="s">
        <v>154</v>
      </c>
      <c r="E93" s="8" t="s">
        <v>150</v>
      </c>
      <c r="F93" s="7">
        <v>18877161886</v>
      </c>
      <c r="G93" s="7" t="s">
        <v>28</v>
      </c>
      <c r="H93" s="16">
        <v>183</v>
      </c>
      <c r="I93" s="16">
        <v>628</v>
      </c>
      <c r="J93" s="16">
        <v>2</v>
      </c>
      <c r="K93" s="16">
        <v>0</v>
      </c>
      <c r="L93" s="16">
        <v>0</v>
      </c>
      <c r="M93" s="16">
        <v>0</v>
      </c>
      <c r="N93" s="11">
        <v>110</v>
      </c>
      <c r="O93" s="25">
        <v>72</v>
      </c>
      <c r="P93" s="11">
        <v>119</v>
      </c>
      <c r="Q93" s="25">
        <v>398</v>
      </c>
      <c r="R93" s="25">
        <v>2</v>
      </c>
      <c r="S93" s="25">
        <v>0</v>
      </c>
      <c r="T93" s="25">
        <v>0</v>
      </c>
      <c r="U93" s="25">
        <v>0</v>
      </c>
      <c r="V93" s="25">
        <v>0</v>
      </c>
      <c r="W93" s="6">
        <f t="shared" si="4"/>
        <v>0.99459459459459465</v>
      </c>
      <c r="X93" s="6">
        <f t="shared" si="5"/>
        <v>0.82324840764331209</v>
      </c>
      <c r="Y93" s="41" t="e">
        <f t="shared" si="3"/>
        <v>#DIV/0!</v>
      </c>
      <c r="Z93" s="73"/>
    </row>
    <row r="94" spans="1:26" ht="14.25">
      <c r="A94" s="3">
        <v>92</v>
      </c>
      <c r="B94" s="91"/>
      <c r="C94" s="55" t="s">
        <v>223</v>
      </c>
      <c r="D94" s="12" t="s">
        <v>154</v>
      </c>
      <c r="E94" s="8" t="s">
        <v>149</v>
      </c>
      <c r="F94" s="7">
        <v>13977122100</v>
      </c>
      <c r="G94" s="7" t="s">
        <v>28</v>
      </c>
      <c r="H94" s="16">
        <v>0</v>
      </c>
      <c r="I94" s="16">
        <v>0</v>
      </c>
      <c r="J94" s="16">
        <v>0</v>
      </c>
      <c r="K94" s="16">
        <v>0</v>
      </c>
      <c r="L94" s="16">
        <v>0</v>
      </c>
      <c r="M94" s="16">
        <v>0</v>
      </c>
      <c r="N94" s="25">
        <v>0</v>
      </c>
      <c r="O94" s="25">
        <v>0</v>
      </c>
      <c r="P94" s="25">
        <v>0</v>
      </c>
      <c r="Q94" s="25">
        <v>0</v>
      </c>
      <c r="R94" s="25">
        <v>0</v>
      </c>
      <c r="S94" s="25">
        <v>0</v>
      </c>
      <c r="T94" s="25">
        <v>0</v>
      </c>
      <c r="U94" s="25">
        <v>0</v>
      </c>
      <c r="V94" s="25">
        <v>0</v>
      </c>
      <c r="W94" s="41" t="e">
        <f t="shared" si="4"/>
        <v>#DIV/0!</v>
      </c>
      <c r="X94" s="41" t="e">
        <f t="shared" si="5"/>
        <v>#DIV/0!</v>
      </c>
      <c r="Y94" s="41" t="e">
        <f t="shared" si="3"/>
        <v>#DIV/0!</v>
      </c>
      <c r="Z94" s="73"/>
    </row>
    <row r="95" spans="1:26" ht="14.25">
      <c r="A95" s="3">
        <v>93</v>
      </c>
      <c r="B95" s="91"/>
      <c r="C95" s="81" t="s">
        <v>152</v>
      </c>
      <c r="D95" s="12" t="s">
        <v>154</v>
      </c>
      <c r="E95" s="8" t="s">
        <v>224</v>
      </c>
      <c r="F95" s="7">
        <v>13607716453</v>
      </c>
      <c r="G95" s="7" t="s">
        <v>28</v>
      </c>
      <c r="H95" s="16">
        <v>36</v>
      </c>
      <c r="I95" s="16">
        <v>335</v>
      </c>
      <c r="J95" s="16">
        <v>3</v>
      </c>
      <c r="K95" s="16">
        <v>1</v>
      </c>
      <c r="L95" s="16">
        <v>0</v>
      </c>
      <c r="M95" s="16">
        <v>1</v>
      </c>
      <c r="N95" s="25">
        <v>0</v>
      </c>
      <c r="O95" s="25">
        <v>4</v>
      </c>
      <c r="P95" s="25">
        <v>0</v>
      </c>
      <c r="Q95" s="25">
        <v>28</v>
      </c>
      <c r="R95" s="25">
        <v>0</v>
      </c>
      <c r="S95" s="25">
        <v>0</v>
      </c>
      <c r="T95" s="25">
        <v>0</v>
      </c>
      <c r="U95" s="25">
        <v>0</v>
      </c>
      <c r="V95" s="11">
        <v>1</v>
      </c>
      <c r="W95" s="6">
        <f t="shared" si="4"/>
        <v>0.125</v>
      </c>
      <c r="X95" s="6">
        <f t="shared" si="5"/>
        <v>8.3333333333333329E-2</v>
      </c>
      <c r="Y95" s="41" t="e">
        <f t="shared" si="3"/>
        <v>#DIV/0!</v>
      </c>
      <c r="Z95" s="73"/>
    </row>
    <row r="96" spans="1:26" ht="14.25">
      <c r="A96" s="3">
        <v>94</v>
      </c>
      <c r="B96" s="92"/>
      <c r="C96" s="45" t="s">
        <v>153</v>
      </c>
      <c r="D96" s="12" t="s">
        <v>154</v>
      </c>
      <c r="E96" s="8" t="s">
        <v>225</v>
      </c>
      <c r="F96" s="7">
        <v>13907715969</v>
      </c>
      <c r="G96" s="7" t="s">
        <v>28</v>
      </c>
      <c r="H96" s="16">
        <v>72</v>
      </c>
      <c r="I96" s="16">
        <v>182</v>
      </c>
      <c r="J96" s="16">
        <v>1</v>
      </c>
      <c r="K96" s="16">
        <v>6</v>
      </c>
      <c r="L96" s="16">
        <v>0</v>
      </c>
      <c r="M96" s="16">
        <v>0</v>
      </c>
      <c r="N96" s="25">
        <v>67</v>
      </c>
      <c r="O96" s="25">
        <v>0</v>
      </c>
      <c r="P96" s="25">
        <v>152</v>
      </c>
      <c r="Q96" s="25">
        <v>0</v>
      </c>
      <c r="R96" s="25">
        <v>1</v>
      </c>
      <c r="S96" s="25">
        <v>6</v>
      </c>
      <c r="T96" s="25">
        <v>0</v>
      </c>
      <c r="U96" s="25">
        <v>0</v>
      </c>
      <c r="V96" s="25">
        <v>0</v>
      </c>
      <c r="W96" s="6">
        <f t="shared" si="4"/>
        <v>0.93150684931506844</v>
      </c>
      <c r="X96" s="6">
        <f t="shared" si="5"/>
        <v>0.84042553191489366</v>
      </c>
      <c r="Y96" s="41" t="e">
        <f t="shared" si="3"/>
        <v>#DIV/0!</v>
      </c>
      <c r="Z96" s="73"/>
    </row>
    <row r="97" spans="1:26" s="24" customFormat="1">
      <c r="A97" s="3">
        <v>95</v>
      </c>
      <c r="B97" s="90" t="s">
        <v>194</v>
      </c>
      <c r="C97" s="66" t="s">
        <v>175</v>
      </c>
      <c r="D97" s="4" t="s">
        <v>156</v>
      </c>
      <c r="E97" s="4" t="s">
        <v>176</v>
      </c>
      <c r="F97" s="5">
        <v>15994415852</v>
      </c>
      <c r="G97" s="5" t="s">
        <v>21</v>
      </c>
      <c r="H97" s="61">
        <v>5</v>
      </c>
      <c r="I97" s="61">
        <v>67</v>
      </c>
      <c r="J97" s="61">
        <v>0</v>
      </c>
      <c r="K97" s="61">
        <v>21</v>
      </c>
      <c r="L97" s="61">
        <v>0</v>
      </c>
      <c r="M97" s="61">
        <v>0</v>
      </c>
      <c r="N97" s="49">
        <v>5</v>
      </c>
      <c r="O97" s="49">
        <v>0</v>
      </c>
      <c r="P97" s="49">
        <v>67</v>
      </c>
      <c r="Q97" s="49">
        <v>0</v>
      </c>
      <c r="R97" s="49">
        <v>0</v>
      </c>
      <c r="S97" s="49">
        <v>21</v>
      </c>
      <c r="T97" s="49">
        <v>0</v>
      </c>
      <c r="U97" s="49">
        <v>0</v>
      </c>
      <c r="V97" s="49">
        <v>0</v>
      </c>
      <c r="W97" s="6">
        <f>IF((H97+J97+M97)=0,"--",(N97+O97+R97+V97)/(H97+J97+M97))</f>
        <v>1</v>
      </c>
      <c r="X97" s="6">
        <f>IF((I97+K97)=0,"--",(P97+Q97+S97)/(I97+K97))</f>
        <v>1</v>
      </c>
      <c r="Y97" s="6" t="str">
        <f>IF(L97=0,"--",U97/L97)</f>
        <v>--</v>
      </c>
      <c r="Z97" s="61"/>
    </row>
    <row r="98" spans="1:26" s="24" customFormat="1">
      <c r="A98" s="3">
        <v>96</v>
      </c>
      <c r="B98" s="91"/>
      <c r="C98" s="66" t="s">
        <v>157</v>
      </c>
      <c r="D98" s="28" t="s">
        <v>156</v>
      </c>
      <c r="E98" s="28" t="s">
        <v>196</v>
      </c>
      <c r="F98" s="29">
        <v>15977711113</v>
      </c>
      <c r="G98" s="29" t="s">
        <v>28</v>
      </c>
      <c r="H98" s="48">
        <v>7</v>
      </c>
      <c r="I98" s="48">
        <v>198</v>
      </c>
      <c r="J98" s="48">
        <v>0</v>
      </c>
      <c r="K98" s="48">
        <v>15</v>
      </c>
      <c r="L98" s="48">
        <v>0</v>
      </c>
      <c r="M98" s="48">
        <v>0</v>
      </c>
      <c r="N98" s="49">
        <v>7</v>
      </c>
      <c r="O98" s="49">
        <v>0</v>
      </c>
      <c r="P98" s="49">
        <v>198</v>
      </c>
      <c r="Q98" s="49">
        <v>0</v>
      </c>
      <c r="R98" s="49">
        <v>0</v>
      </c>
      <c r="S98" s="49">
        <v>15</v>
      </c>
      <c r="T98" s="49">
        <v>0</v>
      </c>
      <c r="U98" s="49">
        <v>0</v>
      </c>
      <c r="V98" s="49">
        <v>0</v>
      </c>
      <c r="W98" s="6">
        <f>IF((H98+J98+M98)=0,"--",(N98+O98+R98+V98)/(H98+J98+M98))</f>
        <v>1</v>
      </c>
      <c r="X98" s="6">
        <f>IF((I98+K98)=0,"--",(P98+Q98+S98)/(I98+K98))</f>
        <v>1</v>
      </c>
      <c r="Y98" s="6" t="str">
        <f>IF(L98=0,"--",U98/L98)</f>
        <v>--</v>
      </c>
      <c r="Z98" s="30"/>
    </row>
    <row r="99" spans="1:26" s="24" customFormat="1">
      <c r="A99" s="3">
        <v>97</v>
      </c>
      <c r="B99" s="92"/>
      <c r="C99" s="66" t="s">
        <v>158</v>
      </c>
      <c r="D99" s="4" t="s">
        <v>156</v>
      </c>
      <c r="E99" s="4" t="s">
        <v>159</v>
      </c>
      <c r="F99" s="5">
        <v>15807719797</v>
      </c>
      <c r="G99" s="5" t="s">
        <v>21</v>
      </c>
      <c r="H99" s="27">
        <v>0</v>
      </c>
      <c r="I99" s="27">
        <v>8</v>
      </c>
      <c r="J99" s="27">
        <v>0</v>
      </c>
      <c r="K99" s="27">
        <v>0</v>
      </c>
      <c r="L99" s="27">
        <v>0</v>
      </c>
      <c r="M99" s="27">
        <v>0</v>
      </c>
      <c r="N99" s="49">
        <v>0</v>
      </c>
      <c r="O99" s="49">
        <v>0</v>
      </c>
      <c r="P99" s="49">
        <v>8</v>
      </c>
      <c r="Q99" s="49">
        <v>0</v>
      </c>
      <c r="R99" s="49">
        <v>0</v>
      </c>
      <c r="S99" s="49">
        <v>0</v>
      </c>
      <c r="T99" s="49">
        <v>0</v>
      </c>
      <c r="U99" s="49">
        <v>0</v>
      </c>
      <c r="V99" s="49">
        <v>0</v>
      </c>
      <c r="W99" s="6" t="str">
        <f>IF((H99+J99+M99)=0,"--",(N99+O99+R99+V99)/(H99+J99+M99))</f>
        <v>--</v>
      </c>
      <c r="X99" s="6">
        <f>IF((I99+K99)=0,"--",(P99+Q99+S99)/(I99+K99))</f>
        <v>1</v>
      </c>
      <c r="Y99" s="6" t="str">
        <f>IF(L99=0,"--",U99/L99)</f>
        <v>--</v>
      </c>
      <c r="Z99" s="30"/>
    </row>
    <row r="100" spans="1:26">
      <c r="A100" s="30"/>
      <c r="B100" s="69"/>
      <c r="C100" s="30"/>
      <c r="D100" s="30"/>
      <c r="E100" s="85" t="s">
        <v>160</v>
      </c>
      <c r="F100" s="85"/>
      <c r="G100" s="85"/>
      <c r="H100" s="30">
        <f>SUM(H3:H99)</f>
        <v>2200</v>
      </c>
      <c r="I100" s="30">
        <f t="shared" ref="I100:V100" si="6">SUM(I3:I99)</f>
        <v>7287</v>
      </c>
      <c r="J100" s="30">
        <f t="shared" si="6"/>
        <v>58</v>
      </c>
      <c r="K100" s="30">
        <f t="shared" si="6"/>
        <v>460</v>
      </c>
      <c r="L100" s="30">
        <f t="shared" si="6"/>
        <v>623</v>
      </c>
      <c r="M100" s="30">
        <f t="shared" si="6"/>
        <v>46</v>
      </c>
      <c r="N100" s="30">
        <f t="shared" si="6"/>
        <v>1515</v>
      </c>
      <c r="O100" s="30">
        <f t="shared" si="6"/>
        <v>472</v>
      </c>
      <c r="P100" s="30">
        <f t="shared" si="6"/>
        <v>4461</v>
      </c>
      <c r="Q100" s="30">
        <f t="shared" si="6"/>
        <v>1735</v>
      </c>
      <c r="R100" s="30">
        <f t="shared" si="6"/>
        <v>55</v>
      </c>
      <c r="S100" s="30">
        <f t="shared" si="6"/>
        <v>362</v>
      </c>
      <c r="T100" s="30">
        <f t="shared" si="6"/>
        <v>75</v>
      </c>
      <c r="U100" s="30">
        <f t="shared" si="6"/>
        <v>351</v>
      </c>
      <c r="V100" s="30">
        <f t="shared" si="6"/>
        <v>45</v>
      </c>
      <c r="W100" s="6">
        <f>IF((H100+J100+M100)=0,"--",(N100+O100+R100+V100)/(H100+J100+M100))</f>
        <v>0.90581597222222221</v>
      </c>
      <c r="X100" s="6">
        <f>IF((I100+K100)=0,"--",(P100+Q100+S100)/(I100+K100))</f>
        <v>0.8465212340260746</v>
      </c>
      <c r="Y100" s="6">
        <f>IF(L100=0,"--",U100/L100)</f>
        <v>0.5634028892455859</v>
      </c>
      <c r="Z100" s="30"/>
    </row>
    <row r="101" spans="1:26">
      <c r="C101" s="19"/>
    </row>
  </sheetData>
  <mergeCells count="29">
    <mergeCell ref="B97:B99"/>
    <mergeCell ref="B67:B70"/>
    <mergeCell ref="B71:B74"/>
    <mergeCell ref="B75:B78"/>
    <mergeCell ref="B79:B82"/>
    <mergeCell ref="B83:B96"/>
    <mergeCell ref="B38:B44"/>
    <mergeCell ref="B45:B48"/>
    <mergeCell ref="B49:B52"/>
    <mergeCell ref="B53:B59"/>
    <mergeCell ref="B60:B66"/>
    <mergeCell ref="B3:B9"/>
    <mergeCell ref="B10:B16"/>
    <mergeCell ref="B17:B23"/>
    <mergeCell ref="B24:B30"/>
    <mergeCell ref="B31:B37"/>
    <mergeCell ref="Z1:Z2"/>
    <mergeCell ref="J1:L1"/>
    <mergeCell ref="G1:G2"/>
    <mergeCell ref="A1:A2"/>
    <mergeCell ref="C1:C2"/>
    <mergeCell ref="D1:D2"/>
    <mergeCell ref="E1:E2"/>
    <mergeCell ref="F1:F2"/>
    <mergeCell ref="E100:G100"/>
    <mergeCell ref="H1:I1"/>
    <mergeCell ref="N1:P1"/>
    <mergeCell ref="R1:U1"/>
    <mergeCell ref="W1:Y1"/>
  </mergeCells>
  <phoneticPr fontId="4"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责任单位整改情况展示图</vt:lpstr>
      <vt:lpstr>数据汇总表</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2017-03-14T02:26:35Z</dcterms:modified>
</cp:coreProperties>
</file>