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online-my.sharepoint.com/personal/amorales_ani_gov_co/Documents/Documentos/GitHub/Problem_Set_2-G16/3. Stores/"/>
    </mc:Choice>
  </mc:AlternateContent>
  <xr:revisionPtr revIDLastSave="1155" documentId="8_{7F0D7C9B-3DA2-4205-BA16-335C68308553}" xr6:coauthVersionLast="47" xr6:coauthVersionMax="47" xr10:uidLastSave="{4D2419F8-45FD-4CB9-A9AF-58B8FEF97408}"/>
  <bookViews>
    <workbookView xWindow="-120" yWindow="-120" windowWidth="20730" windowHeight="11160" xr2:uid="{687A2934-780B-4A3D-9B90-6AD8BF55A741}"/>
  </bookViews>
  <sheets>
    <sheet name="Hoja1 (2)" sheetId="2" r:id="rId1"/>
    <sheet name="Hoja1" sheetId="1" r:id="rId2"/>
  </sheets>
  <definedNames>
    <definedName name="_xlnm._FilterDatabase" localSheetId="1" hidden="1">Hoja1!$A$2:$R$115</definedName>
    <definedName name="_xlnm._FilterDatabase" localSheetId="0" hidden="1">'Hoja1 (2)'!$A$2:$O$12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2" l="1"/>
  <c r="N11" i="2"/>
  <c r="M11" i="2"/>
  <c r="O7" i="2"/>
  <c r="N7" i="2"/>
  <c r="M7" i="2"/>
  <c r="O3" i="2"/>
  <c r="N3" i="2"/>
  <c r="M3" i="2"/>
  <c r="O9" i="2"/>
  <c r="N9" i="2"/>
  <c r="M9" i="2"/>
  <c r="O5" i="2"/>
  <c r="N5" i="2"/>
  <c r="M5" i="2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3" i="1"/>
  <c r="P9" i="1"/>
  <c r="P7" i="1"/>
  <c r="P5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O3" i="1"/>
  <c r="N3" i="1"/>
</calcChain>
</file>

<file path=xl/sharedStrings.xml><?xml version="1.0" encoding="utf-8"?>
<sst xmlns="http://schemas.openxmlformats.org/spreadsheetml/2006/main" count="360" uniqueCount="48">
  <si>
    <t>Modelo</t>
  </si>
  <si>
    <t>Descripción</t>
  </si>
  <si>
    <t>ROC</t>
  </si>
  <si>
    <t xml:space="preserve">AUC </t>
  </si>
  <si>
    <t>Sensibilidad</t>
  </si>
  <si>
    <t>Especificidad</t>
  </si>
  <si>
    <t>Logit</t>
  </si>
  <si>
    <t>Modelo 1</t>
  </si>
  <si>
    <t>Modelo 2</t>
  </si>
  <si>
    <t>Logit - Lasso</t>
  </si>
  <si>
    <t>c</t>
  </si>
  <si>
    <t>Kappa</t>
  </si>
  <si>
    <t>Logit - Ridge</t>
  </si>
  <si>
    <t>Logit - ElasticNet</t>
  </si>
  <si>
    <t>Logit - lasso
 up sample</t>
  </si>
  <si>
    <t>logit - ridge 
up sample</t>
  </si>
  <si>
    <t>Logit - EN 
up sample</t>
  </si>
  <si>
    <t>Logit - lasso 
down sample</t>
  </si>
  <si>
    <t>Logit - ridge 
down sample</t>
  </si>
  <si>
    <t>Logit EN 
down sample</t>
  </si>
  <si>
    <t>Evaluación</t>
  </si>
  <si>
    <t>No</t>
  </si>
  <si>
    <t>Si</t>
  </si>
  <si>
    <t>Logit
rfThresh</t>
  </si>
  <si>
    <t>Árbol</t>
  </si>
  <si>
    <t>Predicción</t>
  </si>
  <si>
    <t>Logit - Lasso
rfThresh</t>
  </si>
  <si>
    <t>Logit - Ridge
rfThresh</t>
  </si>
  <si>
    <t>Logit - ElasticNet
rfThresh</t>
  </si>
  <si>
    <t>Logit - lasso
 up sample
rfThresh</t>
  </si>
  <si>
    <t>Logit -lasso
smote
oversampled</t>
  </si>
  <si>
    <t>Logit ridge SMOTE 
Oversampled</t>
  </si>
  <si>
    <t>Logit EN 
SMOTE</t>
  </si>
  <si>
    <t>logit - ridge 
up sample
rfThresh</t>
  </si>
  <si>
    <t>Logit - EN 
up sample
rfThresh</t>
  </si>
  <si>
    <t>Logit - lasso 
down sample
rfThresh</t>
  </si>
  <si>
    <t>Logit - ridge 
down sample
rfThresh</t>
  </si>
  <si>
    <t>Logit EN 
down sample
rfThresh</t>
  </si>
  <si>
    <t>Logit ridge SMOTE 
Oversampled
rfThresh</t>
  </si>
  <si>
    <t>Logit EN 
SMOTE
rfThresh</t>
  </si>
  <si>
    <t>Tree</t>
  </si>
  <si>
    <t>N/A</t>
  </si>
  <si>
    <t>forest</t>
  </si>
  <si>
    <t>adaboost</t>
  </si>
  <si>
    <t>Base Evaluación</t>
  </si>
  <si>
    <t>Sensitividad</t>
  </si>
  <si>
    <t>Accuracy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</si>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</sst>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8" formatCode="_-* #,##0.0000_-;\-* #,##0.0000_-;_-* &quot;-&quot;??_-;_-@_-"/>
    <numFmt numFmtId="17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/>
    <xf numFmtId="0" fontId="8" fillId="2" borderId="1" xfId="0" applyFont="1" applyFill="1" applyBorder="1" applyAlignment="1">
      <alignment horizontal="center" vertical="center" wrapText="1"/>
    </xf>
    <xf numFmtId="10" fontId="5" fillId="0" borderId="0" xfId="1" applyNumberFormat="1" applyFont="1" applyBorder="1" applyAlignment="1">
      <alignment horizontal="center"/>
    </xf>
    <xf numFmtId="10" fontId="7" fillId="0" borderId="0" xfId="1" applyNumberFormat="1" applyFont="1"/>
    <xf numFmtId="10" fontId="5" fillId="0" borderId="0" xfId="1" applyNumberFormat="1" applyFont="1"/>
    <xf numFmtId="0" fontId="9" fillId="6" borderId="1" xfId="0" applyFont="1" applyFill="1" applyBorder="1"/>
    <xf numFmtId="0" fontId="9" fillId="7" borderId="1" xfId="0" applyFont="1" applyFill="1" applyBorder="1"/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0" fontId="3" fillId="6" borderId="1" xfId="1" applyNumberFormat="1" applyFont="1" applyFill="1" applyBorder="1" applyAlignment="1">
      <alignment horizontal="center" vertical="center" wrapText="1"/>
    </xf>
    <xf numFmtId="10" fontId="3" fillId="5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0" borderId="1" xfId="0" applyFont="1" applyBorder="1"/>
    <xf numFmtId="10" fontId="5" fillId="0" borderId="1" xfId="1" applyNumberFormat="1" applyFont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7" fillId="0" borderId="0" xfId="0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0" xfId="0" applyFont="1" applyFill="1"/>
    <xf numFmtId="10" fontId="5" fillId="0" borderId="0" xfId="1" applyNumberFormat="1" applyFont="1" applyFill="1"/>
    <xf numFmtId="0" fontId="9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168" fontId="3" fillId="0" borderId="1" xfId="2" applyNumberFormat="1" applyFont="1" applyFill="1" applyBorder="1" applyAlignment="1">
      <alignment horizontal="right" vertical="center" wrapText="1"/>
    </xf>
    <xf numFmtId="168" fontId="5" fillId="0" borderId="1" xfId="2" applyNumberFormat="1" applyFont="1" applyFill="1" applyBorder="1" applyAlignment="1">
      <alignment horizontal="right" vertical="center"/>
    </xf>
    <xf numFmtId="175" fontId="5" fillId="0" borderId="1" xfId="0" applyNumberFormat="1" applyFont="1" applyFill="1" applyBorder="1" applyAlignment="1">
      <alignment horizontal="right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664-D182-41D7-BB3B-68B6631A9542}">
  <dimension ref="B1:O27"/>
  <sheetViews>
    <sheetView tabSelected="1" zoomScaleNormal="100" workbookViewId="0">
      <selection activeCell="H20" sqref="H20"/>
    </sheetView>
  </sheetViews>
  <sheetFormatPr baseColWidth="10" defaultRowHeight="12" x14ac:dyDescent="0.2"/>
  <cols>
    <col min="1" max="1" width="4" style="1" bestFit="1" customWidth="1"/>
    <col min="2" max="3" width="11.42578125" style="1"/>
    <col min="4" max="7" width="11.42578125" style="1" customWidth="1"/>
    <col min="8" max="8" width="5.28515625" style="1" customWidth="1"/>
    <col min="9" max="9" width="5.42578125" style="1" customWidth="1"/>
    <col min="10" max="10" width="4.85546875" style="9" customWidth="1"/>
    <col min="11" max="12" width="5.28515625" style="1" customWidth="1"/>
    <col min="13" max="13" width="10.5703125" style="18" customWidth="1"/>
    <col min="14" max="14" width="11.42578125" style="1"/>
    <col min="15" max="15" width="8.28515625" style="1" customWidth="1"/>
    <col min="16" max="16384" width="11.42578125" style="1"/>
  </cols>
  <sheetData>
    <row r="1" spans="2:15" x14ac:dyDescent="0.2">
      <c r="J1" s="14"/>
      <c r="K1" s="40" t="s">
        <v>44</v>
      </c>
      <c r="L1" s="40"/>
      <c r="M1" s="16"/>
    </row>
    <row r="2" spans="2:15" s="5" customFormat="1" ht="24" x14ac:dyDescent="0.25">
      <c r="B2" s="2" t="s">
        <v>0</v>
      </c>
      <c r="C2" s="2" t="s">
        <v>1</v>
      </c>
      <c r="D2" s="2" t="s">
        <v>10</v>
      </c>
      <c r="E2" s="2" t="s">
        <v>2</v>
      </c>
      <c r="F2" s="2" t="s">
        <v>4</v>
      </c>
      <c r="G2" s="3" t="s">
        <v>5</v>
      </c>
      <c r="H2" s="2" t="s">
        <v>3</v>
      </c>
      <c r="I2" s="3" t="s">
        <v>11</v>
      </c>
      <c r="J2" s="15" t="s">
        <v>20</v>
      </c>
      <c r="K2" s="3" t="s">
        <v>21</v>
      </c>
      <c r="L2" s="3" t="s">
        <v>22</v>
      </c>
      <c r="M2" s="41" t="s">
        <v>45</v>
      </c>
      <c r="N2" s="41" t="s">
        <v>5</v>
      </c>
      <c r="O2" s="41" t="s">
        <v>46</v>
      </c>
    </row>
    <row r="3" spans="2:15" s="62" customFormat="1" ht="16.5" customHeight="1" x14ac:dyDescent="0.2">
      <c r="B3" s="56" t="s">
        <v>18</v>
      </c>
      <c r="C3" s="57" t="s">
        <v>7</v>
      </c>
      <c r="D3" s="57">
        <v>0.5</v>
      </c>
      <c r="E3" s="58">
        <v>0.73</v>
      </c>
      <c r="F3" s="58">
        <v>0.86099999999999999</v>
      </c>
      <c r="G3" s="59">
        <v>0.57299999999999995</v>
      </c>
      <c r="H3" s="59">
        <v>0.71699999999999997</v>
      </c>
      <c r="I3" s="59">
        <v>0.433</v>
      </c>
      <c r="J3" s="60" t="s">
        <v>22</v>
      </c>
      <c r="K3" s="70">
        <v>885</v>
      </c>
      <c r="L3" s="70">
        <v>5719</v>
      </c>
      <c r="M3" s="71">
        <f t="shared" ref="M3" si="0">+L3/(L3+K3)</f>
        <v>0.86599030890369477</v>
      </c>
      <c r="N3" s="72">
        <f t="shared" ref="N3" si="1">+K4/(K4+L4)</f>
        <v>0.5643902069279163</v>
      </c>
      <c r="O3" s="73">
        <f t="shared" ref="O3" si="2">+(L3+K4)/(K3+L3+K4+L4)</f>
        <v>0.62476508032737188</v>
      </c>
    </row>
    <row r="4" spans="2:15" s="62" customFormat="1" ht="16.5" customHeight="1" x14ac:dyDescent="0.2">
      <c r="B4" s="56"/>
      <c r="C4" s="57"/>
      <c r="D4" s="57"/>
      <c r="E4" s="58"/>
      <c r="F4" s="58"/>
      <c r="G4" s="59"/>
      <c r="H4" s="59"/>
      <c r="I4" s="59"/>
      <c r="J4" s="60" t="s">
        <v>21</v>
      </c>
      <c r="K4" s="70">
        <v>14892</v>
      </c>
      <c r="L4" s="70">
        <v>11494</v>
      </c>
      <c r="M4" s="71"/>
      <c r="N4" s="72"/>
      <c r="O4" s="73"/>
    </row>
    <row r="5" spans="2:15" s="61" customFormat="1" ht="16.5" customHeight="1" x14ac:dyDescent="0.2">
      <c r="B5" s="56" t="s">
        <v>15</v>
      </c>
      <c r="C5" s="57" t="s">
        <v>7</v>
      </c>
      <c r="D5" s="57">
        <v>0.5</v>
      </c>
      <c r="E5" s="58">
        <v>0.81799999999999995</v>
      </c>
      <c r="F5" s="58">
        <v>0.85799999999999998</v>
      </c>
      <c r="G5" s="59">
        <v>0.59899999999999998</v>
      </c>
      <c r="H5" s="59">
        <v>0.72899999999999998</v>
      </c>
      <c r="I5" s="59">
        <v>0.45800000000000002</v>
      </c>
      <c r="J5" s="60" t="s">
        <v>22</v>
      </c>
      <c r="K5" s="70">
        <v>921</v>
      </c>
      <c r="L5" s="70">
        <v>5683</v>
      </c>
      <c r="M5" s="71">
        <f t="shared" ref="M5" si="3">+L5/(L5+K5)</f>
        <v>0.86053906723198059</v>
      </c>
      <c r="N5" s="72">
        <f t="shared" ref="N5" si="4">+K6/(K6+L6)</f>
        <v>0.59539149549003256</v>
      </c>
      <c r="O5" s="73">
        <f t="shared" ref="O5" si="5">+(L5+K6)/(K5+L5+K6+L6)</f>
        <v>0.64846923310093962</v>
      </c>
    </row>
    <row r="6" spans="2:15" s="61" customFormat="1" ht="16.5" customHeight="1" x14ac:dyDescent="0.2">
      <c r="B6" s="56"/>
      <c r="C6" s="57"/>
      <c r="D6" s="57"/>
      <c r="E6" s="58"/>
      <c r="F6" s="58"/>
      <c r="G6" s="59"/>
      <c r="H6" s="59"/>
      <c r="I6" s="59"/>
      <c r="J6" s="60" t="s">
        <v>21</v>
      </c>
      <c r="K6" s="70">
        <v>15710</v>
      </c>
      <c r="L6" s="70">
        <v>10676</v>
      </c>
      <c r="M6" s="71"/>
      <c r="N6" s="72"/>
      <c r="O6" s="73"/>
    </row>
    <row r="7" spans="2:15" s="62" customFormat="1" ht="16.5" customHeight="1" x14ac:dyDescent="0.2">
      <c r="B7" s="56" t="s">
        <v>19</v>
      </c>
      <c r="C7" s="57" t="s">
        <v>8</v>
      </c>
      <c r="D7" s="57">
        <v>0.5</v>
      </c>
      <c r="E7" s="58">
        <v>0.88800000000000001</v>
      </c>
      <c r="F7" s="58">
        <v>0.83699999999999997</v>
      </c>
      <c r="G7" s="59">
        <v>0.77300000000000002</v>
      </c>
      <c r="H7" s="59">
        <v>0.80500000000000005</v>
      </c>
      <c r="I7" s="59">
        <v>0.61</v>
      </c>
      <c r="J7" s="60" t="s">
        <v>22</v>
      </c>
      <c r="K7" s="70">
        <v>1079</v>
      </c>
      <c r="L7" s="70">
        <v>5525</v>
      </c>
      <c r="M7" s="71">
        <f t="shared" ref="M7" si="6">+L7/(L7+K7)</f>
        <v>0.83661417322834641</v>
      </c>
      <c r="N7" s="72">
        <f t="shared" ref="N7" si="7">+K8/(K8+L8)</f>
        <v>0.77700295611309023</v>
      </c>
      <c r="O7" s="73">
        <f t="shared" ref="O7" si="8">+(L7+K8)/(K7+L7+K8+L8)</f>
        <v>0.78893604122461347</v>
      </c>
    </row>
    <row r="8" spans="2:15" s="62" customFormat="1" ht="16.5" customHeight="1" x14ac:dyDescent="0.2">
      <c r="B8" s="56"/>
      <c r="C8" s="57"/>
      <c r="D8" s="57"/>
      <c r="E8" s="58"/>
      <c r="F8" s="58"/>
      <c r="G8" s="59"/>
      <c r="H8" s="59"/>
      <c r="I8" s="59"/>
      <c r="J8" s="60" t="s">
        <v>21</v>
      </c>
      <c r="K8" s="70">
        <v>20502</v>
      </c>
      <c r="L8" s="70">
        <v>5884</v>
      </c>
      <c r="M8" s="71"/>
      <c r="N8" s="72"/>
      <c r="O8" s="73"/>
    </row>
    <row r="9" spans="2:15" s="62" customFormat="1" ht="16.5" customHeight="1" x14ac:dyDescent="0.2">
      <c r="B9" s="56" t="s">
        <v>16</v>
      </c>
      <c r="C9" s="57" t="s">
        <v>8</v>
      </c>
      <c r="D9" s="57">
        <v>0.5</v>
      </c>
      <c r="E9" s="58">
        <v>0.88900000000000001</v>
      </c>
      <c r="F9" s="58">
        <v>0.83899999999999997</v>
      </c>
      <c r="G9" s="59">
        <v>0.77400000000000002</v>
      </c>
      <c r="H9" s="59">
        <v>0.80600000000000005</v>
      </c>
      <c r="I9" s="59">
        <v>0.61199999999999999</v>
      </c>
      <c r="J9" s="60" t="s">
        <v>22</v>
      </c>
      <c r="K9" s="70">
        <v>1083</v>
      </c>
      <c r="L9" s="70">
        <v>5521</v>
      </c>
      <c r="M9" s="71">
        <f t="shared" ref="M9" si="9">+L9/(L9+K9)</f>
        <v>0.83600847970926706</v>
      </c>
      <c r="N9" s="72">
        <f t="shared" ref="N9" si="10">+K10/(K10+L10)</f>
        <v>0.77643447282649891</v>
      </c>
      <c r="O9" s="73">
        <f t="shared" ref="O9" si="11">+(L9+K10)/(K9+L9+K10+L10)</f>
        <v>0.78836010912397692</v>
      </c>
    </row>
    <row r="10" spans="2:15" s="62" customFormat="1" ht="16.5" customHeight="1" x14ac:dyDescent="0.2">
      <c r="B10" s="56"/>
      <c r="C10" s="57"/>
      <c r="D10" s="57"/>
      <c r="E10" s="58"/>
      <c r="F10" s="58"/>
      <c r="G10" s="59"/>
      <c r="H10" s="59"/>
      <c r="I10" s="59"/>
      <c r="J10" s="60" t="s">
        <v>21</v>
      </c>
      <c r="K10" s="70">
        <v>20487</v>
      </c>
      <c r="L10" s="70">
        <v>5899</v>
      </c>
      <c r="M10" s="71"/>
      <c r="N10" s="72"/>
      <c r="O10" s="73"/>
    </row>
    <row r="11" spans="2:15" s="69" customFormat="1" ht="16.5" customHeight="1" x14ac:dyDescent="0.25">
      <c r="B11" s="63" t="s">
        <v>47</v>
      </c>
      <c r="C11" s="57" t="s">
        <v>7</v>
      </c>
      <c r="D11" s="57" t="s">
        <v>41</v>
      </c>
      <c r="E11" s="68">
        <v>0.90600000000000003</v>
      </c>
      <c r="F11" s="68">
        <v>0.57499999999999996</v>
      </c>
      <c r="G11" s="68">
        <v>0.94199999999999995</v>
      </c>
      <c r="H11" s="68">
        <v>0.86899999999999999</v>
      </c>
      <c r="I11" s="68">
        <v>0.55900000000000005</v>
      </c>
      <c r="J11" s="60" t="s">
        <v>22</v>
      </c>
      <c r="K11" s="70">
        <v>1510</v>
      </c>
      <c r="L11" s="70">
        <v>3783</v>
      </c>
      <c r="M11" s="71">
        <f>+L11/(L11+K11)</f>
        <v>0.71471755148309091</v>
      </c>
      <c r="N11" s="72">
        <f>+K12/(K12+L12)</f>
        <v>0.89814781384265441</v>
      </c>
      <c r="O11" s="73">
        <f>+(L11+K12)/(K11+L11+K12+L12)</f>
        <v>0.8687177932706881</v>
      </c>
    </row>
    <row r="12" spans="2:15" s="69" customFormat="1" ht="16.5" customHeight="1" x14ac:dyDescent="0.25">
      <c r="B12" s="64"/>
      <c r="C12" s="57"/>
      <c r="D12" s="57"/>
      <c r="E12" s="65"/>
      <c r="F12" s="65"/>
      <c r="G12" s="65"/>
      <c r="H12" s="65"/>
      <c r="I12" s="65"/>
      <c r="J12" s="60" t="s">
        <v>21</v>
      </c>
      <c r="K12" s="70">
        <v>24876</v>
      </c>
      <c r="L12" s="70">
        <v>2821</v>
      </c>
      <c r="M12" s="71"/>
      <c r="N12" s="72"/>
      <c r="O12" s="73"/>
    </row>
    <row r="13" spans="2:15" s="66" customFormat="1" x14ac:dyDescent="0.2">
      <c r="J13" s="61"/>
      <c r="M13" s="67"/>
    </row>
    <row r="27" spans="2:2" x14ac:dyDescent="0.2">
      <c r="B27" s="1" t="s">
        <v>24</v>
      </c>
    </row>
  </sheetData>
  <autoFilter ref="A2:O12" xr:uid="{C288E4EF-59E1-4D2E-8BF4-6B35910487C1}"/>
  <mergeCells count="56">
    <mergeCell ref="B11:B12"/>
    <mergeCell ref="C11:C12"/>
    <mergeCell ref="D11:D12"/>
    <mergeCell ref="M11:M12"/>
    <mergeCell ref="N11:N12"/>
    <mergeCell ref="O11:O12"/>
    <mergeCell ref="H11:H12"/>
    <mergeCell ref="I11:I12"/>
    <mergeCell ref="E11:E12"/>
    <mergeCell ref="F11:F12"/>
    <mergeCell ref="G11:G12"/>
    <mergeCell ref="M7:M8"/>
    <mergeCell ref="N7:N8"/>
    <mergeCell ref="O7:O8"/>
    <mergeCell ref="C7:C8"/>
    <mergeCell ref="E7:E8"/>
    <mergeCell ref="F7:F8"/>
    <mergeCell ref="G7:G8"/>
    <mergeCell ref="H7:H8"/>
    <mergeCell ref="I7:I8"/>
    <mergeCell ref="B7:B8"/>
    <mergeCell ref="D7:D8"/>
    <mergeCell ref="H3:H4"/>
    <mergeCell ref="I3:I4"/>
    <mergeCell ref="M3:M4"/>
    <mergeCell ref="N3:N4"/>
    <mergeCell ref="O3:O4"/>
    <mergeCell ref="B3:B4"/>
    <mergeCell ref="C3:C4"/>
    <mergeCell ref="D3:D4"/>
    <mergeCell ref="E3:E4"/>
    <mergeCell ref="F3:F4"/>
    <mergeCell ref="G3:G4"/>
    <mergeCell ref="I9:I10"/>
    <mergeCell ref="M9:M10"/>
    <mergeCell ref="N9:N10"/>
    <mergeCell ref="O9:O10"/>
    <mergeCell ref="C9:C10"/>
    <mergeCell ref="E9:E10"/>
    <mergeCell ref="F9:F10"/>
    <mergeCell ref="G9:G10"/>
    <mergeCell ref="H9:H10"/>
    <mergeCell ref="B9:B10"/>
    <mergeCell ref="D9:D10"/>
    <mergeCell ref="G5:G6"/>
    <mergeCell ref="H5:H6"/>
    <mergeCell ref="I5:I6"/>
    <mergeCell ref="M5:M6"/>
    <mergeCell ref="N5:N6"/>
    <mergeCell ref="O5:O6"/>
    <mergeCell ref="B5:B6"/>
    <mergeCell ref="C5:C6"/>
    <mergeCell ref="D5:D6"/>
    <mergeCell ref="E5:E6"/>
    <mergeCell ref="F5:F6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4EF-59E1-4D2E-8BF4-6B35910487C1}">
  <dimension ref="A1:R133"/>
  <sheetViews>
    <sheetView topLeftCell="A97" zoomScaleNormal="100" workbookViewId="0">
      <selection activeCell="R13" sqref="R13:R14"/>
    </sheetView>
  </sheetViews>
  <sheetFormatPr baseColWidth="10" defaultRowHeight="12" x14ac:dyDescent="0.2"/>
  <cols>
    <col min="1" max="1" width="4" style="1" bestFit="1" customWidth="1"/>
    <col min="2" max="3" width="11.42578125" style="1"/>
    <col min="4" max="7" width="11.42578125" style="1" customWidth="1"/>
    <col min="8" max="8" width="5.28515625" style="1" customWidth="1"/>
    <col min="9" max="9" width="5.42578125" style="1" customWidth="1"/>
    <col min="10" max="10" width="4.85546875" style="9" customWidth="1"/>
    <col min="11" max="12" width="5.28515625" style="1" customWidth="1"/>
    <col min="13" max="13" width="3.140625" style="9" bestFit="1" customWidth="1"/>
    <col min="14" max="15" width="5.42578125" style="1" customWidth="1"/>
    <col min="16" max="16" width="14.140625" style="18" bestFit="1" customWidth="1"/>
    <col min="17" max="16384" width="11.42578125" style="1"/>
  </cols>
  <sheetData>
    <row r="1" spans="2:18" x14ac:dyDescent="0.2">
      <c r="J1" s="14"/>
      <c r="K1" s="40" t="s">
        <v>44</v>
      </c>
      <c r="L1" s="40"/>
      <c r="N1" s="40" t="s">
        <v>25</v>
      </c>
      <c r="O1" s="40"/>
      <c r="P1" s="16"/>
    </row>
    <row r="2" spans="2:18" s="5" customFormat="1" ht="24" x14ac:dyDescent="0.25">
      <c r="B2" s="2" t="s">
        <v>0</v>
      </c>
      <c r="C2" s="2" t="s">
        <v>1</v>
      </c>
      <c r="D2" s="2" t="s">
        <v>10</v>
      </c>
      <c r="E2" s="2" t="s">
        <v>2</v>
      </c>
      <c r="F2" s="2" t="s">
        <v>4</v>
      </c>
      <c r="G2" s="3" t="s">
        <v>5</v>
      </c>
      <c r="H2" s="2" t="s">
        <v>3</v>
      </c>
      <c r="I2" s="3" t="s">
        <v>11</v>
      </c>
      <c r="J2" s="15" t="s">
        <v>20</v>
      </c>
      <c r="K2" s="3" t="s">
        <v>21</v>
      </c>
      <c r="L2" s="3" t="s">
        <v>22</v>
      </c>
      <c r="M2" s="15"/>
      <c r="N2" s="3" t="s">
        <v>21</v>
      </c>
      <c r="O2" s="3" t="s">
        <v>22</v>
      </c>
      <c r="P2" s="41" t="s">
        <v>45</v>
      </c>
      <c r="Q2" s="42" t="s">
        <v>5</v>
      </c>
      <c r="R2" s="42" t="s">
        <v>46</v>
      </c>
    </row>
    <row r="3" spans="2:18" x14ac:dyDescent="0.2">
      <c r="B3" s="36" t="s">
        <v>6</v>
      </c>
      <c r="C3" s="35" t="s">
        <v>7</v>
      </c>
      <c r="D3" s="35">
        <v>0.5</v>
      </c>
      <c r="E3" s="34">
        <v>0.89810000000000001</v>
      </c>
      <c r="F3" s="34">
        <v>0.52600000000000002</v>
      </c>
      <c r="G3" s="34">
        <v>0.94599999999999995</v>
      </c>
      <c r="H3" s="30">
        <v>0.86199999999999999</v>
      </c>
      <c r="I3" s="34">
        <v>0.52300000000000002</v>
      </c>
      <c r="J3" s="12" t="s">
        <v>22</v>
      </c>
      <c r="K3" s="12">
        <v>3154</v>
      </c>
      <c r="L3" s="12">
        <v>3450</v>
      </c>
      <c r="M3" s="12" t="s">
        <v>22</v>
      </c>
      <c r="N3" s="4">
        <f>+K3/32990</f>
        <v>9.5604728705668385E-2</v>
      </c>
      <c r="O3" s="4">
        <f>+L3/32990</f>
        <v>0.10457714458926948</v>
      </c>
      <c r="P3" s="43">
        <f>+L3/(L3+K3)</f>
        <v>0.52241066020593585</v>
      </c>
      <c r="Q3" s="54">
        <f>+K4/(K4+L4)</f>
        <v>0.94747214431895699</v>
      </c>
      <c r="R3" s="44">
        <f>+(L3+K4)/(K3+L3+K4+L4)</f>
        <v>0.86238254016368598</v>
      </c>
    </row>
    <row r="4" spans="2:18" x14ac:dyDescent="0.2">
      <c r="B4" s="36"/>
      <c r="C4" s="35"/>
      <c r="D4" s="35"/>
      <c r="E4" s="34"/>
      <c r="F4" s="34"/>
      <c r="G4" s="34"/>
      <c r="H4" s="30"/>
      <c r="I4" s="34"/>
      <c r="J4" s="12" t="s">
        <v>21</v>
      </c>
      <c r="K4" s="12">
        <v>25000</v>
      </c>
      <c r="L4" s="12">
        <v>1386</v>
      </c>
      <c r="M4" s="12" t="s">
        <v>21</v>
      </c>
      <c r="N4" s="4">
        <f t="shared" ref="N4:N67" si="0">+K4/32990</f>
        <v>0.75780539557441651</v>
      </c>
      <c r="O4" s="4">
        <f t="shared" ref="O4:O67" si="1">+L4/32990</f>
        <v>4.2012731130645652E-2</v>
      </c>
      <c r="P4" s="43"/>
      <c r="Q4" s="54"/>
      <c r="R4" s="44"/>
    </row>
    <row r="5" spans="2:18" x14ac:dyDescent="0.2">
      <c r="B5" s="36"/>
      <c r="C5" s="35" t="s">
        <v>8</v>
      </c>
      <c r="D5" s="35"/>
      <c r="E5" s="34">
        <v>0.89900000000000002</v>
      </c>
      <c r="F5" s="34">
        <v>0.52900000000000003</v>
      </c>
      <c r="G5" s="34">
        <v>0.94599999999999995</v>
      </c>
      <c r="H5" s="30">
        <v>0.86299999999999999</v>
      </c>
      <c r="I5" s="34">
        <v>0.52600000000000002</v>
      </c>
      <c r="J5" s="12" t="s">
        <v>22</v>
      </c>
      <c r="K5" s="12">
        <v>3126</v>
      </c>
      <c r="L5" s="12">
        <v>3478</v>
      </c>
      <c r="M5" s="12" t="s">
        <v>22</v>
      </c>
      <c r="N5" s="4">
        <f t="shared" si="0"/>
        <v>9.4755986662625039E-2</v>
      </c>
      <c r="O5" s="4">
        <f t="shared" si="1"/>
        <v>0.10542588663231282</v>
      </c>
      <c r="P5" s="43">
        <f>+L5/(L5+K5)</f>
        <v>0.52665051483949121</v>
      </c>
      <c r="Q5" s="54">
        <f t="shared" ref="Q5" si="2">+K6/(K6+L6)</f>
        <v>0.94614568331691051</v>
      </c>
      <c r="R5" s="44">
        <f t="shared" ref="R5" si="3">+(L5+K6)/(K5+L5+K6+L6)</f>
        <v>0.86217035465292513</v>
      </c>
    </row>
    <row r="6" spans="2:18" x14ac:dyDescent="0.2">
      <c r="B6" s="36"/>
      <c r="C6" s="35"/>
      <c r="D6" s="35"/>
      <c r="E6" s="34"/>
      <c r="F6" s="34"/>
      <c r="G6" s="34"/>
      <c r="H6" s="30"/>
      <c r="I6" s="34"/>
      <c r="J6" s="12" t="s">
        <v>21</v>
      </c>
      <c r="K6" s="12">
        <v>24965</v>
      </c>
      <c r="L6" s="12">
        <v>1421</v>
      </c>
      <c r="M6" s="12" t="s">
        <v>21</v>
      </c>
      <c r="N6" s="4">
        <f t="shared" si="0"/>
        <v>0.75674446802061235</v>
      </c>
      <c r="O6" s="4">
        <f t="shared" si="1"/>
        <v>4.3073658684449831E-2</v>
      </c>
      <c r="P6" s="43"/>
      <c r="Q6" s="54"/>
      <c r="R6" s="44"/>
    </row>
    <row r="7" spans="2:18" s="8" customFormat="1" x14ac:dyDescent="0.2">
      <c r="B7" s="23" t="s">
        <v>23</v>
      </c>
      <c r="C7" s="21" t="s">
        <v>7</v>
      </c>
      <c r="D7" s="21">
        <v>0.20857780000000001</v>
      </c>
      <c r="E7" s="21"/>
      <c r="F7" s="21">
        <v>0.82499999999999996</v>
      </c>
      <c r="G7" s="21">
        <v>0.80300000000000005</v>
      </c>
      <c r="H7" s="21">
        <v>0.89700000000000002</v>
      </c>
      <c r="I7" s="39"/>
      <c r="J7" s="12" t="s">
        <v>22</v>
      </c>
      <c r="K7" s="12">
        <v>1166</v>
      </c>
      <c r="L7" s="12">
        <v>5438</v>
      </c>
      <c r="M7" s="12" t="s">
        <v>22</v>
      </c>
      <c r="N7" s="4">
        <f t="shared" si="0"/>
        <v>3.5344043649590783E-2</v>
      </c>
      <c r="O7" s="4">
        <f t="shared" si="1"/>
        <v>0.16483782964534707</v>
      </c>
      <c r="P7" s="43">
        <f>+L7/(L7+K7)</f>
        <v>0.82344033918837067</v>
      </c>
      <c r="Q7" s="54">
        <f t="shared" ref="Q7" si="4">+K8/(K8+L8)</f>
        <v>0.80686727810202385</v>
      </c>
      <c r="R7" s="44">
        <f t="shared" ref="R7" si="5">+(L7+K8)/(K7+L7+K8+L8)</f>
        <v>0.81018490451652014</v>
      </c>
    </row>
    <row r="8" spans="2:18" s="8" customFormat="1" x14ac:dyDescent="0.2">
      <c r="B8" s="37"/>
      <c r="C8" s="21"/>
      <c r="D8" s="21"/>
      <c r="E8" s="21"/>
      <c r="F8" s="21"/>
      <c r="G8" s="21"/>
      <c r="H8" s="21"/>
      <c r="I8" s="39"/>
      <c r="J8" s="12" t="s">
        <v>21</v>
      </c>
      <c r="K8" s="12">
        <v>21290</v>
      </c>
      <c r="L8" s="12">
        <v>5096</v>
      </c>
      <c r="M8" s="12" t="s">
        <v>21</v>
      </c>
      <c r="N8" s="4">
        <f t="shared" si="0"/>
        <v>0.64534707487117304</v>
      </c>
      <c r="O8" s="4">
        <f t="shared" si="1"/>
        <v>0.15447105183388907</v>
      </c>
      <c r="P8" s="43"/>
      <c r="Q8" s="54"/>
      <c r="R8" s="44"/>
    </row>
    <row r="9" spans="2:18" s="8" customFormat="1" x14ac:dyDescent="0.2">
      <c r="B9" s="37"/>
      <c r="C9" s="21" t="s">
        <v>8</v>
      </c>
      <c r="D9" s="21">
        <v>0.21020030000000001</v>
      </c>
      <c r="E9" s="21"/>
      <c r="F9" s="21">
        <v>0.82499999999999996</v>
      </c>
      <c r="G9" s="21">
        <v>0.80500000000000005</v>
      </c>
      <c r="H9" s="30">
        <v>0.89700000000000002</v>
      </c>
      <c r="I9" s="39"/>
      <c r="J9" s="12" t="s">
        <v>22</v>
      </c>
      <c r="K9" s="12">
        <v>1162</v>
      </c>
      <c r="L9" s="12">
        <v>5442</v>
      </c>
      <c r="M9" s="12" t="s">
        <v>22</v>
      </c>
      <c r="N9" s="4">
        <f t="shared" si="0"/>
        <v>3.5222794786298882E-2</v>
      </c>
      <c r="O9" s="4">
        <f t="shared" si="1"/>
        <v>0.16495907850863897</v>
      </c>
      <c r="P9" s="43">
        <f>+L9/(L9+K9)</f>
        <v>0.82404603270745003</v>
      </c>
      <c r="Q9" s="54">
        <f t="shared" ref="Q9" si="6">+K10/(K10+L10)</f>
        <v>0.80826953687561587</v>
      </c>
      <c r="R9" s="44">
        <f t="shared" ref="R9" si="7">+(L9+K10)/(K9+L9+K10+L10)</f>
        <v>0.81142770536526221</v>
      </c>
    </row>
    <row r="10" spans="2:18" s="8" customFormat="1" x14ac:dyDescent="0.2">
      <c r="B10" s="37"/>
      <c r="C10" s="21"/>
      <c r="D10" s="21"/>
      <c r="E10" s="21"/>
      <c r="F10" s="21"/>
      <c r="G10" s="21"/>
      <c r="H10" s="30"/>
      <c r="I10" s="39"/>
      <c r="J10" s="12" t="s">
        <v>21</v>
      </c>
      <c r="K10" s="12">
        <v>21327</v>
      </c>
      <c r="L10" s="12">
        <v>5059</v>
      </c>
      <c r="M10" s="12" t="s">
        <v>21</v>
      </c>
      <c r="N10" s="4">
        <f t="shared" si="0"/>
        <v>0.64646862685662321</v>
      </c>
      <c r="O10" s="4">
        <f t="shared" si="1"/>
        <v>0.15334949984843893</v>
      </c>
      <c r="P10" s="43"/>
      <c r="Q10" s="54"/>
      <c r="R10" s="44"/>
    </row>
    <row r="11" spans="2:18" x14ac:dyDescent="0.2">
      <c r="B11" s="36" t="s">
        <v>9</v>
      </c>
      <c r="C11" s="35" t="s">
        <v>7</v>
      </c>
      <c r="D11" s="35">
        <v>0.5</v>
      </c>
      <c r="E11" s="34">
        <v>0.89700000000000002</v>
      </c>
      <c r="F11" s="34">
        <v>0.47699999999999998</v>
      </c>
      <c r="G11" s="33">
        <v>0.95699999999999996</v>
      </c>
      <c r="H11" s="22">
        <v>0.86099999999999999</v>
      </c>
      <c r="I11" s="33">
        <v>0.499</v>
      </c>
      <c r="J11" s="12" t="s">
        <v>22</v>
      </c>
      <c r="K11" s="13">
        <v>3479</v>
      </c>
      <c r="L11" s="13">
        <v>3125</v>
      </c>
      <c r="M11" s="12" t="s">
        <v>22</v>
      </c>
      <c r="N11" s="4">
        <f t="shared" si="0"/>
        <v>0.1054561988481358</v>
      </c>
      <c r="O11" s="4">
        <f t="shared" si="1"/>
        <v>9.4725674446802063E-2</v>
      </c>
      <c r="P11" s="43">
        <f t="shared" ref="P11" si="8">+L11/(L11+K11)</f>
        <v>0.47319806178073892</v>
      </c>
      <c r="Q11" s="54">
        <f t="shared" ref="Q11" si="9">+K12/(K12+L12)</f>
        <v>0.95618888804669144</v>
      </c>
      <c r="R11" s="44">
        <f t="shared" ref="R11" si="10">+(L11+K12)/(K11+L11+K12+L12)</f>
        <v>0.85950287966050321</v>
      </c>
    </row>
    <row r="12" spans="2:18" x14ac:dyDescent="0.2">
      <c r="B12" s="36"/>
      <c r="C12" s="35"/>
      <c r="D12" s="35"/>
      <c r="E12" s="34"/>
      <c r="F12" s="34"/>
      <c r="G12" s="33"/>
      <c r="H12" s="22"/>
      <c r="I12" s="33"/>
      <c r="J12" s="12" t="s">
        <v>21</v>
      </c>
      <c r="K12" s="13">
        <v>25230</v>
      </c>
      <c r="L12" s="13">
        <v>1156</v>
      </c>
      <c r="M12" s="12" t="s">
        <v>21</v>
      </c>
      <c r="N12" s="4">
        <f t="shared" si="0"/>
        <v>0.76477720521370107</v>
      </c>
      <c r="O12" s="4">
        <f t="shared" si="1"/>
        <v>3.5040921491361017E-2</v>
      </c>
      <c r="P12" s="43"/>
      <c r="Q12" s="54"/>
      <c r="R12" s="44"/>
    </row>
    <row r="13" spans="2:18" x14ac:dyDescent="0.2">
      <c r="B13" s="36"/>
      <c r="C13" s="35" t="s">
        <v>8</v>
      </c>
      <c r="D13" s="35"/>
      <c r="E13" s="34">
        <v>0.89800000000000002</v>
      </c>
      <c r="F13" s="34">
        <v>0.48199999999999998</v>
      </c>
      <c r="G13" s="33">
        <v>0.95599999999999996</v>
      </c>
      <c r="H13" s="22">
        <v>0.86099999999999999</v>
      </c>
      <c r="I13" s="33">
        <v>0.503</v>
      </c>
      <c r="J13" s="12" t="s">
        <v>22</v>
      </c>
      <c r="K13" s="13">
        <v>3435</v>
      </c>
      <c r="L13" s="13">
        <v>3169</v>
      </c>
      <c r="M13" s="12" t="s">
        <v>22</v>
      </c>
      <c r="N13" s="4">
        <f t="shared" si="0"/>
        <v>0.10412246135192482</v>
      </c>
      <c r="O13" s="4">
        <f t="shared" si="1"/>
        <v>9.605941194301304E-2</v>
      </c>
      <c r="P13" s="43">
        <f t="shared" ref="P13" si="11">+L13/(L13+K13)</f>
        <v>0.47986069049061175</v>
      </c>
      <c r="Q13" s="54">
        <f t="shared" ref="Q13" si="12">+K14/(K14+L14)</f>
        <v>0.95562040476010002</v>
      </c>
      <c r="R13" s="44">
        <f t="shared" ref="R13" si="13">+(L13+K14)/(K13+L13+K14+L14)</f>
        <v>0.86038193391936946</v>
      </c>
    </row>
    <row r="14" spans="2:18" x14ac:dyDescent="0.2">
      <c r="B14" s="36"/>
      <c r="C14" s="35"/>
      <c r="D14" s="35"/>
      <c r="E14" s="34"/>
      <c r="F14" s="34"/>
      <c r="G14" s="33"/>
      <c r="H14" s="22"/>
      <c r="I14" s="33"/>
      <c r="J14" s="12" t="s">
        <v>21</v>
      </c>
      <c r="K14" s="13">
        <v>25215</v>
      </c>
      <c r="L14" s="13">
        <v>1171</v>
      </c>
      <c r="M14" s="12" t="s">
        <v>21</v>
      </c>
      <c r="N14" s="4">
        <f t="shared" si="0"/>
        <v>0.76432252197635642</v>
      </c>
      <c r="O14" s="4">
        <f t="shared" si="1"/>
        <v>3.5495604728705665E-2</v>
      </c>
      <c r="P14" s="43"/>
      <c r="Q14" s="54"/>
      <c r="R14" s="44"/>
    </row>
    <row r="15" spans="2:18" x14ac:dyDescent="0.2">
      <c r="B15" s="23" t="s">
        <v>26</v>
      </c>
      <c r="C15" s="21" t="s">
        <v>7</v>
      </c>
      <c r="D15" s="21">
        <v>0.22876089999999999</v>
      </c>
      <c r="E15" s="21"/>
      <c r="F15" s="21">
        <v>0.81</v>
      </c>
      <c r="G15" s="21">
        <v>0.81100000000000005</v>
      </c>
      <c r="H15" s="22">
        <v>0.89500000000000002</v>
      </c>
      <c r="I15" s="33"/>
      <c r="J15" s="12" t="s">
        <v>22</v>
      </c>
      <c r="K15" s="13">
        <v>1244</v>
      </c>
      <c r="L15" s="13">
        <v>5360</v>
      </c>
      <c r="M15" s="12" t="s">
        <v>22</v>
      </c>
      <c r="N15" s="4">
        <f t="shared" si="0"/>
        <v>3.7708396483782963E-2</v>
      </c>
      <c r="O15" s="4">
        <f t="shared" si="1"/>
        <v>0.1624734768111549</v>
      </c>
      <c r="P15" s="43">
        <f t="shared" ref="P15" si="14">+L15/(L15+K15)</f>
        <v>0.81162931556632345</v>
      </c>
      <c r="Q15" s="54">
        <f t="shared" ref="Q15" si="15">+K16/(K16+L16)</f>
        <v>0.81531872962934893</v>
      </c>
      <c r="R15" s="44">
        <f t="shared" ref="R15" si="16">+(L15+K16)/(K15+L15+K16+L16)</f>
        <v>0.81458017581085174</v>
      </c>
    </row>
    <row r="16" spans="2:18" x14ac:dyDescent="0.2">
      <c r="B16" s="37"/>
      <c r="C16" s="21"/>
      <c r="D16" s="21"/>
      <c r="E16" s="21"/>
      <c r="F16" s="21"/>
      <c r="G16" s="21"/>
      <c r="H16" s="22"/>
      <c r="I16" s="33"/>
      <c r="J16" s="12" t="s">
        <v>21</v>
      </c>
      <c r="K16" s="13">
        <v>21513</v>
      </c>
      <c r="L16" s="13">
        <v>4873</v>
      </c>
      <c r="M16" s="12" t="s">
        <v>21</v>
      </c>
      <c r="N16" s="4">
        <f t="shared" si="0"/>
        <v>0.65210669899969687</v>
      </c>
      <c r="O16" s="4">
        <f t="shared" si="1"/>
        <v>0.14771142770536527</v>
      </c>
      <c r="P16" s="43"/>
      <c r="Q16" s="54"/>
      <c r="R16" s="44"/>
    </row>
    <row r="17" spans="2:18" x14ac:dyDescent="0.2">
      <c r="B17" s="37"/>
      <c r="C17" s="21" t="s">
        <v>8</v>
      </c>
      <c r="D17" s="21">
        <v>0.22290570000000001</v>
      </c>
      <c r="E17" s="21"/>
      <c r="F17" s="21">
        <v>0.81499999999999995</v>
      </c>
      <c r="G17" s="21">
        <v>0.80400000000000005</v>
      </c>
      <c r="H17" s="22">
        <v>0.89500000000000002</v>
      </c>
      <c r="I17" s="33"/>
      <c r="J17" s="12" t="s">
        <v>22</v>
      </c>
      <c r="K17" s="13">
        <v>1204</v>
      </c>
      <c r="L17" s="13">
        <v>5400</v>
      </c>
      <c r="M17" s="12" t="s">
        <v>22</v>
      </c>
      <c r="N17" s="4">
        <f t="shared" si="0"/>
        <v>3.6495907850863901E-2</v>
      </c>
      <c r="O17" s="4">
        <f t="shared" si="1"/>
        <v>0.16368596544407396</v>
      </c>
      <c r="P17" s="43">
        <f t="shared" ref="P17" si="17">+L17/(L17+K17)</f>
        <v>0.81768625075711687</v>
      </c>
      <c r="Q17" s="54">
        <f t="shared" ref="Q17" si="18">+K18/(K18+L18)</f>
        <v>0.81099825665125447</v>
      </c>
      <c r="R17" s="44">
        <f t="shared" ref="R17" si="19">+(L17+K18)/(K17+L17+K18+L18)</f>
        <v>0.81233707183995152</v>
      </c>
    </row>
    <row r="18" spans="2:18" x14ac:dyDescent="0.2">
      <c r="B18" s="37"/>
      <c r="C18" s="21"/>
      <c r="D18" s="21"/>
      <c r="E18" s="21"/>
      <c r="F18" s="21"/>
      <c r="G18" s="21"/>
      <c r="H18" s="22"/>
      <c r="I18" s="33"/>
      <c r="J18" s="12" t="s">
        <v>21</v>
      </c>
      <c r="K18" s="13">
        <v>21399</v>
      </c>
      <c r="L18" s="13">
        <v>4987</v>
      </c>
      <c r="M18" s="12" t="s">
        <v>21</v>
      </c>
      <c r="N18" s="4">
        <f t="shared" si="0"/>
        <v>0.64865110639587753</v>
      </c>
      <c r="O18" s="4">
        <f t="shared" si="1"/>
        <v>0.15116702030918461</v>
      </c>
      <c r="P18" s="43"/>
      <c r="Q18" s="54"/>
      <c r="R18" s="44"/>
    </row>
    <row r="19" spans="2:18" x14ac:dyDescent="0.2">
      <c r="B19" s="36" t="s">
        <v>12</v>
      </c>
      <c r="C19" s="35" t="s">
        <v>7</v>
      </c>
      <c r="D19" s="35">
        <v>0.5</v>
      </c>
      <c r="E19" s="33">
        <v>0.89800000000000002</v>
      </c>
      <c r="F19" s="34">
        <v>0.52500000000000002</v>
      </c>
      <c r="G19" s="33">
        <v>0.94699999999999995</v>
      </c>
      <c r="H19" s="22">
        <v>0.86299999999999999</v>
      </c>
      <c r="I19" s="33">
        <v>0.52400000000000002</v>
      </c>
      <c r="J19" s="12" t="s">
        <v>22</v>
      </c>
      <c r="K19" s="13">
        <v>3161</v>
      </c>
      <c r="L19" s="13">
        <v>3443</v>
      </c>
      <c r="M19" s="12" t="s">
        <v>22</v>
      </c>
      <c r="N19" s="4">
        <f t="shared" si="0"/>
        <v>9.5816914216429225E-2</v>
      </c>
      <c r="O19" s="4">
        <f t="shared" si="1"/>
        <v>0.10436495907850864</v>
      </c>
      <c r="P19" s="43">
        <f t="shared" ref="P19" si="20">+L19/(L19+K19)</f>
        <v>0.52135069654754695</v>
      </c>
      <c r="Q19" s="54">
        <f t="shared" ref="Q19" si="21">+K20/(K20+L20)</f>
        <v>0.94785113317668457</v>
      </c>
      <c r="R19" s="44">
        <f t="shared" ref="R19" si="22">+(L19+K20)/(K19+L19+K20+L20)</f>
        <v>0.86247347681115494</v>
      </c>
    </row>
    <row r="20" spans="2:18" x14ac:dyDescent="0.2">
      <c r="B20" s="36"/>
      <c r="C20" s="35"/>
      <c r="D20" s="35"/>
      <c r="E20" s="33"/>
      <c r="F20" s="34"/>
      <c r="G20" s="33"/>
      <c r="H20" s="22"/>
      <c r="I20" s="33"/>
      <c r="J20" s="12" t="s">
        <v>21</v>
      </c>
      <c r="K20" s="13">
        <v>25010</v>
      </c>
      <c r="L20" s="13">
        <v>1376</v>
      </c>
      <c r="M20" s="12" t="s">
        <v>21</v>
      </c>
      <c r="N20" s="4">
        <f t="shared" si="0"/>
        <v>0.7581085177326462</v>
      </c>
      <c r="O20" s="4">
        <f t="shared" si="1"/>
        <v>4.1709608972415886E-2</v>
      </c>
      <c r="P20" s="43"/>
      <c r="Q20" s="54"/>
      <c r="R20" s="44"/>
    </row>
    <row r="21" spans="2:18" x14ac:dyDescent="0.2">
      <c r="B21" s="36"/>
      <c r="C21" s="35" t="s">
        <v>8</v>
      </c>
      <c r="D21" s="35"/>
      <c r="E21" s="33">
        <v>0.89900000000000002</v>
      </c>
      <c r="F21" s="34">
        <v>0.52800000000000002</v>
      </c>
      <c r="G21" s="33">
        <v>0.94699999999999995</v>
      </c>
      <c r="H21" s="22">
        <v>0.86299999999999999</v>
      </c>
      <c r="I21" s="33">
        <v>0.52600000000000002</v>
      </c>
      <c r="J21" s="12" t="s">
        <v>22</v>
      </c>
      <c r="K21" s="13">
        <v>3135</v>
      </c>
      <c r="L21" s="13">
        <v>3469</v>
      </c>
      <c r="M21" s="12" t="s">
        <v>22</v>
      </c>
      <c r="N21" s="4">
        <f t="shared" si="0"/>
        <v>9.5028796605031829E-2</v>
      </c>
      <c r="O21" s="4">
        <f t="shared" si="1"/>
        <v>0.10515307668990603</v>
      </c>
      <c r="P21" s="43">
        <f t="shared" ref="P21" si="23">+L21/(L21+K21)</f>
        <v>0.5252877044215627</v>
      </c>
      <c r="Q21" s="54">
        <f t="shared" ref="Q21" si="24">+K22/(K22+L22)</f>
        <v>0.94747214431895699</v>
      </c>
      <c r="R21" s="44">
        <f t="shared" ref="R21" si="25">+(L21+K22)/(K21+L21+K22+L22)</f>
        <v>0.86295847226432254</v>
      </c>
    </row>
    <row r="22" spans="2:18" x14ac:dyDescent="0.2">
      <c r="B22" s="36"/>
      <c r="C22" s="35"/>
      <c r="D22" s="35"/>
      <c r="E22" s="33"/>
      <c r="F22" s="34"/>
      <c r="G22" s="33"/>
      <c r="H22" s="22"/>
      <c r="I22" s="33"/>
      <c r="J22" s="12" t="s">
        <v>21</v>
      </c>
      <c r="K22" s="13">
        <v>25000</v>
      </c>
      <c r="L22" s="13">
        <v>1386</v>
      </c>
      <c r="M22" s="12" t="s">
        <v>21</v>
      </c>
      <c r="N22" s="4">
        <f t="shared" si="0"/>
        <v>0.75780539557441651</v>
      </c>
      <c r="O22" s="4">
        <f t="shared" si="1"/>
        <v>4.2012731130645652E-2</v>
      </c>
      <c r="P22" s="43"/>
      <c r="Q22" s="54"/>
      <c r="R22" s="44"/>
    </row>
    <row r="23" spans="2:18" s="8" customFormat="1" x14ac:dyDescent="0.2">
      <c r="B23" s="23" t="s">
        <v>27</v>
      </c>
      <c r="C23" s="21" t="s">
        <v>7</v>
      </c>
      <c r="D23" s="21">
        <v>0.20820720000000001</v>
      </c>
      <c r="E23" s="21"/>
      <c r="F23" s="21">
        <v>0.82699999999999996</v>
      </c>
      <c r="G23" s="21">
        <v>0.80100000000000005</v>
      </c>
      <c r="H23" s="22">
        <v>0.89600000000000002</v>
      </c>
      <c r="I23" s="25"/>
      <c r="J23" s="12" t="s">
        <v>22</v>
      </c>
      <c r="K23" s="13">
        <v>1163</v>
      </c>
      <c r="L23" s="13">
        <v>5441</v>
      </c>
      <c r="M23" s="12" t="s">
        <v>22</v>
      </c>
      <c r="N23" s="4">
        <f t="shared" si="0"/>
        <v>3.5253107002121857E-2</v>
      </c>
      <c r="O23" s="4">
        <f t="shared" si="1"/>
        <v>0.164928766292816</v>
      </c>
      <c r="P23" s="43">
        <f t="shared" ref="P23" si="26">+L23/(L23+K23)</f>
        <v>0.82389460932768022</v>
      </c>
      <c r="Q23" s="54">
        <f t="shared" ref="Q23" si="27">+K24/(K24+L24)</f>
        <v>0.80641249147275074</v>
      </c>
      <c r="R23" s="44">
        <f t="shared" ref="R23" si="28">+(L23+K24)/(K23+L23+K24+L24)</f>
        <v>0.80991209457411339</v>
      </c>
    </row>
    <row r="24" spans="2:18" s="8" customFormat="1" x14ac:dyDescent="0.2">
      <c r="B24" s="37"/>
      <c r="C24" s="21"/>
      <c r="D24" s="21"/>
      <c r="E24" s="21"/>
      <c r="F24" s="21"/>
      <c r="G24" s="21"/>
      <c r="H24" s="22"/>
      <c r="I24" s="25"/>
      <c r="J24" s="12" t="s">
        <v>21</v>
      </c>
      <c r="K24" s="13">
        <v>21278</v>
      </c>
      <c r="L24" s="13">
        <v>5108</v>
      </c>
      <c r="M24" s="12" t="s">
        <v>21</v>
      </c>
      <c r="N24" s="4">
        <f t="shared" si="0"/>
        <v>0.64498332828129734</v>
      </c>
      <c r="O24" s="4">
        <f t="shared" si="1"/>
        <v>0.15483479842376477</v>
      </c>
      <c r="P24" s="43"/>
      <c r="Q24" s="54"/>
      <c r="R24" s="44"/>
    </row>
    <row r="25" spans="2:18" s="8" customFormat="1" x14ac:dyDescent="0.2">
      <c r="B25" s="37"/>
      <c r="C25" s="21" t="s">
        <v>8</v>
      </c>
      <c r="D25" s="21">
        <v>0.2084665</v>
      </c>
      <c r="E25" s="21"/>
      <c r="F25" s="21">
        <v>0.82599999999999996</v>
      </c>
      <c r="G25" s="21">
        <v>0.80300000000000005</v>
      </c>
      <c r="H25" s="22">
        <v>0.89700000000000002</v>
      </c>
      <c r="I25" s="25"/>
      <c r="J25" s="12" t="s">
        <v>22</v>
      </c>
      <c r="K25" s="13">
        <v>1151</v>
      </c>
      <c r="L25" s="13">
        <v>5453</v>
      </c>
      <c r="M25" s="12" t="s">
        <v>22</v>
      </c>
      <c r="N25" s="4">
        <f t="shared" si="0"/>
        <v>3.4889360412246134E-2</v>
      </c>
      <c r="O25" s="4">
        <f t="shared" si="1"/>
        <v>0.16529251288269173</v>
      </c>
      <c r="P25" s="43">
        <f t="shared" ref="P25" si="29">+L25/(L25+K25)</f>
        <v>0.82571168988491828</v>
      </c>
      <c r="Q25" s="54">
        <f t="shared" ref="Q25" si="30">+K26/(K26+L26)</f>
        <v>0.80584400818615931</v>
      </c>
      <c r="R25" s="44">
        <f t="shared" ref="R25" si="31">+(L25+K26)/(K25+L25+K26+L26)</f>
        <v>0.80982115792664444</v>
      </c>
    </row>
    <row r="26" spans="2:18" s="8" customFormat="1" x14ac:dyDescent="0.2">
      <c r="B26" s="37"/>
      <c r="C26" s="21"/>
      <c r="D26" s="21"/>
      <c r="E26" s="21"/>
      <c r="F26" s="21"/>
      <c r="G26" s="21"/>
      <c r="H26" s="22"/>
      <c r="I26" s="25"/>
      <c r="J26" s="12" t="s">
        <v>21</v>
      </c>
      <c r="K26" s="13">
        <v>21263</v>
      </c>
      <c r="L26" s="13">
        <v>5123</v>
      </c>
      <c r="M26" s="12" t="s">
        <v>21</v>
      </c>
      <c r="N26" s="4">
        <f t="shared" si="0"/>
        <v>0.64452864504395269</v>
      </c>
      <c r="O26" s="4">
        <f t="shared" si="1"/>
        <v>0.15528948166110942</v>
      </c>
      <c r="P26" s="43"/>
      <c r="Q26" s="54"/>
      <c r="R26" s="44"/>
    </row>
    <row r="27" spans="2:18" x14ac:dyDescent="0.2">
      <c r="B27" s="23" t="s">
        <v>13</v>
      </c>
      <c r="C27" s="21" t="s">
        <v>7</v>
      </c>
      <c r="D27" s="21">
        <v>0.5</v>
      </c>
      <c r="E27" s="30">
        <v>0.89900000000000002</v>
      </c>
      <c r="F27" s="30">
        <v>0.52300000000000002</v>
      </c>
      <c r="G27" s="22">
        <v>0.94699999999999995</v>
      </c>
      <c r="H27" s="22">
        <v>0.86199999999999999</v>
      </c>
      <c r="I27" s="33">
        <v>0.52300000000000002</v>
      </c>
      <c r="J27" s="12" t="s">
        <v>22</v>
      </c>
      <c r="K27" s="13">
        <v>3168</v>
      </c>
      <c r="L27" s="13">
        <v>3436</v>
      </c>
      <c r="M27" s="12" t="s">
        <v>22</v>
      </c>
      <c r="N27" s="4">
        <f t="shared" si="0"/>
        <v>9.6029099727190051E-2</v>
      </c>
      <c r="O27" s="4">
        <f t="shared" si="1"/>
        <v>0.1041527735677478</v>
      </c>
      <c r="P27" s="43">
        <f t="shared" ref="P27" si="32">+L27/(L27+K27)</f>
        <v>0.52029073288915806</v>
      </c>
      <c r="Q27" s="54">
        <f t="shared" ref="Q27" si="33">+K28/(K28+L28)</f>
        <v>0.9478132342909118</v>
      </c>
      <c r="R27" s="44">
        <f t="shared" ref="R27" si="34">+(L27+K28)/(K27+L27+K28+L28)</f>
        <v>0.86223097908457114</v>
      </c>
    </row>
    <row r="28" spans="2:18" x14ac:dyDescent="0.2">
      <c r="B28" s="23"/>
      <c r="C28" s="21"/>
      <c r="D28" s="21"/>
      <c r="E28" s="30"/>
      <c r="F28" s="30"/>
      <c r="G28" s="22"/>
      <c r="H28" s="22"/>
      <c r="I28" s="33"/>
      <c r="J28" s="12" t="s">
        <v>21</v>
      </c>
      <c r="K28" s="13">
        <v>25009</v>
      </c>
      <c r="L28" s="13">
        <v>1377</v>
      </c>
      <c r="M28" s="12" t="s">
        <v>21</v>
      </c>
      <c r="N28" s="4">
        <f t="shared" si="0"/>
        <v>0.75807820551682326</v>
      </c>
      <c r="O28" s="4">
        <f t="shared" si="1"/>
        <v>4.1739921188238861E-2</v>
      </c>
      <c r="P28" s="43"/>
      <c r="Q28" s="54"/>
      <c r="R28" s="44"/>
    </row>
    <row r="29" spans="2:18" x14ac:dyDescent="0.2">
      <c r="B29" s="23"/>
      <c r="C29" s="21" t="s">
        <v>8</v>
      </c>
      <c r="D29" s="21"/>
      <c r="E29" s="30">
        <v>0.89900000000000002</v>
      </c>
      <c r="F29" s="30">
        <v>0.52800000000000002</v>
      </c>
      <c r="G29" s="22">
        <v>0.94699999999999995</v>
      </c>
      <c r="H29" s="22">
        <v>0.86299999999999999</v>
      </c>
      <c r="I29" s="33">
        <v>0.52500000000000002</v>
      </c>
      <c r="J29" s="12" t="s">
        <v>22</v>
      </c>
      <c r="K29" s="13">
        <v>3146</v>
      </c>
      <c r="L29" s="13">
        <v>3458</v>
      </c>
      <c r="M29" s="12" t="s">
        <v>22</v>
      </c>
      <c r="N29" s="4">
        <f t="shared" si="0"/>
        <v>9.536223097908457E-2</v>
      </c>
      <c r="O29" s="4">
        <f t="shared" si="1"/>
        <v>0.10481964231585329</v>
      </c>
      <c r="P29" s="43">
        <f t="shared" ref="P29" si="35">+L29/(L29+K29)</f>
        <v>0.52362204724409445</v>
      </c>
      <c r="Q29" s="54">
        <f t="shared" ref="Q29" si="36">+K30/(K30+L30)</f>
        <v>0.94690366103236567</v>
      </c>
      <c r="R29" s="44">
        <f t="shared" ref="R29" si="37">+(L29+K30)/(K29+L29+K30+L30)</f>
        <v>0.86217035465292513</v>
      </c>
    </row>
    <row r="30" spans="2:18" x14ac:dyDescent="0.2">
      <c r="B30" s="23"/>
      <c r="C30" s="21"/>
      <c r="D30" s="21"/>
      <c r="E30" s="30"/>
      <c r="F30" s="30"/>
      <c r="G30" s="22"/>
      <c r="H30" s="22"/>
      <c r="I30" s="33"/>
      <c r="J30" s="12" t="s">
        <v>21</v>
      </c>
      <c r="K30" s="13">
        <v>24985</v>
      </c>
      <c r="L30" s="13">
        <v>1401</v>
      </c>
      <c r="M30" s="12" t="s">
        <v>21</v>
      </c>
      <c r="N30" s="4">
        <f t="shared" si="0"/>
        <v>0.75735071233707185</v>
      </c>
      <c r="O30" s="4">
        <f t="shared" si="1"/>
        <v>4.24674143679903E-2</v>
      </c>
      <c r="P30" s="43"/>
      <c r="Q30" s="54"/>
      <c r="R30" s="44"/>
    </row>
    <row r="31" spans="2:18" s="8" customFormat="1" x14ac:dyDescent="0.2">
      <c r="B31" s="23" t="s">
        <v>28</v>
      </c>
      <c r="C31" s="21" t="s">
        <v>7</v>
      </c>
      <c r="D31" s="21">
        <v>0.20899999999999999</v>
      </c>
      <c r="E31" s="21"/>
      <c r="F31" s="21">
        <v>0.82499999999999996</v>
      </c>
      <c r="G31" s="21">
        <v>0.80300000000000005</v>
      </c>
      <c r="H31" s="22">
        <v>0.89600000000000002</v>
      </c>
      <c r="I31" s="25"/>
      <c r="J31" s="12" t="s">
        <v>22</v>
      </c>
      <c r="K31" s="13">
        <v>1175</v>
      </c>
      <c r="L31" s="13">
        <v>5429</v>
      </c>
      <c r="M31" s="12" t="s">
        <v>22</v>
      </c>
      <c r="N31" s="4">
        <f t="shared" si="0"/>
        <v>3.5616853591997573E-2</v>
      </c>
      <c r="O31" s="4">
        <f t="shared" si="1"/>
        <v>0.1645650197029403</v>
      </c>
      <c r="P31" s="43">
        <f t="shared" ref="P31" si="38">+L31/(L31+K31)</f>
        <v>0.82207752877044216</v>
      </c>
      <c r="Q31" s="54">
        <f t="shared" ref="Q31" si="39">+K32/(K32+L32)</f>
        <v>0.80766315470325167</v>
      </c>
      <c r="R31" s="44">
        <f t="shared" ref="R31" si="40">+(L31+K32)/(K31+L31+K32+L32)</f>
        <v>0.81054865110639585</v>
      </c>
    </row>
    <row r="32" spans="2:18" s="8" customFormat="1" x14ac:dyDescent="0.2">
      <c r="B32" s="23"/>
      <c r="C32" s="21"/>
      <c r="D32" s="21"/>
      <c r="E32" s="21"/>
      <c r="F32" s="21"/>
      <c r="G32" s="21"/>
      <c r="H32" s="22"/>
      <c r="I32" s="25"/>
      <c r="J32" s="12" t="s">
        <v>21</v>
      </c>
      <c r="K32" s="12">
        <v>21311</v>
      </c>
      <c r="L32" s="12">
        <v>5075</v>
      </c>
      <c r="M32" s="12" t="s">
        <v>21</v>
      </c>
      <c r="N32" s="4">
        <f t="shared" si="0"/>
        <v>0.6459836314034556</v>
      </c>
      <c r="O32" s="4">
        <f t="shared" si="1"/>
        <v>0.15383449530160656</v>
      </c>
      <c r="P32" s="43"/>
      <c r="Q32" s="54"/>
      <c r="R32" s="44"/>
    </row>
    <row r="33" spans="1:18" s="8" customFormat="1" x14ac:dyDescent="0.2">
      <c r="B33" s="23"/>
      <c r="C33" s="21" t="s">
        <v>8</v>
      </c>
      <c r="D33" s="21">
        <v>0.20699999999999999</v>
      </c>
      <c r="E33" s="21"/>
      <c r="F33" s="21">
        <v>0.82799999999999996</v>
      </c>
      <c r="G33" s="21">
        <v>0.80100000000000005</v>
      </c>
      <c r="H33" s="22">
        <v>0.89700000000000002</v>
      </c>
      <c r="I33" s="25"/>
      <c r="J33" s="12" t="s">
        <v>22</v>
      </c>
      <c r="K33" s="13">
        <v>1141</v>
      </c>
      <c r="L33" s="13">
        <v>5463</v>
      </c>
      <c r="M33" s="12" t="s">
        <v>22</v>
      </c>
      <c r="N33" s="4">
        <f t="shared" si="0"/>
        <v>3.4586238254016369E-2</v>
      </c>
      <c r="O33" s="4">
        <f t="shared" si="1"/>
        <v>0.16559563504092148</v>
      </c>
      <c r="P33" s="43">
        <f t="shared" ref="P33" si="41">+L33/(L33+K33)</f>
        <v>0.8272259236826166</v>
      </c>
      <c r="Q33" s="54">
        <f t="shared" ref="Q33" si="42">+K34/(K34+L34)</f>
        <v>0.80410065944061249</v>
      </c>
      <c r="R33" s="44">
        <f t="shared" ref="R33" si="43">+(L33+K34)/(K33+L33+K34+L34)</f>
        <v>0.80872991815701722</v>
      </c>
    </row>
    <row r="34" spans="1:18" s="8" customFormat="1" x14ac:dyDescent="0.2">
      <c r="B34" s="23"/>
      <c r="C34" s="21"/>
      <c r="D34" s="21"/>
      <c r="E34" s="21"/>
      <c r="F34" s="21"/>
      <c r="G34" s="21"/>
      <c r="H34" s="22"/>
      <c r="I34" s="25"/>
      <c r="J34" s="12" t="s">
        <v>21</v>
      </c>
      <c r="K34" s="12">
        <v>21217</v>
      </c>
      <c r="L34" s="12">
        <v>5169</v>
      </c>
      <c r="M34" s="12" t="s">
        <v>21</v>
      </c>
      <c r="N34" s="4">
        <f t="shared" si="0"/>
        <v>0.64313428311609577</v>
      </c>
      <c r="O34" s="4">
        <f t="shared" si="1"/>
        <v>0.15668384358896636</v>
      </c>
      <c r="P34" s="43"/>
      <c r="Q34" s="54"/>
      <c r="R34" s="44"/>
    </row>
    <row r="35" spans="1:18" s="9" customFormat="1" x14ac:dyDescent="0.2">
      <c r="B35" s="23" t="s">
        <v>14</v>
      </c>
      <c r="C35" s="21" t="s">
        <v>7</v>
      </c>
      <c r="D35" s="21">
        <v>0.5</v>
      </c>
      <c r="E35" s="30">
        <v>0.89600000000000002</v>
      </c>
      <c r="F35" s="30">
        <v>8.3699999999999997E-2</v>
      </c>
      <c r="G35" s="22">
        <v>0.79</v>
      </c>
      <c r="H35" s="22">
        <v>0.81399999999999995</v>
      </c>
      <c r="I35" s="22">
        <v>0.627</v>
      </c>
      <c r="J35" s="12" t="s">
        <v>22</v>
      </c>
      <c r="K35" s="11">
        <v>1092</v>
      </c>
      <c r="L35" s="11">
        <v>5512</v>
      </c>
      <c r="M35" s="12" t="s">
        <v>22</v>
      </c>
      <c r="N35" s="4">
        <f t="shared" si="0"/>
        <v>3.3100939678690509E-2</v>
      </c>
      <c r="O35" s="4">
        <f t="shared" si="1"/>
        <v>0.16708093361624735</v>
      </c>
      <c r="P35" s="43">
        <f t="shared" ref="P35" si="44">+L35/(L35+K35)</f>
        <v>0.83464566929133854</v>
      </c>
      <c r="Q35" s="54">
        <f t="shared" ref="Q35" si="45">+K36/(K36+L36)</f>
        <v>0.79284469036610328</v>
      </c>
      <c r="R35" s="44">
        <f t="shared" ref="R35" si="46">+(L35+K36)/(K35+L35+K36+L36)</f>
        <v>0.80121248863291905</v>
      </c>
    </row>
    <row r="36" spans="1:18" s="8" customFormat="1" x14ac:dyDescent="0.2">
      <c r="B36" s="23"/>
      <c r="C36" s="21"/>
      <c r="D36" s="21"/>
      <c r="E36" s="30"/>
      <c r="F36" s="30"/>
      <c r="G36" s="22"/>
      <c r="H36" s="22"/>
      <c r="I36" s="22"/>
      <c r="J36" s="12" t="s">
        <v>21</v>
      </c>
      <c r="K36" s="11">
        <v>20920</v>
      </c>
      <c r="L36" s="11">
        <v>5466</v>
      </c>
      <c r="M36" s="12" t="s">
        <v>21</v>
      </c>
      <c r="N36" s="4">
        <f t="shared" si="0"/>
        <v>0.63413155501667173</v>
      </c>
      <c r="O36" s="4">
        <f t="shared" si="1"/>
        <v>0.16568657168839043</v>
      </c>
      <c r="P36" s="43"/>
      <c r="Q36" s="54"/>
      <c r="R36" s="44"/>
    </row>
    <row r="37" spans="1:18" s="8" customFormat="1" x14ac:dyDescent="0.2">
      <c r="B37" s="23"/>
      <c r="C37" s="21" t="s">
        <v>8</v>
      </c>
      <c r="D37" s="21"/>
      <c r="E37" s="30">
        <v>0.89800000000000002</v>
      </c>
      <c r="F37" s="30">
        <v>0.83599999999999997</v>
      </c>
      <c r="G37" s="22">
        <v>0.79400000000000004</v>
      </c>
      <c r="H37" s="22">
        <v>0.81499999999999995</v>
      </c>
      <c r="I37" s="22">
        <v>0.63100000000000001</v>
      </c>
      <c r="J37" s="12" t="s">
        <v>22</v>
      </c>
      <c r="K37" s="11">
        <v>1099</v>
      </c>
      <c r="L37" s="11">
        <v>5505</v>
      </c>
      <c r="M37" s="12" t="s">
        <v>22</v>
      </c>
      <c r="N37" s="4">
        <f t="shared" si="0"/>
        <v>3.3313125189451349E-2</v>
      </c>
      <c r="O37" s="4">
        <f t="shared" si="1"/>
        <v>0.16686874810548652</v>
      </c>
      <c r="P37" s="43">
        <f t="shared" ref="P37" si="47">+L37/(L37+K37)</f>
        <v>0.83358570563294976</v>
      </c>
      <c r="Q37" s="54">
        <f t="shared" ref="Q37" si="48">+K38/(K38+L38)</f>
        <v>0.79693777002956112</v>
      </c>
      <c r="R37" s="44">
        <f t="shared" ref="R37" si="49">+(L37+K38)/(K37+L37+K38+L38)</f>
        <v>0.80427402243103974</v>
      </c>
    </row>
    <row r="38" spans="1:18" s="8" customFormat="1" x14ac:dyDescent="0.2">
      <c r="B38" s="23"/>
      <c r="C38" s="21"/>
      <c r="D38" s="21"/>
      <c r="E38" s="30"/>
      <c r="F38" s="30"/>
      <c r="G38" s="22"/>
      <c r="H38" s="22"/>
      <c r="I38" s="22"/>
      <c r="J38" s="12" t="s">
        <v>21</v>
      </c>
      <c r="K38" s="11">
        <v>21028</v>
      </c>
      <c r="L38" s="11">
        <v>5358</v>
      </c>
      <c r="M38" s="12" t="s">
        <v>21</v>
      </c>
      <c r="N38" s="4">
        <f t="shared" si="0"/>
        <v>0.63740527432555316</v>
      </c>
      <c r="O38" s="4">
        <f t="shared" si="1"/>
        <v>0.16241285237950895</v>
      </c>
      <c r="P38" s="43"/>
      <c r="Q38" s="54"/>
      <c r="R38" s="44"/>
    </row>
    <row r="39" spans="1:18" s="8" customFormat="1" x14ac:dyDescent="0.2">
      <c r="B39" s="23" t="s">
        <v>29</v>
      </c>
      <c r="C39" s="21" t="s">
        <v>7</v>
      </c>
      <c r="D39" s="21">
        <v>0.51600000000000001</v>
      </c>
      <c r="E39" s="21"/>
      <c r="F39" s="21">
        <v>0.81799999999999995</v>
      </c>
      <c r="G39" s="21">
        <v>0.80100000000000005</v>
      </c>
      <c r="H39" s="22">
        <v>0.89400000000000002</v>
      </c>
      <c r="I39" s="25"/>
      <c r="J39" s="12" t="s">
        <v>22</v>
      </c>
      <c r="K39" s="13">
        <v>1197</v>
      </c>
      <c r="L39" s="13">
        <v>5407</v>
      </c>
      <c r="M39" s="12" t="s">
        <v>22</v>
      </c>
      <c r="N39" s="4">
        <f t="shared" si="0"/>
        <v>3.6283722340103061E-2</v>
      </c>
      <c r="O39" s="4">
        <f t="shared" si="1"/>
        <v>0.16389815095483479</v>
      </c>
      <c r="P39" s="43">
        <f t="shared" ref="P39" si="50">+L39/(L39+K39)</f>
        <v>0.81874621441550577</v>
      </c>
      <c r="Q39" s="54">
        <f t="shared" ref="Q39" si="51">+K40/(K40+L40)</f>
        <v>0.80629879481543243</v>
      </c>
      <c r="R39" s="44">
        <f t="shared" ref="R39" si="52">+(L39+K40)/(K39+L39+K40+L40)</f>
        <v>0.80879054258866323</v>
      </c>
    </row>
    <row r="40" spans="1:18" s="8" customFormat="1" x14ac:dyDescent="0.2">
      <c r="B40" s="23"/>
      <c r="C40" s="21"/>
      <c r="D40" s="21"/>
      <c r="E40" s="21"/>
      <c r="F40" s="21"/>
      <c r="G40" s="21"/>
      <c r="H40" s="22"/>
      <c r="I40" s="25"/>
      <c r="J40" s="12" t="s">
        <v>21</v>
      </c>
      <c r="K40" s="12">
        <v>21275</v>
      </c>
      <c r="L40" s="12">
        <v>5111</v>
      </c>
      <c r="M40" s="12" t="s">
        <v>21</v>
      </c>
      <c r="N40" s="4">
        <f t="shared" si="0"/>
        <v>0.64489239163382839</v>
      </c>
      <c r="O40" s="4">
        <f t="shared" si="1"/>
        <v>0.15492573507123369</v>
      </c>
      <c r="P40" s="43"/>
      <c r="Q40" s="54"/>
      <c r="R40" s="44"/>
    </row>
    <row r="41" spans="1:18" s="8" customFormat="1" x14ac:dyDescent="0.2">
      <c r="B41" s="23"/>
      <c r="C41" s="21" t="s">
        <v>8</v>
      </c>
      <c r="D41" s="21">
        <v>0.50600000000000001</v>
      </c>
      <c r="E41" s="21"/>
      <c r="F41" s="21">
        <v>0.82599999999999996</v>
      </c>
      <c r="G41" s="21">
        <v>0.79500000000000004</v>
      </c>
      <c r="H41" s="22">
        <v>0.89500000000000002</v>
      </c>
      <c r="I41" s="25"/>
      <c r="J41" s="12" t="s">
        <v>22</v>
      </c>
      <c r="K41" s="13">
        <v>1126</v>
      </c>
      <c r="L41" s="13">
        <v>5478</v>
      </c>
      <c r="M41" s="12" t="s">
        <v>22</v>
      </c>
      <c r="N41" s="4">
        <f t="shared" si="0"/>
        <v>3.413155501667172E-2</v>
      </c>
      <c r="O41" s="4">
        <f t="shared" si="1"/>
        <v>0.16605031827826613</v>
      </c>
      <c r="P41" s="43">
        <f t="shared" ref="P41" si="53">+L41/(L41+K41)</f>
        <v>0.8294972743791641</v>
      </c>
      <c r="Q41" s="54">
        <f t="shared" ref="Q41" si="54">+K42/(K42+L42)</f>
        <v>0.80106874857879173</v>
      </c>
      <c r="R41" s="44">
        <f t="shared" ref="R41" si="55">+(L41+K42)/(K41+L41+K42+L42)</f>
        <v>0.80675962412852376</v>
      </c>
    </row>
    <row r="42" spans="1:18" s="8" customFormat="1" x14ac:dyDescent="0.2">
      <c r="B42" s="23"/>
      <c r="C42" s="21"/>
      <c r="D42" s="21"/>
      <c r="E42" s="21"/>
      <c r="F42" s="21"/>
      <c r="G42" s="21"/>
      <c r="H42" s="22"/>
      <c r="I42" s="25"/>
      <c r="J42" s="12" t="s">
        <v>21</v>
      </c>
      <c r="K42" s="12">
        <v>21137</v>
      </c>
      <c r="L42" s="12">
        <v>5249</v>
      </c>
      <c r="M42" s="12" t="s">
        <v>21</v>
      </c>
      <c r="N42" s="4">
        <f t="shared" si="0"/>
        <v>0.64070930585025765</v>
      </c>
      <c r="O42" s="4">
        <f t="shared" si="1"/>
        <v>0.15910882085480449</v>
      </c>
      <c r="P42" s="43"/>
      <c r="Q42" s="54"/>
      <c r="R42" s="44"/>
    </row>
    <row r="43" spans="1:18" s="9" customFormat="1" x14ac:dyDescent="0.2">
      <c r="A43" s="9">
        <v>4.5999999999999996</v>
      </c>
      <c r="B43" s="23" t="s">
        <v>15</v>
      </c>
      <c r="C43" s="21" t="s">
        <v>7</v>
      </c>
      <c r="D43" s="21">
        <v>0.5</v>
      </c>
      <c r="E43" s="30">
        <v>0.81799999999999995</v>
      </c>
      <c r="F43" s="31">
        <v>0.85799999999999998</v>
      </c>
      <c r="G43" s="22">
        <v>0.59899999999999998</v>
      </c>
      <c r="H43" s="22">
        <v>0.72899999999999998</v>
      </c>
      <c r="I43" s="22">
        <v>0.45800000000000002</v>
      </c>
      <c r="J43" s="12" t="s">
        <v>22</v>
      </c>
      <c r="K43" s="19">
        <v>921</v>
      </c>
      <c r="L43" s="19">
        <v>5683</v>
      </c>
      <c r="M43" s="12" t="s">
        <v>22</v>
      </c>
      <c r="N43" s="4">
        <f t="shared" si="0"/>
        <v>2.7917550772961503E-2</v>
      </c>
      <c r="O43" s="4">
        <f t="shared" si="1"/>
        <v>0.17226432252197635</v>
      </c>
      <c r="P43" s="45">
        <f t="shared" ref="P43" si="56">+L43/(L43+K43)</f>
        <v>0.86053906723198059</v>
      </c>
      <c r="Q43" s="54">
        <f t="shared" ref="Q43" si="57">+K44/(K44+L44)</f>
        <v>0.59539149549003256</v>
      </c>
      <c r="R43" s="44">
        <f t="shared" ref="R43" si="58">+(L43+K44)/(K43+L43+K44+L44)</f>
        <v>0.64846923310093962</v>
      </c>
    </row>
    <row r="44" spans="1:18" s="9" customFormat="1" x14ac:dyDescent="0.2">
      <c r="B44" s="23"/>
      <c r="C44" s="21"/>
      <c r="D44" s="21"/>
      <c r="E44" s="30"/>
      <c r="F44" s="32"/>
      <c r="G44" s="22"/>
      <c r="H44" s="22"/>
      <c r="I44" s="22"/>
      <c r="J44" s="12" t="s">
        <v>21</v>
      </c>
      <c r="K44" s="19">
        <v>15710</v>
      </c>
      <c r="L44" s="19">
        <v>10676</v>
      </c>
      <c r="M44" s="12" t="s">
        <v>21</v>
      </c>
      <c r="N44" s="4">
        <f t="shared" si="0"/>
        <v>0.4762049105789633</v>
      </c>
      <c r="O44" s="4">
        <f t="shared" si="1"/>
        <v>0.32361321612609883</v>
      </c>
      <c r="P44" s="43"/>
      <c r="Q44" s="54"/>
      <c r="R44" s="44"/>
    </row>
    <row r="45" spans="1:18" s="9" customFormat="1" x14ac:dyDescent="0.2">
      <c r="B45" s="23"/>
      <c r="C45" s="21" t="s">
        <v>8</v>
      </c>
      <c r="D45" s="21"/>
      <c r="E45" s="30">
        <v>0.81799999999999995</v>
      </c>
      <c r="F45" s="32">
        <v>0.85799999999999998</v>
      </c>
      <c r="G45" s="22">
        <v>0.59799999999999998</v>
      </c>
      <c r="H45" s="22">
        <v>0.72799999999999998</v>
      </c>
      <c r="I45" s="22">
        <v>0.45700000000000002</v>
      </c>
      <c r="J45" s="12" t="s">
        <v>22</v>
      </c>
      <c r="K45" s="11">
        <v>921</v>
      </c>
      <c r="L45" s="11">
        <v>5683</v>
      </c>
      <c r="M45" s="12" t="s">
        <v>22</v>
      </c>
      <c r="N45" s="4">
        <f t="shared" si="0"/>
        <v>2.7917550772961503E-2</v>
      </c>
      <c r="O45" s="4">
        <f t="shared" si="1"/>
        <v>0.17226432252197635</v>
      </c>
      <c r="P45" s="43">
        <f t="shared" ref="P45" si="59">+L45/(L45+K45)</f>
        <v>0.86053906723198059</v>
      </c>
      <c r="Q45" s="54">
        <f t="shared" ref="Q45" si="60">+K46/(K46+L46)</f>
        <v>0.59539149549003256</v>
      </c>
      <c r="R45" s="44">
        <f t="shared" ref="R45" si="61">+(L45+K46)/(K45+L45+K46+L46)</f>
        <v>0.64846923310093962</v>
      </c>
    </row>
    <row r="46" spans="1:18" s="9" customFormat="1" x14ac:dyDescent="0.2">
      <c r="B46" s="23"/>
      <c r="C46" s="21"/>
      <c r="D46" s="21"/>
      <c r="E46" s="30"/>
      <c r="F46" s="32"/>
      <c r="G46" s="22"/>
      <c r="H46" s="22"/>
      <c r="I46" s="22"/>
      <c r="J46" s="12" t="s">
        <v>21</v>
      </c>
      <c r="K46" s="11">
        <v>15710</v>
      </c>
      <c r="L46" s="11">
        <v>10676</v>
      </c>
      <c r="M46" s="12" t="s">
        <v>21</v>
      </c>
      <c r="N46" s="4">
        <f t="shared" si="0"/>
        <v>0.4762049105789633</v>
      </c>
      <c r="O46" s="4">
        <f t="shared" si="1"/>
        <v>0.32361321612609883</v>
      </c>
      <c r="P46" s="43"/>
      <c r="Q46" s="54"/>
      <c r="R46" s="44"/>
    </row>
    <row r="47" spans="1:18" s="8" customFormat="1" x14ac:dyDescent="0.2">
      <c r="B47" s="23" t="s">
        <v>33</v>
      </c>
      <c r="C47" s="21" t="s">
        <v>7</v>
      </c>
      <c r="D47" s="21">
        <v>0.52550079999999999</v>
      </c>
      <c r="E47" s="21"/>
      <c r="F47" s="21">
        <v>0.75900000000000001</v>
      </c>
      <c r="G47" s="21">
        <v>0.72799999999999998</v>
      </c>
      <c r="H47" s="22">
        <v>0.82499999999999996</v>
      </c>
      <c r="I47" s="25"/>
      <c r="J47" s="12" t="s">
        <v>22</v>
      </c>
      <c r="K47" s="13">
        <v>1683</v>
      </c>
      <c r="L47" s="13">
        <v>4921</v>
      </c>
      <c r="M47" s="12" t="s">
        <v>22</v>
      </c>
      <c r="N47" s="4">
        <f t="shared" si="0"/>
        <v>5.1015459230069719E-2</v>
      </c>
      <c r="O47" s="4">
        <f t="shared" si="1"/>
        <v>0.14916641406486814</v>
      </c>
      <c r="P47" s="43">
        <f t="shared" ref="P47" si="62">+L47/(L47+K47)</f>
        <v>0.74515445184736528</v>
      </c>
      <c r="Q47" s="54">
        <f t="shared" ref="Q47" si="63">+K48/(K48+L48)</f>
        <v>0.72261805502918219</v>
      </c>
      <c r="R47" s="44">
        <f t="shared" ref="R47" si="64">+(L47+K48)/(K47+L47+K48+L48)</f>
        <v>0.72712943316156409</v>
      </c>
    </row>
    <row r="48" spans="1:18" s="8" customFormat="1" x14ac:dyDescent="0.2">
      <c r="B48" s="23"/>
      <c r="C48" s="21"/>
      <c r="D48" s="21"/>
      <c r="E48" s="21"/>
      <c r="F48" s="21"/>
      <c r="G48" s="21"/>
      <c r="H48" s="22"/>
      <c r="I48" s="25"/>
      <c r="J48" s="12" t="s">
        <v>21</v>
      </c>
      <c r="K48" s="12">
        <v>19067</v>
      </c>
      <c r="L48" s="12">
        <v>7319</v>
      </c>
      <c r="M48" s="12" t="s">
        <v>21</v>
      </c>
      <c r="N48" s="4">
        <f t="shared" si="0"/>
        <v>0.57796301909669601</v>
      </c>
      <c r="O48" s="4">
        <f t="shared" si="1"/>
        <v>0.22185510760836616</v>
      </c>
      <c r="P48" s="43"/>
      <c r="Q48" s="54"/>
      <c r="R48" s="44"/>
    </row>
    <row r="49" spans="1:18" s="8" customFormat="1" x14ac:dyDescent="0.2">
      <c r="B49" s="23"/>
      <c r="C49" s="21" t="s">
        <v>8</v>
      </c>
      <c r="D49" s="21">
        <v>0.52550079999999999</v>
      </c>
      <c r="E49" s="21"/>
      <c r="F49" s="21">
        <v>0.75900000000000001</v>
      </c>
      <c r="G49" s="21">
        <v>0.72799999999999998</v>
      </c>
      <c r="H49" s="22">
        <v>0.82499999999999996</v>
      </c>
      <c r="I49" s="25"/>
      <c r="J49" s="12" t="s">
        <v>22</v>
      </c>
      <c r="K49" s="13">
        <v>1683</v>
      </c>
      <c r="L49" s="13">
        <v>4921</v>
      </c>
      <c r="M49" s="12" t="s">
        <v>22</v>
      </c>
      <c r="N49" s="4">
        <f t="shared" si="0"/>
        <v>5.1015459230069719E-2</v>
      </c>
      <c r="O49" s="4">
        <f t="shared" si="1"/>
        <v>0.14916641406486814</v>
      </c>
      <c r="P49" s="43">
        <f t="shared" ref="P49" si="65">+L49/(L49+K49)</f>
        <v>0.74515445184736528</v>
      </c>
      <c r="Q49" s="54">
        <f t="shared" ref="Q49" si="66">+K50/(K50+L50)</f>
        <v>0.72261805502918219</v>
      </c>
      <c r="R49" s="44">
        <f t="shared" ref="R49" si="67">+(L49+K50)/(K49+L49+K50+L50)</f>
        <v>0.72712943316156409</v>
      </c>
    </row>
    <row r="50" spans="1:18" s="8" customFormat="1" x14ac:dyDescent="0.2">
      <c r="B50" s="23"/>
      <c r="C50" s="21"/>
      <c r="D50" s="21"/>
      <c r="E50" s="21"/>
      <c r="F50" s="21"/>
      <c r="G50" s="21"/>
      <c r="H50" s="22"/>
      <c r="I50" s="25"/>
      <c r="J50" s="12" t="s">
        <v>21</v>
      </c>
      <c r="K50" s="12">
        <v>19067</v>
      </c>
      <c r="L50" s="12">
        <v>7319</v>
      </c>
      <c r="M50" s="12" t="s">
        <v>21</v>
      </c>
      <c r="N50" s="4">
        <f t="shared" si="0"/>
        <v>0.57796301909669601</v>
      </c>
      <c r="O50" s="4">
        <f t="shared" si="1"/>
        <v>0.22185510760836616</v>
      </c>
      <c r="P50" s="43"/>
      <c r="Q50" s="54"/>
      <c r="R50" s="44"/>
    </row>
    <row r="51" spans="1:18" s="8" customFormat="1" x14ac:dyDescent="0.2">
      <c r="A51" s="8">
        <v>4.7</v>
      </c>
      <c r="B51" s="23" t="s">
        <v>16</v>
      </c>
      <c r="C51" s="21" t="s">
        <v>7</v>
      </c>
      <c r="D51" s="21">
        <v>0.5</v>
      </c>
      <c r="E51" s="30">
        <v>0.89700000000000002</v>
      </c>
      <c r="F51" s="30">
        <v>0.83899999999999997</v>
      </c>
      <c r="G51" s="22">
        <v>0.78900000000000003</v>
      </c>
      <c r="H51" s="22">
        <v>0.81399999999999995</v>
      </c>
      <c r="I51" s="22">
        <v>0.627</v>
      </c>
      <c r="J51" s="12" t="s">
        <v>22</v>
      </c>
      <c r="K51" s="11">
        <v>1100</v>
      </c>
      <c r="L51" s="11">
        <v>5504</v>
      </c>
      <c r="M51" s="12" t="s">
        <v>22</v>
      </c>
      <c r="N51" s="4">
        <f t="shared" si="0"/>
        <v>3.3343437405274325E-2</v>
      </c>
      <c r="O51" s="4">
        <f t="shared" si="1"/>
        <v>0.16683843588966354</v>
      </c>
      <c r="P51" s="43">
        <f t="shared" ref="P51" si="68">+L51/(L51+K51)</f>
        <v>0.83343428225317984</v>
      </c>
      <c r="Q51" s="54">
        <f t="shared" ref="Q51" si="69">+K52/(K52+L52)</f>
        <v>0.79076025164860153</v>
      </c>
      <c r="R51" s="44">
        <f t="shared" ref="R51" si="70">+(L51+K52)/(K51+L51+K52+L52)</f>
        <v>0.79930281903607159</v>
      </c>
    </row>
    <row r="52" spans="1:18" s="8" customFormat="1" x14ac:dyDescent="0.2">
      <c r="B52" s="23"/>
      <c r="C52" s="21"/>
      <c r="D52" s="21"/>
      <c r="E52" s="30"/>
      <c r="F52" s="30"/>
      <c r="G52" s="22"/>
      <c r="H52" s="22"/>
      <c r="I52" s="22"/>
      <c r="J52" s="12" t="s">
        <v>21</v>
      </c>
      <c r="K52" s="11">
        <v>20865</v>
      </c>
      <c r="L52" s="11">
        <v>5521</v>
      </c>
      <c r="M52" s="12" t="s">
        <v>21</v>
      </c>
      <c r="N52" s="4">
        <f t="shared" si="0"/>
        <v>0.63246438314640796</v>
      </c>
      <c r="O52" s="4">
        <f t="shared" si="1"/>
        <v>0.16735374355865415</v>
      </c>
      <c r="P52" s="43"/>
      <c r="Q52" s="54"/>
      <c r="R52" s="44"/>
    </row>
    <row r="53" spans="1:18" s="8" customFormat="1" x14ac:dyDescent="0.2">
      <c r="B53" s="23"/>
      <c r="C53" s="21" t="s">
        <v>8</v>
      </c>
      <c r="D53" s="21"/>
      <c r="E53" s="30">
        <v>0.88900000000000001</v>
      </c>
      <c r="F53" s="30">
        <v>0.83899999999999997</v>
      </c>
      <c r="G53" s="22">
        <v>0.77400000000000002</v>
      </c>
      <c r="H53" s="22">
        <v>0.80600000000000005</v>
      </c>
      <c r="I53" s="22">
        <v>0.61199999999999999</v>
      </c>
      <c r="J53" s="12" t="s">
        <v>22</v>
      </c>
      <c r="K53" s="11">
        <v>1083</v>
      </c>
      <c r="L53" s="11">
        <v>5521</v>
      </c>
      <c r="M53" s="12" t="s">
        <v>22</v>
      </c>
      <c r="N53" s="4">
        <f t="shared" si="0"/>
        <v>3.2828129736283719E-2</v>
      </c>
      <c r="O53" s="4">
        <f t="shared" si="1"/>
        <v>0.16735374355865415</v>
      </c>
      <c r="P53" s="46">
        <f t="shared" ref="P53" si="71">+L53/(L53+K53)</f>
        <v>0.83600847970926706</v>
      </c>
      <c r="Q53" s="55">
        <f t="shared" ref="Q53" si="72">+K54/(K54+L54)</f>
        <v>0.77643447282649891</v>
      </c>
      <c r="R53" s="47">
        <f t="shared" ref="R53" si="73">+(L53+K54)/(K53+L53+K54+L54)</f>
        <v>0.78836010912397692</v>
      </c>
    </row>
    <row r="54" spans="1:18" s="8" customFormat="1" x14ac:dyDescent="0.2">
      <c r="B54" s="23"/>
      <c r="C54" s="21"/>
      <c r="D54" s="21"/>
      <c r="E54" s="30"/>
      <c r="F54" s="30"/>
      <c r="G54" s="22"/>
      <c r="H54" s="22"/>
      <c r="I54" s="22"/>
      <c r="J54" s="12" t="s">
        <v>21</v>
      </c>
      <c r="K54" s="11">
        <v>20487</v>
      </c>
      <c r="L54" s="11">
        <v>5899</v>
      </c>
      <c r="M54" s="12" t="s">
        <v>21</v>
      </c>
      <c r="N54" s="4">
        <f t="shared" si="0"/>
        <v>0.62100636556532285</v>
      </c>
      <c r="O54" s="4">
        <f t="shared" si="1"/>
        <v>0.17881176113973932</v>
      </c>
      <c r="P54" s="43"/>
      <c r="Q54" s="54"/>
      <c r="R54" s="44"/>
    </row>
    <row r="55" spans="1:18" s="8" customFormat="1" x14ac:dyDescent="0.2">
      <c r="B55" s="23" t="s">
        <v>34</v>
      </c>
      <c r="C55" s="21" t="s">
        <v>7</v>
      </c>
      <c r="D55" s="21">
        <v>0.52500000000000002</v>
      </c>
      <c r="E55" s="21"/>
      <c r="F55" s="21">
        <v>0.81299999999999994</v>
      </c>
      <c r="G55" s="21">
        <v>0.80800000000000005</v>
      </c>
      <c r="H55" s="22">
        <v>0.89500000000000002</v>
      </c>
      <c r="I55" s="25"/>
      <c r="J55" s="12" t="s">
        <v>22</v>
      </c>
      <c r="K55" s="13">
        <v>1240</v>
      </c>
      <c r="L55" s="13">
        <v>5364</v>
      </c>
      <c r="M55" s="12" t="s">
        <v>22</v>
      </c>
      <c r="N55" s="4">
        <f t="shared" si="0"/>
        <v>3.7587147620491056E-2</v>
      </c>
      <c r="O55" s="4">
        <f t="shared" si="1"/>
        <v>0.1625947256744468</v>
      </c>
      <c r="P55" s="43">
        <f t="shared" ref="P55" si="74">+L55/(L55+K55)</f>
        <v>0.8122350090854028</v>
      </c>
      <c r="Q55" s="54">
        <f t="shared" ref="Q55" si="75">+K56/(K56+L56)</f>
        <v>0.81293109982566514</v>
      </c>
      <c r="R55" s="44">
        <f t="shared" ref="R55" si="76">+(L55+K56)/(K55+L55+K56+L56)</f>
        <v>0.81279175507729617</v>
      </c>
    </row>
    <row r="56" spans="1:18" s="8" customFormat="1" x14ac:dyDescent="0.2">
      <c r="B56" s="23"/>
      <c r="C56" s="21"/>
      <c r="D56" s="21"/>
      <c r="E56" s="21"/>
      <c r="F56" s="21"/>
      <c r="G56" s="21"/>
      <c r="H56" s="22"/>
      <c r="I56" s="25"/>
      <c r="J56" s="12" t="s">
        <v>21</v>
      </c>
      <c r="K56" s="12">
        <v>21450</v>
      </c>
      <c r="L56" s="12">
        <v>4936</v>
      </c>
      <c r="M56" s="12" t="s">
        <v>21</v>
      </c>
      <c r="N56" s="4">
        <f t="shared" si="0"/>
        <v>0.6501970294028494</v>
      </c>
      <c r="O56" s="4">
        <f t="shared" si="1"/>
        <v>0.14962109730221279</v>
      </c>
      <c r="P56" s="43"/>
      <c r="Q56" s="54"/>
      <c r="R56" s="44"/>
    </row>
    <row r="57" spans="1:18" s="8" customFormat="1" x14ac:dyDescent="0.2">
      <c r="B57" s="23"/>
      <c r="C57" s="21" t="s">
        <v>8</v>
      </c>
      <c r="D57" s="21">
        <v>0.52</v>
      </c>
      <c r="E57" s="21"/>
      <c r="F57" s="21">
        <v>0.81799999999999995</v>
      </c>
      <c r="G57" s="21">
        <v>0.79300000000000004</v>
      </c>
      <c r="H57" s="22">
        <v>0.88900000000000001</v>
      </c>
      <c r="I57" s="25"/>
      <c r="J57" s="12" t="s">
        <v>22</v>
      </c>
      <c r="K57" s="13">
        <v>1235</v>
      </c>
      <c r="L57" s="13">
        <v>5369</v>
      </c>
      <c r="M57" s="12" t="s">
        <v>22</v>
      </c>
      <c r="N57" s="4">
        <f t="shared" si="0"/>
        <v>3.7435586541376173E-2</v>
      </c>
      <c r="O57" s="4">
        <f t="shared" si="1"/>
        <v>0.16274628675356168</v>
      </c>
      <c r="P57" s="43">
        <f t="shared" ref="P57" si="77">+L57/(L57+K57)</f>
        <v>0.81299212598425197</v>
      </c>
      <c r="Q57" s="54">
        <f t="shared" ref="Q57" si="78">+K58/(K58+L58)</f>
        <v>0.7983779276889259</v>
      </c>
      <c r="R57" s="44">
        <f t="shared" ref="R57" si="79">+(L57+K58)/(K57+L57+K58+L58)</f>
        <v>0.801303425280388</v>
      </c>
    </row>
    <row r="58" spans="1:18" s="8" customFormat="1" x14ac:dyDescent="0.2">
      <c r="B58" s="23"/>
      <c r="C58" s="21"/>
      <c r="D58" s="21"/>
      <c r="E58" s="21"/>
      <c r="F58" s="21"/>
      <c r="G58" s="21"/>
      <c r="H58" s="22"/>
      <c r="I58" s="25"/>
      <c r="J58" s="12" t="s">
        <v>21</v>
      </c>
      <c r="K58" s="12">
        <v>21066</v>
      </c>
      <c r="L58" s="12">
        <v>5320</v>
      </c>
      <c r="M58" s="12" t="s">
        <v>21</v>
      </c>
      <c r="N58" s="4">
        <f t="shared" si="0"/>
        <v>0.63855713852682627</v>
      </c>
      <c r="O58" s="4">
        <f t="shared" si="1"/>
        <v>0.16126098817823584</v>
      </c>
      <c r="P58" s="43"/>
      <c r="Q58" s="54"/>
      <c r="R58" s="44"/>
    </row>
    <row r="59" spans="1:18" s="8" customFormat="1" x14ac:dyDescent="0.2">
      <c r="A59" s="8">
        <v>4.8</v>
      </c>
      <c r="B59" s="23" t="s">
        <v>17</v>
      </c>
      <c r="C59" s="21" t="s">
        <v>7</v>
      </c>
      <c r="D59" s="21">
        <v>0.5</v>
      </c>
      <c r="E59" s="30">
        <v>0.89400000000000002</v>
      </c>
      <c r="F59" s="30">
        <v>0.83599999999999997</v>
      </c>
      <c r="G59" s="22">
        <v>0.78700000000000003</v>
      </c>
      <c r="H59" s="22">
        <v>0.81100000000000005</v>
      </c>
      <c r="I59" s="22">
        <v>0.623</v>
      </c>
      <c r="J59" s="12" t="s">
        <v>22</v>
      </c>
      <c r="K59" s="11">
        <v>1085</v>
      </c>
      <c r="L59" s="11">
        <v>5519</v>
      </c>
      <c r="M59" s="12" t="s">
        <v>22</v>
      </c>
      <c r="N59" s="4">
        <f t="shared" si="0"/>
        <v>3.2888754167929676E-2</v>
      </c>
      <c r="O59" s="4">
        <f t="shared" si="1"/>
        <v>0.16729311912700817</v>
      </c>
      <c r="P59" s="43">
        <f t="shared" ref="P59" si="80">+L59/(L59+K59)</f>
        <v>0.83570563294972744</v>
      </c>
      <c r="Q59" s="54">
        <f t="shared" ref="Q59" si="81">+K60/(K60+L60)</f>
        <v>0.79060865610551045</v>
      </c>
      <c r="R59" s="44">
        <f t="shared" ref="R59" si="82">+(L59+K60)/(K59+L59+K60+L60)</f>
        <v>0.79963625341012423</v>
      </c>
    </row>
    <row r="60" spans="1:18" s="8" customFormat="1" x14ac:dyDescent="0.2">
      <c r="B60" s="23"/>
      <c r="C60" s="21"/>
      <c r="D60" s="21"/>
      <c r="E60" s="30"/>
      <c r="F60" s="30"/>
      <c r="G60" s="22"/>
      <c r="H60" s="22"/>
      <c r="I60" s="22"/>
      <c r="J60" s="12" t="s">
        <v>21</v>
      </c>
      <c r="K60" s="11">
        <v>20861</v>
      </c>
      <c r="L60" s="11">
        <v>5525</v>
      </c>
      <c r="M60" s="12" t="s">
        <v>21</v>
      </c>
      <c r="N60" s="4">
        <f t="shared" si="0"/>
        <v>0.63234313428311606</v>
      </c>
      <c r="O60" s="4">
        <f t="shared" si="1"/>
        <v>0.16747499242194605</v>
      </c>
      <c r="P60" s="43"/>
      <c r="Q60" s="54"/>
      <c r="R60" s="44"/>
    </row>
    <row r="61" spans="1:18" s="8" customFormat="1" x14ac:dyDescent="0.2">
      <c r="B61" s="23"/>
      <c r="C61" s="21" t="s">
        <v>8</v>
      </c>
      <c r="D61" s="21"/>
      <c r="E61" s="30">
        <v>0.89500000000000002</v>
      </c>
      <c r="F61" s="30">
        <v>0.83499999999999996</v>
      </c>
      <c r="G61" s="22">
        <v>0.78900000000000003</v>
      </c>
      <c r="H61" s="22">
        <v>0.81200000000000006</v>
      </c>
      <c r="I61" s="22">
        <v>0.625</v>
      </c>
      <c r="J61" s="12" t="s">
        <v>22</v>
      </c>
      <c r="K61" s="11">
        <v>1096</v>
      </c>
      <c r="L61" s="11">
        <v>5508</v>
      </c>
      <c r="M61" s="12" t="s">
        <v>22</v>
      </c>
      <c r="N61" s="4">
        <f t="shared" si="0"/>
        <v>3.3222188541982417E-2</v>
      </c>
      <c r="O61" s="4">
        <f t="shared" si="1"/>
        <v>0.16695968475295545</v>
      </c>
      <c r="P61" s="43">
        <f t="shared" ref="P61" si="83">+L61/(L61+K61)</f>
        <v>0.83403997577225919</v>
      </c>
      <c r="Q61" s="54">
        <f t="shared" ref="Q61" si="84">+K62/(K62+L62)</f>
        <v>0.79360266808155844</v>
      </c>
      <c r="R61" s="44">
        <f t="shared" ref="R61" si="85">+(L61+K62)/(K61+L61+K62+L62)</f>
        <v>0.80169748408608665</v>
      </c>
    </row>
    <row r="62" spans="1:18" s="8" customFormat="1" x14ac:dyDescent="0.2">
      <c r="B62" s="23"/>
      <c r="C62" s="21"/>
      <c r="D62" s="21"/>
      <c r="E62" s="30"/>
      <c r="F62" s="30"/>
      <c r="G62" s="22"/>
      <c r="H62" s="22"/>
      <c r="I62" s="22"/>
      <c r="J62" s="12" t="s">
        <v>21</v>
      </c>
      <c r="K62" s="11">
        <v>20940</v>
      </c>
      <c r="L62" s="11">
        <v>5446</v>
      </c>
      <c r="M62" s="12" t="s">
        <v>21</v>
      </c>
      <c r="N62" s="4">
        <f t="shared" si="0"/>
        <v>0.63473779933313124</v>
      </c>
      <c r="O62" s="4">
        <f t="shared" si="1"/>
        <v>0.1650803273719309</v>
      </c>
      <c r="P62" s="43"/>
      <c r="Q62" s="54"/>
      <c r="R62" s="44"/>
    </row>
    <row r="63" spans="1:18" s="8" customFormat="1" x14ac:dyDescent="0.2">
      <c r="B63" s="23" t="s">
        <v>35</v>
      </c>
      <c r="C63" s="21" t="s">
        <v>7</v>
      </c>
      <c r="D63" s="21">
        <v>0.501</v>
      </c>
      <c r="E63" s="21"/>
      <c r="F63" s="21">
        <v>0.83399999999999996</v>
      </c>
      <c r="G63" s="21">
        <v>0.78700000000000003</v>
      </c>
      <c r="H63" s="22">
        <v>0.89300000000000002</v>
      </c>
      <c r="I63" s="25"/>
      <c r="J63" s="12" t="s">
        <v>22</v>
      </c>
      <c r="K63" s="13">
        <v>1092</v>
      </c>
      <c r="L63" s="13">
        <v>5512</v>
      </c>
      <c r="M63" s="12" t="s">
        <v>22</v>
      </c>
      <c r="N63" s="4">
        <f t="shared" si="0"/>
        <v>3.3100939678690509E-2</v>
      </c>
      <c r="O63" s="4">
        <f t="shared" si="1"/>
        <v>0.16708093361624735</v>
      </c>
      <c r="P63" s="43">
        <f t="shared" ref="P63" si="86">+L63/(L63+K63)</f>
        <v>0.83464566929133854</v>
      </c>
      <c r="Q63" s="54">
        <f t="shared" ref="Q63" si="87">+K64/(K64+L64)</f>
        <v>0.79216251042219354</v>
      </c>
      <c r="R63" s="44">
        <f t="shared" ref="R63" si="88">+(L63+K64)/(K63+L63+K64+L64)</f>
        <v>0.80066686874810544</v>
      </c>
    </row>
    <row r="64" spans="1:18" s="8" customFormat="1" x14ac:dyDescent="0.2">
      <c r="B64" s="23"/>
      <c r="C64" s="21"/>
      <c r="D64" s="21"/>
      <c r="E64" s="21"/>
      <c r="F64" s="21"/>
      <c r="G64" s="21"/>
      <c r="H64" s="22"/>
      <c r="I64" s="25"/>
      <c r="J64" s="12" t="s">
        <v>21</v>
      </c>
      <c r="K64" s="12">
        <v>20902</v>
      </c>
      <c r="L64" s="12">
        <v>5484</v>
      </c>
      <c r="M64" s="12" t="s">
        <v>21</v>
      </c>
      <c r="N64" s="4">
        <f t="shared" si="0"/>
        <v>0.63358593513185812</v>
      </c>
      <c r="O64" s="4">
        <f t="shared" si="1"/>
        <v>0.16623219157320401</v>
      </c>
      <c r="P64" s="43"/>
      <c r="Q64" s="54"/>
      <c r="R64" s="44"/>
    </row>
    <row r="65" spans="1:18" s="8" customFormat="1" x14ac:dyDescent="0.2">
      <c r="B65" s="23"/>
      <c r="C65" s="21" t="s">
        <v>8</v>
      </c>
      <c r="D65" s="21">
        <v>0.50800000000000001</v>
      </c>
      <c r="E65" s="21"/>
      <c r="F65" s="21">
        <v>0.82199999999999995</v>
      </c>
      <c r="G65" s="21">
        <v>0.79500000000000004</v>
      </c>
      <c r="H65" s="22">
        <v>0.89400000000000002</v>
      </c>
      <c r="I65" s="25"/>
      <c r="J65" s="12" t="s">
        <v>22</v>
      </c>
      <c r="K65" s="13">
        <v>1141</v>
      </c>
      <c r="L65" s="13">
        <v>5463</v>
      </c>
      <c r="M65" s="12" t="s">
        <v>22</v>
      </c>
      <c r="N65" s="4">
        <f t="shared" si="0"/>
        <v>3.4586238254016369E-2</v>
      </c>
      <c r="O65" s="4">
        <f t="shared" si="1"/>
        <v>0.16559563504092148</v>
      </c>
      <c r="P65" s="43">
        <f t="shared" ref="P65" si="89">+L65/(L65+K65)</f>
        <v>0.8272259236826166</v>
      </c>
      <c r="Q65" s="54">
        <f t="shared" ref="Q65" si="90">+K66/(K66+L66)</f>
        <v>0.80038656863488211</v>
      </c>
      <c r="R65" s="44">
        <f t="shared" ref="R65" si="91">+(L65+K66)/(K65+L65+K66+L66)</f>
        <v>0.8057593210063656</v>
      </c>
    </row>
    <row r="66" spans="1:18" s="8" customFormat="1" x14ac:dyDescent="0.2">
      <c r="B66" s="23"/>
      <c r="C66" s="21"/>
      <c r="D66" s="21"/>
      <c r="E66" s="21"/>
      <c r="F66" s="21"/>
      <c r="G66" s="21"/>
      <c r="H66" s="22"/>
      <c r="I66" s="25"/>
      <c r="J66" s="12" t="s">
        <v>21</v>
      </c>
      <c r="K66" s="12">
        <v>21119</v>
      </c>
      <c r="L66" s="12">
        <v>5267</v>
      </c>
      <c r="M66" s="12" t="s">
        <v>21</v>
      </c>
      <c r="N66" s="4">
        <f t="shared" si="0"/>
        <v>0.64016368596544404</v>
      </c>
      <c r="O66" s="4">
        <f t="shared" si="1"/>
        <v>0.15965444073961807</v>
      </c>
      <c r="P66" s="43"/>
      <c r="Q66" s="54"/>
      <c r="R66" s="44"/>
    </row>
    <row r="67" spans="1:18" s="8" customFormat="1" x14ac:dyDescent="0.2">
      <c r="A67" s="8">
        <v>4.9000000000000004</v>
      </c>
      <c r="B67" s="23" t="s">
        <v>18</v>
      </c>
      <c r="C67" s="21" t="s">
        <v>7</v>
      </c>
      <c r="D67" s="21">
        <v>0.5</v>
      </c>
      <c r="E67" s="30">
        <v>0.73</v>
      </c>
      <c r="F67" s="48">
        <v>0.86099999999999999</v>
      </c>
      <c r="G67" s="22">
        <v>0.57299999999999995</v>
      </c>
      <c r="H67" s="22">
        <v>0.71699999999999997</v>
      </c>
      <c r="I67" s="22">
        <v>0.433</v>
      </c>
      <c r="J67" s="12" t="s">
        <v>22</v>
      </c>
      <c r="K67" s="20">
        <v>885</v>
      </c>
      <c r="L67" s="20">
        <v>5719</v>
      </c>
      <c r="M67" s="12" t="s">
        <v>22</v>
      </c>
      <c r="N67" s="4">
        <f t="shared" si="0"/>
        <v>2.6826311003334345E-2</v>
      </c>
      <c r="O67" s="4">
        <f t="shared" si="1"/>
        <v>0.17335556229160351</v>
      </c>
      <c r="P67" s="49">
        <f t="shared" ref="P67" si="92">+L67/(L67+K67)</f>
        <v>0.86599030890369477</v>
      </c>
      <c r="Q67" s="54">
        <f t="shared" ref="Q67" si="93">+K68/(K68+L68)</f>
        <v>0.5643902069279163</v>
      </c>
      <c r="R67" s="44">
        <f t="shared" ref="R67" si="94">+(L67+K68)/(K67+L67+K68+L68)</f>
        <v>0.62476508032737188</v>
      </c>
    </row>
    <row r="68" spans="1:18" s="8" customFormat="1" x14ac:dyDescent="0.2">
      <c r="B68" s="23"/>
      <c r="C68" s="21"/>
      <c r="D68" s="21"/>
      <c r="E68" s="30"/>
      <c r="F68" s="48"/>
      <c r="G68" s="22"/>
      <c r="H68" s="22"/>
      <c r="I68" s="22"/>
      <c r="J68" s="12" t="s">
        <v>21</v>
      </c>
      <c r="K68" s="20">
        <v>14892</v>
      </c>
      <c r="L68" s="20">
        <v>11494</v>
      </c>
      <c r="M68" s="12" t="s">
        <v>21</v>
      </c>
      <c r="N68" s="4">
        <f t="shared" ref="N68:N114" si="95">+K68/32990</f>
        <v>0.4514095180357684</v>
      </c>
      <c r="O68" s="4">
        <f t="shared" ref="O68:O114" si="96">+L68/32990</f>
        <v>0.34840860866929374</v>
      </c>
      <c r="P68" s="43"/>
      <c r="Q68" s="54"/>
      <c r="R68" s="44"/>
    </row>
    <row r="69" spans="1:18" s="8" customFormat="1" x14ac:dyDescent="0.2">
      <c r="B69" s="23"/>
      <c r="C69" s="21" t="s">
        <v>8</v>
      </c>
      <c r="D69" s="21"/>
      <c r="E69" s="30">
        <v>0.80900000000000005</v>
      </c>
      <c r="F69" s="48">
        <v>0.86</v>
      </c>
      <c r="G69" s="22">
        <v>0.58599999999999997</v>
      </c>
      <c r="H69" s="22">
        <v>0.72299999999999998</v>
      </c>
      <c r="I69" s="22">
        <v>0.44600000000000001</v>
      </c>
      <c r="J69" s="12" t="s">
        <v>22</v>
      </c>
      <c r="K69" s="11">
        <v>909</v>
      </c>
      <c r="L69" s="11">
        <v>5695</v>
      </c>
      <c r="M69" s="12" t="s">
        <v>22</v>
      </c>
      <c r="N69" s="4">
        <f t="shared" si="95"/>
        <v>2.7553804183085784E-2</v>
      </c>
      <c r="O69" s="4">
        <f t="shared" si="96"/>
        <v>0.17262806911185208</v>
      </c>
      <c r="P69" s="50">
        <f t="shared" ref="P69" si="97">+L69/(L69+K69)</f>
        <v>0.86235614778921865</v>
      </c>
      <c r="Q69" s="54">
        <f t="shared" ref="Q69" si="98">+K70/(K70+L70)</f>
        <v>0.58125521109679379</v>
      </c>
      <c r="R69" s="44">
        <f t="shared" ref="R69" si="99">+(L69+K70)/(K69+L69+K70+L70)</f>
        <v>0.63752652318884506</v>
      </c>
    </row>
    <row r="70" spans="1:18" s="8" customFormat="1" x14ac:dyDescent="0.2">
      <c r="B70" s="23"/>
      <c r="C70" s="21"/>
      <c r="D70" s="21"/>
      <c r="E70" s="30"/>
      <c r="F70" s="48"/>
      <c r="G70" s="22"/>
      <c r="H70" s="22"/>
      <c r="I70" s="22"/>
      <c r="J70" s="12" t="s">
        <v>21</v>
      </c>
      <c r="K70" s="11">
        <v>15337</v>
      </c>
      <c r="L70" s="11">
        <v>11049</v>
      </c>
      <c r="M70" s="12" t="s">
        <v>21</v>
      </c>
      <c r="N70" s="4">
        <f t="shared" si="95"/>
        <v>0.46489845407699304</v>
      </c>
      <c r="O70" s="4">
        <f t="shared" si="96"/>
        <v>0.3349196726280691</v>
      </c>
      <c r="P70" s="43"/>
      <c r="Q70" s="54"/>
      <c r="R70" s="44"/>
    </row>
    <row r="71" spans="1:18" s="8" customFormat="1" x14ac:dyDescent="0.2">
      <c r="B71" s="23" t="s">
        <v>36</v>
      </c>
      <c r="C71" s="21" t="s">
        <v>7</v>
      </c>
      <c r="D71" s="21">
        <v>0.50082590000000005</v>
      </c>
      <c r="E71" s="21"/>
      <c r="F71" s="21">
        <v>0.84899999999999998</v>
      </c>
      <c r="G71" s="21">
        <v>0.60599999999999998</v>
      </c>
      <c r="H71" s="22">
        <v>0.73899999999999999</v>
      </c>
      <c r="I71" s="25"/>
      <c r="J71" s="12" t="s">
        <v>22</v>
      </c>
      <c r="K71" s="13">
        <v>1121</v>
      </c>
      <c r="L71" s="13">
        <v>5483</v>
      </c>
      <c r="M71" s="12" t="s">
        <v>22</v>
      </c>
      <c r="N71" s="4">
        <f t="shared" si="95"/>
        <v>3.3979993937556838E-2</v>
      </c>
      <c r="O71" s="4">
        <f t="shared" si="96"/>
        <v>0.16620187935738104</v>
      </c>
      <c r="P71" s="43">
        <f t="shared" ref="P71" si="100">+L71/(L71+K71)</f>
        <v>0.83025439127801337</v>
      </c>
      <c r="Q71" s="54">
        <f t="shared" ref="Q71" si="101">+K72/(K72+L72)</f>
        <v>0.59971196846812702</v>
      </c>
      <c r="R71" s="44">
        <f t="shared" ref="R71" si="102">+(L71+K72)/(K71+L71+K72+L72)</f>
        <v>0.6458623825401637</v>
      </c>
    </row>
    <row r="72" spans="1:18" s="8" customFormat="1" x14ac:dyDescent="0.2">
      <c r="B72" s="23"/>
      <c r="C72" s="21"/>
      <c r="D72" s="21"/>
      <c r="E72" s="21"/>
      <c r="F72" s="21"/>
      <c r="G72" s="21"/>
      <c r="H72" s="22"/>
      <c r="I72" s="25"/>
      <c r="J72" s="12" t="s">
        <v>21</v>
      </c>
      <c r="K72" s="12">
        <v>15824</v>
      </c>
      <c r="L72" s="12">
        <v>10562</v>
      </c>
      <c r="M72" s="12" t="s">
        <v>21</v>
      </c>
      <c r="N72" s="4">
        <f t="shared" si="95"/>
        <v>0.47966050318278264</v>
      </c>
      <c r="O72" s="4">
        <f t="shared" si="96"/>
        <v>0.3201576235222795</v>
      </c>
      <c r="P72" s="43"/>
      <c r="Q72" s="54"/>
      <c r="R72" s="44"/>
    </row>
    <row r="73" spans="1:18" s="8" customFormat="1" x14ac:dyDescent="0.2">
      <c r="B73" s="23"/>
      <c r="C73" s="21" t="s">
        <v>8</v>
      </c>
      <c r="D73" s="21">
        <v>0.52644979999999997</v>
      </c>
      <c r="E73" s="21"/>
      <c r="F73" s="21">
        <v>0.73699999999999999</v>
      </c>
      <c r="G73" s="21">
        <v>0.73799999999999999</v>
      </c>
      <c r="H73" s="22">
        <v>0.81799999999999995</v>
      </c>
      <c r="I73" s="25"/>
      <c r="J73" s="12" t="s">
        <v>22</v>
      </c>
      <c r="K73" s="13">
        <v>1872</v>
      </c>
      <c r="L73" s="13">
        <v>4735</v>
      </c>
      <c r="M73" s="12" t="s">
        <v>22</v>
      </c>
      <c r="N73" s="4">
        <f t="shared" si="95"/>
        <v>5.674446802061231E-2</v>
      </c>
      <c r="O73" s="4">
        <f t="shared" si="96"/>
        <v>0.14352834192179448</v>
      </c>
      <c r="P73" s="43">
        <f t="shared" ref="P73" si="103">+L73/(L73+K73)</f>
        <v>0.71666414408960188</v>
      </c>
      <c r="Q73" s="54">
        <f t="shared" ref="Q73" si="104">+K74/(K74+L74)</f>
        <v>0.73417721518987344</v>
      </c>
      <c r="R73" s="44">
        <f t="shared" ref="R73" si="105">+(L73+K74)/(K73+L73+K74+L74)</f>
        <v>0.73067014215136539</v>
      </c>
    </row>
    <row r="74" spans="1:18" s="8" customFormat="1" x14ac:dyDescent="0.2">
      <c r="B74" s="23"/>
      <c r="C74" s="21"/>
      <c r="D74" s="21"/>
      <c r="E74" s="21"/>
      <c r="F74" s="21"/>
      <c r="G74" s="21"/>
      <c r="H74" s="22"/>
      <c r="I74" s="25"/>
      <c r="J74" s="12" t="s">
        <v>21</v>
      </c>
      <c r="K74" s="12">
        <v>19372</v>
      </c>
      <c r="L74" s="12">
        <v>7014</v>
      </c>
      <c r="M74" s="12" t="s">
        <v>21</v>
      </c>
      <c r="N74" s="4">
        <f t="shared" si="95"/>
        <v>0.58720824492270385</v>
      </c>
      <c r="O74" s="4">
        <f t="shared" si="96"/>
        <v>0.21260988178235829</v>
      </c>
      <c r="P74" s="43"/>
      <c r="Q74" s="54"/>
      <c r="R74" s="44"/>
    </row>
    <row r="75" spans="1:18" s="8" customFormat="1" x14ac:dyDescent="0.2">
      <c r="A75" s="8">
        <v>4.0999999999999996</v>
      </c>
      <c r="B75" s="23" t="s">
        <v>19</v>
      </c>
      <c r="C75" s="21" t="s">
        <v>7</v>
      </c>
      <c r="D75" s="21">
        <v>0.5</v>
      </c>
      <c r="E75" s="30">
        <v>0.88700000000000001</v>
      </c>
      <c r="F75" s="30">
        <v>0.83799999999999997</v>
      </c>
      <c r="G75" s="22">
        <v>0.77200000000000002</v>
      </c>
      <c r="H75" s="22">
        <v>0.80500000000000005</v>
      </c>
      <c r="I75" s="22">
        <v>0.60899999999999999</v>
      </c>
      <c r="J75" s="12" t="s">
        <v>22</v>
      </c>
      <c r="K75" s="11">
        <v>1090</v>
      </c>
      <c r="L75" s="11">
        <v>5514</v>
      </c>
      <c r="M75" s="12" t="s">
        <v>22</v>
      </c>
      <c r="N75" s="4">
        <f t="shared" si="95"/>
        <v>3.3040315247044559E-2</v>
      </c>
      <c r="O75" s="4">
        <f t="shared" si="96"/>
        <v>0.1671415580478933</v>
      </c>
      <c r="P75" s="43">
        <f t="shared" ref="P75" si="106">+L75/(L75+K75)</f>
        <v>0.83494851605087828</v>
      </c>
      <c r="Q75" s="54">
        <f t="shared" ref="Q75" si="107">+K76/(K76+L76)</f>
        <v>0.77613128174031687</v>
      </c>
      <c r="R75" s="44">
        <f t="shared" ref="R75" si="108">+(L75+K76)/(K75+L75+K76+L76)</f>
        <v>0.78790542588663226</v>
      </c>
    </row>
    <row r="76" spans="1:18" s="8" customFormat="1" x14ac:dyDescent="0.2">
      <c r="B76" s="23"/>
      <c r="C76" s="21"/>
      <c r="D76" s="21"/>
      <c r="E76" s="30"/>
      <c r="F76" s="30"/>
      <c r="G76" s="22"/>
      <c r="H76" s="22"/>
      <c r="I76" s="22"/>
      <c r="J76" s="12" t="s">
        <v>21</v>
      </c>
      <c r="K76" s="11">
        <v>20479</v>
      </c>
      <c r="L76" s="11">
        <v>5907</v>
      </c>
      <c r="M76" s="12" t="s">
        <v>21</v>
      </c>
      <c r="N76" s="4">
        <f t="shared" si="95"/>
        <v>0.62076386783873905</v>
      </c>
      <c r="O76" s="4">
        <f t="shared" si="96"/>
        <v>0.17905425886632312</v>
      </c>
      <c r="P76" s="43"/>
      <c r="Q76" s="54"/>
      <c r="R76" s="44"/>
    </row>
    <row r="77" spans="1:18" s="8" customFormat="1" x14ac:dyDescent="0.2">
      <c r="B77" s="23"/>
      <c r="C77" s="21" t="s">
        <v>8</v>
      </c>
      <c r="D77" s="21"/>
      <c r="E77" s="30">
        <v>0.88800000000000001</v>
      </c>
      <c r="F77" s="30">
        <v>0.83699999999999997</v>
      </c>
      <c r="G77" s="22">
        <v>0.77300000000000002</v>
      </c>
      <c r="H77" s="22">
        <v>0.80500000000000005</v>
      </c>
      <c r="I77" s="22">
        <v>0.61</v>
      </c>
      <c r="J77" s="12" t="s">
        <v>22</v>
      </c>
      <c r="K77" s="11">
        <v>1079</v>
      </c>
      <c r="L77" s="11">
        <v>5525</v>
      </c>
      <c r="M77" s="12" t="s">
        <v>22</v>
      </c>
      <c r="N77" s="4">
        <f t="shared" si="95"/>
        <v>3.2706880872991818E-2</v>
      </c>
      <c r="O77" s="4">
        <f t="shared" si="96"/>
        <v>0.16747499242194605</v>
      </c>
      <c r="P77" s="46">
        <f t="shared" ref="P77" si="109">+L77/(L77+K77)</f>
        <v>0.83661417322834641</v>
      </c>
      <c r="Q77" s="55">
        <f t="shared" ref="Q77" si="110">+K78/(K78+L78)</f>
        <v>0.77700295611309023</v>
      </c>
      <c r="R77" s="47">
        <f t="shared" ref="R77" si="111">+(L77+K78)/(K77+L77+K78+L78)</f>
        <v>0.78893604122461347</v>
      </c>
    </row>
    <row r="78" spans="1:18" s="8" customFormat="1" x14ac:dyDescent="0.2">
      <c r="B78" s="23"/>
      <c r="C78" s="21"/>
      <c r="D78" s="21"/>
      <c r="E78" s="30"/>
      <c r="F78" s="30"/>
      <c r="G78" s="22"/>
      <c r="H78" s="22"/>
      <c r="I78" s="22"/>
      <c r="J78" s="12" t="s">
        <v>21</v>
      </c>
      <c r="K78" s="11">
        <v>20502</v>
      </c>
      <c r="L78" s="11">
        <v>5884</v>
      </c>
      <c r="M78" s="12" t="s">
        <v>21</v>
      </c>
      <c r="N78" s="4">
        <f t="shared" si="95"/>
        <v>0.6214610488026675</v>
      </c>
      <c r="O78" s="4">
        <f t="shared" si="96"/>
        <v>0.17835707790239466</v>
      </c>
      <c r="P78" s="43"/>
      <c r="Q78" s="54"/>
      <c r="R78" s="44"/>
    </row>
    <row r="79" spans="1:18" s="8" customFormat="1" x14ac:dyDescent="0.2">
      <c r="B79" s="23" t="s">
        <v>37</v>
      </c>
      <c r="C79" s="21" t="s">
        <v>7</v>
      </c>
      <c r="D79" s="21">
        <v>0.51899390000000001</v>
      </c>
      <c r="E79" s="21"/>
      <c r="F79" s="21">
        <v>0.82</v>
      </c>
      <c r="G79" s="21">
        <v>0.79100000000000004</v>
      </c>
      <c r="H79" s="22">
        <v>0.88700000000000001</v>
      </c>
      <c r="I79" s="25"/>
      <c r="J79" s="12" t="s">
        <v>22</v>
      </c>
      <c r="K79" s="13">
        <v>1231</v>
      </c>
      <c r="L79" s="13">
        <v>5373</v>
      </c>
      <c r="M79" s="12" t="s">
        <v>22</v>
      </c>
      <c r="N79" s="4">
        <f t="shared" si="95"/>
        <v>3.7314337678084265E-2</v>
      </c>
      <c r="O79" s="4">
        <f t="shared" si="96"/>
        <v>0.1628675356168536</v>
      </c>
      <c r="P79" s="43">
        <f t="shared" ref="P79" si="112">+L79/(L79+K79)</f>
        <v>0.81359781950333132</v>
      </c>
      <c r="Q79" s="54">
        <f t="shared" ref="Q79" si="113">+K80/(K80+L80)</f>
        <v>0.79671037671492462</v>
      </c>
      <c r="R79" s="44">
        <f t="shared" ref="R79" si="114">+(L79+K80)/(K79+L79+K80+L80)</f>
        <v>0.80009093664746889</v>
      </c>
    </row>
    <row r="80" spans="1:18" s="8" customFormat="1" x14ac:dyDescent="0.2">
      <c r="B80" s="23"/>
      <c r="C80" s="21"/>
      <c r="D80" s="21"/>
      <c r="E80" s="21"/>
      <c r="F80" s="21"/>
      <c r="G80" s="21"/>
      <c r="H80" s="22"/>
      <c r="I80" s="25"/>
      <c r="J80" s="12" t="s">
        <v>21</v>
      </c>
      <c r="K80" s="12">
        <v>21022</v>
      </c>
      <c r="L80" s="12">
        <v>5364</v>
      </c>
      <c r="M80" s="12" t="s">
        <v>21</v>
      </c>
      <c r="N80" s="4">
        <f t="shared" si="95"/>
        <v>0.63722340103061537</v>
      </c>
      <c r="O80" s="4">
        <f t="shared" si="96"/>
        <v>0.1625947256744468</v>
      </c>
      <c r="P80" s="43"/>
      <c r="Q80" s="54"/>
      <c r="R80" s="44"/>
    </row>
    <row r="81" spans="2:18" s="8" customFormat="1" x14ac:dyDescent="0.2">
      <c r="B81" s="23"/>
      <c r="C81" s="21" t="s">
        <v>8</v>
      </c>
      <c r="D81" s="21">
        <v>0.5166946</v>
      </c>
      <c r="E81" s="21"/>
      <c r="F81" s="21">
        <v>0.82299999999999995</v>
      </c>
      <c r="G81" s="21">
        <v>0.78900000000000003</v>
      </c>
      <c r="H81" s="22">
        <v>0.88800000000000001</v>
      </c>
      <c r="I81" s="25"/>
      <c r="J81" s="12" t="s">
        <v>22</v>
      </c>
      <c r="K81" s="13">
        <v>1210</v>
      </c>
      <c r="L81" s="13">
        <v>5394</v>
      </c>
      <c r="M81" s="12" t="s">
        <v>22</v>
      </c>
      <c r="N81" s="4">
        <f t="shared" si="95"/>
        <v>3.6677781145801759E-2</v>
      </c>
      <c r="O81" s="4">
        <f t="shared" si="96"/>
        <v>0.16350409214913611</v>
      </c>
      <c r="P81" s="43">
        <f t="shared" ref="P81" si="115">+L81/(L81+K81)</f>
        <v>0.8167777104784979</v>
      </c>
      <c r="Q81" s="54">
        <f t="shared" ref="Q81" si="116">+K82/(K82+L82)</f>
        <v>0.79515652239824153</v>
      </c>
      <c r="R81" s="44">
        <f t="shared" ref="R81" si="117">+(L81+K82)/(K81+L81+K82+L82)</f>
        <v>0.79948469233100938</v>
      </c>
    </row>
    <row r="82" spans="2:18" s="8" customFormat="1" x14ac:dyDescent="0.2">
      <c r="B82" s="23"/>
      <c r="C82" s="21"/>
      <c r="D82" s="21"/>
      <c r="E82" s="21"/>
      <c r="F82" s="21"/>
      <c r="G82" s="21"/>
      <c r="H82" s="22"/>
      <c r="I82" s="25"/>
      <c r="J82" s="12" t="s">
        <v>21</v>
      </c>
      <c r="K82" s="12">
        <v>20981</v>
      </c>
      <c r="L82" s="12">
        <v>5405</v>
      </c>
      <c r="M82" s="12" t="s">
        <v>21</v>
      </c>
      <c r="N82" s="4">
        <f t="shared" si="95"/>
        <v>0.6359806001818733</v>
      </c>
      <c r="O82" s="4">
        <f t="shared" si="96"/>
        <v>0.16383752652318884</v>
      </c>
      <c r="P82" s="43"/>
      <c r="Q82" s="54"/>
      <c r="R82" s="44"/>
    </row>
    <row r="83" spans="2:18" s="8" customFormat="1" x14ac:dyDescent="0.2">
      <c r="B83" s="23" t="s">
        <v>30</v>
      </c>
      <c r="C83" s="21" t="s">
        <v>7</v>
      </c>
      <c r="D83" s="21">
        <v>0.5</v>
      </c>
      <c r="E83" s="51">
        <v>0.88700000000000001</v>
      </c>
      <c r="F83" s="52">
        <v>0.92100000000000004</v>
      </c>
      <c r="G83" s="51">
        <v>0.55900000000000005</v>
      </c>
      <c r="H83" s="51">
        <v>0.76600000000000001</v>
      </c>
      <c r="I83" s="51">
        <v>0.501</v>
      </c>
      <c r="J83" s="12" t="s">
        <v>22</v>
      </c>
      <c r="K83" s="11">
        <v>3710</v>
      </c>
      <c r="L83" s="11">
        <v>2894</v>
      </c>
      <c r="M83" s="12" t="s">
        <v>22</v>
      </c>
      <c r="N83" s="4">
        <f t="shared" si="95"/>
        <v>0.11245832070324341</v>
      </c>
      <c r="O83" s="4">
        <f t="shared" si="96"/>
        <v>8.7723552591694454E-2</v>
      </c>
      <c r="P83" s="43">
        <f t="shared" ref="P83" si="118">+L83/(L83+K83)</f>
        <v>0.43821926105390674</v>
      </c>
      <c r="Q83" s="54">
        <f t="shared" ref="Q83" si="119">+K84/(K84+L84)</f>
        <v>7.8905480178882742E-2</v>
      </c>
      <c r="R83" s="44">
        <f t="shared" ref="R83" si="120">+(L83+K84)/(K83+L83+K84+L84)</f>
        <v>0.15083358593513185</v>
      </c>
    </row>
    <row r="84" spans="2:18" s="8" customFormat="1" x14ac:dyDescent="0.2">
      <c r="B84" s="37"/>
      <c r="C84" s="21"/>
      <c r="D84" s="21"/>
      <c r="E84" s="51"/>
      <c r="F84" s="52"/>
      <c r="G84" s="51"/>
      <c r="H84" s="51"/>
      <c r="I84" s="51"/>
      <c r="J84" s="12" t="s">
        <v>21</v>
      </c>
      <c r="K84" s="11">
        <v>2082</v>
      </c>
      <c r="L84" s="11">
        <v>24304</v>
      </c>
      <c r="M84" s="12" t="s">
        <v>21</v>
      </c>
      <c r="N84" s="4">
        <f t="shared" si="95"/>
        <v>6.3110033343437399E-2</v>
      </c>
      <c r="O84" s="4">
        <f t="shared" si="96"/>
        <v>0.73670809336162468</v>
      </c>
      <c r="P84" s="43"/>
      <c r="Q84" s="54"/>
      <c r="R84" s="44"/>
    </row>
    <row r="85" spans="2:18" s="8" customFormat="1" x14ac:dyDescent="0.2">
      <c r="B85" s="37"/>
      <c r="C85" s="21" t="s">
        <v>8</v>
      </c>
      <c r="D85" s="21"/>
      <c r="E85" s="51">
        <v>0.89100000000000001</v>
      </c>
      <c r="F85" s="52">
        <v>0.91200000000000003</v>
      </c>
      <c r="G85" s="51">
        <v>0.60799999999999998</v>
      </c>
      <c r="H85" s="51">
        <v>0.78200000000000003</v>
      </c>
      <c r="I85" s="51">
        <v>0.53900000000000003</v>
      </c>
      <c r="J85" s="12" t="s">
        <v>22</v>
      </c>
      <c r="K85" s="11">
        <v>3866</v>
      </c>
      <c r="L85" s="11">
        <v>2738</v>
      </c>
      <c r="M85" s="12" t="s">
        <v>22</v>
      </c>
      <c r="N85" s="4">
        <f t="shared" si="95"/>
        <v>0.11718702637162777</v>
      </c>
      <c r="O85" s="4">
        <f t="shared" si="96"/>
        <v>8.2994846923310092E-2</v>
      </c>
      <c r="P85" s="43">
        <f t="shared" ref="P85" si="121">+L85/(L85+K85)</f>
        <v>0.41459721380981224</v>
      </c>
      <c r="Q85" s="54">
        <f t="shared" ref="Q85" si="122">+K86/(K86+L86)</f>
        <v>8.8001212764344722E-2</v>
      </c>
      <c r="R85" s="44">
        <f t="shared" ref="R85" si="123">+(L85+K86)/(K85+L85+K86+L86)</f>
        <v>0.15337981206426191</v>
      </c>
    </row>
    <row r="86" spans="2:18" s="8" customFormat="1" x14ac:dyDescent="0.2">
      <c r="B86" s="37"/>
      <c r="C86" s="21"/>
      <c r="D86" s="21"/>
      <c r="E86" s="51"/>
      <c r="F86" s="52"/>
      <c r="G86" s="51"/>
      <c r="H86" s="51"/>
      <c r="I86" s="51"/>
      <c r="J86" s="12" t="s">
        <v>21</v>
      </c>
      <c r="K86" s="11">
        <v>2322</v>
      </c>
      <c r="L86" s="11">
        <v>24064</v>
      </c>
      <c r="M86" s="12" t="s">
        <v>21</v>
      </c>
      <c r="N86" s="4">
        <f t="shared" si="95"/>
        <v>7.03849651409518E-2</v>
      </c>
      <c r="O86" s="4">
        <f t="shared" si="96"/>
        <v>0.72943316156411031</v>
      </c>
      <c r="P86" s="43"/>
      <c r="Q86" s="54"/>
      <c r="R86" s="44"/>
    </row>
    <row r="87" spans="2:18" s="8" customFormat="1" x14ac:dyDescent="0.2">
      <c r="B87" s="38"/>
      <c r="C87" s="24" t="s">
        <v>7</v>
      </c>
      <c r="D87" s="24">
        <v>0.56265339999999997</v>
      </c>
      <c r="E87" s="24"/>
      <c r="F87" s="24">
        <v>0.81899999999999995</v>
      </c>
      <c r="G87" s="24">
        <v>0.77200000000000002</v>
      </c>
      <c r="H87" s="24">
        <v>0.87860000000000005</v>
      </c>
      <c r="I87" s="25"/>
      <c r="J87" s="12" t="s">
        <v>22</v>
      </c>
      <c r="K87" s="13">
        <v>5401</v>
      </c>
      <c r="L87" s="13">
        <v>1203</v>
      </c>
      <c r="M87" s="12" t="s">
        <v>22</v>
      </c>
      <c r="N87" s="4">
        <f t="shared" si="95"/>
        <v>0.16371627765989694</v>
      </c>
      <c r="O87" s="4">
        <f t="shared" si="96"/>
        <v>3.6465595635040919E-2</v>
      </c>
      <c r="P87" s="43">
        <f t="shared" ref="P87" si="124">+L87/(L87+K87)</f>
        <v>0.18216232586311326</v>
      </c>
      <c r="Q87" s="54">
        <f t="shared" ref="Q87" si="125">+K88/(K88+L88)</f>
        <v>0.22523307814750246</v>
      </c>
      <c r="R87" s="44">
        <f t="shared" ref="R87" si="126">+(L87+K88)/(K87+L87+K88+L88)</f>
        <v>0.21661109427099121</v>
      </c>
    </row>
    <row r="88" spans="2:18" s="8" customFormat="1" x14ac:dyDescent="0.2">
      <c r="B88" s="38"/>
      <c r="C88" s="24"/>
      <c r="D88" s="24"/>
      <c r="E88" s="24"/>
      <c r="F88" s="24"/>
      <c r="G88" s="24"/>
      <c r="H88" s="24"/>
      <c r="I88" s="25"/>
      <c r="J88" s="12" t="s">
        <v>21</v>
      </c>
      <c r="K88" s="12">
        <v>5943</v>
      </c>
      <c r="L88" s="12">
        <v>20443</v>
      </c>
      <c r="M88" s="12" t="s">
        <v>21</v>
      </c>
      <c r="N88" s="4">
        <f t="shared" si="95"/>
        <v>0.18014549863595028</v>
      </c>
      <c r="O88" s="4">
        <f t="shared" si="96"/>
        <v>0.61967262806911183</v>
      </c>
      <c r="P88" s="43"/>
      <c r="Q88" s="54"/>
      <c r="R88" s="44"/>
    </row>
    <row r="89" spans="2:18" s="8" customFormat="1" x14ac:dyDescent="0.2">
      <c r="B89" s="38"/>
      <c r="C89" s="24" t="s">
        <v>8</v>
      </c>
      <c r="D89" s="24">
        <v>0.56580520000000001</v>
      </c>
      <c r="E89" s="24"/>
      <c r="F89" s="24">
        <v>0.81100000000000005</v>
      </c>
      <c r="G89" s="24">
        <v>0.76900000000000002</v>
      </c>
      <c r="H89" s="24">
        <v>0.87450000000000006</v>
      </c>
      <c r="I89" s="25"/>
      <c r="J89" s="12" t="s">
        <v>22</v>
      </c>
      <c r="K89" s="13">
        <v>5373</v>
      </c>
      <c r="L89" s="13">
        <v>1231</v>
      </c>
      <c r="M89" s="12" t="s">
        <v>22</v>
      </c>
      <c r="N89" s="4">
        <f t="shared" si="95"/>
        <v>0.1628675356168536</v>
      </c>
      <c r="O89" s="4">
        <f t="shared" si="96"/>
        <v>3.7314337678084265E-2</v>
      </c>
      <c r="P89" s="43">
        <f t="shared" ref="P89" si="127">+L89/(L89+K89)</f>
        <v>0.18640218049666868</v>
      </c>
      <c r="Q89" s="54">
        <f t="shared" ref="Q89" si="128">+K90/(K90+L90)</f>
        <v>0.22523307814750246</v>
      </c>
      <c r="R89" s="44">
        <f t="shared" ref="R89" si="129">+(L89+K90)/(K89+L89+K90+L90)</f>
        <v>0.21745983631403457</v>
      </c>
    </row>
    <row r="90" spans="2:18" s="8" customFormat="1" x14ac:dyDescent="0.2">
      <c r="B90" s="38"/>
      <c r="C90" s="24"/>
      <c r="D90" s="24"/>
      <c r="E90" s="24"/>
      <c r="F90" s="24"/>
      <c r="G90" s="24"/>
      <c r="H90" s="24"/>
      <c r="I90" s="25"/>
      <c r="J90" s="12" t="s">
        <v>21</v>
      </c>
      <c r="K90" s="12">
        <v>5943</v>
      </c>
      <c r="L90" s="12">
        <v>20443</v>
      </c>
      <c r="M90" s="12" t="s">
        <v>21</v>
      </c>
      <c r="N90" s="4">
        <f t="shared" si="95"/>
        <v>0.18014549863595028</v>
      </c>
      <c r="O90" s="4">
        <f t="shared" si="96"/>
        <v>0.61967262806911183</v>
      </c>
      <c r="P90" s="43"/>
      <c r="Q90" s="54"/>
      <c r="R90" s="44"/>
    </row>
    <row r="91" spans="2:18" s="9" customFormat="1" x14ac:dyDescent="0.2">
      <c r="B91" s="23" t="s">
        <v>31</v>
      </c>
      <c r="C91" s="21" t="s">
        <v>7</v>
      </c>
      <c r="D91" s="21">
        <v>0.5</v>
      </c>
      <c r="E91" s="21">
        <v>0.5</v>
      </c>
      <c r="F91" s="21">
        <v>1</v>
      </c>
      <c r="G91" s="21">
        <v>0</v>
      </c>
      <c r="H91" s="21">
        <v>0.57099999999999995</v>
      </c>
      <c r="I91" s="21">
        <v>0</v>
      </c>
      <c r="J91" s="12" t="s">
        <v>22</v>
      </c>
      <c r="K91" s="11"/>
      <c r="L91" s="11">
        <v>6604</v>
      </c>
      <c r="M91" s="12" t="s">
        <v>22</v>
      </c>
      <c r="N91" s="4">
        <f t="shared" si="95"/>
        <v>0</v>
      </c>
      <c r="O91" s="4">
        <f t="shared" si="96"/>
        <v>0.20018187329493786</v>
      </c>
      <c r="P91" s="43">
        <f t="shared" ref="P91" si="130">+L91/(L91+K91)</f>
        <v>1</v>
      </c>
      <c r="Q91" s="54">
        <f t="shared" ref="Q91" si="131">+K92/(K92+L92)</f>
        <v>0</v>
      </c>
      <c r="R91" s="44">
        <f t="shared" ref="R91" si="132">+(L91+K92)/(K91+L91+K92+L92)</f>
        <v>0.20018187329493786</v>
      </c>
    </row>
    <row r="92" spans="2:18" s="9" customFormat="1" x14ac:dyDescent="0.2">
      <c r="B92" s="23"/>
      <c r="C92" s="21"/>
      <c r="D92" s="21"/>
      <c r="E92" s="21"/>
      <c r="F92" s="21"/>
      <c r="G92" s="21"/>
      <c r="H92" s="21"/>
      <c r="I92" s="21"/>
      <c r="J92" s="12" t="s">
        <v>21</v>
      </c>
      <c r="K92" s="11"/>
      <c r="L92" s="11">
        <v>26386</v>
      </c>
      <c r="M92" s="12" t="s">
        <v>21</v>
      </c>
      <c r="N92" s="4">
        <f t="shared" si="95"/>
        <v>0</v>
      </c>
      <c r="O92" s="4">
        <f t="shared" si="96"/>
        <v>0.79981812670506214</v>
      </c>
      <c r="P92" s="43"/>
      <c r="Q92" s="54"/>
      <c r="R92" s="44"/>
    </row>
    <row r="93" spans="2:18" s="9" customFormat="1" x14ac:dyDescent="0.2">
      <c r="B93" s="23"/>
      <c r="C93" s="21" t="s">
        <v>8</v>
      </c>
      <c r="D93" s="21"/>
      <c r="E93" s="21">
        <v>0.5</v>
      </c>
      <c r="F93" s="21">
        <v>1</v>
      </c>
      <c r="G93" s="21">
        <v>0</v>
      </c>
      <c r="H93" s="21">
        <v>0.57099999999999995</v>
      </c>
      <c r="I93" s="21">
        <v>0</v>
      </c>
      <c r="J93" s="12" t="s">
        <v>22</v>
      </c>
      <c r="K93" s="11"/>
      <c r="L93" s="11">
        <v>6604</v>
      </c>
      <c r="M93" s="12" t="s">
        <v>22</v>
      </c>
      <c r="N93" s="4">
        <f t="shared" si="95"/>
        <v>0</v>
      </c>
      <c r="O93" s="4">
        <f t="shared" si="96"/>
        <v>0.20018187329493786</v>
      </c>
      <c r="P93" s="43">
        <f t="shared" ref="P93" si="133">+L93/(L93+K93)</f>
        <v>1</v>
      </c>
      <c r="Q93" s="54">
        <f t="shared" ref="Q93" si="134">+K94/(K94+L94)</f>
        <v>0</v>
      </c>
      <c r="R93" s="44">
        <f t="shared" ref="R93" si="135">+(L93+K94)/(K93+L93+K94+L94)</f>
        <v>0.20018187329493786</v>
      </c>
    </row>
    <row r="94" spans="2:18" s="9" customFormat="1" x14ac:dyDescent="0.2">
      <c r="B94" s="23"/>
      <c r="C94" s="21"/>
      <c r="D94" s="21"/>
      <c r="E94" s="21"/>
      <c r="F94" s="21"/>
      <c r="G94" s="21"/>
      <c r="H94" s="21"/>
      <c r="I94" s="21"/>
      <c r="J94" s="12" t="s">
        <v>21</v>
      </c>
      <c r="K94" s="11"/>
      <c r="L94" s="11">
        <v>26386</v>
      </c>
      <c r="M94" s="12" t="s">
        <v>21</v>
      </c>
      <c r="N94" s="4">
        <f t="shared" si="95"/>
        <v>0</v>
      </c>
      <c r="O94" s="4">
        <f t="shared" si="96"/>
        <v>0.79981812670506214</v>
      </c>
      <c r="P94" s="43"/>
      <c r="Q94" s="54"/>
      <c r="R94" s="44"/>
    </row>
    <row r="95" spans="2:18" s="8" customFormat="1" x14ac:dyDescent="0.2">
      <c r="B95" s="23" t="s">
        <v>38</v>
      </c>
      <c r="C95" s="24" t="s">
        <v>7</v>
      </c>
      <c r="D95" s="24"/>
      <c r="E95" s="24"/>
      <c r="F95" s="24"/>
      <c r="G95" s="24"/>
      <c r="H95" s="25">
        <v>0.5</v>
      </c>
      <c r="I95" s="25"/>
      <c r="J95" s="12" t="s">
        <v>22</v>
      </c>
      <c r="K95" s="13">
        <v>3226</v>
      </c>
      <c r="L95" s="13">
        <v>3378</v>
      </c>
      <c r="M95" s="12" t="s">
        <v>22</v>
      </c>
      <c r="N95" s="4">
        <f t="shared" si="95"/>
        <v>9.7787208244922708E-2</v>
      </c>
      <c r="O95" s="4">
        <f t="shared" si="96"/>
        <v>0.10239466505001515</v>
      </c>
      <c r="P95" s="43">
        <f t="shared" ref="P95" si="136">+L95/(L95+K95)</f>
        <v>0.5115081768625076</v>
      </c>
      <c r="Q95" s="54">
        <f t="shared" ref="Q95" si="137">+K96/(K96+L96)</f>
        <v>0.50288031531872968</v>
      </c>
      <c r="R95" s="44">
        <f t="shared" ref="R95" si="138">+(L95+K96)/(K95+L95+K96+L96)</f>
        <v>0.50460745680509245</v>
      </c>
    </row>
    <row r="96" spans="2:18" s="8" customFormat="1" x14ac:dyDescent="0.2">
      <c r="B96" s="23"/>
      <c r="C96" s="24"/>
      <c r="D96" s="24"/>
      <c r="E96" s="24"/>
      <c r="F96" s="24"/>
      <c r="G96" s="24"/>
      <c r="H96" s="25"/>
      <c r="I96" s="25"/>
      <c r="J96" s="12" t="s">
        <v>21</v>
      </c>
      <c r="K96" s="12">
        <v>13269</v>
      </c>
      <c r="L96" s="12">
        <v>13117</v>
      </c>
      <c r="M96" s="12" t="s">
        <v>21</v>
      </c>
      <c r="N96" s="4">
        <f t="shared" si="95"/>
        <v>0.40221279175507729</v>
      </c>
      <c r="O96" s="4">
        <f t="shared" si="96"/>
        <v>0.39760533494998485</v>
      </c>
      <c r="P96" s="43"/>
      <c r="Q96" s="54"/>
      <c r="R96" s="44"/>
    </row>
    <row r="97" spans="2:18" s="8" customFormat="1" x14ac:dyDescent="0.2">
      <c r="B97" s="23"/>
      <c r="C97" s="24" t="s">
        <v>8</v>
      </c>
      <c r="D97" s="24"/>
      <c r="E97" s="24"/>
      <c r="F97" s="24"/>
      <c r="G97" s="24"/>
      <c r="H97" s="25">
        <v>0.5</v>
      </c>
      <c r="I97" s="25"/>
      <c r="J97" s="12" t="s">
        <v>22</v>
      </c>
      <c r="K97" s="13">
        <v>3226</v>
      </c>
      <c r="L97" s="13">
        <v>3378</v>
      </c>
      <c r="M97" s="12" t="s">
        <v>22</v>
      </c>
      <c r="N97" s="4">
        <f t="shared" si="95"/>
        <v>9.7787208244922708E-2</v>
      </c>
      <c r="O97" s="4">
        <f t="shared" si="96"/>
        <v>0.10239466505001515</v>
      </c>
      <c r="P97" s="43">
        <f t="shared" ref="P97" si="139">+L97/(L97+K97)</f>
        <v>0.5115081768625076</v>
      </c>
      <c r="Q97" s="54">
        <f t="shared" ref="Q97" si="140">+K98/(K98+L98)</f>
        <v>0.50288031531872968</v>
      </c>
      <c r="R97" s="44">
        <f t="shared" ref="R97" si="141">+(L97+K98)/(K97+L97+K98+L98)</f>
        <v>0.50460745680509245</v>
      </c>
    </row>
    <row r="98" spans="2:18" s="8" customFormat="1" x14ac:dyDescent="0.2">
      <c r="B98" s="23"/>
      <c r="C98" s="24"/>
      <c r="D98" s="24"/>
      <c r="E98" s="24"/>
      <c r="F98" s="24"/>
      <c r="G98" s="24"/>
      <c r="H98" s="25"/>
      <c r="I98" s="25"/>
      <c r="J98" s="12" t="s">
        <v>21</v>
      </c>
      <c r="K98" s="12">
        <v>13269</v>
      </c>
      <c r="L98" s="12">
        <v>13117</v>
      </c>
      <c r="M98" s="12" t="s">
        <v>21</v>
      </c>
      <c r="N98" s="4">
        <f t="shared" si="95"/>
        <v>0.40221279175507729</v>
      </c>
      <c r="O98" s="4">
        <f t="shared" si="96"/>
        <v>0.39760533494998485</v>
      </c>
      <c r="P98" s="43"/>
      <c r="Q98" s="54"/>
      <c r="R98" s="44"/>
    </row>
    <row r="99" spans="2:18" s="8" customFormat="1" x14ac:dyDescent="0.2">
      <c r="B99" s="23" t="s">
        <v>32</v>
      </c>
      <c r="C99" s="21" t="s">
        <v>7</v>
      </c>
      <c r="D99" s="21">
        <v>0.5</v>
      </c>
      <c r="E99" s="21">
        <v>0.90400000000000003</v>
      </c>
      <c r="F99" s="21">
        <v>0.84299999999999997</v>
      </c>
      <c r="G99" s="21">
        <v>0.78500000000000003</v>
      </c>
      <c r="H99" s="22">
        <v>0.81799999999999995</v>
      </c>
      <c r="I99" s="22">
        <v>0.629</v>
      </c>
      <c r="J99" s="12" t="s">
        <v>22</v>
      </c>
      <c r="K99" s="13">
        <v>5062</v>
      </c>
      <c r="L99" s="13">
        <v>1542</v>
      </c>
      <c r="M99" s="12" t="s">
        <v>22</v>
      </c>
      <c r="N99" s="4">
        <f t="shared" si="95"/>
        <v>0.15344043649590786</v>
      </c>
      <c r="O99" s="4">
        <f t="shared" si="96"/>
        <v>4.6741436799030006E-2</v>
      </c>
      <c r="P99" s="43">
        <f t="shared" ref="P99" si="142">+L99/(L99+K99)</f>
        <v>0.23349485160508782</v>
      </c>
      <c r="Q99" s="54">
        <f t="shared" ref="Q99" si="143">+K100/(K100+L100)</f>
        <v>0.15386947623739863</v>
      </c>
      <c r="R99" s="44">
        <f t="shared" ref="R99" si="144">+(L99+K100)/(K99+L99+K100+L100)</f>
        <v>0.16980903304031525</v>
      </c>
    </row>
    <row r="100" spans="2:18" s="8" customFormat="1" x14ac:dyDescent="0.2">
      <c r="B100" s="23"/>
      <c r="C100" s="21"/>
      <c r="D100" s="21"/>
      <c r="E100" s="21"/>
      <c r="F100" s="21"/>
      <c r="G100" s="21"/>
      <c r="H100" s="22"/>
      <c r="I100" s="22"/>
      <c r="J100" s="12" t="s">
        <v>21</v>
      </c>
      <c r="K100" s="12">
        <v>4060</v>
      </c>
      <c r="L100" s="12">
        <v>22326</v>
      </c>
      <c r="M100" s="12" t="s">
        <v>21</v>
      </c>
      <c r="N100" s="4">
        <f t="shared" si="95"/>
        <v>0.12306759624128524</v>
      </c>
      <c r="O100" s="4">
        <f t="shared" si="96"/>
        <v>0.67675053046377687</v>
      </c>
      <c r="P100" s="43"/>
      <c r="Q100" s="54"/>
      <c r="R100" s="44"/>
    </row>
    <row r="101" spans="2:18" s="8" customFormat="1" x14ac:dyDescent="0.2">
      <c r="B101" s="23"/>
      <c r="C101" s="21" t="s">
        <v>8</v>
      </c>
      <c r="D101" s="21"/>
      <c r="E101" s="21">
        <v>0.90700000000000003</v>
      </c>
      <c r="F101" s="21">
        <v>0.84899999999999998</v>
      </c>
      <c r="G101" s="21">
        <v>0.79500000000000004</v>
      </c>
      <c r="H101" s="22">
        <v>0.82599999999999996</v>
      </c>
      <c r="I101" s="22">
        <v>0.64400000000000002</v>
      </c>
      <c r="J101" s="12" t="s">
        <v>22</v>
      </c>
      <c r="K101" s="13">
        <v>5009</v>
      </c>
      <c r="L101" s="13">
        <v>1595</v>
      </c>
      <c r="M101" s="12" t="s">
        <v>22</v>
      </c>
      <c r="N101" s="4">
        <f t="shared" si="95"/>
        <v>0.15183388905729009</v>
      </c>
      <c r="O101" s="4">
        <f t="shared" si="96"/>
        <v>4.8347984237647773E-2</v>
      </c>
      <c r="P101" s="43">
        <f t="shared" ref="P101" si="145">+L101/(L101+K101)</f>
        <v>0.24152029073288916</v>
      </c>
      <c r="Q101" s="54">
        <f t="shared" ref="Q101" si="146">+K102/(K102+L102)</f>
        <v>0.1489805199727128</v>
      </c>
      <c r="R101" s="44">
        <f t="shared" ref="R101" si="147">+(L101+K102)/(K101+L101+K102+L102)</f>
        <v>0.16750530463776903</v>
      </c>
    </row>
    <row r="102" spans="2:18" s="8" customFormat="1" x14ac:dyDescent="0.2">
      <c r="B102" s="23"/>
      <c r="C102" s="21"/>
      <c r="D102" s="21"/>
      <c r="E102" s="21"/>
      <c r="F102" s="21"/>
      <c r="G102" s="21"/>
      <c r="H102" s="22"/>
      <c r="I102" s="22"/>
      <c r="J102" s="12" t="s">
        <v>21</v>
      </c>
      <c r="K102" s="12">
        <v>3931</v>
      </c>
      <c r="L102" s="12">
        <v>22455</v>
      </c>
      <c r="M102" s="12" t="s">
        <v>21</v>
      </c>
      <c r="N102" s="4">
        <f t="shared" si="95"/>
        <v>0.11915732040012125</v>
      </c>
      <c r="O102" s="4">
        <f t="shared" si="96"/>
        <v>0.68066080630494086</v>
      </c>
      <c r="P102" s="43"/>
      <c r="Q102" s="54"/>
      <c r="R102" s="44"/>
    </row>
    <row r="103" spans="2:18" s="8" customFormat="1" x14ac:dyDescent="0.2">
      <c r="B103" s="23" t="s">
        <v>39</v>
      </c>
      <c r="C103" s="21" t="s">
        <v>7</v>
      </c>
      <c r="D103" s="21">
        <v>0.54262270000000001</v>
      </c>
      <c r="E103" s="21"/>
      <c r="F103" s="21">
        <v>0.81200000000000006</v>
      </c>
      <c r="G103" s="21">
        <v>0.80900000000000005</v>
      </c>
      <c r="H103" s="22">
        <v>0.89400000000000002</v>
      </c>
      <c r="I103" s="22"/>
      <c r="J103" s="12" t="s">
        <v>22</v>
      </c>
      <c r="K103" s="13">
        <v>5362</v>
      </c>
      <c r="L103" s="13">
        <v>1242</v>
      </c>
      <c r="M103" s="12" t="s">
        <v>22</v>
      </c>
      <c r="N103" s="4">
        <f t="shared" si="95"/>
        <v>0.16253410124280085</v>
      </c>
      <c r="O103" s="4">
        <f t="shared" si="96"/>
        <v>3.7647772052137013E-2</v>
      </c>
      <c r="P103" s="43">
        <f t="shared" ref="P103" si="148">+L103/(L103+K103)</f>
        <v>0.18806783767413687</v>
      </c>
      <c r="Q103" s="54">
        <f t="shared" ref="Q103" si="149">+K104/(K104+L104)</f>
        <v>0.18672781020238005</v>
      </c>
      <c r="R103" s="44">
        <f t="shared" ref="R103" si="150">+(L103+K104)/(K103+L103+K104+L104)</f>
        <v>0.186996059411943</v>
      </c>
    </row>
    <row r="104" spans="2:18" s="8" customFormat="1" x14ac:dyDescent="0.2">
      <c r="B104" s="23"/>
      <c r="C104" s="21"/>
      <c r="D104" s="21"/>
      <c r="E104" s="21"/>
      <c r="F104" s="21"/>
      <c r="G104" s="21"/>
      <c r="H104" s="22"/>
      <c r="I104" s="22"/>
      <c r="J104" s="12" t="s">
        <v>21</v>
      </c>
      <c r="K104" s="12">
        <v>4927</v>
      </c>
      <c r="L104" s="12">
        <v>21459</v>
      </c>
      <c r="M104" s="12" t="s">
        <v>21</v>
      </c>
      <c r="N104" s="4">
        <f t="shared" si="95"/>
        <v>0.14934828735980601</v>
      </c>
      <c r="O104" s="4">
        <f t="shared" si="96"/>
        <v>0.65046983934525615</v>
      </c>
      <c r="P104" s="43"/>
      <c r="Q104" s="54"/>
      <c r="R104" s="44"/>
    </row>
    <row r="105" spans="2:18" s="8" customFormat="1" x14ac:dyDescent="0.2">
      <c r="B105" s="23"/>
      <c r="C105" s="21" t="s">
        <v>8</v>
      </c>
      <c r="D105" s="21">
        <v>0.55949950000000004</v>
      </c>
      <c r="E105" s="21"/>
      <c r="F105" s="21">
        <v>0.81499999999999995</v>
      </c>
      <c r="G105" s="21">
        <v>0.80200000000000005</v>
      </c>
      <c r="H105" s="22">
        <v>0.89300000000000002</v>
      </c>
      <c r="I105" s="22"/>
      <c r="J105" s="12" t="s">
        <v>22</v>
      </c>
      <c r="K105" s="13">
        <v>5409</v>
      </c>
      <c r="L105" s="13">
        <v>1195</v>
      </c>
      <c r="M105" s="12" t="s">
        <v>22</v>
      </c>
      <c r="N105" s="4">
        <f t="shared" si="95"/>
        <v>0.16395877538648077</v>
      </c>
      <c r="O105" s="4">
        <f t="shared" si="96"/>
        <v>3.6223097908457111E-2</v>
      </c>
      <c r="P105" s="43">
        <f t="shared" ref="P105" si="151">+L105/(L105+K105)</f>
        <v>0.18095093882495458</v>
      </c>
      <c r="Q105" s="54">
        <f t="shared" ref="Q105" si="152">+K106/(K106+L106)</f>
        <v>0.19347381186993101</v>
      </c>
      <c r="R105" s="44">
        <f t="shared" ref="R105" si="153">+(L105+K106)/(K105+L105+K106+L106)</f>
        <v>0.19096695968475297</v>
      </c>
    </row>
    <row r="106" spans="2:18" s="8" customFormat="1" x14ac:dyDescent="0.2">
      <c r="B106" s="23"/>
      <c r="C106" s="21"/>
      <c r="D106" s="21"/>
      <c r="E106" s="21"/>
      <c r="F106" s="21"/>
      <c r="G106" s="21"/>
      <c r="H106" s="22"/>
      <c r="I106" s="22"/>
      <c r="J106" s="12" t="s">
        <v>21</v>
      </c>
      <c r="K106" s="12">
        <v>5105</v>
      </c>
      <c r="L106" s="12">
        <v>21281</v>
      </c>
      <c r="M106" s="12" t="s">
        <v>21</v>
      </c>
      <c r="N106" s="4">
        <f t="shared" si="95"/>
        <v>0.15474386177629584</v>
      </c>
      <c r="O106" s="4">
        <f t="shared" si="96"/>
        <v>0.64507426492876629</v>
      </c>
      <c r="P106" s="43"/>
      <c r="Q106" s="54"/>
      <c r="R106" s="44"/>
    </row>
    <row r="107" spans="2:18" s="8" customFormat="1" x14ac:dyDescent="0.2">
      <c r="B107" s="6" t="s">
        <v>40</v>
      </c>
      <c r="C107" s="21" t="s">
        <v>7</v>
      </c>
      <c r="D107" s="21" t="s">
        <v>41</v>
      </c>
      <c r="E107" s="26">
        <v>0.872</v>
      </c>
      <c r="F107" s="26">
        <v>0.54600000000000004</v>
      </c>
      <c r="G107" s="26">
        <v>0.91700000000000004</v>
      </c>
      <c r="H107" s="10">
        <v>0.84199999999999997</v>
      </c>
      <c r="I107" s="10">
        <v>0.48499999999999999</v>
      </c>
      <c r="J107" s="12" t="s">
        <v>22</v>
      </c>
      <c r="K107" s="53">
        <v>1495</v>
      </c>
      <c r="L107" s="53">
        <v>3414</v>
      </c>
      <c r="M107" s="12"/>
      <c r="N107" s="4">
        <f t="shared" si="95"/>
        <v>4.5316762655350104E-2</v>
      </c>
      <c r="O107" s="4">
        <f t="shared" si="96"/>
        <v>0.10348590481964232</v>
      </c>
      <c r="P107" s="43">
        <f t="shared" ref="P107" si="154">+L107/(L107+K107)</f>
        <v>0.69545732328376453</v>
      </c>
      <c r="Q107" s="54">
        <f t="shared" ref="Q107" si="155">+K108/(K108+L108)</f>
        <v>0.88640005697802782</v>
      </c>
      <c r="R107" s="44">
        <f t="shared" ref="R107" si="156">+(L107+K108)/(K107+L107+K108+L108)</f>
        <v>0.85798726886935439</v>
      </c>
    </row>
    <row r="108" spans="2:18" s="8" customFormat="1" x14ac:dyDescent="0.2">
      <c r="B108" s="53"/>
      <c r="C108" s="21"/>
      <c r="D108" s="21"/>
      <c r="E108" s="27"/>
      <c r="F108" s="27"/>
      <c r="G108" s="27"/>
      <c r="H108" s="11"/>
      <c r="I108" s="11"/>
      <c r="J108" s="12" t="s">
        <v>21</v>
      </c>
      <c r="K108" s="53">
        <v>24891</v>
      </c>
      <c r="L108" s="53">
        <v>3190</v>
      </c>
      <c r="M108" s="11"/>
      <c r="N108" s="4">
        <f t="shared" si="95"/>
        <v>0.75450136404971202</v>
      </c>
      <c r="O108" s="4">
        <f t="shared" si="96"/>
        <v>9.6695968475295546E-2</v>
      </c>
      <c r="P108" s="43"/>
      <c r="Q108" s="54"/>
      <c r="R108" s="44"/>
    </row>
    <row r="109" spans="2:18" s="8" customFormat="1" x14ac:dyDescent="0.2">
      <c r="B109" s="53"/>
      <c r="C109" s="21" t="s">
        <v>8</v>
      </c>
      <c r="D109" s="21"/>
      <c r="E109" s="28">
        <v>0.86899999999999999</v>
      </c>
      <c r="F109" s="28">
        <v>0.53400000000000003</v>
      </c>
      <c r="G109" s="28">
        <v>0.93500000000000005</v>
      </c>
      <c r="H109" s="11">
        <v>0.85499999999999998</v>
      </c>
      <c r="I109" s="11">
        <v>0.50900000000000001</v>
      </c>
      <c r="J109" s="12" t="s">
        <v>22</v>
      </c>
      <c r="K109" s="7">
        <v>1548</v>
      </c>
      <c r="L109" s="7">
        <v>3433</v>
      </c>
      <c r="M109" s="11"/>
      <c r="N109" s="4">
        <f t="shared" si="95"/>
        <v>4.6923310093967871E-2</v>
      </c>
      <c r="O109" s="4">
        <f t="shared" si="96"/>
        <v>0.10406183692027887</v>
      </c>
      <c r="P109" s="43">
        <f t="shared" ref="P109" si="157">+L109/(L109+K109)</f>
        <v>0.68921903232282677</v>
      </c>
      <c r="Q109" s="54">
        <f t="shared" ref="Q109" si="158">+K110/(K110+L110)</f>
        <v>0.88678639008890003</v>
      </c>
      <c r="R109" s="44">
        <f t="shared" ref="R109" si="159">+(L109+K110)/(K109+L109+K110+L110)</f>
        <v>0.85695665353137318</v>
      </c>
    </row>
    <row r="110" spans="2:18" s="8" customFormat="1" x14ac:dyDescent="0.2">
      <c r="B110" s="53"/>
      <c r="C110" s="21"/>
      <c r="D110" s="21"/>
      <c r="E110" s="29"/>
      <c r="F110" s="29"/>
      <c r="G110" s="29"/>
      <c r="H110" s="11"/>
      <c r="I110" s="11"/>
      <c r="J110" s="12" t="s">
        <v>21</v>
      </c>
      <c r="K110" s="53">
        <v>24838</v>
      </c>
      <c r="L110" s="53">
        <v>3171</v>
      </c>
      <c r="M110" s="11"/>
      <c r="N110" s="4">
        <f t="shared" si="95"/>
        <v>0.75289481661109425</v>
      </c>
      <c r="O110" s="4">
        <f t="shared" si="96"/>
        <v>9.612003637465899E-2</v>
      </c>
      <c r="P110" s="43"/>
      <c r="Q110" s="54"/>
      <c r="R110" s="44"/>
    </row>
    <row r="111" spans="2:18" s="8" customFormat="1" x14ac:dyDescent="0.2">
      <c r="B111" s="53" t="s">
        <v>42</v>
      </c>
      <c r="C111" s="21" t="s">
        <v>7</v>
      </c>
      <c r="D111" s="21" t="s">
        <v>41</v>
      </c>
      <c r="E111" s="11">
        <v>0.90600000000000003</v>
      </c>
      <c r="F111" s="11">
        <v>0.57499999999999996</v>
      </c>
      <c r="G111" s="11">
        <v>0.94199999999999995</v>
      </c>
      <c r="H111" s="11">
        <v>0.86899999999999999</v>
      </c>
      <c r="I111" s="11">
        <v>0.55900000000000005</v>
      </c>
      <c r="J111" s="12" t="s">
        <v>22</v>
      </c>
      <c r="K111" s="53">
        <v>1510</v>
      </c>
      <c r="L111" s="53">
        <v>3783</v>
      </c>
      <c r="M111" s="11"/>
      <c r="N111" s="4">
        <f t="shared" si="95"/>
        <v>4.5771445892694759E-2</v>
      </c>
      <c r="O111" s="4">
        <f t="shared" si="96"/>
        <v>0.11467111245832071</v>
      </c>
      <c r="P111" s="43">
        <f t="shared" ref="P111" si="160">+L111/(L111+K111)</f>
        <v>0.71471755148309091</v>
      </c>
      <c r="Q111" s="54">
        <f t="shared" ref="Q111" si="161">+K112/(K112+L112)</f>
        <v>0.89814781384265441</v>
      </c>
      <c r="R111" s="44">
        <f t="shared" ref="R111" si="162">+(L111+K112)/(K111+L111+K112+L112)</f>
        <v>0.8687177932706881</v>
      </c>
    </row>
    <row r="112" spans="2:18" s="8" customFormat="1" x14ac:dyDescent="0.2">
      <c r="B112" s="53"/>
      <c r="C112" s="21"/>
      <c r="D112" s="21"/>
      <c r="E112" s="11"/>
      <c r="F112" s="11"/>
      <c r="G112" s="11"/>
      <c r="H112" s="11"/>
      <c r="I112" s="11"/>
      <c r="J112" s="12" t="s">
        <v>21</v>
      </c>
      <c r="K112" s="53">
        <v>24876</v>
      </c>
      <c r="L112" s="53">
        <v>2821</v>
      </c>
      <c r="M112" s="11"/>
      <c r="N112" s="4">
        <f t="shared" si="95"/>
        <v>0.75404668081236736</v>
      </c>
      <c r="O112" s="4">
        <f t="shared" si="96"/>
        <v>8.5510760836617156E-2</v>
      </c>
      <c r="P112" s="43"/>
      <c r="Q112" s="54"/>
      <c r="R112" s="44"/>
    </row>
    <row r="113" spans="2:18" s="8" customFormat="1" x14ac:dyDescent="0.2">
      <c r="B113" s="53"/>
      <c r="C113" s="21" t="s">
        <v>8</v>
      </c>
      <c r="D113" s="21"/>
      <c r="E113" s="11">
        <v>0.89800000000000002</v>
      </c>
      <c r="F113" s="11">
        <v>0.56799999999999995</v>
      </c>
      <c r="G113" s="11">
        <v>0.93899999999999995</v>
      </c>
      <c r="H113" s="11">
        <v>0.86399999999999999</v>
      </c>
      <c r="I113" s="11">
        <v>0.54500000000000004</v>
      </c>
      <c r="J113" s="12" t="s">
        <v>22</v>
      </c>
      <c r="K113" s="53">
        <v>1585</v>
      </c>
      <c r="L113" s="53">
        <v>3698</v>
      </c>
      <c r="M113" s="11"/>
      <c r="N113" s="4">
        <f t="shared" si="95"/>
        <v>4.8044862079418008E-2</v>
      </c>
      <c r="O113" s="4">
        <f t="shared" si="96"/>
        <v>0.11209457411336769</v>
      </c>
      <c r="P113" s="43">
        <f t="shared" ref="P113" si="163">+L113/(L113+K113)</f>
        <v>0.6999810713609691</v>
      </c>
      <c r="Q113" s="54">
        <f t="shared" ref="Q113" si="164">+K114/(K114+L114)</f>
        <v>0.89511675749810515</v>
      </c>
      <c r="R113" s="44">
        <f t="shared" ref="R113" si="165">+(L113+K114)/(K113+L113+K114+L114)</f>
        <v>0.86386783873901185</v>
      </c>
    </row>
    <row r="114" spans="2:18" s="8" customFormat="1" x14ac:dyDescent="0.2">
      <c r="B114" s="53"/>
      <c r="C114" s="21"/>
      <c r="D114" s="21"/>
      <c r="E114" s="11"/>
      <c r="F114" s="11"/>
      <c r="G114" s="11"/>
      <c r="H114" s="11"/>
      <c r="I114" s="11"/>
      <c r="J114" s="11" t="s">
        <v>21</v>
      </c>
      <c r="K114" s="53">
        <v>24801</v>
      </c>
      <c r="L114" s="53">
        <v>2906</v>
      </c>
      <c r="M114" s="11"/>
      <c r="N114" s="4">
        <f t="shared" si="95"/>
        <v>0.75177326462564409</v>
      </c>
      <c r="O114" s="4">
        <f t="shared" si="96"/>
        <v>8.8087299181570169E-2</v>
      </c>
      <c r="P114" s="43"/>
      <c r="Q114" s="54"/>
      <c r="R114" s="44"/>
    </row>
    <row r="115" spans="2:18" s="8" customFormat="1" x14ac:dyDescent="0.2">
      <c r="B115" s="8" t="s">
        <v>43</v>
      </c>
      <c r="C115" s="27" t="s">
        <v>7</v>
      </c>
      <c r="J115" s="9"/>
      <c r="M115" s="9"/>
      <c r="P115" s="17"/>
    </row>
    <row r="116" spans="2:18" s="8" customFormat="1" x14ac:dyDescent="0.2">
      <c r="C116" s="21"/>
      <c r="J116" s="9"/>
      <c r="M116" s="9"/>
      <c r="P116" s="17"/>
    </row>
    <row r="117" spans="2:18" s="8" customFormat="1" x14ac:dyDescent="0.2">
      <c r="C117" s="21" t="s">
        <v>8</v>
      </c>
      <c r="J117" s="9"/>
      <c r="M117" s="9"/>
      <c r="P117" s="17"/>
    </row>
    <row r="118" spans="2:18" s="8" customFormat="1" x14ac:dyDescent="0.2">
      <c r="C118" s="21"/>
      <c r="J118" s="9"/>
      <c r="M118" s="9"/>
      <c r="P118" s="17"/>
    </row>
    <row r="133" spans="2:2" x14ac:dyDescent="0.2">
      <c r="B133" s="1" t="s">
        <v>24</v>
      </c>
    </row>
  </sheetData>
  <autoFilter ref="A2:R115" xr:uid="{C288E4EF-59E1-4D2E-8BF4-6B35910487C1}"/>
  <mergeCells count="561">
    <mergeCell ref="C115:C116"/>
    <mergeCell ref="C117:C118"/>
    <mergeCell ref="E107:E108"/>
    <mergeCell ref="E109:E110"/>
    <mergeCell ref="F109:F110"/>
    <mergeCell ref="F107:F108"/>
    <mergeCell ref="G107:G108"/>
    <mergeCell ref="G109:G110"/>
    <mergeCell ref="F9:F10"/>
    <mergeCell ref="G9:G10"/>
    <mergeCell ref="H9:H10"/>
    <mergeCell ref="D9:D10"/>
    <mergeCell ref="K1:L1"/>
    <mergeCell ref="N1:O1"/>
    <mergeCell ref="G7:G8"/>
    <mergeCell ref="H7:H8"/>
    <mergeCell ref="I7:I8"/>
    <mergeCell ref="I9:I10"/>
    <mergeCell ref="D7:D8"/>
    <mergeCell ref="G5:G6"/>
    <mergeCell ref="H3:H4"/>
    <mergeCell ref="H5:H6"/>
    <mergeCell ref="I3:I4"/>
    <mergeCell ref="I5:I6"/>
    <mergeCell ref="G3:G4"/>
    <mergeCell ref="F7:F8"/>
    <mergeCell ref="C3:C4"/>
    <mergeCell ref="C5:C6"/>
    <mergeCell ref="B3:B6"/>
    <mergeCell ref="D3:D6"/>
    <mergeCell ref="E3:E4"/>
    <mergeCell ref="E5:E6"/>
    <mergeCell ref="F3:F4"/>
    <mergeCell ref="F5:F6"/>
    <mergeCell ref="B55:B58"/>
    <mergeCell ref="B63:B66"/>
    <mergeCell ref="B71:B74"/>
    <mergeCell ref="B79:B82"/>
    <mergeCell ref="B87:B90"/>
    <mergeCell ref="D19:D22"/>
    <mergeCell ref="B7:B10"/>
    <mergeCell ref="C7:C8"/>
    <mergeCell ref="E7:E8"/>
    <mergeCell ref="C9:C10"/>
    <mergeCell ref="E9:E10"/>
    <mergeCell ref="B15:B18"/>
    <mergeCell ref="C15:C16"/>
    <mergeCell ref="E15:E16"/>
    <mergeCell ref="F15:F16"/>
    <mergeCell ref="G15:G16"/>
    <mergeCell ref="H15:H16"/>
    <mergeCell ref="I15:I16"/>
    <mergeCell ref="B11:B14"/>
    <mergeCell ref="C11:C12"/>
    <mergeCell ref="C13:C14"/>
    <mergeCell ref="D11:D14"/>
    <mergeCell ref="E11:E12"/>
    <mergeCell ref="E13:E14"/>
    <mergeCell ref="F11:F12"/>
    <mergeCell ref="F13:F14"/>
    <mergeCell ref="G11:G12"/>
    <mergeCell ref="G13:G14"/>
    <mergeCell ref="C17:C18"/>
    <mergeCell ref="E17:E18"/>
    <mergeCell ref="F17:F18"/>
    <mergeCell ref="G17:G18"/>
    <mergeCell ref="H17:H18"/>
    <mergeCell ref="I17:I18"/>
    <mergeCell ref="D15:D16"/>
    <mergeCell ref="D17:D18"/>
    <mergeCell ref="H11:H12"/>
    <mergeCell ref="H13:H14"/>
    <mergeCell ref="I11:I12"/>
    <mergeCell ref="I13:I14"/>
    <mergeCell ref="G25:G26"/>
    <mergeCell ref="H25:H26"/>
    <mergeCell ref="I25:I26"/>
    <mergeCell ref="C27:C28"/>
    <mergeCell ref="C29:C30"/>
    <mergeCell ref="D27:D30"/>
    <mergeCell ref="B23:B26"/>
    <mergeCell ref="C23:C24"/>
    <mergeCell ref="D23:D24"/>
    <mergeCell ref="E23:E24"/>
    <mergeCell ref="F23:F24"/>
    <mergeCell ref="B27:B30"/>
    <mergeCell ref="B19:B22"/>
    <mergeCell ref="E19:E20"/>
    <mergeCell ref="F19:F20"/>
    <mergeCell ref="H31:H32"/>
    <mergeCell ref="I31:I32"/>
    <mergeCell ref="C33:C34"/>
    <mergeCell ref="D33:D34"/>
    <mergeCell ref="E33:E34"/>
    <mergeCell ref="F33:F34"/>
    <mergeCell ref="G33:G34"/>
    <mergeCell ref="H33:H34"/>
    <mergeCell ref="I33:I34"/>
    <mergeCell ref="C31:C32"/>
    <mergeCell ref="D31:D32"/>
    <mergeCell ref="E31:E32"/>
    <mergeCell ref="F31:F32"/>
    <mergeCell ref="G31:G32"/>
    <mergeCell ref="G23:G24"/>
    <mergeCell ref="H23:H24"/>
    <mergeCell ref="I23:I24"/>
    <mergeCell ref="C25:C26"/>
    <mergeCell ref="D25:D26"/>
    <mergeCell ref="E25:E26"/>
    <mergeCell ref="F25:F26"/>
    <mergeCell ref="G19:G20"/>
    <mergeCell ref="H19:H20"/>
    <mergeCell ref="I19:I20"/>
    <mergeCell ref="E21:E22"/>
    <mergeCell ref="F21:F22"/>
    <mergeCell ref="G21:G22"/>
    <mergeCell ref="H21:H22"/>
    <mergeCell ref="I21:I22"/>
    <mergeCell ref="C19:C20"/>
    <mergeCell ref="C21:C22"/>
    <mergeCell ref="H27:H28"/>
    <mergeCell ref="I27:I28"/>
    <mergeCell ref="H29:H30"/>
    <mergeCell ref="I29:I30"/>
    <mergeCell ref="B35:B38"/>
    <mergeCell ref="C35:C36"/>
    <mergeCell ref="C37:C38"/>
    <mergeCell ref="D35:D38"/>
    <mergeCell ref="E35:E36"/>
    <mergeCell ref="E37:E38"/>
    <mergeCell ref="F35:F36"/>
    <mergeCell ref="F37:F38"/>
    <mergeCell ref="G35:G36"/>
    <mergeCell ref="G37:G38"/>
    <mergeCell ref="H35:H36"/>
    <mergeCell ref="H37:H38"/>
    <mergeCell ref="E27:E28"/>
    <mergeCell ref="E29:E30"/>
    <mergeCell ref="F27:F28"/>
    <mergeCell ref="F29:F30"/>
    <mergeCell ref="G27:G28"/>
    <mergeCell ref="G29:G30"/>
    <mergeCell ref="B31:B34"/>
    <mergeCell ref="I35:I36"/>
    <mergeCell ref="I37:I38"/>
    <mergeCell ref="B39:B42"/>
    <mergeCell ref="C39:C40"/>
    <mergeCell ref="D39:D40"/>
    <mergeCell ref="E39:E40"/>
    <mergeCell ref="F39:F40"/>
    <mergeCell ref="G39:G40"/>
    <mergeCell ref="H39:H40"/>
    <mergeCell ref="I39:I40"/>
    <mergeCell ref="C41:C42"/>
    <mergeCell ref="D41:D42"/>
    <mergeCell ref="E41:E42"/>
    <mergeCell ref="F41:F42"/>
    <mergeCell ref="G41:G42"/>
    <mergeCell ref="H41:H42"/>
    <mergeCell ref="I41:I42"/>
    <mergeCell ref="B47:B50"/>
    <mergeCell ref="C47:C48"/>
    <mergeCell ref="D47:D48"/>
    <mergeCell ref="E47:E48"/>
    <mergeCell ref="F47:F48"/>
    <mergeCell ref="G47:G48"/>
    <mergeCell ref="H47:H48"/>
    <mergeCell ref="I47:I48"/>
    <mergeCell ref="C49:C50"/>
    <mergeCell ref="D49:D50"/>
    <mergeCell ref="E49:E50"/>
    <mergeCell ref="F49:F50"/>
    <mergeCell ref="G49:G50"/>
    <mergeCell ref="H49:H50"/>
    <mergeCell ref="I49:I50"/>
    <mergeCell ref="H55:H56"/>
    <mergeCell ref="I55:I56"/>
    <mergeCell ref="C57:C58"/>
    <mergeCell ref="D57:D58"/>
    <mergeCell ref="E57:E58"/>
    <mergeCell ref="F57:F58"/>
    <mergeCell ref="G57:G58"/>
    <mergeCell ref="H57:H58"/>
    <mergeCell ref="I57:I58"/>
    <mergeCell ref="C55:C56"/>
    <mergeCell ref="D55:D56"/>
    <mergeCell ref="E55:E56"/>
    <mergeCell ref="F55:F56"/>
    <mergeCell ref="G55:G56"/>
    <mergeCell ref="C65:C66"/>
    <mergeCell ref="D65:D66"/>
    <mergeCell ref="E65:E66"/>
    <mergeCell ref="F65:F66"/>
    <mergeCell ref="G65:G66"/>
    <mergeCell ref="H65:H66"/>
    <mergeCell ref="I65:I66"/>
    <mergeCell ref="C63:C64"/>
    <mergeCell ref="D63:D64"/>
    <mergeCell ref="E63:E64"/>
    <mergeCell ref="F63:F64"/>
    <mergeCell ref="G63:G64"/>
    <mergeCell ref="F73:F74"/>
    <mergeCell ref="G73:G74"/>
    <mergeCell ref="H73:H74"/>
    <mergeCell ref="I73:I74"/>
    <mergeCell ref="C71:C72"/>
    <mergeCell ref="D71:D72"/>
    <mergeCell ref="E71:E72"/>
    <mergeCell ref="F71:F72"/>
    <mergeCell ref="G71:G72"/>
    <mergeCell ref="G101:G102"/>
    <mergeCell ref="H101:H102"/>
    <mergeCell ref="I101:I102"/>
    <mergeCell ref="D99:D102"/>
    <mergeCell ref="B99:B102"/>
    <mergeCell ref="C99:C100"/>
    <mergeCell ref="E99:E100"/>
    <mergeCell ref="F99:F100"/>
    <mergeCell ref="H87:H88"/>
    <mergeCell ref="I87:I88"/>
    <mergeCell ref="C89:C90"/>
    <mergeCell ref="D89:D90"/>
    <mergeCell ref="E89:E90"/>
    <mergeCell ref="F89:F90"/>
    <mergeCell ref="G89:G90"/>
    <mergeCell ref="H89:H90"/>
    <mergeCell ref="I89:I90"/>
    <mergeCell ref="C87:C88"/>
    <mergeCell ref="D87:D88"/>
    <mergeCell ref="E87:E88"/>
    <mergeCell ref="F87:F88"/>
    <mergeCell ref="G87:G88"/>
    <mergeCell ref="G45:G46"/>
    <mergeCell ref="H43:H44"/>
    <mergeCell ref="H45:H46"/>
    <mergeCell ref="C43:C44"/>
    <mergeCell ref="C45:C46"/>
    <mergeCell ref="D43:D46"/>
    <mergeCell ref="E43:E44"/>
    <mergeCell ref="E45:E46"/>
    <mergeCell ref="G99:G100"/>
    <mergeCell ref="H99:H100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71:H72"/>
    <mergeCell ref="C73:C74"/>
    <mergeCell ref="B51:B54"/>
    <mergeCell ref="B59:B62"/>
    <mergeCell ref="D59:D62"/>
    <mergeCell ref="C59:C60"/>
    <mergeCell ref="C61:C62"/>
    <mergeCell ref="I43:I44"/>
    <mergeCell ref="I45:I46"/>
    <mergeCell ref="B43:B46"/>
    <mergeCell ref="D51:D54"/>
    <mergeCell ref="E51:E52"/>
    <mergeCell ref="F51:F52"/>
    <mergeCell ref="G51:G52"/>
    <mergeCell ref="H51:H52"/>
    <mergeCell ref="I51:I52"/>
    <mergeCell ref="E53:E54"/>
    <mergeCell ref="F53:F54"/>
    <mergeCell ref="G53:G54"/>
    <mergeCell ref="H53:H54"/>
    <mergeCell ref="I53:I54"/>
    <mergeCell ref="C51:C52"/>
    <mergeCell ref="C53:C54"/>
    <mergeCell ref="F43:F44"/>
    <mergeCell ref="F45:F46"/>
    <mergeCell ref="G43:G44"/>
    <mergeCell ref="H59:H60"/>
    <mergeCell ref="I59:I60"/>
    <mergeCell ref="H61:H62"/>
    <mergeCell ref="I61:I62"/>
    <mergeCell ref="B67:B70"/>
    <mergeCell ref="C67:C68"/>
    <mergeCell ref="C69:C70"/>
    <mergeCell ref="D67:D70"/>
    <mergeCell ref="E67:E68"/>
    <mergeCell ref="E69:E70"/>
    <mergeCell ref="F67:F68"/>
    <mergeCell ref="F69:F70"/>
    <mergeCell ref="G67:G68"/>
    <mergeCell ref="G69:G70"/>
    <mergeCell ref="H67:H68"/>
    <mergeCell ref="H69:H70"/>
    <mergeCell ref="E59:E60"/>
    <mergeCell ref="E61:E62"/>
    <mergeCell ref="F59:F60"/>
    <mergeCell ref="F61:F62"/>
    <mergeCell ref="G59:G60"/>
    <mergeCell ref="G61:G62"/>
    <mergeCell ref="H63:H64"/>
    <mergeCell ref="I63:I64"/>
    <mergeCell ref="B83:B86"/>
    <mergeCell ref="E83:E84"/>
    <mergeCell ref="E85:E86"/>
    <mergeCell ref="I67:I68"/>
    <mergeCell ref="I69:I70"/>
    <mergeCell ref="B75:B78"/>
    <mergeCell ref="C75:C76"/>
    <mergeCell ref="C77:C78"/>
    <mergeCell ref="D75:D78"/>
    <mergeCell ref="E75:E76"/>
    <mergeCell ref="E77:E78"/>
    <mergeCell ref="F75:F76"/>
    <mergeCell ref="F77:F78"/>
    <mergeCell ref="G75:G76"/>
    <mergeCell ref="G77:G78"/>
    <mergeCell ref="H75:H76"/>
    <mergeCell ref="H77:H78"/>
    <mergeCell ref="I75:I76"/>
    <mergeCell ref="I77:I78"/>
    <mergeCell ref="I79:I80"/>
    <mergeCell ref="I81:I82"/>
    <mergeCell ref="I71:I72"/>
    <mergeCell ref="D73:D74"/>
    <mergeCell ref="E73:E74"/>
    <mergeCell ref="F83:F84"/>
    <mergeCell ref="G83:G84"/>
    <mergeCell ref="H83:H84"/>
    <mergeCell ref="I83:I84"/>
    <mergeCell ref="F85:F86"/>
    <mergeCell ref="G85:G86"/>
    <mergeCell ref="H85:H86"/>
    <mergeCell ref="I85:I86"/>
    <mergeCell ref="C83:C84"/>
    <mergeCell ref="C85:C86"/>
    <mergeCell ref="D83:D86"/>
    <mergeCell ref="I91:I92"/>
    <mergeCell ref="F93:F94"/>
    <mergeCell ref="G93:G94"/>
    <mergeCell ref="H93:H94"/>
    <mergeCell ref="I93:I94"/>
    <mergeCell ref="B91:B94"/>
    <mergeCell ref="C91:C92"/>
    <mergeCell ref="C93:C94"/>
    <mergeCell ref="E91:E92"/>
    <mergeCell ref="E93:E94"/>
    <mergeCell ref="D91:D94"/>
    <mergeCell ref="B103:B106"/>
    <mergeCell ref="C103:C104"/>
    <mergeCell ref="D103:D104"/>
    <mergeCell ref="E103:E104"/>
    <mergeCell ref="F103:F104"/>
    <mergeCell ref="G95:G96"/>
    <mergeCell ref="H95:H96"/>
    <mergeCell ref="I95:I96"/>
    <mergeCell ref="C97:C98"/>
    <mergeCell ref="D97:D98"/>
    <mergeCell ref="E97:E98"/>
    <mergeCell ref="F97:F98"/>
    <mergeCell ref="G97:G98"/>
    <mergeCell ref="H97:H98"/>
    <mergeCell ref="I97:I98"/>
    <mergeCell ref="B95:B98"/>
    <mergeCell ref="C95:C96"/>
    <mergeCell ref="D95:D96"/>
    <mergeCell ref="E95:E96"/>
    <mergeCell ref="F95:F96"/>
    <mergeCell ref="I99:I100"/>
    <mergeCell ref="C101:C102"/>
    <mergeCell ref="E101:E102"/>
    <mergeCell ref="F101:F102"/>
    <mergeCell ref="P3:P4"/>
    <mergeCell ref="P5:P6"/>
    <mergeCell ref="P7:P8"/>
    <mergeCell ref="P9:P10"/>
    <mergeCell ref="P11:P12"/>
    <mergeCell ref="C107:C108"/>
    <mergeCell ref="C109:C110"/>
    <mergeCell ref="D107:D110"/>
    <mergeCell ref="D111:D114"/>
    <mergeCell ref="C111:C112"/>
    <mergeCell ref="C113:C114"/>
    <mergeCell ref="G103:G104"/>
    <mergeCell ref="H103:H104"/>
    <mergeCell ref="I103:I104"/>
    <mergeCell ref="C105:C106"/>
    <mergeCell ref="D105:D106"/>
    <mergeCell ref="E105:E106"/>
    <mergeCell ref="F105:F106"/>
    <mergeCell ref="G105:G106"/>
    <mergeCell ref="H105:H106"/>
    <mergeCell ref="I105:I106"/>
    <mergeCell ref="F91:F92"/>
    <mergeCell ref="G91:G92"/>
    <mergeCell ref="H91:H92"/>
    <mergeCell ref="P23:P24"/>
    <mergeCell ref="P25:P26"/>
    <mergeCell ref="P27:P28"/>
    <mergeCell ref="P29:P30"/>
    <mergeCell ref="P31:P32"/>
    <mergeCell ref="P13:P14"/>
    <mergeCell ref="P15:P16"/>
    <mergeCell ref="P17:P18"/>
    <mergeCell ref="P19:P20"/>
    <mergeCell ref="P21:P22"/>
    <mergeCell ref="P43:P44"/>
    <mergeCell ref="P45:P46"/>
    <mergeCell ref="P47:P48"/>
    <mergeCell ref="P49:P50"/>
    <mergeCell ref="P51:P52"/>
    <mergeCell ref="P33:P34"/>
    <mergeCell ref="P35:P36"/>
    <mergeCell ref="P37:P38"/>
    <mergeCell ref="P39:P40"/>
    <mergeCell ref="P41:P42"/>
    <mergeCell ref="P63:P64"/>
    <mergeCell ref="P65:P66"/>
    <mergeCell ref="P67:P68"/>
    <mergeCell ref="P69:P70"/>
    <mergeCell ref="P71:P72"/>
    <mergeCell ref="P53:P54"/>
    <mergeCell ref="P55:P56"/>
    <mergeCell ref="P57:P58"/>
    <mergeCell ref="P59:P60"/>
    <mergeCell ref="P61:P62"/>
    <mergeCell ref="P99:P100"/>
    <mergeCell ref="P101:P102"/>
    <mergeCell ref="P83:P84"/>
    <mergeCell ref="P85:P86"/>
    <mergeCell ref="P87:P88"/>
    <mergeCell ref="P89:P90"/>
    <mergeCell ref="P91:P92"/>
    <mergeCell ref="P73:P74"/>
    <mergeCell ref="P75:P76"/>
    <mergeCell ref="P77:P78"/>
    <mergeCell ref="P79:P80"/>
    <mergeCell ref="P81:P82"/>
    <mergeCell ref="P113:P114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P103:P104"/>
    <mergeCell ref="P105:P106"/>
    <mergeCell ref="P107:P108"/>
    <mergeCell ref="P109:P110"/>
    <mergeCell ref="P111:P112"/>
    <mergeCell ref="P93:P94"/>
    <mergeCell ref="P95:P96"/>
    <mergeCell ref="P97:P98"/>
    <mergeCell ref="Q43:Q44"/>
    <mergeCell ref="Q45:Q46"/>
    <mergeCell ref="Q47:Q48"/>
    <mergeCell ref="Q49:Q50"/>
    <mergeCell ref="Q51:Q52"/>
    <mergeCell ref="Q33:Q34"/>
    <mergeCell ref="Q35:Q36"/>
    <mergeCell ref="Q37:Q38"/>
    <mergeCell ref="Q39:Q40"/>
    <mergeCell ref="Q41:Q42"/>
    <mergeCell ref="Q63:Q64"/>
    <mergeCell ref="Q65:Q66"/>
    <mergeCell ref="Q67:Q68"/>
    <mergeCell ref="Q69:Q70"/>
    <mergeCell ref="Q71:Q72"/>
    <mergeCell ref="Q53:Q54"/>
    <mergeCell ref="Q55:Q56"/>
    <mergeCell ref="Q57:Q58"/>
    <mergeCell ref="Q59:Q60"/>
    <mergeCell ref="Q61:Q62"/>
    <mergeCell ref="Q99:Q100"/>
    <mergeCell ref="Q101:Q102"/>
    <mergeCell ref="Q83:Q84"/>
    <mergeCell ref="Q85:Q86"/>
    <mergeCell ref="Q87:Q88"/>
    <mergeCell ref="Q89:Q90"/>
    <mergeCell ref="Q91:Q92"/>
    <mergeCell ref="Q73:Q74"/>
    <mergeCell ref="Q75:Q76"/>
    <mergeCell ref="Q77:Q78"/>
    <mergeCell ref="Q79:Q80"/>
    <mergeCell ref="Q81:Q82"/>
    <mergeCell ref="Q113:Q114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Q103:Q104"/>
    <mergeCell ref="Q105:Q106"/>
    <mergeCell ref="Q107:Q108"/>
    <mergeCell ref="Q109:Q110"/>
    <mergeCell ref="Q111:Q112"/>
    <mergeCell ref="Q93:Q94"/>
    <mergeCell ref="Q95:Q96"/>
    <mergeCell ref="Q97:Q98"/>
    <mergeCell ref="R43:R44"/>
    <mergeCell ref="R45:R46"/>
    <mergeCell ref="R47:R48"/>
    <mergeCell ref="R49:R50"/>
    <mergeCell ref="R51:R52"/>
    <mergeCell ref="R33:R34"/>
    <mergeCell ref="R35:R36"/>
    <mergeCell ref="R37:R38"/>
    <mergeCell ref="R39:R40"/>
    <mergeCell ref="R41:R42"/>
    <mergeCell ref="R63:R64"/>
    <mergeCell ref="R65:R66"/>
    <mergeCell ref="R67:R68"/>
    <mergeCell ref="R69:R70"/>
    <mergeCell ref="R71:R72"/>
    <mergeCell ref="R53:R54"/>
    <mergeCell ref="R55:R56"/>
    <mergeCell ref="R57:R58"/>
    <mergeCell ref="R59:R60"/>
    <mergeCell ref="R61:R62"/>
    <mergeCell ref="R83:R84"/>
    <mergeCell ref="R85:R86"/>
    <mergeCell ref="R87:R88"/>
    <mergeCell ref="R89:R90"/>
    <mergeCell ref="R91:R92"/>
    <mergeCell ref="R73:R74"/>
    <mergeCell ref="R75:R76"/>
    <mergeCell ref="R77:R78"/>
    <mergeCell ref="R79:R80"/>
    <mergeCell ref="R81:R82"/>
    <mergeCell ref="R113:R114"/>
    <mergeCell ref="R103:R104"/>
    <mergeCell ref="R105:R106"/>
    <mergeCell ref="R107:R108"/>
    <mergeCell ref="R109:R110"/>
    <mergeCell ref="R111:R112"/>
    <mergeCell ref="R93:R94"/>
    <mergeCell ref="R95:R96"/>
    <mergeCell ref="R97:R98"/>
    <mergeCell ref="R99:R100"/>
    <mergeCell ref="R101:R10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Paola Morales Guio</dc:creator>
  <cp:lastModifiedBy>Angela Paola Morales Guio</cp:lastModifiedBy>
  <dcterms:created xsi:type="dcterms:W3CDTF">2022-07-10T22:57:53Z</dcterms:created>
  <dcterms:modified xsi:type="dcterms:W3CDTF">2022-07-12T13:00:42Z</dcterms:modified>
</cp:coreProperties>
</file>