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fig" sheetId="1" r:id="rId3"/>
    <sheet state="visible" name="Datos" sheetId="2" r:id="rId4"/>
    <sheet state="visible" name="Gráficos" sheetId="3" r:id="rId5"/>
  </sheets>
  <definedNames>
    <definedName hidden="1" localSheetId="1" name="_xlnm._FilterDatabase">Datos!$A$9:$G$17</definedName>
  </definedNames>
  <calcPr/>
</workbook>
</file>

<file path=xl/sharedStrings.xml><?xml version="1.0" encoding="utf-8"?>
<sst xmlns="http://schemas.openxmlformats.org/spreadsheetml/2006/main" count="168" uniqueCount="101">
  <si>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</si>
  <si>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</si>
  <si>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</si>
  <si>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</si>
  <si>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</si>
  <si>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</si>
  <si>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</si>
  <si>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</si>
  <si>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</si>
  <si>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</si>
  <si>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</si>
  <si>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No iniciado</t>
  </si>
  <si>
    <t>En equipo</t>
  </si>
  <si>
    <t>Codificación</t>
  </si>
  <si>
    <t>En proceso</t>
  </si>
  <si>
    <t>Paola</t>
  </si>
  <si>
    <t>Prototipado</t>
  </si>
  <si>
    <t>Finalizado</t>
  </si>
  <si>
    <t>Santiago</t>
  </si>
  <si>
    <t>Pruebas</t>
  </si>
  <si>
    <t>Sebastián</t>
  </si>
  <si>
    <t>Reunión</t>
  </si>
  <si>
    <t>Eduardo</t>
  </si>
  <si>
    <t>Investigacion</t>
  </si>
  <si>
    <t>Diseño Grafico</t>
  </si>
  <si>
    <t>SPRINT BACKLOG</t>
  </si>
  <si>
    <t>SPRINT</t>
  </si>
  <si>
    <t>INICIO</t>
  </si>
  <si>
    <t>DURACIÓN (dias)</t>
  </si>
  <si>
    <t>Tareas pendientes</t>
  </si>
  <si>
    <t>Horas de trabajo pendientes</t>
  </si>
  <si>
    <t>PILA DEL SPRINT</t>
  </si>
  <si>
    <t xml:space="preserve">                               ESFUERZO</t>
  </si>
  <si>
    <t>Backlog ID</t>
  </si>
  <si>
    <t>Tarea</t>
  </si>
  <si>
    <t>Tipo</t>
  </si>
  <si>
    <t>Estado</t>
  </si>
  <si>
    <t>Responsable</t>
  </si>
  <si>
    <t>TSK1</t>
  </si>
  <si>
    <t>Maquetación</t>
  </si>
  <si>
    <t xml:space="preserve"> </t>
  </si>
  <si>
    <t>TSK2</t>
  </si>
  <si>
    <t>Boceto de Diseño</t>
  </si>
  <si>
    <t>TSK3</t>
  </si>
  <si>
    <t>Diseño de la base de datos</t>
  </si>
  <si>
    <t>TSK4</t>
  </si>
  <si>
    <t>Creacion de base de datos</t>
  </si>
  <si>
    <t>TSK5</t>
  </si>
  <si>
    <t>Crear usuario</t>
  </si>
  <si>
    <t>TSK6</t>
  </si>
  <si>
    <t>Ingresar Usuario</t>
  </si>
  <si>
    <t>TSK7</t>
  </si>
  <si>
    <t>Autenticar Usuario</t>
  </si>
  <si>
    <t>TSK8</t>
  </si>
  <si>
    <t>Editar usuario</t>
  </si>
  <si>
    <t>TSK9</t>
  </si>
  <si>
    <t>Dar de baja a un usuario</t>
  </si>
  <si>
    <t>TSK10</t>
  </si>
  <si>
    <t>Generar perfil gastronomico del usuario</t>
  </si>
  <si>
    <t>TSK11</t>
  </si>
  <si>
    <t>Consulta según el perfil gastronomico del usuario</t>
  </si>
  <si>
    <t>TSK12</t>
  </si>
  <si>
    <t>Crear administrador</t>
  </si>
  <si>
    <t>TSK13</t>
  </si>
  <si>
    <t>Agregar restaurante (administrador)</t>
  </si>
  <si>
    <t>TSK14</t>
  </si>
  <si>
    <t>Editar restaurante (administrador)</t>
  </si>
  <si>
    <t>TSK15</t>
  </si>
  <si>
    <t>Lógica de consultar restaurante (administrador)</t>
  </si>
  <si>
    <t>TSK16</t>
  </si>
  <si>
    <t>Dar de baja a restaurante (administrador)</t>
  </si>
  <si>
    <t>TSK17</t>
  </si>
  <si>
    <t>Restringir publicacion por ubicación</t>
  </si>
  <si>
    <t>TSK18</t>
  </si>
  <si>
    <t>Crear publicacion</t>
  </si>
  <si>
    <t>TSK19</t>
  </si>
  <si>
    <t>Agregar foto a una publicacion</t>
  </si>
  <si>
    <t>TSK20</t>
  </si>
  <si>
    <t>Crear experiencia para un restaurante</t>
  </si>
  <si>
    <t>TSK21</t>
  </si>
  <si>
    <t>Clasificar experiencia de un restaurante</t>
  </si>
  <si>
    <t>TSK22</t>
  </si>
  <si>
    <t>Consultar experiencia para un restaurante por relevancia del usuario</t>
  </si>
  <si>
    <t>TSK23</t>
  </si>
  <si>
    <t>Consultar restaurante (usuario)</t>
  </si>
  <si>
    <t>TSK24</t>
  </si>
  <si>
    <t>Crear calificacion para un restaurante</t>
  </si>
  <si>
    <t>TSK25</t>
  </si>
  <si>
    <t>Consultar restaurantes cercanos por geolocalizacion</t>
  </si>
  <si>
    <t>TSK26</t>
  </si>
  <si>
    <t>Calcular distancia aproximada del usuario a un restaurante</t>
  </si>
  <si>
    <t>TSK27</t>
  </si>
  <si>
    <t>Mostrar mapa de restaurantes cercanos</t>
  </si>
  <si>
    <t>TSK28</t>
  </si>
  <si>
    <t>Mostrar lista de restaurantes cercanos y su proximidad</t>
  </si>
  <si>
    <t>TSK29</t>
  </si>
  <si>
    <t>Diseñar interfaz</t>
  </si>
  <si>
    <t>TSK30</t>
  </si>
  <si>
    <t>TSK31</t>
  </si>
  <si>
    <t>BURNDOWN CHART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</si>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</sst>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9">
    <font>
      <sz val="10.0"/>
      <color rgb="FF000000"/>
      <name val="Arial"/>
    </font>
    <font>
      <sz val="10.0"/>
      <name val="Arial"/>
    </font>
    <font/>
    <font>
      <b/>
      <sz val="10.0"/>
      <color rgb="FF808080"/>
      <name val="Arial"/>
    </font>
    <font>
      <b/>
      <sz val="10.0"/>
      <name val="Arial"/>
    </font>
    <font>
      <b/>
      <sz val="16.0"/>
      <name val="Arial"/>
    </font>
    <font>
      <sz val="10.0"/>
      <color rgb="FF333333"/>
      <name val="Arial"/>
    </font>
    <font>
      <sz val="10.0"/>
      <color rgb="FFC0C0C0"/>
      <name val="Arial"/>
    </font>
    <font>
      <sz val="8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0">
    <border>
      <left/>
      <right/>
      <top/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right/>
      <top style="thin">
        <color rgb="FFC0C0C0"/>
      </top>
      <bottom style="thin">
        <color rgb="FF808080"/>
      </bottom>
    </border>
    <border>
      <left/>
      <right/>
      <top style="thin">
        <color rgb="FFC0C0C0"/>
      </top>
      <bottom style="thin">
        <color rgb="FF808080"/>
      </bottom>
    </border>
    <border>
      <left/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right/>
      <top style="thin">
        <color rgb="FFC0C0C0"/>
      </top>
      <bottom/>
    </border>
    <border>
      <left/>
      <right/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  <bottom/>
    </border>
    <border>
      <left style="thin">
        <color rgb="FFFFFFFF"/>
      </left>
      <right/>
      <top style="thin">
        <color rgb="FFC0C0C0"/>
      </top>
      <bottom/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top/>
      <bottom style="thin">
        <color rgb="FFC0C0C0"/>
      </bottom>
    </border>
    <border>
      <left style="thin">
        <color rgb="FFFFFFFF"/>
      </left>
      <right/>
      <top/>
      <bottom style="thin">
        <color rgb="FFC0C0C0"/>
      </bottom>
    </border>
    <border>
      <left style="thin">
        <color rgb="FF808080"/>
      </left>
      <right style="thin">
        <color rgb="FF808080"/>
      </right>
      <top/>
      <bottom/>
    </border>
    <border>
      <left style="thin">
        <color rgb="FF808080"/>
      </left>
      <right/>
      <top/>
      <bottom/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 style="thin">
        <color rgb="FF808080"/>
      </left>
      <right/>
      <top/>
      <bottom style="thin">
        <color rgb="FF80808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/>
    </border>
    <border>
      <left style="thin">
        <color rgb="FF808080"/>
      </left>
      <right/>
      <top style="thin">
        <color rgb="FF808080"/>
      </top>
      <bottom style="thin">
        <color rgb="FF808080"/>
      </bottom>
    </border>
    <border>
      <left/>
      <right/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/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right/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center"/>
    </xf>
    <xf borderId="10" fillId="0" fontId="1" numFmtId="1" xfId="0" applyAlignment="1" applyBorder="1" applyFont="1" applyNumberFormat="1">
      <alignment horizontal="center"/>
    </xf>
    <xf borderId="11" fillId="2" fontId="4" numFmtId="0" xfId="0" applyAlignment="1" applyBorder="1" applyFont="1">
      <alignment horizontal="center"/>
    </xf>
    <xf borderId="12" fillId="0" fontId="2" numFmtId="0" xfId="0" applyBorder="1" applyFont="1"/>
    <xf borderId="13" fillId="2" fontId="4" numFmtId="0" xfId="0" applyAlignment="1" applyBorder="1" applyFont="1">
      <alignment horizontal="center" vertical="center"/>
    </xf>
    <xf borderId="14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/>
    </xf>
    <xf borderId="16" fillId="2" fontId="4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0" fontId="1" numFmtId="49" xfId="0" applyBorder="1" applyFont="1" applyNumberFormat="1"/>
    <xf borderId="20" fillId="0" fontId="1" numFmtId="49" xfId="0" applyBorder="1" applyFont="1" applyNumberFormat="1"/>
    <xf borderId="19" fillId="0" fontId="1" numFmtId="165" xfId="0" applyAlignment="1" applyBorder="1" applyFont="1" applyNumberFormat="1">
      <alignment horizontal="left"/>
    </xf>
    <xf borderId="21" fillId="0" fontId="1" numFmtId="49" xfId="0" applyBorder="1" applyFont="1" applyNumberFormat="1"/>
    <xf borderId="22" fillId="0" fontId="1" numFmtId="49" xfId="0" applyBorder="1" applyFont="1" applyNumberFormat="1"/>
    <xf borderId="21" fillId="0" fontId="1" numFmtId="165" xfId="0" applyAlignment="1" applyBorder="1" applyFont="1" applyNumberFormat="1">
      <alignment horizontal="left"/>
    </xf>
    <xf borderId="0" fillId="0" fontId="1" numFmtId="164" xfId="0" applyFont="1" applyNumberFormat="1"/>
    <xf borderId="0" fillId="0" fontId="5" numFmtId="0" xfId="0" applyAlignment="1" applyFont="1">
      <alignment horizontal="center"/>
    </xf>
    <xf borderId="0" fillId="2" fontId="1" numFmtId="0" xfId="0" applyAlignment="1" applyBorder="1" applyFont="1">
      <alignment horizontal="center"/>
    </xf>
    <xf borderId="0" fillId="2" fontId="1" numFmtId="0" xfId="0" applyAlignment="1" applyBorder="1" applyFont="1">
      <alignment horizontal="center"/>
    </xf>
    <xf borderId="0" fillId="0" fontId="2" numFmtId="0" xfId="0" applyBorder="1" applyFont="1"/>
    <xf borderId="0" fillId="0" fontId="1" numFmtId="165" xfId="0" applyFont="1" applyNumberFormat="1"/>
    <xf borderId="0" fillId="3" fontId="6" numFmtId="0" xfId="0" applyAlignment="1" applyBorder="1" applyFill="1" applyFont="1">
      <alignment horizontal="center"/>
    </xf>
    <xf borderId="0" fillId="3" fontId="6" numFmtId="164" xfId="0" applyAlignment="1" applyBorder="1" applyFont="1" applyNumberFormat="1">
      <alignment horizontal="center"/>
    </xf>
    <xf borderId="0" fillId="3" fontId="6" numFmtId="1" xfId="0" applyAlignment="1" applyBorder="1" applyFont="1" applyNumberFormat="1">
      <alignment horizontal="center"/>
    </xf>
    <xf borderId="23" fillId="3" fontId="6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23" fillId="3" fontId="6" numFmtId="165" xfId="0" applyAlignment="1" applyBorder="1" applyFont="1" applyNumberForma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right" vertical="center"/>
    </xf>
    <xf borderId="23" fillId="4" fontId="1" numFmtId="1" xfId="0" applyAlignment="1" applyBorder="1" applyFill="1" applyFont="1" applyNumberFormat="1">
      <alignment horizontal="right" vertical="center"/>
    </xf>
    <xf borderId="0" fillId="0" fontId="1" numFmtId="1" xfId="0" applyAlignment="1" applyFont="1" applyNumberFormat="1">
      <alignment horizontal="right" vertical="center"/>
    </xf>
    <xf borderId="0" fillId="3" fontId="7" numFmtId="49" xfId="0" applyBorder="1" applyFont="1" applyNumberFormat="1"/>
    <xf borderId="0" fillId="0" fontId="1" numFmtId="0" xfId="0" applyAlignment="1" applyFont="1">
      <alignment horizontal="right"/>
    </xf>
    <xf borderId="24" fillId="0" fontId="2" numFmtId="0" xfId="0" applyBorder="1" applyFont="1"/>
    <xf borderId="23" fillId="4" fontId="8" numFmtId="0" xfId="0" applyBorder="1" applyFont="1"/>
    <xf borderId="0" fillId="2" fontId="4" numFmtId="0" xfId="0" applyAlignment="1" applyBorder="1" applyFont="1">
      <alignment horizontal="center"/>
    </xf>
    <xf borderId="0" fillId="0" fontId="2" numFmtId="0" xfId="0" applyBorder="1" applyFont="1"/>
    <xf borderId="24" fillId="0" fontId="2" numFmtId="0" xfId="0" applyBorder="1" applyFont="1"/>
    <xf borderId="12" fillId="2" fontId="4" numFmtId="0" xfId="0" applyAlignment="1" applyBorder="1" applyFont="1">
      <alignment horizontal="left" vertical="center"/>
    </xf>
    <xf borderId="12" fillId="0" fontId="2" numFmtId="0" xfId="0" applyBorder="1" applyFont="1"/>
    <xf borderId="12" fillId="0" fontId="2" numFmtId="0" xfId="0" applyBorder="1" applyFont="1"/>
    <xf borderId="0" fillId="2" fontId="4" numFmtId="0" xfId="0" applyAlignment="1" applyBorder="1" applyFont="1">
      <alignment horizontal="center"/>
    </xf>
    <xf borderId="16" fillId="0" fontId="2" numFmtId="0" xfId="0" applyBorder="1" applyFont="1"/>
    <xf borderId="16" fillId="0" fontId="2" numFmtId="0" xfId="0" applyBorder="1" applyFont="1"/>
    <xf borderId="16" fillId="0" fontId="2" numFmtId="0" xfId="0" applyBorder="1" applyFont="1"/>
    <xf borderId="23" fillId="0" fontId="1" numFmtId="0" xfId="0" applyBorder="1" applyFont="1"/>
    <xf borderId="1" fillId="0" fontId="1" numFmtId="0" xfId="0" applyBorder="1" applyFont="1"/>
    <xf borderId="23" fillId="0" fontId="1" numFmtId="0" xfId="0" applyAlignment="1" applyBorder="1" applyFont="1">
      <alignment horizontal="center"/>
    </xf>
    <xf borderId="23" fillId="0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 wrapText="1"/>
    </xf>
    <xf borderId="2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vertical="center" wrapText="1"/>
    </xf>
    <xf borderId="1" fillId="0" fontId="1" numFmtId="0" xfId="0" applyAlignment="1" applyBorder="1" applyFont="1">
      <alignment vertical="center" wrapText="1"/>
    </xf>
    <xf borderId="12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25" fillId="2" fontId="1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2" fontId="1" numFmtId="164" xfId="0" applyAlignment="1" applyBorder="1" applyFont="1" applyNumberFormat="1">
      <alignment horizontal="center"/>
    </xf>
    <xf borderId="29" fillId="2" fontId="1" numFmtId="0" xfId="0" applyAlignment="1" applyBorder="1" applyFont="1">
      <alignment horizontal="center"/>
    </xf>
    <xf borderId="25" fillId="3" fontId="1" numFmtId="0" xfId="0" applyAlignment="1" applyBorder="1" applyFont="1">
      <alignment horizontal="center"/>
    </xf>
    <xf borderId="25" fillId="3" fontId="1" numFmtId="164" xfId="0" applyAlignment="1" applyBorder="1" applyFont="1" applyNumberFormat="1">
      <alignment horizontal="center"/>
    </xf>
    <xf borderId="25" fillId="3" fontId="1" numFmtId="1" xfId="0" applyAlignment="1" applyBorder="1" applyFont="1" applyNumberFormat="1">
      <alignment horizontal="center"/>
    </xf>
    <xf borderId="0" fillId="3" fontId="8" numFmtId="0" xfId="0" applyBorder="1" applyFont="1"/>
    <xf borderId="0" fillId="3" fontId="8" numFmtId="165" xfId="0" applyBorder="1" applyFont="1" applyNumberFormat="1"/>
    <xf borderId="0" fillId="3" fontId="8" numFmtId="49" xfId="0" applyBorder="1" applyFont="1" applyNumberFormat="1"/>
    <xf borderId="0" fillId="3" fontId="8" numFmtId="1" xfId="0" applyBorder="1" applyFont="1" applyNumberFormat="1"/>
    <xf borderId="0" fillId="0" fontId="1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/>
      <fill>
        <patternFill patternType="solid">
          <fgColor rgb="FFCCFFFF"/>
          <bgColor rgb="FFCCFFFF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CCFFCC"/>
          <bgColor rgb="FFCCFF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Gráfico de esfuerzo</a:t>
            </a:r>
          </a:p>
        </c:rich>
      </c:tx>
      <c:overlay val="0"/>
    </c:title>
    <c:plotArea>
      <c:layout>
        <c:manualLayout>
          <c:xMode val="edge"/>
          <c:yMode val="edge"/>
          <c:x val="0.11740906161577155"/>
          <c:y val="0.2423076923076923"/>
          <c:w val="0.8542521379630277"/>
          <c:h val="0.5576923076923077"/>
        </c:manualLayout>
      </c:layout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 w="25400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</c:numRef>
          </c:val>
        </c:ser>
        <c:axId val="1347272024"/>
        <c:axId val="204351708"/>
      </c:areaChart>
      <c:catAx>
        <c:axId val="134727202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4351708"/>
      </c:catAx>
      <c:valAx>
        <c:axId val="20435170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Horas de trabajo pendientes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</a:defRPr>
            </a:pPr>
          </a:p>
        </c:txPr>
        <c:crossAx val="134727202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7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Gráfico de tareas</a:t>
            </a:r>
          </a:p>
        </c:rich>
      </c:tx>
      <c:overlay val="0"/>
    </c:title>
    <c:plotArea>
      <c:layout>
        <c:manualLayout>
          <c:xMode val="edge"/>
          <c:yMode val="edge"/>
          <c:x val="0.11336047328419324"/>
          <c:y val="0.2230769230769231"/>
          <c:w val="0.8569511968507464"/>
          <c:h val="0.5538461538461539"/>
        </c:manualLayout>
      </c:layout>
      <c:lineChart>
        <c:varyColors val="0"/>
        <c:ser>
          <c:idx val="0"/>
          <c:order val="0"/>
          <c:spPr>
            <a:ln cmpd="sng" w="12700">
              <a:solidFill>
                <a:srgbClr val="3366FF"/>
              </a:solidFill>
            </a:ln>
          </c:spPr>
          <c:marker>
            <c:symbol val="circle"/>
            <c:size val="5"/>
            <c:spPr>
              <a:solidFill>
                <a:srgbClr val="3366FF"/>
              </a:solidFill>
              <a:ln cmpd="sng">
                <a:solidFill>
                  <a:srgbClr val="3366FF"/>
                </a:solidFill>
              </a:ln>
            </c:spPr>
          </c:marker>
          <c:cat>
            <c:strRef>
              <c:f>Datos!$H$5:$AE$5</c:f>
            </c:strRef>
          </c:cat>
          <c:val>
            <c:numRef>
              <c:f>Datos!$H$6:$AE$6</c:f>
            </c:numRef>
          </c:val>
          <c:smooth val="0"/>
        </c:ser>
        <c:axId val="1789034619"/>
        <c:axId val="948884672"/>
      </c:lineChart>
      <c:catAx>
        <c:axId val="178903461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48884672"/>
      </c:catAx>
      <c:valAx>
        <c:axId val="9488846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Tareas pendientes  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</a:defRPr>
            </a:pPr>
          </a:p>
        </c:txPr>
        <c:crossAx val="1789034619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7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Gráfico individual</a:t>
            </a:r>
          </a:p>
        </c:rich>
      </c:tx>
      <c:overlay val="0"/>
    </c:title>
    <c:plotArea>
      <c:layout>
        <c:manualLayout>
          <c:xMode val="edge"/>
          <c:yMode val="edge"/>
          <c:x val="0.22311857243176195"/>
          <c:y val="0.22222305369617193"/>
          <c:w val="0.7607536867251642"/>
          <c:h val="0.5823776579623816"/>
        </c:manualLayout>
      </c:layout>
      <c:lineChart>
        <c:ser>
          <c:idx val="0"/>
          <c:order val="0"/>
          <c:tx>
            <c:strRef>
              <c:f>'Gráficos'!$A$59</c:f>
            </c:strRef>
          </c:tx>
          <c:spPr>
            <a:ln cmpd="sng" w="12700">
              <a:solidFill>
                <a:srgbClr val="000080"/>
              </a:solidFill>
            </a:ln>
          </c:spPr>
          <c:marker>
            <c:symbol val="circle"/>
            <c:size val="5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'Gráficos'!$B$59:$Y$59</c:f>
            </c:numRef>
          </c:val>
          <c:smooth val="0"/>
        </c:ser>
        <c:ser>
          <c:idx val="1"/>
          <c:order val="1"/>
          <c:tx>
            <c:strRef>
              <c:f>'Gráficos'!$A$60</c:f>
            </c:strRef>
          </c:tx>
          <c:spPr>
            <a:ln cmpd="sng" w="1270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'Gráficos'!$B$60:$Y$60</c:f>
            </c:numRef>
          </c:val>
          <c:smooth val="0"/>
        </c:ser>
        <c:ser>
          <c:idx val="2"/>
          <c:order val="2"/>
          <c:tx>
            <c:strRef>
              <c:f>'Gráficos'!$A$61</c:f>
            </c:strRef>
          </c:tx>
          <c:spPr>
            <a:ln cmpd="sng" w="12700"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'Gráficos'!$B$61:$Y$61</c:f>
            </c:numRef>
          </c:val>
          <c:smooth val="0"/>
        </c:ser>
        <c:ser>
          <c:idx val="3"/>
          <c:order val="3"/>
          <c:tx>
            <c:strRef>
              <c:f>'Gráficos'!$A$62</c:f>
            </c:strRef>
          </c:tx>
          <c:spPr>
            <a:ln cmpd="sng" w="12700">
              <a:solidFill>
                <a:srgbClr val="00FFFF"/>
              </a:solidFill>
            </a:ln>
          </c:spPr>
          <c:marker>
            <c:symbol val="circle"/>
            <c:size val="5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'Gráficos'!$B$62:$Y$62</c:f>
            </c:numRef>
          </c:val>
          <c:smooth val="0"/>
        </c:ser>
        <c:ser>
          <c:idx val="4"/>
          <c:order val="4"/>
          <c:tx>
            <c:strRef>
              <c:f>'Gráficos'!$A$63</c:f>
            </c:strRef>
          </c:tx>
          <c:spPr>
            <a:ln cmpd="sng" w="12700">
              <a:solidFill>
                <a:srgbClr val="800080"/>
              </a:solidFill>
            </a:ln>
          </c:spPr>
          <c:marker>
            <c:symbol val="circle"/>
            <c:size val="5"/>
            <c:spPr>
              <a:solidFill>
                <a:srgbClr val="800080"/>
              </a:solidFill>
              <a:ln cmpd="sng">
                <a:solidFill>
                  <a:srgbClr val="800080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'Gráficos'!$B$63:$Y$63</c:f>
            </c:numRef>
          </c:val>
          <c:smooth val="0"/>
        </c:ser>
        <c:ser>
          <c:idx val="5"/>
          <c:order val="5"/>
          <c:tx>
            <c:strRef>
              <c:f>'Gráficos'!$A$64</c:f>
            </c:strRef>
          </c:tx>
          <c:spPr>
            <a:ln cmpd="sng" w="12700">
              <a:solidFill>
                <a:srgbClr val="800000"/>
              </a:solidFill>
            </a:ln>
          </c:spPr>
          <c:marker>
            <c:symbol val="circle"/>
            <c:size val="5"/>
            <c:spPr>
              <a:solidFill>
                <a:srgbClr val="800000"/>
              </a:solidFill>
              <a:ln cmpd="sng">
                <a:solidFill>
                  <a:srgbClr val="800000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'Gráficos'!$B$64:$Y$64</c:f>
            </c:numRef>
          </c:val>
          <c:smooth val="0"/>
        </c:ser>
        <c:ser>
          <c:idx val="6"/>
          <c:order val="6"/>
          <c:tx>
            <c:strRef>
              <c:f>'Gráficos'!$A$65</c:f>
            </c:strRef>
          </c:tx>
          <c:spPr>
            <a:ln cmpd="sng" w="12700">
              <a:solidFill>
                <a:srgbClr val="008080"/>
              </a:solidFill>
            </a:ln>
          </c:spPr>
          <c:marker>
            <c:symbol val="circle"/>
            <c:size val="5"/>
            <c:spPr>
              <a:solidFill>
                <a:srgbClr val="008080"/>
              </a:solidFill>
              <a:ln cmpd="sng">
                <a:solidFill>
                  <a:srgbClr val="008080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'Gráficos'!$B$65:$Y$65</c:f>
            </c:numRef>
          </c:val>
          <c:smooth val="0"/>
        </c:ser>
        <c:ser>
          <c:idx val="7"/>
          <c:order val="7"/>
          <c:tx>
            <c:strRef>
              <c:f>'Gráficos'!$A$66</c:f>
            </c:strRef>
          </c:tx>
          <c:spPr>
            <a:ln cmpd="sng" w="127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'Gráficos'!$B$66:$Y$66</c:f>
            </c:numRef>
          </c:val>
          <c:smooth val="0"/>
        </c:ser>
        <c:ser>
          <c:idx val="8"/>
          <c:order val="8"/>
          <c:tx>
            <c:strRef>
              <c:f>'Gráficos'!$A$67</c:f>
            </c:strRef>
          </c:tx>
          <c:spPr>
            <a:ln cmpd="sng" w="12700">
              <a:solidFill>
                <a:srgbClr val="00CCFF"/>
              </a:solidFill>
            </a:ln>
          </c:spPr>
          <c:marker>
            <c:symbol val="circle"/>
            <c:size val="5"/>
            <c:spPr>
              <a:solidFill>
                <a:srgbClr val="00CCFF"/>
              </a:solidFill>
              <a:ln cmpd="sng">
                <a:solidFill>
                  <a:srgbClr val="00CCFF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'Gráficos'!$B$67:$Y$67</c:f>
            </c:numRef>
          </c:val>
          <c:smooth val="0"/>
        </c:ser>
        <c:ser>
          <c:idx val="9"/>
          <c:order val="9"/>
          <c:tx>
            <c:strRef>
              <c:f>'Gráficos'!$A$68</c:f>
            </c:strRef>
          </c:tx>
          <c:spPr>
            <a:ln cmpd="sng" w="12700">
              <a:solidFill>
                <a:srgbClr val="CCFFCC"/>
              </a:solidFill>
            </a:ln>
          </c:spPr>
          <c:marker>
            <c:symbol val="circle"/>
            <c:size val="5"/>
            <c:spPr>
              <a:solidFill>
                <a:srgbClr val="CCFFCC"/>
              </a:solidFill>
              <a:ln cmpd="sng">
                <a:solidFill>
                  <a:srgbClr val="CCFFCC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'Gráficos'!$B$68:$Y$68</c:f>
            </c:numRef>
          </c:val>
          <c:smooth val="0"/>
        </c:ser>
        <c:ser>
          <c:idx val="10"/>
          <c:order val="10"/>
          <c:tx>
            <c:strRef>
              <c:f>'Gráficos'!$A$69</c:f>
            </c:strRef>
          </c:tx>
          <c:spPr>
            <a:ln cmpd="sng" w="12700">
              <a:solidFill>
                <a:srgbClr val="CCFFFF"/>
              </a:solidFill>
            </a:ln>
          </c:spPr>
          <c:marker>
            <c:symbol val="circle"/>
            <c:size val="5"/>
            <c:spPr>
              <a:solidFill>
                <a:srgbClr val="CCFFFF"/>
              </a:solidFill>
              <a:ln cmpd="sng">
                <a:solidFill>
                  <a:srgbClr val="CCFFFF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'Gráficos'!$B$69:$Y$69</c:f>
            </c:numRef>
          </c:val>
          <c:smooth val="0"/>
        </c:ser>
        <c:ser>
          <c:idx val="11"/>
          <c:order val="11"/>
          <c:tx>
            <c:strRef>
              <c:f>'Gráficos'!$A$70</c:f>
            </c:strRef>
          </c:tx>
          <c:spPr>
            <a:ln cmpd="sng" w="12700">
              <a:solidFill>
                <a:srgbClr val="FFFF99"/>
              </a:solidFill>
            </a:ln>
          </c:spPr>
          <c:marker>
            <c:symbol val="circle"/>
            <c:size val="5"/>
            <c:spPr>
              <a:solidFill>
                <a:srgbClr val="FFFF99"/>
              </a:solidFill>
              <a:ln cmpd="sng">
                <a:solidFill>
                  <a:srgbClr val="FFFF99"/>
                </a:solidFill>
              </a:ln>
            </c:spPr>
          </c:marker>
          <c:cat>
            <c:strRef>
              <c:f>'Gráficos'!$B$58:$Y$58</c:f>
            </c:strRef>
          </c:cat>
          <c:val>
            <c:numRef>
              <c:f>'Gráficos'!$B$70:$Y$70</c:f>
            </c:numRef>
          </c:val>
          <c:smooth val="0"/>
        </c:ser>
        <c:axId val="1224089376"/>
        <c:axId val="1157555232"/>
      </c:lineChart>
      <c:catAx>
        <c:axId val="122408937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157555232"/>
      </c:catAx>
      <c:valAx>
        <c:axId val="11575552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Horas pendientes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22408937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700">
              <a:solidFill>
                <a:srgbClr val="000000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695325</xdr:colOff>
      <xdr:row>5</xdr:row>
      <xdr:rowOff>0</xdr:rowOff>
    </xdr:from>
    <xdr:to>
      <xdr:col>23</xdr:col>
      <xdr:colOff>85725</xdr:colOff>
      <xdr:row>20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723900</xdr:colOff>
      <xdr:row>21</xdr:row>
      <xdr:rowOff>0</xdr:rowOff>
    </xdr:from>
    <xdr:to>
      <xdr:col>23</xdr:col>
      <xdr:colOff>114300</xdr:colOff>
      <xdr:row>36</xdr:row>
      <xdr:rowOff>38100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733425</xdr:colOff>
      <xdr:row>37</xdr:row>
      <xdr:rowOff>85725</xdr:rowOff>
    </xdr:from>
    <xdr:to>
      <xdr:col>23</xdr:col>
      <xdr:colOff>161925</xdr:colOff>
      <xdr:row>53</xdr:row>
      <xdr:rowOff>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showGridLines="0" workbookViewId="0"/>
  </sheetViews>
  <sheetFormatPr customHeight="1" defaultColWidth="17.29" defaultRowHeight="15.0"/>
  <cols>
    <col customWidth="1" min="1" max="4" width="15.71"/>
    <col customWidth="1" min="5" max="14" width="10.71"/>
  </cols>
  <sheetData>
    <row r="1" ht="12.7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 t="s">
        <v>0</v>
      </c>
      <c r="B5" s="4"/>
      <c r="C5" s="4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6"/>
      <c r="B6" s="7"/>
      <c r="C6" s="7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/>
      <c r="B7" s="1"/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9" t="s">
        <v>1</v>
      </c>
      <c r="B8" s="10" t="s">
        <v>2</v>
      </c>
      <c r="C8" s="10" t="s">
        <v>3</v>
      </c>
      <c r="D8" s="11" t="s">
        <v>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2">
        <v>1.0</v>
      </c>
      <c r="B9" s="13">
        <v>42798.0</v>
      </c>
      <c r="C9" s="14">
        <v>15.0</v>
      </c>
      <c r="D9" s="12">
        <v>4.0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1"/>
      <c r="C10" s="1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/>
      <c r="B11" s="1"/>
      <c r="C11" s="1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5" t="s">
        <v>5</v>
      </c>
      <c r="B12" s="16"/>
      <c r="C12" s="17" t="s">
        <v>6</v>
      </c>
      <c r="D12" s="18" t="s">
        <v>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9" t="s">
        <v>8</v>
      </c>
      <c r="B13" s="20" t="s">
        <v>9</v>
      </c>
      <c r="C13" s="21"/>
      <c r="D13" s="2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3" t="s">
        <v>10</v>
      </c>
      <c r="B14" s="24" t="s">
        <v>11</v>
      </c>
      <c r="C14" s="23" t="s">
        <v>12</v>
      </c>
      <c r="D14" s="2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3" t="s">
        <v>13</v>
      </c>
      <c r="B15" s="24" t="s">
        <v>14</v>
      </c>
      <c r="C15" s="23" t="s">
        <v>15</v>
      </c>
      <c r="D15" s="2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3" t="s">
        <v>16</v>
      </c>
      <c r="B16" s="24" t="s">
        <v>17</v>
      </c>
      <c r="C16" s="23" t="s">
        <v>18</v>
      </c>
      <c r="D16" s="2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3" t="s">
        <v>19</v>
      </c>
      <c r="B17" s="24"/>
      <c r="C17" s="23" t="s">
        <v>20</v>
      </c>
      <c r="D17" s="2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3" t="s">
        <v>21</v>
      </c>
      <c r="B18" s="24"/>
      <c r="C18" s="23" t="s">
        <v>22</v>
      </c>
      <c r="D18" s="2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3" t="s">
        <v>23</v>
      </c>
      <c r="B19" s="24"/>
      <c r="C19" s="23"/>
      <c r="D19" s="2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3" t="s">
        <v>24</v>
      </c>
      <c r="B20" s="24"/>
      <c r="C20" s="23"/>
      <c r="D20" s="2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3"/>
      <c r="B21" s="24"/>
      <c r="C21" s="23"/>
      <c r="D21" s="2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3"/>
      <c r="B22" s="24"/>
      <c r="C22" s="23"/>
      <c r="D22" s="2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3"/>
      <c r="B23" s="24"/>
      <c r="C23" s="23"/>
      <c r="D23" s="2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3"/>
      <c r="B24" s="24"/>
      <c r="C24" s="23"/>
      <c r="D24" s="2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6"/>
      <c r="B25" s="27"/>
      <c r="C25" s="26"/>
      <c r="D25" s="2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1"/>
      <c r="C31" s="1"/>
      <c r="D31" s="1"/>
      <c r="E31" s="2"/>
      <c r="F31" s="2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1"/>
      <c r="C32" s="1"/>
      <c r="D32" s="1"/>
      <c r="E32" s="2"/>
      <c r="F32" s="2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1"/>
      <c r="C33" s="1"/>
      <c r="D33" s="1"/>
      <c r="E33" s="2"/>
      <c r="F33" s="29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2:B12"/>
    <mergeCell ref="C12:C13"/>
    <mergeCell ref="D12:D13"/>
    <mergeCell ref="A5:D5"/>
    <mergeCell ref="A6:D6"/>
  </mergeCells>
  <dataValidations>
    <dataValidation type="decimal" operator="greaterThanOrEqual" allowBlank="1" showInputMessage="1" showErrorMessage="1" prompt="Valor incorrecto - Debe ser un valor entero mayor de 0" sqref="A9">
      <formula1>1.0</formula1>
    </dataValidation>
    <dataValidation type="decimal" allowBlank="1" showInputMessage="1" showErrorMessage="1" prompt="Valor incorrecto - Duración mínima 3, máxima 24 (días laborables)" sqref="C9">
      <formula1>3.0</formula1>
      <formula2>24.0</formula2>
    </dataValidation>
    <dataValidation type="date" operator="greaterThanOrEqual" allowBlank="1" showInputMessage="1" showErrorMessage="1" prompt="Valir incorrecto - El valor debe ser una fecha" sqref="B9">
      <formula1>1.0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7.29" defaultRowHeight="15.0"/>
  <cols>
    <col customWidth="1" min="1" max="1" width="13.43"/>
    <col customWidth="1" min="2" max="3" width="10.14"/>
    <col customWidth="1" min="4" max="4" width="15.86"/>
    <col customWidth="1" min="5" max="5" width="13.14"/>
    <col customWidth="1" min="6" max="6" width="12.57"/>
    <col customWidth="1" min="7" max="7" width="14.71"/>
    <col customWidth="1" min="8" max="8" width="6.57"/>
    <col customWidth="1" min="9" max="9" width="7.43"/>
    <col customWidth="1" min="10" max="10" width="6.14"/>
    <col customWidth="1" min="11" max="11" width="5.57"/>
    <col customWidth="1" min="12" max="12" width="5.86"/>
    <col customWidth="1" min="13" max="13" width="5.57"/>
    <col customWidth="1" min="14" max="14" width="6.57"/>
    <col customWidth="1" min="15" max="15" width="6.29"/>
    <col customWidth="1" min="16" max="16" width="6.0"/>
    <col customWidth="1" min="17" max="17" width="5.29"/>
    <col customWidth="1" min="18" max="18" width="5.71"/>
    <col customWidth="1" min="19" max="19" width="5.43"/>
    <col customWidth="1" min="20" max="20" width="6.14"/>
    <col customWidth="1" min="21" max="32" width="4.29"/>
    <col customWidth="1" min="33" max="38" width="10.71"/>
    <col customWidth="1" hidden="1" min="39" max="41"/>
  </cols>
  <sheetData>
    <row r="1" ht="20.25" customHeight="1">
      <c r="A1" s="30" t="s">
        <v>25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2"/>
      <c r="AJ1" s="2"/>
      <c r="AK1" s="2"/>
      <c r="AL1" s="2"/>
      <c r="AM1" s="1"/>
      <c r="AN1" s="1"/>
      <c r="AO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  <c r="AH2" s="2"/>
      <c r="AI2" s="2"/>
      <c r="AJ2" s="2"/>
      <c r="AK2" s="2"/>
      <c r="AL2" s="2"/>
      <c r="AM2" s="1"/>
      <c r="AN2" s="1"/>
      <c r="AO2" s="1"/>
    </row>
    <row r="3" ht="12.75" customHeight="1">
      <c r="A3" s="1"/>
      <c r="B3" s="1"/>
      <c r="C3" s="31" t="s">
        <v>26</v>
      </c>
      <c r="D3" s="31" t="s">
        <v>27</v>
      </c>
      <c r="E3" s="32" t="s">
        <v>28</v>
      </c>
      <c r="F3" s="33"/>
      <c r="G3" s="1"/>
      <c r="H3" s="1"/>
      <c r="I3" s="3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  <c r="AH3" s="2"/>
      <c r="AI3" s="2"/>
      <c r="AJ3" s="2"/>
      <c r="AK3" s="2"/>
      <c r="AL3" s="2"/>
      <c r="AM3" s="1"/>
      <c r="AN3" s="1"/>
      <c r="AO3" s="1"/>
    </row>
    <row r="4" ht="12.75" customHeight="1">
      <c r="A4" s="1"/>
      <c r="B4" s="1"/>
      <c r="C4" s="35" t="str">
        <f>Config!A9</f>
        <v>1</v>
      </c>
      <c r="D4" s="36" t="str">
        <f>Config!B9</f>
        <v>4-Mar-17</v>
      </c>
      <c r="E4" s="37" t="str">
        <f>Config!C9</f>
        <v>15</v>
      </c>
      <c r="F4" s="33"/>
      <c r="G4" s="1"/>
      <c r="H4" s="38" t="str">
        <f t="shared" ref="H4:AE4" si="1">IF(H5=""," ",CHOOSE(WEEKDAY(H5,2),"L","M","X","J","V","S","D"))</f>
        <v>S</v>
      </c>
      <c r="I4" s="38" t="str">
        <f t="shared" si="1"/>
        <v>L</v>
      </c>
      <c r="J4" s="38" t="str">
        <f t="shared" si="1"/>
        <v>M</v>
      </c>
      <c r="K4" s="38" t="str">
        <f t="shared" si="1"/>
        <v>X</v>
      </c>
      <c r="L4" s="38" t="str">
        <f t="shared" si="1"/>
        <v>J</v>
      </c>
      <c r="M4" s="38" t="str">
        <f t="shared" si="1"/>
        <v>V</v>
      </c>
      <c r="N4" s="38" t="str">
        <f t="shared" si="1"/>
        <v>L</v>
      </c>
      <c r="O4" s="38" t="str">
        <f t="shared" si="1"/>
        <v>M</v>
      </c>
      <c r="P4" s="38" t="str">
        <f t="shared" si="1"/>
        <v>X</v>
      </c>
      <c r="Q4" s="38" t="str">
        <f t="shared" si="1"/>
        <v>J</v>
      </c>
      <c r="R4" s="38" t="str">
        <f t="shared" si="1"/>
        <v>V</v>
      </c>
      <c r="S4" s="38" t="str">
        <f t="shared" si="1"/>
        <v>L</v>
      </c>
      <c r="T4" s="38" t="str">
        <f t="shared" si="1"/>
        <v>M</v>
      </c>
      <c r="U4" s="38" t="str">
        <f t="shared" si="1"/>
        <v>X</v>
      </c>
      <c r="V4" s="38" t="str">
        <f t="shared" si="1"/>
        <v>J</v>
      </c>
      <c r="W4" s="38" t="str">
        <f t="shared" si="1"/>
        <v> </v>
      </c>
      <c r="X4" s="38" t="str">
        <f t="shared" si="1"/>
        <v> </v>
      </c>
      <c r="Y4" s="38" t="str">
        <f t="shared" si="1"/>
        <v> </v>
      </c>
      <c r="Z4" s="38" t="str">
        <f t="shared" si="1"/>
        <v> </v>
      </c>
      <c r="AA4" s="38" t="str">
        <f t="shared" si="1"/>
        <v> </v>
      </c>
      <c r="AB4" s="38" t="str">
        <f t="shared" si="1"/>
        <v> </v>
      </c>
      <c r="AC4" s="38" t="str">
        <f t="shared" si="1"/>
        <v> </v>
      </c>
      <c r="AD4" s="38" t="str">
        <f t="shared" si="1"/>
        <v> </v>
      </c>
      <c r="AE4" s="38" t="str">
        <f t="shared" si="1"/>
        <v> </v>
      </c>
      <c r="AF4" s="39"/>
      <c r="AG4" s="2"/>
      <c r="AH4" s="2"/>
      <c r="AI4" s="2"/>
      <c r="AJ4" s="2"/>
      <c r="AK4" s="2"/>
      <c r="AL4" s="2"/>
      <c r="AM4" s="1"/>
      <c r="AN4" s="1"/>
      <c r="AO4" s="1"/>
    </row>
    <row r="5" ht="33.0" customHeight="1">
      <c r="A5" s="40"/>
      <c r="B5" s="40"/>
      <c r="C5" s="40"/>
      <c r="D5" s="40"/>
      <c r="E5" s="40"/>
      <c r="F5" s="40"/>
      <c r="G5" s="40"/>
      <c r="H5" s="41" t="str">
        <f>Config!B9</f>
        <v>4-Mar</v>
      </c>
      <c r="I5" s="41" t="str">
        <f>IF(AND(H5&lt;WORKDAY($D$4,$E$4)-1,H5&lt;&gt;0),WORKDAY(H5,1,Config!$D$14:$D$25),"")</f>
        <v>6-Mar</v>
      </c>
      <c r="J5" s="41" t="str">
        <f>IF(AND(I5&lt;WORKDAY($D$4,$E$4)-1,I5&lt;&gt;0),WORKDAY(I5,1,Config!$D$14:$D$25),"")</f>
        <v>7-Mar</v>
      </c>
      <c r="K5" s="41" t="str">
        <f>IF(AND(J5&lt;WORKDAY($D$4,$E$4)-1,J5&lt;&gt;0),WORKDAY(J5,1,Config!$D$14:$D$25),"")</f>
        <v>8-Mar</v>
      </c>
      <c r="L5" s="41" t="str">
        <f>IF(AND(K5&lt;WORKDAY($D$4,$E$4)-1,K5&lt;&gt;0),WORKDAY(K5,1,Config!$D$14:$D$25),"")</f>
        <v>9-Mar</v>
      </c>
      <c r="M5" s="41" t="str">
        <f>IF(AND(L5&lt;WORKDAY($D$4,$E$4)-1,L5&lt;&gt;0),WORKDAY(L5,1,Config!$D$14:$D$25),"")</f>
        <v>10-Mar</v>
      </c>
      <c r="N5" s="41" t="str">
        <f>IF(AND(M5&lt;WORKDAY($D$4,$E$4)-1,M5&lt;&gt;0),WORKDAY(M5,1,Config!$D$14:$D$25),"")</f>
        <v>13-Mar</v>
      </c>
      <c r="O5" s="41" t="str">
        <f>IF(AND(N5&lt;WORKDAY($D$4,$E$4)-1,N5&lt;&gt;0),WORKDAY(N5,1,Config!$D$14:$D$25),"")</f>
        <v>14-Mar</v>
      </c>
      <c r="P5" s="41" t="str">
        <f>IF(AND(O5&lt;WORKDAY($D$4,$E$4)-1,O5&lt;&gt;0),WORKDAY(O5,1,Config!$D$14:$D$25),"")</f>
        <v>15-Mar</v>
      </c>
      <c r="Q5" s="41" t="str">
        <f>IF(AND(P5&lt;WORKDAY($D$4,$E$4)-1,P5&lt;&gt;0),WORKDAY(P5,1,Config!$D$14:$D$25),"")</f>
        <v>16-Mar</v>
      </c>
      <c r="R5" s="41" t="str">
        <f>IF(AND(Q5&lt;WORKDAY($D$4,$E$4)-1,Q5&lt;&gt;0),WORKDAY(Q5,1,Config!$D$14:$D$25),"")</f>
        <v>17-Mar</v>
      </c>
      <c r="S5" s="41" t="str">
        <f>IF(AND(R5&lt;WORKDAY($D$4,$E$4)-1,R5&lt;&gt;0),WORKDAY(R5,1,Config!$D$14:$D$25),"")</f>
        <v>20-Mar</v>
      </c>
      <c r="T5" s="41" t="str">
        <f>IF(AND(S5&lt;WORKDAY($D$4,$E$4)-1,S5&lt;&gt;0),WORKDAY(S5,1,Config!$D$14:$D$25),"")</f>
        <v>21-Mar</v>
      </c>
      <c r="U5" s="41" t="str">
        <f>IF(AND(T5&lt;WORKDAY($D$4,$E$4)-1,T5&lt;&gt;0),WORKDAY(T5,1,Config!$D$14:$D$25),"")</f>
        <v>22-Mar</v>
      </c>
      <c r="V5" s="41" t="str">
        <f>IF(AND(U5&lt;WORKDAY($D$4,$E$4)-1,U5&lt;&gt;0),WORKDAY(U5,1,Config!$D$14:$D$25),"")</f>
        <v>23-Mar</v>
      </c>
      <c r="W5" s="41" t="str">
        <f>IF(AND(V5&lt;WORKDAY($D$4,$E$4)-1,V5&lt;&gt;0),WORKDAY(V5,1,Config!$D$14:$D$25),"")</f>
        <v/>
      </c>
      <c r="X5" s="41" t="str">
        <f>IF(AND(W5&lt;WORKDAY($D$4,$E$4)-1,W5&lt;&gt;0),WORKDAY(W5,1,Config!$D$14:$D$25),"")</f>
        <v/>
      </c>
      <c r="Y5" s="41" t="str">
        <f>IF(AND(X5&lt;WORKDAY($D$4,$E$4)-1,X5&lt;&gt;0),WORKDAY(X5,1,Config!$D$14:$D$25),"")</f>
        <v/>
      </c>
      <c r="Z5" s="41" t="str">
        <f>IF(AND(Y5&lt;WORKDAY($D$4,$E$4)-1,Y5&lt;&gt;0),WORKDAY(Y5,1,Config!$D$14:$D$25),"")</f>
        <v/>
      </c>
      <c r="AA5" s="41" t="str">
        <f>IF(AND(Z5&lt;WORKDAY($D$4,$E$4)-1,Z5&lt;&gt;0),WORKDAY(Z5,1,Config!$D$14:$D$25),"")</f>
        <v/>
      </c>
      <c r="AB5" s="41" t="str">
        <f>IF(AND(AA5&lt;WORKDAY($D$4,$E$4)-1,AA5&lt;&gt;0),WORKDAY(AA5,1,Config!$D$14:$D$25),"")</f>
        <v/>
      </c>
      <c r="AC5" s="41" t="str">
        <f>IF(AND(AB5&lt;WORKDAY($D$4,$E$4)-1,AB5&lt;&gt;0),WORKDAY(AB5,1,Config!$D$14:$D$25),"")</f>
        <v/>
      </c>
      <c r="AD5" s="41" t="str">
        <f>IF(AND(AC5&lt;WORKDAY($D$4,$E$4)-1,AC5&lt;&gt;0),WORKDAY(AC5,1,Config!$D$14:$D$25),"")</f>
        <v/>
      </c>
      <c r="AE5" s="41" t="str">
        <f>IF(AND(AD5&lt;WORKDAY($D$4,$E$4)-1,AD5&lt;&gt;0),WORKDAY(AD5,1,Config!$D$14:$D$25),"")</f>
        <v/>
      </c>
      <c r="AF5" s="42"/>
      <c r="AG5" s="40"/>
      <c r="AH5" s="40"/>
      <c r="AI5" s="40"/>
      <c r="AJ5" s="40"/>
      <c r="AK5" s="40"/>
      <c r="AL5" s="40"/>
      <c r="AM5" s="40"/>
      <c r="AN5" s="40"/>
      <c r="AO5" s="40"/>
    </row>
    <row r="6" ht="12.75" customHeight="1">
      <c r="A6" s="40"/>
      <c r="B6" s="40"/>
      <c r="C6" s="40"/>
      <c r="D6" s="40"/>
      <c r="E6" s="43" t="s">
        <v>29</v>
      </c>
      <c r="H6" s="44" t="str">
        <f t="shared" ref="H6:AE6" si="2">COUNTIF(H10:H999,"&gt;0")</f>
        <v>0</v>
      </c>
      <c r="I6" s="44" t="str">
        <f t="shared" si="2"/>
        <v>0</v>
      </c>
      <c r="J6" s="44" t="str">
        <f t="shared" si="2"/>
        <v>0</v>
      </c>
      <c r="K6" s="44" t="str">
        <f t="shared" si="2"/>
        <v>0</v>
      </c>
      <c r="L6" s="44" t="str">
        <f t="shared" si="2"/>
        <v>0</v>
      </c>
      <c r="M6" s="44" t="str">
        <f t="shared" si="2"/>
        <v>0</v>
      </c>
      <c r="N6" s="44" t="str">
        <f t="shared" si="2"/>
        <v>0</v>
      </c>
      <c r="O6" s="44" t="str">
        <f t="shared" si="2"/>
        <v>0</v>
      </c>
      <c r="P6" s="44" t="str">
        <f t="shared" si="2"/>
        <v>0</v>
      </c>
      <c r="Q6" s="44" t="str">
        <f t="shared" si="2"/>
        <v>0</v>
      </c>
      <c r="R6" s="44" t="str">
        <f t="shared" si="2"/>
        <v>0</v>
      </c>
      <c r="S6" s="44" t="str">
        <f t="shared" si="2"/>
        <v>0</v>
      </c>
      <c r="T6" s="44" t="str">
        <f t="shared" si="2"/>
        <v>0</v>
      </c>
      <c r="U6" s="44" t="str">
        <f t="shared" si="2"/>
        <v>0</v>
      </c>
      <c r="V6" s="44" t="str">
        <f t="shared" si="2"/>
        <v>0</v>
      </c>
      <c r="W6" s="44" t="str">
        <f t="shared" si="2"/>
        <v>0</v>
      </c>
      <c r="X6" s="44" t="str">
        <f t="shared" si="2"/>
        <v>0</v>
      </c>
      <c r="Y6" s="44" t="str">
        <f t="shared" si="2"/>
        <v>0</v>
      </c>
      <c r="Z6" s="44" t="str">
        <f t="shared" si="2"/>
        <v>0</v>
      </c>
      <c r="AA6" s="44" t="str">
        <f t="shared" si="2"/>
        <v>0</v>
      </c>
      <c r="AB6" s="44" t="str">
        <f t="shared" si="2"/>
        <v>0</v>
      </c>
      <c r="AC6" s="44" t="str">
        <f t="shared" si="2"/>
        <v>0</v>
      </c>
      <c r="AD6" s="44" t="str">
        <f t="shared" si="2"/>
        <v>0</v>
      </c>
      <c r="AE6" s="44" t="str">
        <f t="shared" si="2"/>
        <v>0</v>
      </c>
      <c r="AF6" s="45"/>
      <c r="AG6" s="40"/>
      <c r="AH6" s="40"/>
      <c r="AI6" s="40"/>
      <c r="AJ6" s="40"/>
      <c r="AK6" s="40"/>
      <c r="AL6" s="40"/>
      <c r="AM6" s="46" t="str">
        <f>Config!A14</f>
        <v>Análisis</v>
      </c>
      <c r="AN6" s="46" t="str">
        <f>Config!B14</f>
        <v>No iniciado</v>
      </c>
      <c r="AO6" s="46" t="str">
        <f>Config!C14</f>
        <v>En equipo</v>
      </c>
    </row>
    <row r="7" ht="12.75" customHeight="1">
      <c r="A7" s="1"/>
      <c r="B7" s="1"/>
      <c r="C7" s="1"/>
      <c r="D7" s="1"/>
      <c r="E7" s="47" t="s">
        <v>30</v>
      </c>
      <c r="G7" s="48"/>
      <c r="H7" s="49" t="str">
        <f t="shared" ref="H7:AE7" si="3">SUM(H9:H999)</f>
        <v>0</v>
      </c>
      <c r="I7" s="49" t="str">
        <f t="shared" si="3"/>
        <v>0</v>
      </c>
      <c r="J7" s="49" t="str">
        <f t="shared" si="3"/>
        <v>0</v>
      </c>
      <c r="K7" s="49" t="str">
        <f t="shared" si="3"/>
        <v>0</v>
      </c>
      <c r="L7" s="49" t="str">
        <f t="shared" si="3"/>
        <v>0</v>
      </c>
      <c r="M7" s="49" t="str">
        <f t="shared" si="3"/>
        <v>0</v>
      </c>
      <c r="N7" s="49" t="str">
        <f t="shared" si="3"/>
        <v>0</v>
      </c>
      <c r="O7" s="49" t="str">
        <f t="shared" si="3"/>
        <v>0</v>
      </c>
      <c r="P7" s="49" t="str">
        <f t="shared" si="3"/>
        <v>0</v>
      </c>
      <c r="Q7" s="49" t="str">
        <f t="shared" si="3"/>
        <v>0</v>
      </c>
      <c r="R7" s="49" t="str">
        <f t="shared" si="3"/>
        <v>0</v>
      </c>
      <c r="S7" s="49" t="str">
        <f t="shared" si="3"/>
        <v>0</v>
      </c>
      <c r="T7" s="49" t="str">
        <f t="shared" si="3"/>
        <v>0</v>
      </c>
      <c r="U7" s="49" t="str">
        <f t="shared" si="3"/>
        <v>0</v>
      </c>
      <c r="V7" s="49" t="str">
        <f t="shared" si="3"/>
        <v>0</v>
      </c>
      <c r="W7" s="49" t="str">
        <f t="shared" si="3"/>
        <v>0</v>
      </c>
      <c r="X7" s="49" t="str">
        <f t="shared" si="3"/>
        <v>0</v>
      </c>
      <c r="Y7" s="49" t="str">
        <f t="shared" si="3"/>
        <v>0</v>
      </c>
      <c r="Z7" s="49" t="str">
        <f t="shared" si="3"/>
        <v>0</v>
      </c>
      <c r="AA7" s="49" t="str">
        <f t="shared" si="3"/>
        <v>0</v>
      </c>
      <c r="AB7" s="49" t="str">
        <f t="shared" si="3"/>
        <v>0</v>
      </c>
      <c r="AC7" s="49" t="str">
        <f t="shared" si="3"/>
        <v>0</v>
      </c>
      <c r="AD7" s="49" t="str">
        <f t="shared" si="3"/>
        <v>0</v>
      </c>
      <c r="AE7" s="49" t="str">
        <f t="shared" si="3"/>
        <v>0</v>
      </c>
      <c r="AF7" s="1"/>
      <c r="AG7" s="2"/>
      <c r="AH7" s="2"/>
      <c r="AI7" s="2"/>
      <c r="AJ7" s="2"/>
      <c r="AK7" s="2"/>
      <c r="AL7" s="2"/>
      <c r="AM7" s="46" t="str">
        <f>Config!A15</f>
        <v>Codificación</v>
      </c>
      <c r="AN7" s="46" t="str">
        <f>Config!B15</f>
        <v>En proceso</v>
      </c>
      <c r="AO7" s="46" t="str">
        <f>Config!C15</f>
        <v>Paola</v>
      </c>
    </row>
    <row r="8" ht="12.75" customHeight="1">
      <c r="A8" s="50" t="s">
        <v>31</v>
      </c>
      <c r="B8" s="51"/>
      <c r="C8" s="51"/>
      <c r="D8" s="51"/>
      <c r="E8" s="51"/>
      <c r="F8" s="51"/>
      <c r="G8" s="52"/>
      <c r="H8" s="53" t="s">
        <v>32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5"/>
      <c r="AF8" s="1"/>
      <c r="AG8" s="2"/>
      <c r="AH8" s="2"/>
      <c r="AI8" s="2"/>
      <c r="AJ8" s="2"/>
      <c r="AK8" s="2"/>
      <c r="AL8" s="2"/>
      <c r="AM8" s="46" t="str">
        <f>Config!A16</f>
        <v>Prototipado</v>
      </c>
      <c r="AN8" s="46" t="str">
        <f>Config!B16</f>
        <v>Finalizado</v>
      </c>
      <c r="AO8" s="46" t="str">
        <f>Config!C16</f>
        <v>Santiago</v>
      </c>
    </row>
    <row r="9" ht="12.75" customHeight="1">
      <c r="A9" s="56" t="s">
        <v>33</v>
      </c>
      <c r="B9" s="50" t="s">
        <v>34</v>
      </c>
      <c r="C9" s="51"/>
      <c r="D9" s="33"/>
      <c r="E9" s="56" t="s">
        <v>35</v>
      </c>
      <c r="F9" s="56" t="s">
        <v>36</v>
      </c>
      <c r="G9" s="56" t="s">
        <v>37</v>
      </c>
      <c r="H9" s="57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9"/>
      <c r="AF9" s="1"/>
      <c r="AG9" s="2"/>
      <c r="AH9" s="2"/>
      <c r="AI9" s="2"/>
      <c r="AJ9" s="2"/>
      <c r="AK9" s="2"/>
      <c r="AL9" s="2"/>
      <c r="AM9" s="46" t="str">
        <f>Config!A17</f>
        <v>Pruebas</v>
      </c>
      <c r="AN9" s="46" t="str">
        <f>Config!B17</f>
        <v/>
      </c>
      <c r="AO9" s="46" t="str">
        <f>Config!C17</f>
        <v>Sebastián</v>
      </c>
    </row>
    <row r="10" ht="12.75" customHeight="1">
      <c r="A10" s="60" t="s">
        <v>38</v>
      </c>
      <c r="B10" s="61" t="s">
        <v>39</v>
      </c>
      <c r="C10" s="4"/>
      <c r="D10" s="5"/>
      <c r="E10" s="60" t="s">
        <v>13</v>
      </c>
      <c r="F10" s="62" t="s">
        <v>11</v>
      </c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 t="s">
        <v>40</v>
      </c>
      <c r="S10" s="60" t="s">
        <v>40</v>
      </c>
      <c r="T10" s="60" t="s">
        <v>40</v>
      </c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1"/>
      <c r="AG10" s="2"/>
      <c r="AH10" s="2"/>
      <c r="AI10" s="2"/>
      <c r="AJ10" s="2"/>
      <c r="AK10" s="2"/>
      <c r="AL10" s="2"/>
      <c r="AM10" s="46" t="str">
        <f>Config!A18</f>
        <v>Reunión</v>
      </c>
      <c r="AN10" s="46" t="str">
        <f>Config!B18</f>
        <v/>
      </c>
      <c r="AO10" s="46" t="str">
        <f>Config!C18</f>
        <v>Eduardo</v>
      </c>
    </row>
    <row r="11" ht="12.75" customHeight="1">
      <c r="A11" s="63" t="s">
        <v>41</v>
      </c>
      <c r="B11" s="64" t="s">
        <v>42</v>
      </c>
      <c r="C11" s="4"/>
      <c r="D11" s="5"/>
      <c r="E11" s="63" t="s">
        <v>13</v>
      </c>
      <c r="F11" s="65" t="s">
        <v>17</v>
      </c>
      <c r="G11" s="63" t="s">
        <v>12</v>
      </c>
      <c r="H11" s="60"/>
      <c r="I11" s="60"/>
      <c r="J11" s="60" t="s">
        <v>40</v>
      </c>
      <c r="K11" s="60" t="s">
        <v>40</v>
      </c>
      <c r="L11" s="60" t="s">
        <v>40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1"/>
      <c r="AG11" s="2"/>
      <c r="AH11" s="2"/>
      <c r="AI11" s="2"/>
      <c r="AJ11" s="2"/>
      <c r="AK11" s="2"/>
      <c r="AL11" s="2"/>
      <c r="AM11" s="46" t="str">
        <f>Config!A19</f>
        <v>Investigacion</v>
      </c>
      <c r="AN11" s="46" t="str">
        <f>Config!B19</f>
        <v/>
      </c>
      <c r="AO11" s="46" t="str">
        <f>Config!C19</f>
        <v/>
      </c>
    </row>
    <row r="12" ht="12.75" customHeight="1">
      <c r="A12" s="60" t="s">
        <v>43</v>
      </c>
      <c r="B12" s="66" t="s">
        <v>44</v>
      </c>
      <c r="C12" s="4"/>
      <c r="D12" s="5"/>
      <c r="E12" s="60" t="s">
        <v>10</v>
      </c>
      <c r="F12" s="62" t="s">
        <v>11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1"/>
      <c r="AG12" s="2"/>
      <c r="AH12" s="2"/>
      <c r="AI12" s="2"/>
      <c r="AJ12" s="2"/>
      <c r="AK12" s="2"/>
      <c r="AL12" s="2"/>
      <c r="AM12" s="46" t="str">
        <f>Config!A25</f>
        <v/>
      </c>
      <c r="AN12" s="46" t="str">
        <f>Config!B25</f>
        <v/>
      </c>
      <c r="AO12" s="46" t="str">
        <f>Config!C25</f>
        <v/>
      </c>
    </row>
    <row r="13" ht="12.75" customHeight="1">
      <c r="A13" s="60" t="s">
        <v>45</v>
      </c>
      <c r="B13" s="61" t="s">
        <v>46</v>
      </c>
      <c r="C13" s="4"/>
      <c r="D13" s="5"/>
      <c r="E13" s="60" t="s">
        <v>13</v>
      </c>
      <c r="F13" s="62" t="s">
        <v>11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1"/>
      <c r="AG13" s="2"/>
      <c r="AH13" s="2"/>
      <c r="AI13" s="2"/>
      <c r="AJ13" s="2"/>
      <c r="AK13" s="2"/>
      <c r="AL13" s="2"/>
      <c r="AM13" s="46" t="str">
        <f>Config!G14</f>
        <v/>
      </c>
      <c r="AN13" s="46" t="str">
        <f>Config!H14</f>
        <v/>
      </c>
      <c r="AO13" s="46" t="str">
        <f>Config!I14</f>
        <v/>
      </c>
    </row>
    <row r="14" ht="12.75" customHeight="1">
      <c r="A14" s="60" t="s">
        <v>47</v>
      </c>
      <c r="B14" s="61" t="s">
        <v>48</v>
      </c>
      <c r="C14" s="4"/>
      <c r="D14" s="5"/>
      <c r="E14" s="60" t="s">
        <v>13</v>
      </c>
      <c r="F14" s="62" t="s">
        <v>11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1"/>
      <c r="AG14" s="2"/>
      <c r="AH14" s="2"/>
      <c r="AI14" s="2"/>
      <c r="AJ14" s="2"/>
      <c r="AK14" s="2"/>
      <c r="AL14" s="2"/>
      <c r="AM14" s="46"/>
      <c r="AN14" s="46"/>
      <c r="AO14" s="46"/>
    </row>
    <row r="15" ht="12.75" customHeight="1">
      <c r="A15" s="60" t="s">
        <v>49</v>
      </c>
      <c r="B15" s="61" t="s">
        <v>50</v>
      </c>
      <c r="C15" s="4"/>
      <c r="D15" s="5"/>
      <c r="E15" s="60" t="s">
        <v>13</v>
      </c>
      <c r="F15" s="62" t="s">
        <v>11</v>
      </c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1"/>
      <c r="AG15" s="2"/>
      <c r="AH15" s="2"/>
      <c r="AI15" s="2"/>
      <c r="AJ15" s="2"/>
      <c r="AK15" s="2"/>
      <c r="AL15" s="2"/>
      <c r="AM15" s="1"/>
      <c r="AN15" s="1"/>
      <c r="AO15" s="1"/>
    </row>
    <row r="16" ht="12.75" customHeight="1">
      <c r="A16" s="60" t="s">
        <v>51</v>
      </c>
      <c r="B16" s="61" t="s">
        <v>52</v>
      </c>
      <c r="C16" s="4"/>
      <c r="D16" s="5"/>
      <c r="E16" s="60" t="s">
        <v>13</v>
      </c>
      <c r="F16" s="62" t="s">
        <v>11</v>
      </c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1"/>
      <c r="AG16" s="2"/>
      <c r="AH16" s="2"/>
      <c r="AI16" s="2"/>
      <c r="AJ16" s="2"/>
      <c r="AK16" s="2"/>
      <c r="AL16" s="2"/>
      <c r="AM16" s="1"/>
      <c r="AN16" s="1"/>
      <c r="AO16" s="1"/>
    </row>
    <row r="17" ht="12.75" customHeight="1">
      <c r="A17" s="60" t="s">
        <v>53</v>
      </c>
      <c r="B17" s="61" t="s">
        <v>54</v>
      </c>
      <c r="C17" s="4"/>
      <c r="D17" s="5"/>
      <c r="E17" s="60" t="s">
        <v>13</v>
      </c>
      <c r="F17" s="62" t="s">
        <v>11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1"/>
      <c r="AG17" s="2"/>
      <c r="AH17" s="2"/>
      <c r="AI17" s="2"/>
      <c r="AJ17" s="2"/>
      <c r="AK17" s="2"/>
      <c r="AL17" s="2"/>
      <c r="AM17" s="1"/>
      <c r="AN17" s="1"/>
      <c r="AO17" s="1"/>
    </row>
    <row r="18" ht="14.25" customHeight="1">
      <c r="A18" s="63" t="s">
        <v>55</v>
      </c>
      <c r="B18" s="66" t="s">
        <v>56</v>
      </c>
      <c r="C18" s="4"/>
      <c r="D18" s="5"/>
      <c r="E18" s="63" t="s">
        <v>13</v>
      </c>
      <c r="F18" s="65" t="s">
        <v>11</v>
      </c>
      <c r="G18" s="63"/>
      <c r="H18" s="63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1"/>
      <c r="AG18" s="2"/>
      <c r="AH18" s="2"/>
      <c r="AI18" s="2"/>
      <c r="AJ18" s="2"/>
      <c r="AK18" s="2"/>
      <c r="AL18" s="2"/>
      <c r="AM18" s="1"/>
      <c r="AN18" s="1"/>
      <c r="AO18" s="1"/>
    </row>
    <row r="19" ht="17.25" customHeight="1">
      <c r="A19" s="60" t="s">
        <v>57</v>
      </c>
      <c r="B19" s="67" t="s">
        <v>58</v>
      </c>
      <c r="C19" s="4"/>
      <c r="D19" s="5"/>
      <c r="E19" s="60" t="s">
        <v>13</v>
      </c>
      <c r="F19" s="62" t="s">
        <v>11</v>
      </c>
      <c r="G19" s="60"/>
      <c r="H19" s="63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1"/>
      <c r="AG19" s="2"/>
      <c r="AH19" s="2"/>
      <c r="AI19" s="2"/>
      <c r="AJ19" s="2"/>
      <c r="AK19" s="2"/>
      <c r="AL19" s="2"/>
      <c r="AM19" s="1"/>
      <c r="AN19" s="1"/>
      <c r="AO19" s="1"/>
    </row>
    <row r="20" ht="12.75" customHeight="1">
      <c r="A20" s="60" t="s">
        <v>59</v>
      </c>
      <c r="B20" s="61" t="s">
        <v>60</v>
      </c>
      <c r="C20" s="4"/>
      <c r="D20" s="5"/>
      <c r="E20" s="60" t="s">
        <v>13</v>
      </c>
      <c r="F20" s="62" t="s">
        <v>11</v>
      </c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1"/>
      <c r="AG20" s="2"/>
      <c r="AH20" s="2"/>
      <c r="AI20" s="2"/>
      <c r="AJ20" s="2"/>
      <c r="AK20" s="2"/>
      <c r="AL20" s="2"/>
      <c r="AM20" s="1"/>
      <c r="AN20" s="1"/>
      <c r="AO20" s="1"/>
    </row>
    <row r="21" ht="12.75" customHeight="1">
      <c r="A21" s="60" t="s">
        <v>61</v>
      </c>
      <c r="B21" s="61" t="s">
        <v>62</v>
      </c>
      <c r="C21" s="4"/>
      <c r="D21" s="5"/>
      <c r="E21" s="60" t="s">
        <v>13</v>
      </c>
      <c r="F21" s="62" t="s">
        <v>11</v>
      </c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1"/>
      <c r="AG21" s="2"/>
      <c r="AH21" s="2"/>
      <c r="AI21" s="2"/>
      <c r="AJ21" s="2"/>
      <c r="AK21" s="2"/>
      <c r="AL21" s="2"/>
      <c r="AM21" s="1"/>
      <c r="AN21" s="1"/>
      <c r="AO21" s="1"/>
    </row>
    <row r="22" ht="12.75" customHeight="1">
      <c r="A22" s="60" t="s">
        <v>63</v>
      </c>
      <c r="B22" s="61" t="s">
        <v>64</v>
      </c>
      <c r="C22" s="4"/>
      <c r="D22" s="5"/>
      <c r="E22" s="60" t="s">
        <v>13</v>
      </c>
      <c r="F22" s="62" t="s">
        <v>11</v>
      </c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1"/>
      <c r="AG22" s="2"/>
      <c r="AH22" s="2"/>
      <c r="AI22" s="2"/>
      <c r="AJ22" s="2"/>
      <c r="AK22" s="2"/>
      <c r="AL22" s="2"/>
      <c r="AM22" s="1"/>
      <c r="AN22" s="1"/>
      <c r="AO22" s="1"/>
    </row>
    <row r="23" ht="12.75" customHeight="1">
      <c r="A23" s="60" t="s">
        <v>65</v>
      </c>
      <c r="B23" s="61" t="s">
        <v>66</v>
      </c>
      <c r="C23" s="4"/>
      <c r="D23" s="5"/>
      <c r="E23" s="60" t="s">
        <v>13</v>
      </c>
      <c r="F23" s="62" t="s">
        <v>11</v>
      </c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1"/>
      <c r="AG23" s="2"/>
      <c r="AH23" s="2"/>
      <c r="AI23" s="2"/>
      <c r="AJ23" s="2"/>
      <c r="AK23" s="2"/>
      <c r="AL23" s="2"/>
      <c r="AM23" s="1"/>
      <c r="AN23" s="1"/>
      <c r="AO23" s="1"/>
    </row>
    <row r="24" ht="28.5" customHeight="1">
      <c r="A24" s="63" t="s">
        <v>67</v>
      </c>
      <c r="B24" s="68" t="s">
        <v>68</v>
      </c>
      <c r="C24" s="4"/>
      <c r="D24" s="5"/>
      <c r="E24" s="63" t="s">
        <v>13</v>
      </c>
      <c r="F24" s="65" t="s">
        <v>11</v>
      </c>
      <c r="G24" s="63"/>
      <c r="H24" s="63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1"/>
      <c r="AG24" s="2"/>
      <c r="AH24" s="2"/>
      <c r="AI24" s="2"/>
      <c r="AJ24" s="2"/>
      <c r="AK24" s="2"/>
      <c r="AL24" s="2"/>
      <c r="AM24" s="1"/>
      <c r="AN24" s="1"/>
      <c r="AO24" s="1"/>
    </row>
    <row r="25" ht="12.75" customHeight="1">
      <c r="A25" s="60" t="s">
        <v>69</v>
      </c>
      <c r="B25" s="61" t="s">
        <v>70</v>
      </c>
      <c r="C25" s="4"/>
      <c r="D25" s="5"/>
      <c r="E25" s="60" t="s">
        <v>13</v>
      </c>
      <c r="F25" s="62" t="s">
        <v>11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1"/>
      <c r="AG25" s="2"/>
      <c r="AH25" s="2"/>
      <c r="AI25" s="2"/>
      <c r="AJ25" s="2"/>
      <c r="AK25" s="2"/>
      <c r="AL25" s="2"/>
      <c r="AM25" s="1"/>
      <c r="AN25" s="1"/>
      <c r="AO25" s="1"/>
    </row>
    <row r="26" ht="12.75" customHeight="1">
      <c r="A26" s="60" t="s">
        <v>71</v>
      </c>
      <c r="B26" s="61" t="s">
        <v>72</v>
      </c>
      <c r="C26" s="4"/>
      <c r="D26" s="5"/>
      <c r="E26" s="60" t="s">
        <v>13</v>
      </c>
      <c r="F26" s="60" t="s">
        <v>11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1"/>
      <c r="AG26" s="2"/>
      <c r="AH26" s="2"/>
      <c r="AI26" s="2"/>
      <c r="AJ26" s="2"/>
      <c r="AK26" s="2"/>
      <c r="AL26" s="2"/>
      <c r="AM26" s="1"/>
      <c r="AN26" s="1"/>
      <c r="AO26" s="1"/>
    </row>
    <row r="27" ht="12.75" customHeight="1">
      <c r="A27" s="60" t="s">
        <v>73</v>
      </c>
      <c r="B27" s="61" t="s">
        <v>74</v>
      </c>
      <c r="C27" s="4"/>
      <c r="D27" s="5"/>
      <c r="E27" s="60" t="s">
        <v>13</v>
      </c>
      <c r="F27" s="60" t="s">
        <v>11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1"/>
      <c r="AG27" s="2"/>
      <c r="AH27" s="2"/>
      <c r="AI27" s="2"/>
      <c r="AJ27" s="2"/>
      <c r="AK27" s="2"/>
      <c r="AL27" s="2"/>
      <c r="AM27" s="1"/>
      <c r="AN27" s="1"/>
      <c r="AO27" s="1"/>
    </row>
    <row r="28" ht="12.75" customHeight="1">
      <c r="A28" s="60" t="s">
        <v>75</v>
      </c>
      <c r="B28" s="61" t="s">
        <v>76</v>
      </c>
      <c r="C28" s="4"/>
      <c r="D28" s="5"/>
      <c r="E28" s="60" t="s">
        <v>13</v>
      </c>
      <c r="F28" s="60" t="s">
        <v>11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1"/>
      <c r="AG28" s="2"/>
      <c r="AH28" s="2"/>
      <c r="AI28" s="2"/>
      <c r="AJ28" s="2"/>
      <c r="AK28" s="2"/>
      <c r="AL28" s="2"/>
      <c r="AM28" s="1"/>
      <c r="AN28" s="1"/>
      <c r="AO28" s="1"/>
    </row>
    <row r="29" ht="12.75" customHeight="1">
      <c r="A29" s="60" t="s">
        <v>77</v>
      </c>
      <c r="B29" s="61" t="s">
        <v>78</v>
      </c>
      <c r="C29" s="4"/>
      <c r="D29" s="5"/>
      <c r="E29" s="60" t="s">
        <v>13</v>
      </c>
      <c r="F29" s="60" t="s">
        <v>11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1"/>
      <c r="AG29" s="2"/>
      <c r="AH29" s="2"/>
      <c r="AI29" s="2"/>
      <c r="AJ29" s="2"/>
      <c r="AK29" s="2"/>
      <c r="AL29" s="2"/>
      <c r="AM29" s="1"/>
      <c r="AN29" s="1"/>
      <c r="AO29" s="1"/>
    </row>
    <row r="30" ht="12.75" customHeight="1">
      <c r="A30" s="60" t="s">
        <v>79</v>
      </c>
      <c r="B30" s="61" t="s">
        <v>80</v>
      </c>
      <c r="C30" s="4"/>
      <c r="D30" s="5"/>
      <c r="E30" s="60" t="s">
        <v>13</v>
      </c>
      <c r="F30" s="60" t="s">
        <v>11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1"/>
      <c r="AG30" s="2"/>
      <c r="AH30" s="2"/>
      <c r="AI30" s="2"/>
      <c r="AJ30" s="2"/>
      <c r="AK30" s="2"/>
      <c r="AL30" s="2"/>
      <c r="AM30" s="1"/>
      <c r="AN30" s="1"/>
      <c r="AO30" s="1"/>
    </row>
    <row r="31" ht="12.75" customHeight="1">
      <c r="A31" s="60" t="s">
        <v>81</v>
      </c>
      <c r="B31" s="61" t="s">
        <v>82</v>
      </c>
      <c r="C31" s="4"/>
      <c r="D31" s="5"/>
      <c r="E31" s="60" t="s">
        <v>13</v>
      </c>
      <c r="F31" s="60" t="s">
        <v>11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1"/>
      <c r="AG31" s="2"/>
      <c r="AH31" s="2"/>
      <c r="AI31" s="2"/>
      <c r="AJ31" s="2"/>
      <c r="AK31" s="2"/>
      <c r="AL31" s="2"/>
      <c r="AM31" s="1"/>
      <c r="AN31" s="1"/>
      <c r="AO31" s="1"/>
    </row>
    <row r="32" ht="12.75" customHeight="1">
      <c r="A32" s="60" t="s">
        <v>83</v>
      </c>
      <c r="B32" s="61" t="s">
        <v>84</v>
      </c>
      <c r="C32" s="4"/>
      <c r="D32" s="5"/>
      <c r="E32" s="60" t="s">
        <v>13</v>
      </c>
      <c r="F32" s="60" t="s">
        <v>11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1"/>
      <c r="AG32" s="2"/>
      <c r="AH32" s="2"/>
      <c r="AI32" s="2"/>
      <c r="AJ32" s="2"/>
      <c r="AK32" s="2"/>
      <c r="AL32" s="2"/>
      <c r="AM32" s="1"/>
      <c r="AN32" s="1"/>
      <c r="AO32" s="1"/>
    </row>
    <row r="33" ht="12.75" customHeight="1">
      <c r="A33" s="60" t="s">
        <v>85</v>
      </c>
      <c r="B33" s="61" t="s">
        <v>86</v>
      </c>
      <c r="C33" s="4"/>
      <c r="D33" s="5"/>
      <c r="E33" s="60" t="s">
        <v>13</v>
      </c>
      <c r="F33" s="60" t="s">
        <v>11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1"/>
      <c r="AG33" s="2"/>
      <c r="AH33" s="2"/>
      <c r="AI33" s="2"/>
      <c r="AJ33" s="2"/>
      <c r="AK33" s="2"/>
      <c r="AL33" s="2"/>
      <c r="AM33" s="1"/>
      <c r="AN33" s="1"/>
      <c r="AO33" s="1"/>
    </row>
    <row r="34" ht="12.75" customHeight="1">
      <c r="A34" s="60" t="s">
        <v>87</v>
      </c>
      <c r="B34" s="61" t="s">
        <v>88</v>
      </c>
      <c r="C34" s="4"/>
      <c r="D34" s="5"/>
      <c r="E34" s="60" t="s">
        <v>13</v>
      </c>
      <c r="F34" s="60" t="s">
        <v>11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1"/>
      <c r="AG34" s="2"/>
      <c r="AH34" s="2"/>
      <c r="AI34" s="2"/>
      <c r="AJ34" s="2"/>
      <c r="AK34" s="2"/>
      <c r="AL34" s="2"/>
      <c r="AM34" s="1"/>
      <c r="AN34" s="1"/>
      <c r="AO34" s="1"/>
    </row>
    <row r="35" ht="12.75" customHeight="1">
      <c r="A35" s="60" t="s">
        <v>89</v>
      </c>
      <c r="B35" s="61" t="s">
        <v>90</v>
      </c>
      <c r="C35" s="4"/>
      <c r="D35" s="5"/>
      <c r="E35" s="60" t="s">
        <v>13</v>
      </c>
      <c r="F35" s="60" t="s">
        <v>11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1"/>
      <c r="AG35" s="2"/>
      <c r="AH35" s="2"/>
      <c r="AI35" s="2"/>
      <c r="AJ35" s="2"/>
      <c r="AK35" s="2"/>
      <c r="AL35" s="2"/>
      <c r="AM35" s="1"/>
      <c r="AN35" s="1"/>
      <c r="AO35" s="1"/>
    </row>
    <row r="36" ht="12.75" customHeight="1">
      <c r="A36" s="1" t="s">
        <v>91</v>
      </c>
      <c r="B36" s="61" t="s">
        <v>92</v>
      </c>
      <c r="C36" s="4"/>
      <c r="D36" s="5"/>
      <c r="E36" s="1" t="s">
        <v>13</v>
      </c>
      <c r="F36" s="1" t="s">
        <v>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2"/>
      <c r="AH36" s="2"/>
      <c r="AI36" s="2"/>
      <c r="AJ36" s="2"/>
      <c r="AK36" s="2"/>
      <c r="AL36" s="2"/>
      <c r="AM36" s="1"/>
      <c r="AN36" s="1"/>
      <c r="AO36" s="1"/>
    </row>
    <row r="37" ht="12.75" customHeight="1">
      <c r="A37" s="1" t="s">
        <v>93</v>
      </c>
      <c r="B37" s="69" t="s">
        <v>94</v>
      </c>
      <c r="C37" s="54"/>
      <c r="D37" s="54"/>
      <c r="E37" s="1" t="s">
        <v>13</v>
      </c>
      <c r="F37" s="1" t="s">
        <v>11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2"/>
      <c r="AH37" s="2"/>
      <c r="AI37" s="2"/>
      <c r="AJ37" s="2"/>
      <c r="AK37" s="2"/>
      <c r="AL37" s="2"/>
      <c r="AM37" s="1"/>
      <c r="AN37" s="1"/>
      <c r="AO37" s="1"/>
    </row>
    <row r="38" ht="12.75" customHeight="1">
      <c r="A38" s="1" t="s">
        <v>95</v>
      </c>
      <c r="B38" s="70" t="s">
        <v>96</v>
      </c>
      <c r="E38" s="1" t="s">
        <v>16</v>
      </c>
      <c r="F38" s="1" t="s">
        <v>11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2"/>
      <c r="AH38" s="2"/>
      <c r="AI38" s="2"/>
      <c r="AJ38" s="2"/>
      <c r="AK38" s="2"/>
      <c r="AL38" s="2"/>
      <c r="AM38" s="1"/>
      <c r="AN38" s="1"/>
      <c r="AO38" s="1"/>
    </row>
    <row r="39" ht="12.75" customHeight="1">
      <c r="A39" s="1" t="s">
        <v>97</v>
      </c>
      <c r="B39" s="39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2"/>
      <c r="AH39" s="2"/>
      <c r="AI39" s="2"/>
      <c r="AJ39" s="2"/>
      <c r="AK39" s="2"/>
      <c r="AL39" s="2"/>
      <c r="AM39" s="1"/>
      <c r="AN39" s="1"/>
      <c r="AO39" s="1"/>
    </row>
    <row r="40" ht="12.75" customHeight="1">
      <c r="A40" s="1" t="s">
        <v>98</v>
      </c>
      <c r="B40" s="3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2"/>
      <c r="AH40" s="2"/>
      <c r="AI40" s="2"/>
      <c r="AJ40" s="2"/>
      <c r="AK40" s="2"/>
      <c r="AL40" s="2"/>
      <c r="AM40" s="1"/>
      <c r="AN40" s="1"/>
      <c r="AO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2"/>
      <c r="AH41" s="2"/>
      <c r="AI41" s="2"/>
      <c r="AJ41" s="2"/>
      <c r="AK41" s="2"/>
      <c r="AL41" s="2"/>
      <c r="AM41" s="1"/>
      <c r="AN41" s="1"/>
      <c r="AO41" s="1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autoFilter ref="$A$9:$G$17"/>
  <mergeCells count="39">
    <mergeCell ref="B28:D28"/>
    <mergeCell ref="B22:D22"/>
    <mergeCell ref="B23:D23"/>
    <mergeCell ref="B25:D25"/>
    <mergeCell ref="B24:D24"/>
    <mergeCell ref="B26:D26"/>
    <mergeCell ref="B27:D27"/>
    <mergeCell ref="B33:D33"/>
    <mergeCell ref="B30:D30"/>
    <mergeCell ref="E6:G6"/>
    <mergeCell ref="E7:G7"/>
    <mergeCell ref="B37:D37"/>
    <mergeCell ref="B34:D34"/>
    <mergeCell ref="B35:D35"/>
    <mergeCell ref="B36:D36"/>
    <mergeCell ref="B10:D10"/>
    <mergeCell ref="B29:D29"/>
    <mergeCell ref="B32:D32"/>
    <mergeCell ref="B31:D31"/>
    <mergeCell ref="B38:D38"/>
    <mergeCell ref="B39:D39"/>
    <mergeCell ref="B40:D40"/>
    <mergeCell ref="B18:D18"/>
    <mergeCell ref="B19:D19"/>
    <mergeCell ref="B15:D15"/>
    <mergeCell ref="B14:D14"/>
    <mergeCell ref="A8:G8"/>
    <mergeCell ref="H8:AE9"/>
    <mergeCell ref="B9:D9"/>
    <mergeCell ref="B11:D11"/>
    <mergeCell ref="E3:F3"/>
    <mergeCell ref="E4:F4"/>
    <mergeCell ref="B13:D13"/>
    <mergeCell ref="B12:D12"/>
    <mergeCell ref="B16:D16"/>
    <mergeCell ref="B21:D21"/>
    <mergeCell ref="B17:D17"/>
    <mergeCell ref="B20:D20"/>
    <mergeCell ref="A1:T1"/>
  </mergeCells>
  <conditionalFormatting sqref="F998:F1000">
    <cfRule type="cellIs" dxfId="0" priority="1" stopIfTrue="1" operator="equal">
      <formula>$AN$6</formula>
    </cfRule>
  </conditionalFormatting>
  <conditionalFormatting sqref="F998:F1000">
    <cfRule type="cellIs" dxfId="1" priority="2" stopIfTrue="1" operator="equal">
      <formula>$AN$7</formula>
    </cfRule>
  </conditionalFormatting>
  <conditionalFormatting sqref="F998:F1000">
    <cfRule type="cellIs" dxfId="2" priority="3" stopIfTrue="1" operator="equal">
      <formula>$AN$8</formula>
    </cfRule>
  </conditionalFormatting>
  <conditionalFormatting sqref="H4:AF4">
    <cfRule type="cellIs" dxfId="3" priority="4" stopIfTrue="1" operator="equal">
      <formula>"S"</formula>
    </cfRule>
  </conditionalFormatting>
  <conditionalFormatting sqref="H4:AF4">
    <cfRule type="cellIs" dxfId="3" priority="5" stopIfTrue="1" operator="equal">
      <formula>"D"</formula>
    </cfRule>
  </conditionalFormatting>
  <conditionalFormatting sqref="F17:F507">
    <cfRule type="cellIs" dxfId="1" priority="6" stopIfTrue="1" operator="equal">
      <formula>$AN$6</formula>
    </cfRule>
  </conditionalFormatting>
  <conditionalFormatting sqref="F17:F507">
    <cfRule type="cellIs" dxfId="4" priority="7" stopIfTrue="1" operator="equal">
      <formula>$AN$7</formula>
    </cfRule>
  </conditionalFormatting>
  <conditionalFormatting sqref="F17:F507">
    <cfRule type="cellIs" dxfId="2" priority="8" stopIfTrue="1" operator="equal">
      <formula>$AN$8</formula>
    </cfRule>
  </conditionalFormatting>
  <conditionalFormatting sqref="F10:F16">
    <cfRule type="cellIs" dxfId="1" priority="9" stopIfTrue="1" operator="equal">
      <formula>$AN$6</formula>
    </cfRule>
  </conditionalFormatting>
  <conditionalFormatting sqref="F10:F16">
    <cfRule type="cellIs" dxfId="4" priority="10" stopIfTrue="1" operator="equal">
      <formula>$AN$7</formula>
    </cfRule>
  </conditionalFormatting>
  <conditionalFormatting sqref="F10:F16">
    <cfRule type="cellIs" dxfId="2" priority="11" stopIfTrue="1" operator="equal">
      <formula>$AN$8</formula>
    </cfRule>
  </conditionalFormatting>
  <dataValidations>
    <dataValidation type="list" allowBlank="1" showErrorMessage="1" sqref="E10:E507 E998:E999">
      <formula1>$AM$6:$AM$13</formula1>
    </dataValidation>
    <dataValidation type="list" allowBlank="1" showErrorMessage="1" sqref="F10:F507 F998:F999">
      <formula1>$AN$6:$AN$13</formula1>
    </dataValidation>
    <dataValidation type="list" allowBlank="1" showErrorMessage="1" sqref="G10:G507 G998:G999">
      <formula1>$AO$6:$AO$13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99"/>
  </sheetPr>
  <sheetViews>
    <sheetView showGridLines="0" workbookViewId="0"/>
  </sheetViews>
  <sheetFormatPr customHeight="1" defaultColWidth="17.29" defaultRowHeight="15.0"/>
  <cols>
    <col customWidth="1" min="1" max="1" width="10.71"/>
    <col customWidth="1" min="2" max="25" width="4.71"/>
    <col customWidth="1" min="26" max="26" width="10.71"/>
  </cols>
  <sheetData>
    <row r="1" ht="20.25" customHeight="1">
      <c r="A1" s="2"/>
      <c r="B1" s="30" t="s">
        <v>99</v>
      </c>
      <c r="X1" s="1"/>
      <c r="Y1" s="1"/>
      <c r="Z1" s="2"/>
    </row>
    <row r="2" ht="12.75" customHeight="1">
      <c r="A2" s="2"/>
      <c r="B2" s="1"/>
      <c r="C2" s="39"/>
      <c r="D2" s="71"/>
      <c r="E2" s="7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12.75" customHeight="1">
      <c r="A3" s="2"/>
      <c r="B3" s="73" t="s">
        <v>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  <c r="Q3" s="1"/>
      <c r="R3" s="73" t="s">
        <v>26</v>
      </c>
      <c r="S3" s="76"/>
      <c r="T3" s="77" t="s">
        <v>27</v>
      </c>
      <c r="U3" s="76"/>
      <c r="V3" s="78" t="s">
        <v>100</v>
      </c>
      <c r="W3" s="75"/>
      <c r="X3" s="1"/>
      <c r="Y3" s="1"/>
      <c r="Z3" s="2"/>
    </row>
    <row r="4" ht="12.75" customHeight="1">
      <c r="A4" s="2"/>
      <c r="B4" s="79" t="str">
        <f>Config!A6</f>
        <v/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Q4" s="1"/>
      <c r="R4" s="79" t="str">
        <f>Config!A9</f>
        <v>1</v>
      </c>
      <c r="S4" s="75"/>
      <c r="T4" s="80" t="str">
        <f>Config!B9</f>
        <v>4-Mar-17</v>
      </c>
      <c r="U4" s="75"/>
      <c r="V4" s="81" t="str">
        <f>Config!C9</f>
        <v>15</v>
      </c>
      <c r="W4" s="75"/>
      <c r="X4" s="1"/>
      <c r="Y4" s="1"/>
      <c r="Z4" s="2"/>
    </row>
    <row r="5" ht="12.75" customHeight="1">
      <c r="A5" s="2"/>
      <c r="B5" s="1"/>
      <c r="C5" s="39"/>
      <c r="D5" s="71"/>
      <c r="E5" s="7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2.75" customHeight="1">
      <c r="A6" s="2"/>
      <c r="B6" s="1"/>
      <c r="C6" s="39"/>
      <c r="D6" s="71"/>
      <c r="E6" s="7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2.75" customHeight="1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2.75" customHeight="1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2.75" customHeight="1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2.75" customHeight="1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"/>
    </row>
    <row r="11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</row>
    <row r="12" ht="12.75" customHeight="1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"/>
    </row>
    <row r="13" ht="12.75" customHeight="1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"/>
    </row>
    <row r="14" ht="12.75" customHeight="1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2"/>
    </row>
    <row r="15" ht="12.75" customHeight="1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/>
    </row>
    <row r="16" ht="12.75" customHeight="1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/>
    </row>
    <row r="17" ht="12.75" customHeight="1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"/>
    </row>
    <row r="18" ht="12.75" customHeight="1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"/>
    </row>
    <row r="19" ht="12.75" customHeight="1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"/>
    </row>
    <row r="20" ht="12.75" customHeight="1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"/>
    </row>
    <row r="21" ht="12.75" customHeight="1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2"/>
    </row>
    <row r="22" ht="12.75" customHeight="1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</row>
    <row r="23" ht="12.75" customHeight="1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</row>
    <row r="24" ht="12.75" customHeight="1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"/>
    </row>
    <row r="25" ht="12.75" customHeight="1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</row>
    <row r="26" ht="12.75" customHeight="1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2"/>
    </row>
    <row r="27" ht="12.75" customHeight="1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"/>
    </row>
    <row r="28" ht="12.75" customHeight="1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"/>
    </row>
    <row r="29" ht="12.75" customHeight="1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"/>
    </row>
    <row r="30" ht="12.75" customHeight="1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"/>
    </row>
    <row r="31" ht="12.75" customHeight="1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"/>
    </row>
    <row r="32" ht="12.75" customHeight="1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"/>
    </row>
    <row r="33" ht="12.75" customHeight="1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2"/>
    </row>
    <row r="34" ht="12.75" customHeight="1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"/>
    </row>
    <row r="35" ht="12.75" customHeight="1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/>
    </row>
    <row r="36" ht="12.75" customHeight="1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"/>
    </row>
    <row r="37" ht="12.75" customHeight="1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</row>
    <row r="38" ht="12.75" customHeight="1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"/>
    </row>
    <row r="39" ht="12.75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"/>
    </row>
    <row r="40" ht="12.75" customHeight="1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"/>
    </row>
    <row r="41" ht="12.75" customHeight="1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"/>
    </row>
    <row r="42" ht="12.75" customHeight="1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"/>
    </row>
    <row r="43" ht="12.75" customHeight="1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"/>
    </row>
    <row r="44" ht="12.75" customHeight="1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"/>
    </row>
    <row r="45" ht="12.75" customHeight="1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"/>
    </row>
    <row r="46" ht="12.75" customHeight="1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"/>
    </row>
    <row r="47" ht="12.75" customHeight="1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"/>
    </row>
    <row r="48" ht="12.75" customHeight="1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2"/>
    </row>
    <row r="49" ht="12.75" customHeight="1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"/>
    </row>
    <row r="50" ht="12.75" customHeight="1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"/>
    </row>
    <row r="51" ht="12.75" customHeight="1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/>
    </row>
    <row r="52" ht="12.75" customHeight="1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</row>
    <row r="53" ht="12.75" customHeight="1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</row>
    <row r="54" ht="12.75" customHeight="1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</row>
    <row r="55" ht="12.75" customHeight="1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</row>
    <row r="56" ht="12.75" customHeight="1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</row>
    <row r="57" ht="14.25" customHeight="1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</row>
    <row r="58" ht="33.0" customHeight="1">
      <c r="A58" s="82"/>
      <c r="B58" s="83" t="str">
        <f>Datos!H5</f>
        <v>4-Mar</v>
      </c>
      <c r="C58" s="83" t="str">
        <f>Datos!I5</f>
        <v>6-Mar</v>
      </c>
      <c r="D58" s="83" t="str">
        <f>Datos!J5</f>
        <v>7-Mar</v>
      </c>
      <c r="E58" s="83" t="str">
        <f>Datos!K5</f>
        <v>8-Mar</v>
      </c>
      <c r="F58" s="83" t="str">
        <f>Datos!L5</f>
        <v>9-Mar</v>
      </c>
      <c r="G58" s="83" t="str">
        <f>Datos!M5</f>
        <v>10-Mar</v>
      </c>
      <c r="H58" s="83" t="str">
        <f>Datos!N5</f>
        <v>13-Mar</v>
      </c>
      <c r="I58" s="83" t="str">
        <f>Datos!O5</f>
        <v>14-Mar</v>
      </c>
      <c r="J58" s="83" t="str">
        <f>Datos!P5</f>
        <v>15-Mar</v>
      </c>
      <c r="K58" s="83" t="str">
        <f>Datos!Q5</f>
        <v>16-Mar</v>
      </c>
      <c r="L58" s="83" t="str">
        <f>Datos!R5</f>
        <v>17-Mar</v>
      </c>
      <c r="M58" s="83" t="str">
        <f>Datos!S5</f>
        <v>20-Mar</v>
      </c>
      <c r="N58" s="83" t="str">
        <f>Datos!T5</f>
        <v>21-Mar</v>
      </c>
      <c r="O58" s="83" t="str">
        <f>Datos!U5</f>
        <v>22-Mar</v>
      </c>
      <c r="P58" s="83" t="str">
        <f>Datos!V5</f>
        <v>23-Mar</v>
      </c>
      <c r="Q58" s="83" t="str">
        <f>Datos!W5</f>
        <v/>
      </c>
      <c r="R58" s="83" t="str">
        <f>Datos!X5</f>
        <v/>
      </c>
      <c r="S58" s="83" t="str">
        <f>Datos!Y5</f>
        <v/>
      </c>
      <c r="T58" s="83" t="str">
        <f>Datos!Z5</f>
        <v/>
      </c>
      <c r="U58" s="83" t="str">
        <f>Datos!AA5</f>
        <v/>
      </c>
      <c r="V58" s="83" t="str">
        <f>Datos!AB5</f>
        <v/>
      </c>
      <c r="W58" s="83" t="str">
        <f>Datos!AC5</f>
        <v/>
      </c>
      <c r="X58" s="83" t="str">
        <f>Datos!AD5</f>
        <v/>
      </c>
      <c r="Y58" s="83" t="str">
        <f>Datos!AE5</f>
        <v/>
      </c>
      <c r="Z58" s="2"/>
    </row>
    <row r="59" ht="12.75" customHeight="1">
      <c r="A59" s="84" t="str">
        <f>Config!C14</f>
        <v>En equipo</v>
      </c>
      <c r="B59" s="85" t="str">
        <f>SUMIF(Datos!$G$10:$G$999,$A59,Datos!H$10:H$999)</f>
        <v>0</v>
      </c>
      <c r="C59" s="85" t="str">
        <f>SUMIF(Datos!$G$10:$G$999,$A59,Datos!I$10:I$999)</f>
        <v>0</v>
      </c>
      <c r="D59" s="85" t="str">
        <f>SUMIF(Datos!$G$10:$G$999,$A59,Datos!J$10:J$999)</f>
        <v>0</v>
      </c>
      <c r="E59" s="85" t="str">
        <f>SUMIF(Datos!$G$10:$G$999,$A59,Datos!K$10:K$999)</f>
        <v>0</v>
      </c>
      <c r="F59" s="85" t="str">
        <f>SUMIF(Datos!$G$10:$G$999,$A59,Datos!L$10:L$999)</f>
        <v>0</v>
      </c>
      <c r="G59" s="85" t="str">
        <f>SUMIF(Datos!$G$10:$G$999,$A59,Datos!M$10:M$999)</f>
        <v>0</v>
      </c>
      <c r="H59" s="85" t="str">
        <f>SUMIF(Datos!$G$10:$G$999,$A59,Datos!N$10:N$999)</f>
        <v>0</v>
      </c>
      <c r="I59" s="85" t="str">
        <f>SUMIF(Datos!$G$10:$G$999,$A59,Datos!O$10:O$999)</f>
        <v>0</v>
      </c>
      <c r="J59" s="85" t="str">
        <f>SUMIF(Datos!$G$10:$G$999,$A59,Datos!P$10:P$999)</f>
        <v>0</v>
      </c>
      <c r="K59" s="85" t="str">
        <f>SUMIF(Datos!$G$10:$G$999,$A59,Datos!Q$10:Q$999)</f>
        <v>0</v>
      </c>
      <c r="L59" s="85" t="str">
        <f>SUMIF(Datos!$G$10:$G$999,$A59,Datos!R$10:R$999)</f>
        <v>0</v>
      </c>
      <c r="M59" s="85" t="str">
        <f>SUMIF(Datos!$G$10:$G$999,$A59,Datos!S$10:S$999)</f>
        <v>0</v>
      </c>
      <c r="N59" s="85" t="str">
        <f>SUMIF(Datos!$G$10:$G$999,$A59,Datos!T$10:T$999)</f>
        <v>0</v>
      </c>
      <c r="O59" s="85" t="str">
        <f>SUMIF(Datos!$G$10:$G$999,$A59,Datos!U$10:U$999)</f>
        <v>0</v>
      </c>
      <c r="P59" s="85" t="str">
        <f>SUMIF(Datos!$G$10:$G$999,$A59,Datos!V$10:V$999)</f>
        <v>0</v>
      </c>
      <c r="Q59" s="85" t="str">
        <f>SUMIF(Datos!$G$10:$G$999,$A59,Datos!W$10:W$999)</f>
        <v>0</v>
      </c>
      <c r="R59" s="85" t="str">
        <f>SUMIF(Datos!$G$10:$G$999,$A59,Datos!X$10:X$999)</f>
        <v>0</v>
      </c>
      <c r="S59" s="85" t="str">
        <f>SUMIF(Datos!$G$10:$G$999,$A59,Datos!Y$10:Y$999)</f>
        <v>0</v>
      </c>
      <c r="T59" s="85" t="str">
        <f>SUMIF(Datos!$G$10:$G$999,$A59,Datos!Z$10:Z$999)</f>
        <v>0</v>
      </c>
      <c r="U59" s="85" t="str">
        <f>SUMIF(Datos!$G$10:$G$999,$A59,Datos!AA$10:AA$999)</f>
        <v>0</v>
      </c>
      <c r="V59" s="85" t="str">
        <f>SUMIF(Datos!$G$10:$G$999,$A59,Datos!AB$10:AB$999)</f>
        <v>0</v>
      </c>
      <c r="W59" s="85" t="str">
        <f>SUMIF(Datos!$G$10:$G$999,$A59,Datos!AC$10:AC$999)</f>
        <v>0</v>
      </c>
      <c r="X59" s="85" t="str">
        <f>SUMIF(Datos!$G$10:$G$999,$A59,Datos!AD$10:AD$999)</f>
        <v>0</v>
      </c>
      <c r="Y59" s="85" t="str">
        <f>SUMIF(Datos!$G$10:$G$999,$A59,Datos!AE$10:AE$999)</f>
        <v>0</v>
      </c>
      <c r="Z59" s="2"/>
    </row>
    <row r="60" ht="12.75" customHeight="1">
      <c r="A60" s="84" t="str">
        <f>Config!C15</f>
        <v>Paola</v>
      </c>
      <c r="B60" s="85" t="str">
        <f>SUMIF(Datos!$G$10:$G$999,$A60,Datos!H$10:H$999)</f>
        <v>0</v>
      </c>
      <c r="C60" s="85" t="str">
        <f>SUMIF(Datos!$G$10:$G$999,$A60,Datos!I$10:I$999)</f>
        <v>0</v>
      </c>
      <c r="D60" s="85" t="str">
        <f>SUMIF(Datos!$G$10:$G$999,$A60,Datos!J$10:J$999)</f>
        <v>0</v>
      </c>
      <c r="E60" s="85" t="str">
        <f>SUMIF(Datos!$G$10:$G$999,$A60,Datos!K$10:K$999)</f>
        <v>0</v>
      </c>
      <c r="F60" s="85" t="str">
        <f>SUMIF(Datos!$G$10:$G$999,$A60,Datos!L$10:L$999)</f>
        <v>0</v>
      </c>
      <c r="G60" s="85" t="str">
        <f>SUMIF(Datos!$G$10:$G$999,$A60,Datos!M$10:M$999)</f>
        <v>0</v>
      </c>
      <c r="H60" s="85" t="str">
        <f>SUMIF(Datos!$G$10:$G$999,$A60,Datos!N$10:N$999)</f>
        <v>0</v>
      </c>
      <c r="I60" s="85" t="str">
        <f>SUMIF(Datos!$G$10:$G$999,$A60,Datos!O$10:O$999)</f>
        <v>0</v>
      </c>
      <c r="J60" s="85" t="str">
        <f>SUMIF(Datos!$G$10:$G$999,$A60,Datos!P$10:P$999)</f>
        <v>0</v>
      </c>
      <c r="K60" s="85" t="str">
        <f>SUMIF(Datos!$G$10:$G$999,$A60,Datos!Q$10:Q$999)</f>
        <v>0</v>
      </c>
      <c r="L60" s="85" t="str">
        <f>SUMIF(Datos!$G$10:$G$999,$A60,Datos!R$10:R$999)</f>
        <v>0</v>
      </c>
      <c r="M60" s="85" t="str">
        <f>SUMIF(Datos!$G$10:$G$999,$A60,Datos!S$10:S$999)</f>
        <v>0</v>
      </c>
      <c r="N60" s="85" t="str">
        <f>SUMIF(Datos!$G$10:$G$999,$A60,Datos!T$10:T$999)</f>
        <v>0</v>
      </c>
      <c r="O60" s="85" t="str">
        <f>SUMIF(Datos!$G$10:$G$999,$A60,Datos!U$10:U$999)</f>
        <v>0</v>
      </c>
      <c r="P60" s="85" t="str">
        <f>SUMIF(Datos!$G$10:$G$999,$A60,Datos!V$10:V$999)</f>
        <v>0</v>
      </c>
      <c r="Q60" s="85" t="str">
        <f>SUMIF(Datos!$G$10:$G$999,$A60,Datos!W$10:W$999)</f>
        <v>0</v>
      </c>
      <c r="R60" s="85" t="str">
        <f>SUMIF(Datos!$G$10:$G$999,$A60,Datos!X$10:X$999)</f>
        <v>0</v>
      </c>
      <c r="S60" s="85" t="str">
        <f>SUMIF(Datos!$G$10:$G$999,$A60,Datos!Y$10:Y$999)</f>
        <v>0</v>
      </c>
      <c r="T60" s="85" t="str">
        <f>SUMIF(Datos!$G$10:$G$999,$A60,Datos!Z$10:Z$999)</f>
        <v>0</v>
      </c>
      <c r="U60" s="85" t="str">
        <f>SUMIF(Datos!$G$10:$G$999,$A60,Datos!AA$10:AA$999)</f>
        <v>0</v>
      </c>
      <c r="V60" s="85" t="str">
        <f>SUMIF(Datos!$G$10:$G$999,$A60,Datos!AB$10:AB$999)</f>
        <v>0</v>
      </c>
      <c r="W60" s="85" t="str">
        <f>SUMIF(Datos!$G$10:$G$999,$A60,Datos!AC$10:AC$999)</f>
        <v>0</v>
      </c>
      <c r="X60" s="85" t="str">
        <f>SUMIF(Datos!$G$10:$G$999,$A60,Datos!AD$10:AD$999)</f>
        <v>0</v>
      </c>
      <c r="Y60" s="85" t="str">
        <f>SUMIF(Datos!$G$10:$G$999,$A60,Datos!AE$10:AE$999)</f>
        <v>0</v>
      </c>
      <c r="Z60" s="2"/>
    </row>
    <row r="61" ht="12.75" customHeight="1">
      <c r="A61" s="84" t="str">
        <f>Config!C16</f>
        <v>Santiago</v>
      </c>
      <c r="B61" s="85" t="str">
        <f>SUMIF(Datos!$G$10:$G$999,$A61,Datos!H$10:H$999)</f>
        <v>0</v>
      </c>
      <c r="C61" s="85" t="str">
        <f>SUMIF(Datos!$G$10:$G$999,$A61,Datos!I$10:I$999)</f>
        <v>0</v>
      </c>
      <c r="D61" s="85" t="str">
        <f>SUMIF(Datos!$G$10:$G$999,$A61,Datos!J$10:J$999)</f>
        <v>0</v>
      </c>
      <c r="E61" s="85" t="str">
        <f>SUMIF(Datos!$G$10:$G$999,$A61,Datos!K$10:K$999)</f>
        <v>0</v>
      </c>
      <c r="F61" s="85" t="str">
        <f>SUMIF(Datos!$G$10:$G$999,$A61,Datos!L$10:L$999)</f>
        <v>0</v>
      </c>
      <c r="G61" s="85" t="str">
        <f>SUMIF(Datos!$G$10:$G$999,$A61,Datos!M$10:M$999)</f>
        <v>0</v>
      </c>
      <c r="H61" s="85" t="str">
        <f>SUMIF(Datos!$G$10:$G$999,$A61,Datos!N$10:N$999)</f>
        <v>0</v>
      </c>
      <c r="I61" s="85" t="str">
        <f>SUMIF(Datos!$G$10:$G$999,$A61,Datos!O$10:O$999)</f>
        <v>0</v>
      </c>
      <c r="J61" s="85" t="str">
        <f>SUMIF(Datos!$G$10:$G$999,$A61,Datos!P$10:P$999)</f>
        <v>0</v>
      </c>
      <c r="K61" s="85" t="str">
        <f>SUMIF(Datos!$G$10:$G$999,$A61,Datos!Q$10:Q$999)</f>
        <v>0</v>
      </c>
      <c r="L61" s="85" t="str">
        <f>SUMIF(Datos!$G$10:$G$999,$A61,Datos!R$10:R$999)</f>
        <v>0</v>
      </c>
      <c r="M61" s="85" t="str">
        <f>SUMIF(Datos!$G$10:$G$999,$A61,Datos!S$10:S$999)</f>
        <v>0</v>
      </c>
      <c r="N61" s="85" t="str">
        <f>SUMIF(Datos!$G$10:$G$999,$A61,Datos!T$10:T$999)</f>
        <v>0</v>
      </c>
      <c r="O61" s="85" t="str">
        <f>SUMIF(Datos!$G$10:$G$999,$A61,Datos!U$10:U$999)</f>
        <v>0</v>
      </c>
      <c r="P61" s="85" t="str">
        <f>SUMIF(Datos!$G$10:$G$999,$A61,Datos!V$10:V$999)</f>
        <v>0</v>
      </c>
      <c r="Q61" s="85" t="str">
        <f>SUMIF(Datos!$G$10:$G$999,$A61,Datos!W$10:W$999)</f>
        <v>0</v>
      </c>
      <c r="R61" s="85" t="str">
        <f>SUMIF(Datos!$G$10:$G$999,$A61,Datos!X$10:X$999)</f>
        <v>0</v>
      </c>
      <c r="S61" s="85" t="str">
        <f>SUMIF(Datos!$G$10:$G$999,$A61,Datos!Y$10:Y$999)</f>
        <v>0</v>
      </c>
      <c r="T61" s="85" t="str">
        <f>SUMIF(Datos!$G$10:$G$999,$A61,Datos!Z$10:Z$999)</f>
        <v>0</v>
      </c>
      <c r="U61" s="85" t="str">
        <f>SUMIF(Datos!$G$10:$G$999,$A61,Datos!AA$10:AA$999)</f>
        <v>0</v>
      </c>
      <c r="V61" s="85" t="str">
        <f>SUMIF(Datos!$G$10:$G$999,$A61,Datos!AB$10:AB$999)</f>
        <v>0</v>
      </c>
      <c r="W61" s="85" t="str">
        <f>SUMIF(Datos!$G$10:$G$999,$A61,Datos!AC$10:AC$999)</f>
        <v>0</v>
      </c>
      <c r="X61" s="85" t="str">
        <f>SUMIF(Datos!$G$10:$G$999,$A61,Datos!AD$10:AD$999)</f>
        <v>0</v>
      </c>
      <c r="Y61" s="85" t="str">
        <f>SUMIF(Datos!$G$10:$G$999,$A61,Datos!AE$10:AE$999)</f>
        <v>0</v>
      </c>
      <c r="Z61" s="2"/>
    </row>
    <row r="62" ht="12.75" customHeight="1">
      <c r="A62" s="84" t="str">
        <f>Config!C17</f>
        <v>Sebastián</v>
      </c>
      <c r="B62" s="85" t="str">
        <f>SUMIF(Datos!$G$10:$G$999,$A62,Datos!H$10:H$999)</f>
        <v>0</v>
      </c>
      <c r="C62" s="85" t="str">
        <f>SUMIF(Datos!$G$10:$G$999,$A62,Datos!I$10:I$999)</f>
        <v>0</v>
      </c>
      <c r="D62" s="85" t="str">
        <f>SUMIF(Datos!$G$10:$G$999,$A62,Datos!J$10:J$999)</f>
        <v>0</v>
      </c>
      <c r="E62" s="85" t="str">
        <f>SUMIF(Datos!$G$10:$G$999,$A62,Datos!K$10:K$999)</f>
        <v>0</v>
      </c>
      <c r="F62" s="85" t="str">
        <f>SUMIF(Datos!$G$10:$G$999,$A62,Datos!L$10:L$999)</f>
        <v>0</v>
      </c>
      <c r="G62" s="85" t="str">
        <f>SUMIF(Datos!$G$10:$G$999,$A62,Datos!M$10:M$999)</f>
        <v>0</v>
      </c>
      <c r="H62" s="85" t="str">
        <f>SUMIF(Datos!$G$10:$G$999,$A62,Datos!N$10:N$999)</f>
        <v>0</v>
      </c>
      <c r="I62" s="85" t="str">
        <f>SUMIF(Datos!$G$10:$G$999,$A62,Datos!O$10:O$999)</f>
        <v>0</v>
      </c>
      <c r="J62" s="85" t="str">
        <f>SUMIF(Datos!$G$10:$G$999,$A62,Datos!P$10:P$999)</f>
        <v>0</v>
      </c>
      <c r="K62" s="85" t="str">
        <f>SUMIF(Datos!$G$10:$G$999,$A62,Datos!Q$10:Q$999)</f>
        <v>0</v>
      </c>
      <c r="L62" s="85" t="str">
        <f>SUMIF(Datos!$G$10:$G$999,$A62,Datos!R$10:R$999)</f>
        <v>0</v>
      </c>
      <c r="M62" s="85" t="str">
        <f>SUMIF(Datos!$G$10:$G$999,$A62,Datos!S$10:S$999)</f>
        <v>0</v>
      </c>
      <c r="N62" s="85" t="str">
        <f>SUMIF(Datos!$G$10:$G$999,$A62,Datos!T$10:T$999)</f>
        <v>0</v>
      </c>
      <c r="O62" s="85" t="str">
        <f>SUMIF(Datos!$G$10:$G$999,$A62,Datos!U$10:U$999)</f>
        <v>0</v>
      </c>
      <c r="P62" s="85" t="str">
        <f>SUMIF(Datos!$G$10:$G$999,$A62,Datos!V$10:V$999)</f>
        <v>0</v>
      </c>
      <c r="Q62" s="85" t="str">
        <f>SUMIF(Datos!$G$10:$G$999,$A62,Datos!W$10:W$999)</f>
        <v>0</v>
      </c>
      <c r="R62" s="85" t="str">
        <f>SUMIF(Datos!$G$10:$G$999,$A62,Datos!X$10:X$999)</f>
        <v>0</v>
      </c>
      <c r="S62" s="85" t="str">
        <f>SUMIF(Datos!$G$10:$G$999,$A62,Datos!Y$10:Y$999)</f>
        <v>0</v>
      </c>
      <c r="T62" s="85" t="str">
        <f>SUMIF(Datos!$G$10:$G$999,$A62,Datos!Z$10:Z$999)</f>
        <v>0</v>
      </c>
      <c r="U62" s="85" t="str">
        <f>SUMIF(Datos!$G$10:$G$999,$A62,Datos!AA$10:AA$999)</f>
        <v>0</v>
      </c>
      <c r="V62" s="85" t="str">
        <f>SUMIF(Datos!$G$10:$G$999,$A62,Datos!AB$10:AB$999)</f>
        <v>0</v>
      </c>
      <c r="W62" s="85" t="str">
        <f>SUMIF(Datos!$G$10:$G$999,$A62,Datos!AC$10:AC$999)</f>
        <v>0</v>
      </c>
      <c r="X62" s="85" t="str">
        <f>SUMIF(Datos!$G$10:$G$999,$A62,Datos!AD$10:AD$999)</f>
        <v>0</v>
      </c>
      <c r="Y62" s="85" t="str">
        <f>SUMIF(Datos!$G$10:$G$999,$A62,Datos!AE$10:AE$999)</f>
        <v>0</v>
      </c>
      <c r="Z62" s="2"/>
    </row>
    <row r="63" ht="12.75" customHeight="1">
      <c r="A63" s="84" t="str">
        <f>Config!C18</f>
        <v>Eduardo</v>
      </c>
      <c r="B63" s="85" t="str">
        <f>SUMIF(Datos!$G$10:$G$999,$A63,Datos!H$10:H$999)</f>
        <v>0</v>
      </c>
      <c r="C63" s="85" t="str">
        <f>SUMIF(Datos!$G$10:$G$999,$A63,Datos!I$10:I$999)</f>
        <v>0</v>
      </c>
      <c r="D63" s="85" t="str">
        <f>SUMIF(Datos!$G$10:$G$999,$A63,Datos!J$10:J$999)</f>
        <v>0</v>
      </c>
      <c r="E63" s="85" t="str">
        <f>SUMIF(Datos!$G$10:$G$999,$A63,Datos!K$10:K$999)</f>
        <v>0</v>
      </c>
      <c r="F63" s="85" t="str">
        <f>SUMIF(Datos!$G$10:$G$999,$A63,Datos!L$10:L$999)</f>
        <v>0</v>
      </c>
      <c r="G63" s="85" t="str">
        <f>SUMIF(Datos!$G$10:$G$999,$A63,Datos!M$10:M$999)</f>
        <v>0</v>
      </c>
      <c r="H63" s="85" t="str">
        <f>SUMIF(Datos!$G$10:$G$999,$A63,Datos!N$10:N$999)</f>
        <v>0</v>
      </c>
      <c r="I63" s="85" t="str">
        <f>SUMIF(Datos!$G$10:$G$999,$A63,Datos!O$10:O$999)</f>
        <v>0</v>
      </c>
      <c r="J63" s="85" t="str">
        <f>SUMIF(Datos!$G$10:$G$999,$A63,Datos!P$10:P$999)</f>
        <v>0</v>
      </c>
      <c r="K63" s="85" t="str">
        <f>SUMIF(Datos!$G$10:$G$999,$A63,Datos!Q$10:Q$999)</f>
        <v>0</v>
      </c>
      <c r="L63" s="85" t="str">
        <f>SUMIF(Datos!$G$10:$G$999,$A63,Datos!R$10:R$999)</f>
        <v>0</v>
      </c>
      <c r="M63" s="85" t="str">
        <f>SUMIF(Datos!$G$10:$G$999,$A63,Datos!S$10:S$999)</f>
        <v>0</v>
      </c>
      <c r="N63" s="85" t="str">
        <f>SUMIF(Datos!$G$10:$G$999,$A63,Datos!T$10:T$999)</f>
        <v>0</v>
      </c>
      <c r="O63" s="85" t="str">
        <f>SUMIF(Datos!$G$10:$G$999,$A63,Datos!U$10:U$999)</f>
        <v>0</v>
      </c>
      <c r="P63" s="85" t="str">
        <f>SUMIF(Datos!$G$10:$G$999,$A63,Datos!V$10:V$999)</f>
        <v>0</v>
      </c>
      <c r="Q63" s="85" t="str">
        <f>SUMIF(Datos!$G$10:$G$999,$A63,Datos!W$10:W$999)</f>
        <v>0</v>
      </c>
      <c r="R63" s="85" t="str">
        <f>SUMIF(Datos!$G$10:$G$999,$A63,Datos!X$10:X$999)</f>
        <v>0</v>
      </c>
      <c r="S63" s="85" t="str">
        <f>SUMIF(Datos!$G$10:$G$999,$A63,Datos!Y$10:Y$999)</f>
        <v>0</v>
      </c>
      <c r="T63" s="85" t="str">
        <f>SUMIF(Datos!$G$10:$G$999,$A63,Datos!Z$10:Z$999)</f>
        <v>0</v>
      </c>
      <c r="U63" s="85" t="str">
        <f>SUMIF(Datos!$G$10:$G$999,$A63,Datos!AA$10:AA$999)</f>
        <v>0</v>
      </c>
      <c r="V63" s="85" t="str">
        <f>SUMIF(Datos!$G$10:$G$999,$A63,Datos!AB$10:AB$999)</f>
        <v>0</v>
      </c>
      <c r="W63" s="85" t="str">
        <f>SUMIF(Datos!$G$10:$G$999,$A63,Datos!AC$10:AC$999)</f>
        <v>0</v>
      </c>
      <c r="X63" s="85" t="str">
        <f>SUMIF(Datos!$G$10:$G$999,$A63,Datos!AD$10:AD$999)</f>
        <v>0</v>
      </c>
      <c r="Y63" s="85" t="str">
        <f>SUMIF(Datos!$G$10:$G$999,$A63,Datos!AE$10:AE$999)</f>
        <v>0</v>
      </c>
      <c r="Z63" s="2"/>
    </row>
    <row r="64" ht="12.75" customHeight="1">
      <c r="A64" s="84" t="str">
        <f>Config!C19</f>
        <v/>
      </c>
      <c r="B64" s="85" t="str">
        <f>SUMIF(Datos!$G$10:$G$999,$A64,Datos!H$10:H$999)</f>
        <v>0</v>
      </c>
      <c r="C64" s="85" t="str">
        <f>SUMIF(Datos!$G$10:$G$999,$A64,Datos!I$10:I$999)</f>
        <v>0</v>
      </c>
      <c r="D64" s="85" t="str">
        <f>SUMIF(Datos!$G$10:$G$999,$A64,Datos!J$10:J$999)</f>
        <v>0</v>
      </c>
      <c r="E64" s="85" t="str">
        <f>SUMIF(Datos!$G$10:$G$999,$A64,Datos!K$10:K$999)</f>
        <v>0</v>
      </c>
      <c r="F64" s="85" t="str">
        <f>SUMIF(Datos!$G$10:$G$999,$A64,Datos!L$10:L$999)</f>
        <v>0</v>
      </c>
      <c r="G64" s="85" t="str">
        <f>SUMIF(Datos!$G$10:$G$999,$A64,Datos!M$10:M$999)</f>
        <v>0</v>
      </c>
      <c r="H64" s="85" t="str">
        <f>SUMIF(Datos!$G$10:$G$999,$A64,Datos!N$10:N$999)</f>
        <v>0</v>
      </c>
      <c r="I64" s="85" t="str">
        <f>SUMIF(Datos!$G$10:$G$999,$A64,Datos!O$10:O$999)</f>
        <v>0</v>
      </c>
      <c r="J64" s="85" t="str">
        <f>SUMIF(Datos!$G$10:$G$999,$A64,Datos!P$10:P$999)</f>
        <v>0</v>
      </c>
      <c r="K64" s="85" t="str">
        <f>SUMIF(Datos!$G$10:$G$999,$A64,Datos!Q$10:Q$999)</f>
        <v>0</v>
      </c>
      <c r="L64" s="85" t="str">
        <f>SUMIF(Datos!$G$10:$G$999,$A64,Datos!R$10:R$999)</f>
        <v>0</v>
      </c>
      <c r="M64" s="85" t="str">
        <f>SUMIF(Datos!$G$10:$G$999,$A64,Datos!S$10:S$999)</f>
        <v>0</v>
      </c>
      <c r="N64" s="85" t="str">
        <f>SUMIF(Datos!$G$10:$G$999,$A64,Datos!T$10:T$999)</f>
        <v>0</v>
      </c>
      <c r="O64" s="85" t="str">
        <f>SUMIF(Datos!$G$10:$G$999,$A64,Datos!U$10:U$999)</f>
        <v>0</v>
      </c>
      <c r="P64" s="85" t="str">
        <f>SUMIF(Datos!$G$10:$G$999,$A64,Datos!V$10:V$999)</f>
        <v>0</v>
      </c>
      <c r="Q64" s="85" t="str">
        <f>SUMIF(Datos!$G$10:$G$999,$A64,Datos!W$10:W$999)</f>
        <v>0</v>
      </c>
      <c r="R64" s="85" t="str">
        <f>SUMIF(Datos!$G$10:$G$999,$A64,Datos!X$10:X$999)</f>
        <v>0</v>
      </c>
      <c r="S64" s="85" t="str">
        <f>SUMIF(Datos!$G$10:$G$999,$A64,Datos!Y$10:Y$999)</f>
        <v>0</v>
      </c>
      <c r="T64" s="85" t="str">
        <f>SUMIF(Datos!$G$10:$G$999,$A64,Datos!Z$10:Z$999)</f>
        <v>0</v>
      </c>
      <c r="U64" s="85" t="str">
        <f>SUMIF(Datos!$G$10:$G$999,$A64,Datos!AA$10:AA$999)</f>
        <v>0</v>
      </c>
      <c r="V64" s="85" t="str">
        <f>SUMIF(Datos!$G$10:$G$999,$A64,Datos!AB$10:AB$999)</f>
        <v>0</v>
      </c>
      <c r="W64" s="85" t="str">
        <f>SUMIF(Datos!$G$10:$G$999,$A64,Datos!AC$10:AC$999)</f>
        <v>0</v>
      </c>
      <c r="X64" s="85" t="str">
        <f>SUMIF(Datos!$G$10:$G$999,$A64,Datos!AD$10:AD$999)</f>
        <v>0</v>
      </c>
      <c r="Y64" s="85" t="str">
        <f>SUMIF(Datos!$G$10:$G$999,$A64,Datos!AE$10:AE$999)</f>
        <v>0</v>
      </c>
      <c r="Z64" s="2"/>
    </row>
    <row r="65" ht="12.75" customHeight="1">
      <c r="A65" s="84" t="str">
        <f>Config!C20</f>
        <v/>
      </c>
      <c r="B65" s="85" t="str">
        <f>SUMIF(Datos!$G$10:$G$999,$A65,Datos!H$10:H$999)</f>
        <v>0</v>
      </c>
      <c r="C65" s="85" t="str">
        <f>SUMIF(Datos!$G$10:$G$999,$A65,Datos!I$10:I$999)</f>
        <v>0</v>
      </c>
      <c r="D65" s="85" t="str">
        <f>SUMIF(Datos!$G$10:$G$999,$A65,Datos!J$10:J$999)</f>
        <v>0</v>
      </c>
      <c r="E65" s="85" t="str">
        <f>SUMIF(Datos!$G$10:$G$999,$A65,Datos!K$10:K$999)</f>
        <v>0</v>
      </c>
      <c r="F65" s="85" t="str">
        <f>SUMIF(Datos!$G$10:$G$999,$A65,Datos!L$10:L$999)</f>
        <v>0</v>
      </c>
      <c r="G65" s="85" t="str">
        <f>SUMIF(Datos!$G$10:$G$999,$A65,Datos!M$10:M$999)</f>
        <v>0</v>
      </c>
      <c r="H65" s="85" t="str">
        <f>SUMIF(Datos!$G$10:$G$999,$A65,Datos!N$10:N$999)</f>
        <v>0</v>
      </c>
      <c r="I65" s="85" t="str">
        <f>SUMIF(Datos!$G$10:$G$999,$A65,Datos!O$10:O$999)</f>
        <v>0</v>
      </c>
      <c r="J65" s="85" t="str">
        <f>SUMIF(Datos!$G$10:$G$999,$A65,Datos!P$10:P$999)</f>
        <v>0</v>
      </c>
      <c r="K65" s="85" t="str">
        <f>SUMIF(Datos!$G$10:$G$999,$A65,Datos!Q$10:Q$999)</f>
        <v>0</v>
      </c>
      <c r="L65" s="85" t="str">
        <f>SUMIF(Datos!$G$10:$G$999,$A65,Datos!R$10:R$999)</f>
        <v>0</v>
      </c>
      <c r="M65" s="85" t="str">
        <f>SUMIF(Datos!$G$10:$G$999,$A65,Datos!S$10:S$999)</f>
        <v>0</v>
      </c>
      <c r="N65" s="85" t="str">
        <f>SUMIF(Datos!$G$10:$G$999,$A65,Datos!T$10:T$999)</f>
        <v>0</v>
      </c>
      <c r="O65" s="85" t="str">
        <f>SUMIF(Datos!$G$10:$G$999,$A65,Datos!U$10:U$999)</f>
        <v>0</v>
      </c>
      <c r="P65" s="85" t="str">
        <f>SUMIF(Datos!$G$10:$G$999,$A65,Datos!V$10:V$999)</f>
        <v>0</v>
      </c>
      <c r="Q65" s="85" t="str">
        <f>SUMIF(Datos!$G$10:$G$999,$A65,Datos!W$10:W$999)</f>
        <v>0</v>
      </c>
      <c r="R65" s="85" t="str">
        <f>SUMIF(Datos!$G$10:$G$999,$A65,Datos!X$10:X$999)</f>
        <v>0</v>
      </c>
      <c r="S65" s="85" t="str">
        <f>SUMIF(Datos!$G$10:$G$999,$A65,Datos!Y$10:Y$999)</f>
        <v>0</v>
      </c>
      <c r="T65" s="85" t="str">
        <f>SUMIF(Datos!$G$10:$G$999,$A65,Datos!Z$10:Z$999)</f>
        <v>0</v>
      </c>
      <c r="U65" s="85" t="str">
        <f>SUMIF(Datos!$G$10:$G$999,$A65,Datos!AA$10:AA$999)</f>
        <v>0</v>
      </c>
      <c r="V65" s="85" t="str">
        <f>SUMIF(Datos!$G$10:$G$999,$A65,Datos!AB$10:AB$999)</f>
        <v>0</v>
      </c>
      <c r="W65" s="85" t="str">
        <f>SUMIF(Datos!$G$10:$G$999,$A65,Datos!AC$10:AC$999)</f>
        <v>0</v>
      </c>
      <c r="X65" s="85" t="str">
        <f>SUMIF(Datos!$G$10:$G$999,$A65,Datos!AD$10:AD$999)</f>
        <v>0</v>
      </c>
      <c r="Y65" s="85" t="str">
        <f>SUMIF(Datos!$G$10:$G$999,$A65,Datos!AE$10:AE$999)</f>
        <v>0</v>
      </c>
      <c r="Z65" s="2"/>
    </row>
    <row r="66" ht="12.75" customHeight="1">
      <c r="A66" s="84" t="str">
        <f>Config!C21</f>
        <v/>
      </c>
      <c r="B66" s="85" t="str">
        <f>SUMIF(Datos!$G$10:$G$999,$A66,Datos!H$10:H$999)</f>
        <v>0</v>
      </c>
      <c r="C66" s="85" t="str">
        <f>SUMIF(Datos!$G$10:$G$999,$A66,Datos!I$10:I$999)</f>
        <v>0</v>
      </c>
      <c r="D66" s="85" t="str">
        <f>SUMIF(Datos!$G$10:$G$999,$A66,Datos!J$10:J$999)</f>
        <v>0</v>
      </c>
      <c r="E66" s="85" t="str">
        <f>SUMIF(Datos!$G$10:$G$999,$A66,Datos!K$10:K$999)</f>
        <v>0</v>
      </c>
      <c r="F66" s="85" t="str">
        <f>SUMIF(Datos!$G$10:$G$999,$A66,Datos!L$10:L$999)</f>
        <v>0</v>
      </c>
      <c r="G66" s="85" t="str">
        <f>SUMIF(Datos!$G$10:$G$999,$A66,Datos!M$10:M$999)</f>
        <v>0</v>
      </c>
      <c r="H66" s="85" t="str">
        <f>SUMIF(Datos!$G$10:$G$999,$A66,Datos!N$10:N$999)</f>
        <v>0</v>
      </c>
      <c r="I66" s="85" t="str">
        <f>SUMIF(Datos!$G$10:$G$999,$A66,Datos!O$10:O$999)</f>
        <v>0</v>
      </c>
      <c r="J66" s="85" t="str">
        <f>SUMIF(Datos!$G$10:$G$999,$A66,Datos!P$10:P$999)</f>
        <v>0</v>
      </c>
      <c r="K66" s="85" t="str">
        <f>SUMIF(Datos!$G$10:$G$999,$A66,Datos!Q$10:Q$999)</f>
        <v>0</v>
      </c>
      <c r="L66" s="85" t="str">
        <f>SUMIF(Datos!$G$10:$G$999,$A66,Datos!R$10:R$999)</f>
        <v>0</v>
      </c>
      <c r="M66" s="85" t="str">
        <f>SUMIF(Datos!$G$10:$G$999,$A66,Datos!S$10:S$999)</f>
        <v>0</v>
      </c>
      <c r="N66" s="85" t="str">
        <f>SUMIF(Datos!$G$10:$G$999,$A66,Datos!T$10:T$999)</f>
        <v>0</v>
      </c>
      <c r="O66" s="85" t="str">
        <f>SUMIF(Datos!$G$10:$G$999,$A66,Datos!U$10:U$999)</f>
        <v>0</v>
      </c>
      <c r="P66" s="85" t="str">
        <f>SUMIF(Datos!$G$10:$G$999,$A66,Datos!V$10:V$999)</f>
        <v>0</v>
      </c>
      <c r="Q66" s="85" t="str">
        <f>SUMIF(Datos!$G$10:$G$999,$A66,Datos!W$10:W$999)</f>
        <v>0</v>
      </c>
      <c r="R66" s="85" t="str">
        <f>SUMIF(Datos!$G$10:$G$999,$A66,Datos!X$10:X$999)</f>
        <v>0</v>
      </c>
      <c r="S66" s="85" t="str">
        <f>SUMIF(Datos!$G$10:$G$999,$A66,Datos!Y$10:Y$999)</f>
        <v>0</v>
      </c>
      <c r="T66" s="85" t="str">
        <f>SUMIF(Datos!$G$10:$G$999,$A66,Datos!Z$10:Z$999)</f>
        <v>0</v>
      </c>
      <c r="U66" s="85" t="str">
        <f>SUMIF(Datos!$G$10:$G$999,$A66,Datos!AA$10:AA$999)</f>
        <v>0</v>
      </c>
      <c r="V66" s="85" t="str">
        <f>SUMIF(Datos!$G$10:$G$999,$A66,Datos!AB$10:AB$999)</f>
        <v>0</v>
      </c>
      <c r="W66" s="85" t="str">
        <f>SUMIF(Datos!$G$10:$G$999,$A66,Datos!AC$10:AC$999)</f>
        <v>0</v>
      </c>
      <c r="X66" s="85" t="str">
        <f>SUMIF(Datos!$G$10:$G$999,$A66,Datos!AD$10:AD$999)</f>
        <v>0</v>
      </c>
      <c r="Y66" s="85" t="str">
        <f>SUMIF(Datos!$G$10:$G$999,$A66,Datos!AE$10:AE$999)</f>
        <v>0</v>
      </c>
      <c r="Z66" s="2"/>
    </row>
    <row r="67" ht="12.75" customHeight="1">
      <c r="A67" s="84" t="str">
        <f>Config!C22</f>
        <v/>
      </c>
      <c r="B67" s="85" t="str">
        <f>SUMIF(Datos!$G$10:$G$999,$A67,Datos!H$10:H$999)</f>
        <v>0</v>
      </c>
      <c r="C67" s="85" t="str">
        <f>SUMIF(Datos!$G$10:$G$999,$A67,Datos!I$10:I$999)</f>
        <v>0</v>
      </c>
      <c r="D67" s="85" t="str">
        <f>SUMIF(Datos!$G$10:$G$999,$A67,Datos!J$10:J$999)</f>
        <v>0</v>
      </c>
      <c r="E67" s="85" t="str">
        <f>SUMIF(Datos!$G$10:$G$999,$A67,Datos!K$10:K$999)</f>
        <v>0</v>
      </c>
      <c r="F67" s="85" t="str">
        <f>SUMIF(Datos!$G$10:$G$999,$A67,Datos!L$10:L$999)</f>
        <v>0</v>
      </c>
      <c r="G67" s="85" t="str">
        <f>SUMIF(Datos!$G$10:$G$999,$A67,Datos!M$10:M$999)</f>
        <v>0</v>
      </c>
      <c r="H67" s="85" t="str">
        <f>SUMIF(Datos!$G$10:$G$999,$A67,Datos!N$10:N$999)</f>
        <v>0</v>
      </c>
      <c r="I67" s="85" t="str">
        <f>SUMIF(Datos!$G$10:$G$999,$A67,Datos!O$10:O$999)</f>
        <v>0</v>
      </c>
      <c r="J67" s="85" t="str">
        <f>SUMIF(Datos!$G$10:$G$999,$A67,Datos!P$10:P$999)</f>
        <v>0</v>
      </c>
      <c r="K67" s="85" t="str">
        <f>SUMIF(Datos!$G$10:$G$999,$A67,Datos!Q$10:Q$999)</f>
        <v>0</v>
      </c>
      <c r="L67" s="85" t="str">
        <f>SUMIF(Datos!$G$10:$G$999,$A67,Datos!R$10:R$999)</f>
        <v>0</v>
      </c>
      <c r="M67" s="85" t="str">
        <f>SUMIF(Datos!$G$10:$G$999,$A67,Datos!S$10:S$999)</f>
        <v>0</v>
      </c>
      <c r="N67" s="85" t="str">
        <f>SUMIF(Datos!$G$10:$G$999,$A67,Datos!T$10:T$999)</f>
        <v>0</v>
      </c>
      <c r="O67" s="85" t="str">
        <f>SUMIF(Datos!$G$10:$G$999,$A67,Datos!U$10:U$999)</f>
        <v>0</v>
      </c>
      <c r="P67" s="85" t="str">
        <f>SUMIF(Datos!$G$10:$G$999,$A67,Datos!V$10:V$999)</f>
        <v>0</v>
      </c>
      <c r="Q67" s="85" t="str">
        <f>SUMIF(Datos!$G$10:$G$999,$A67,Datos!W$10:W$999)</f>
        <v>0</v>
      </c>
      <c r="R67" s="85" t="str">
        <f>SUMIF(Datos!$G$10:$G$999,$A67,Datos!X$10:X$999)</f>
        <v>0</v>
      </c>
      <c r="S67" s="85" t="str">
        <f>SUMIF(Datos!$G$10:$G$999,$A67,Datos!Y$10:Y$999)</f>
        <v>0</v>
      </c>
      <c r="T67" s="85" t="str">
        <f>SUMIF(Datos!$G$10:$G$999,$A67,Datos!Z$10:Z$999)</f>
        <v>0</v>
      </c>
      <c r="U67" s="85" t="str">
        <f>SUMIF(Datos!$G$10:$G$999,$A67,Datos!AA$10:AA$999)</f>
        <v>0</v>
      </c>
      <c r="V67" s="85" t="str">
        <f>SUMIF(Datos!$G$10:$G$999,$A67,Datos!AB$10:AB$999)</f>
        <v>0</v>
      </c>
      <c r="W67" s="85" t="str">
        <f>SUMIF(Datos!$G$10:$G$999,$A67,Datos!AC$10:AC$999)</f>
        <v>0</v>
      </c>
      <c r="X67" s="85" t="str">
        <f>SUMIF(Datos!$G$10:$G$999,$A67,Datos!AD$10:AD$999)</f>
        <v>0</v>
      </c>
      <c r="Y67" s="85" t="str">
        <f>SUMIF(Datos!$G$10:$G$999,$A67,Datos!AE$10:AE$999)</f>
        <v>0</v>
      </c>
      <c r="Z67" s="2"/>
    </row>
    <row r="68" ht="12.75" customHeight="1">
      <c r="A68" s="84" t="str">
        <f>Config!C23</f>
        <v/>
      </c>
      <c r="B68" s="85" t="str">
        <f>SUMIF(Datos!$G$10:$G$999,$A68,Datos!H$10:H$999)</f>
        <v>0</v>
      </c>
      <c r="C68" s="85" t="str">
        <f>SUMIF(Datos!$G$10:$G$999,$A68,Datos!I$10:I$999)</f>
        <v>0</v>
      </c>
      <c r="D68" s="85" t="str">
        <f>SUMIF(Datos!$G$10:$G$999,$A68,Datos!J$10:J$999)</f>
        <v>0</v>
      </c>
      <c r="E68" s="85" t="str">
        <f>SUMIF(Datos!$G$10:$G$999,$A68,Datos!K$10:K$999)</f>
        <v>0</v>
      </c>
      <c r="F68" s="85" t="str">
        <f>SUMIF(Datos!$G$10:$G$999,$A68,Datos!L$10:L$999)</f>
        <v>0</v>
      </c>
      <c r="G68" s="85" t="str">
        <f>SUMIF(Datos!$G$10:$G$999,$A68,Datos!M$10:M$999)</f>
        <v>0</v>
      </c>
      <c r="H68" s="85" t="str">
        <f>SUMIF(Datos!$G$10:$G$999,$A68,Datos!N$10:N$999)</f>
        <v>0</v>
      </c>
      <c r="I68" s="85" t="str">
        <f>SUMIF(Datos!$G$10:$G$999,$A68,Datos!O$10:O$999)</f>
        <v>0</v>
      </c>
      <c r="J68" s="85" t="str">
        <f>SUMIF(Datos!$G$10:$G$999,$A68,Datos!P$10:P$999)</f>
        <v>0</v>
      </c>
      <c r="K68" s="85" t="str">
        <f>SUMIF(Datos!$G$10:$G$999,$A68,Datos!Q$10:Q$999)</f>
        <v>0</v>
      </c>
      <c r="L68" s="85" t="str">
        <f>SUMIF(Datos!$G$10:$G$999,$A68,Datos!R$10:R$999)</f>
        <v>0</v>
      </c>
      <c r="M68" s="85" t="str">
        <f>SUMIF(Datos!$G$10:$G$999,$A68,Datos!S$10:S$999)</f>
        <v>0</v>
      </c>
      <c r="N68" s="85" t="str">
        <f>SUMIF(Datos!$G$10:$G$999,$A68,Datos!T$10:T$999)</f>
        <v>0</v>
      </c>
      <c r="O68" s="85" t="str">
        <f>SUMIF(Datos!$G$10:$G$999,$A68,Datos!U$10:U$999)</f>
        <v>0</v>
      </c>
      <c r="P68" s="85" t="str">
        <f>SUMIF(Datos!$G$10:$G$999,$A68,Datos!V$10:V$999)</f>
        <v>0</v>
      </c>
      <c r="Q68" s="85" t="str">
        <f>SUMIF(Datos!$G$10:$G$999,$A68,Datos!W$10:W$999)</f>
        <v>0</v>
      </c>
      <c r="R68" s="85" t="str">
        <f>SUMIF(Datos!$G$10:$G$999,$A68,Datos!X$10:X$999)</f>
        <v>0</v>
      </c>
      <c r="S68" s="85" t="str">
        <f>SUMIF(Datos!$G$10:$G$999,$A68,Datos!Y$10:Y$999)</f>
        <v>0</v>
      </c>
      <c r="T68" s="85" t="str">
        <f>SUMIF(Datos!$G$10:$G$999,$A68,Datos!Z$10:Z$999)</f>
        <v>0</v>
      </c>
      <c r="U68" s="85" t="str">
        <f>SUMIF(Datos!$G$10:$G$999,$A68,Datos!AA$10:AA$999)</f>
        <v>0</v>
      </c>
      <c r="V68" s="85" t="str">
        <f>SUMIF(Datos!$G$10:$G$999,$A68,Datos!AB$10:AB$999)</f>
        <v>0</v>
      </c>
      <c r="W68" s="85" t="str">
        <f>SUMIF(Datos!$G$10:$G$999,$A68,Datos!AC$10:AC$999)</f>
        <v>0</v>
      </c>
      <c r="X68" s="85" t="str">
        <f>SUMIF(Datos!$G$10:$G$999,$A68,Datos!AD$10:AD$999)</f>
        <v>0</v>
      </c>
      <c r="Y68" s="85" t="str">
        <f>SUMIF(Datos!$G$10:$G$999,$A68,Datos!AE$10:AE$999)</f>
        <v>0</v>
      </c>
      <c r="Z68" s="2"/>
    </row>
    <row r="69" ht="12.75" customHeight="1">
      <c r="A69" s="84" t="str">
        <f>Config!C24</f>
        <v/>
      </c>
      <c r="B69" s="85" t="str">
        <f>SUMIF(Datos!$G$10:$G$999,$A69,Datos!H$10:H$999)</f>
        <v>0</v>
      </c>
      <c r="C69" s="85" t="str">
        <f>SUMIF(Datos!$G$10:$G$999,$A69,Datos!I$10:I$999)</f>
        <v>0</v>
      </c>
      <c r="D69" s="85" t="str">
        <f>SUMIF(Datos!$G$10:$G$999,$A69,Datos!J$10:J$999)</f>
        <v>0</v>
      </c>
      <c r="E69" s="85" t="str">
        <f>SUMIF(Datos!$G$10:$G$999,$A69,Datos!K$10:K$999)</f>
        <v>0</v>
      </c>
      <c r="F69" s="85" t="str">
        <f>SUMIF(Datos!$G$10:$G$999,$A69,Datos!L$10:L$999)</f>
        <v>0</v>
      </c>
      <c r="G69" s="85" t="str">
        <f>SUMIF(Datos!$G$10:$G$999,$A69,Datos!M$10:M$999)</f>
        <v>0</v>
      </c>
      <c r="H69" s="85" t="str">
        <f>SUMIF(Datos!$G$10:$G$999,$A69,Datos!N$10:N$999)</f>
        <v>0</v>
      </c>
      <c r="I69" s="85" t="str">
        <f>SUMIF(Datos!$G$10:$G$999,$A69,Datos!O$10:O$999)</f>
        <v>0</v>
      </c>
      <c r="J69" s="85" t="str">
        <f>SUMIF(Datos!$G$10:$G$999,$A69,Datos!P$10:P$999)</f>
        <v>0</v>
      </c>
      <c r="K69" s="85" t="str">
        <f>SUMIF(Datos!$G$10:$G$999,$A69,Datos!Q$10:Q$999)</f>
        <v>0</v>
      </c>
      <c r="L69" s="85" t="str">
        <f>SUMIF(Datos!$G$10:$G$999,$A69,Datos!R$10:R$999)</f>
        <v>0</v>
      </c>
      <c r="M69" s="85" t="str">
        <f>SUMIF(Datos!$G$10:$G$999,$A69,Datos!S$10:S$999)</f>
        <v>0</v>
      </c>
      <c r="N69" s="85" t="str">
        <f>SUMIF(Datos!$G$10:$G$999,$A69,Datos!T$10:T$999)</f>
        <v>0</v>
      </c>
      <c r="O69" s="85" t="str">
        <f>SUMIF(Datos!$G$10:$G$999,$A69,Datos!U$10:U$999)</f>
        <v>0</v>
      </c>
      <c r="P69" s="85" t="str">
        <f>SUMIF(Datos!$G$10:$G$999,$A69,Datos!V$10:V$999)</f>
        <v>0</v>
      </c>
      <c r="Q69" s="85" t="str">
        <f>SUMIF(Datos!$G$10:$G$999,$A69,Datos!W$10:W$999)</f>
        <v>0</v>
      </c>
      <c r="R69" s="85" t="str">
        <f>SUMIF(Datos!$G$10:$G$999,$A69,Datos!X$10:X$999)</f>
        <v>0</v>
      </c>
      <c r="S69" s="85" t="str">
        <f>SUMIF(Datos!$G$10:$G$999,$A69,Datos!Y$10:Y$999)</f>
        <v>0</v>
      </c>
      <c r="T69" s="85" t="str">
        <f>SUMIF(Datos!$G$10:$G$999,$A69,Datos!Z$10:Z$999)</f>
        <v>0</v>
      </c>
      <c r="U69" s="85" t="str">
        <f>SUMIF(Datos!$G$10:$G$999,$A69,Datos!AA$10:AA$999)</f>
        <v>0</v>
      </c>
      <c r="V69" s="85" t="str">
        <f>SUMIF(Datos!$G$10:$G$999,$A69,Datos!AB$10:AB$999)</f>
        <v>0</v>
      </c>
      <c r="W69" s="85" t="str">
        <f>SUMIF(Datos!$G$10:$G$999,$A69,Datos!AC$10:AC$999)</f>
        <v>0</v>
      </c>
      <c r="X69" s="85" t="str">
        <f>SUMIF(Datos!$G$10:$G$999,$A69,Datos!AD$10:AD$999)</f>
        <v>0</v>
      </c>
      <c r="Y69" s="85" t="str">
        <f>SUMIF(Datos!$G$10:$G$999,$A69,Datos!AE$10:AE$999)</f>
        <v>0</v>
      </c>
      <c r="Z69" s="2"/>
    </row>
    <row r="70" ht="12.75" customHeight="1">
      <c r="A70" s="84" t="str">
        <f>Config!C25</f>
        <v/>
      </c>
      <c r="B70" s="85" t="str">
        <f>SUMIF(Datos!$G$10:$G$999,$A70,Datos!H$10:H$999)</f>
        <v>0</v>
      </c>
      <c r="C70" s="85" t="str">
        <f>SUMIF(Datos!$G$10:$G$999,$A70,Datos!I$10:I$999)</f>
        <v>0</v>
      </c>
      <c r="D70" s="85" t="str">
        <f>SUMIF(Datos!$G$10:$G$999,$A70,Datos!J$10:J$999)</f>
        <v>0</v>
      </c>
      <c r="E70" s="85" t="str">
        <f>SUMIF(Datos!$G$10:$G$999,$A70,Datos!K$10:K$999)</f>
        <v>0</v>
      </c>
      <c r="F70" s="85" t="str">
        <f>SUMIF(Datos!$G$10:$G$999,$A70,Datos!L$10:L$999)</f>
        <v>0</v>
      </c>
      <c r="G70" s="85" t="str">
        <f>SUMIF(Datos!$G$10:$G$999,$A70,Datos!M$10:M$999)</f>
        <v>0</v>
      </c>
      <c r="H70" s="85" t="str">
        <f>SUMIF(Datos!$G$10:$G$999,$A70,Datos!N$10:N$999)</f>
        <v>0</v>
      </c>
      <c r="I70" s="85" t="str">
        <f>SUMIF(Datos!$G$10:$G$999,$A70,Datos!O$10:O$999)</f>
        <v>0</v>
      </c>
      <c r="J70" s="85" t="str">
        <f>SUMIF(Datos!$G$10:$G$999,$A70,Datos!P$10:P$999)</f>
        <v>0</v>
      </c>
      <c r="K70" s="85" t="str">
        <f>SUMIF(Datos!$G$10:$G$999,$A70,Datos!Q$10:Q$999)</f>
        <v>0</v>
      </c>
      <c r="L70" s="85" t="str">
        <f>SUMIF(Datos!$G$10:$G$999,$A70,Datos!R$10:R$999)</f>
        <v>0</v>
      </c>
      <c r="M70" s="85" t="str">
        <f>SUMIF(Datos!$G$10:$G$999,$A70,Datos!S$10:S$999)</f>
        <v>0</v>
      </c>
      <c r="N70" s="85" t="str">
        <f>SUMIF(Datos!$G$10:$G$999,$A70,Datos!T$10:T$999)</f>
        <v>0</v>
      </c>
      <c r="O70" s="85" t="str">
        <f>SUMIF(Datos!$G$10:$G$999,$A70,Datos!U$10:U$999)</f>
        <v>0</v>
      </c>
      <c r="P70" s="85" t="str">
        <f>SUMIF(Datos!$G$10:$G$999,$A70,Datos!V$10:V$999)</f>
        <v>0</v>
      </c>
      <c r="Q70" s="85" t="str">
        <f>SUMIF(Datos!$G$10:$G$999,$A70,Datos!W$10:W$999)</f>
        <v>0</v>
      </c>
      <c r="R70" s="85" t="str">
        <f>SUMIF(Datos!$G$10:$G$999,$A70,Datos!X$10:X$999)</f>
        <v>0</v>
      </c>
      <c r="S70" s="85" t="str">
        <f>SUMIF(Datos!$G$10:$G$999,$A70,Datos!Y$10:Y$999)</f>
        <v>0</v>
      </c>
      <c r="T70" s="85" t="str">
        <f>SUMIF(Datos!$G$10:$G$999,$A70,Datos!Z$10:Z$999)</f>
        <v>0</v>
      </c>
      <c r="U70" s="85" t="str">
        <f>SUMIF(Datos!$G$10:$G$999,$A70,Datos!AA$10:AA$999)</f>
        <v>0</v>
      </c>
      <c r="V70" s="85" t="str">
        <f>SUMIF(Datos!$G$10:$G$999,$A70,Datos!AB$10:AB$999)</f>
        <v>0</v>
      </c>
      <c r="W70" s="85" t="str">
        <f>SUMIF(Datos!$G$10:$G$999,$A70,Datos!AC$10:AC$999)</f>
        <v>0</v>
      </c>
      <c r="X70" s="85" t="str">
        <f>SUMIF(Datos!$G$10:$G$999,$A70,Datos!AD$10:AD$999)</f>
        <v>0</v>
      </c>
      <c r="Y70" s="85" t="str">
        <f>SUMIF(Datos!$G$10:$G$999,$A70,Datos!AE$10:AE$999)</f>
        <v>0</v>
      </c>
      <c r="Z70" s="2"/>
    </row>
    <row r="71" ht="12.75" customHeight="1">
      <c r="A71" s="2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2"/>
    </row>
    <row r="72" ht="12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R3:S3"/>
    <mergeCell ref="R4:S4"/>
    <mergeCell ref="V3:W3"/>
    <mergeCell ref="V4:W4"/>
    <mergeCell ref="B3:P3"/>
    <mergeCell ref="B4:P4"/>
    <mergeCell ref="T4:U4"/>
    <mergeCell ref="T3:U3"/>
    <mergeCell ref="B1:W1"/>
  </mergeCells>
  <drawing r:id="rId1"/>
</worksheet>
</file>