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ticona\Documents\Office_feb_2021\Dashboard_inflación_abril\"/>
    </mc:Choice>
  </mc:AlternateContent>
  <bookViews>
    <workbookView xWindow="930" yWindow="300" windowWidth="23040" windowHeight="8895" activeTab="5"/>
  </bookViews>
  <sheets>
    <sheet name="ITI Base2016" sheetId="5" r:id="rId1"/>
    <sheet name="ITI Base2016 Amplio" sheetId="15" r:id="rId2"/>
    <sheet name="Graf ITI amplio" sheetId="16" r:id="rId3"/>
    <sheet name="Núcleo" sheetId="7" r:id="rId4"/>
    <sheet name="Div a ITI exc" sheetId="14" r:id="rId5"/>
    <sheet name="ITI excluyentes" sheetId="6" r:id="rId6"/>
    <sheet name="Históricos" sheetId="4" r:id="rId7"/>
    <sheet name="Encadenamiento16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d">'[1]Cuadro 4.8 A'!$AO$9</definedName>
    <definedName name="\i">'[1]Cuadro 4.8 A'!$A$8208</definedName>
    <definedName name="\z" localSheetId="2">'[1]Cuadro 4.8 A'!#REF!</definedName>
    <definedName name="\z" localSheetId="1">'[1]Cuadro 4.8 A'!#REF!</definedName>
    <definedName name="\z">'[1]Cuadro 4.8 A'!#REF!</definedName>
    <definedName name="_________A65944" localSheetId="2">'[2]2006'!#REF!</definedName>
    <definedName name="_________A65944" localSheetId="1">'[2]2006'!#REF!</definedName>
    <definedName name="_________A65944">'[2]2006'!#REF!</definedName>
    <definedName name="________A65944" localSheetId="2">'[2]2006'!#REF!</definedName>
    <definedName name="________A65944" localSheetId="1">'[2]2006'!#REF!</definedName>
    <definedName name="________A65944">'[2]2006'!#REF!</definedName>
    <definedName name="_______A65944" localSheetId="2">'[2]2006'!#REF!</definedName>
    <definedName name="_______A65944" localSheetId="1">'[2]2006'!#REF!</definedName>
    <definedName name="_______A65944">'[2]2006'!#REF!</definedName>
    <definedName name="_______inf3">OFFSET([3]tcambio!$AJ$8,0,0,COUNT([3]tcambio!$AJ$1:$AJ$65536),1)</definedName>
    <definedName name="______A65944" localSheetId="2">'[2]2006'!#REF!</definedName>
    <definedName name="______A65944" localSheetId="1">'[2]2006'!#REF!</definedName>
    <definedName name="______A65944">'[2]2006'!#REF!</definedName>
    <definedName name="______inf3">OFFSET([3]tcambio!$AJ$8,0,0,COUNT([3]tcambio!$AJ$1:$AJ$65536),1)</definedName>
    <definedName name="_____inf3">OFFSET([3]tcambio!$AJ$8,0,0,COUNT([3]tcambio!$AJ$1:$AJ$65536),1)</definedName>
    <definedName name="____A65944" localSheetId="2">'[2]2006'!#REF!</definedName>
    <definedName name="____A65944" localSheetId="1">'[2]2006'!#REF!</definedName>
    <definedName name="____A65944">'[2]2006'!#REF!</definedName>
    <definedName name="____inf3">OFFSET([3]tcambio!$AJ$8,0,0,COUNT([3]tcambio!$AJ$1:$AJ$65536),1)</definedName>
    <definedName name="___A65944" localSheetId="2">'[2]2006'!#REF!</definedName>
    <definedName name="___A65944" localSheetId="1">'[2]2006'!#REF!</definedName>
    <definedName name="___A65944">'[2]2006'!#REF!</definedName>
    <definedName name="___inf3">OFFSET([3]tcambio!$AJ$8,0,0,COUNT([3]tcambio!$AJ$1:$AJ$65536),1)</definedName>
    <definedName name="__a1">[4]REER!$CA$2:$CM$291</definedName>
    <definedName name="__A65944" localSheetId="2">'[2]2006'!#REF!</definedName>
    <definedName name="__A65944" localSheetId="1">'[2]2006'!#REF!</definedName>
    <definedName name="__A65944">'[2]2006'!#REF!</definedName>
    <definedName name="__g1" localSheetId="2">'[5]Cuadro 4.8 A'!#REF!</definedName>
    <definedName name="__g1" localSheetId="1">'[5]Cuadro 4.8 A'!#REF!</definedName>
    <definedName name="__g1">'[5]Cuadro 4.8 A'!#REF!</definedName>
    <definedName name="__inf3">OFFSET([3]tcambio!$AJ$8,0,0,COUNT([3]tcambio!$AJ$1:$AJ$65536),1)</definedName>
    <definedName name="_a1">[6]REER!$CA$2:$CM$291</definedName>
    <definedName name="_A65944" localSheetId="2">'[7]2006'!#REF!</definedName>
    <definedName name="_A65944" localSheetId="1">'[7]2006'!#REF!</definedName>
    <definedName name="_A65944">'[7]2006'!#REF!</definedName>
    <definedName name="_c" localSheetId="2">#REF!</definedName>
    <definedName name="_c" localSheetId="1">#REF!</definedName>
    <definedName name="_c">#REF!</definedName>
    <definedName name="_cV1">OFFSET([8]tcambio!$Z$8,0,0,COUNT([8]tcambio!$Z$1:$Z$65536),1)</definedName>
    <definedName name="_Fill" hidden="1">[9]CPMYC!$C$37</definedName>
    <definedName name="_g1" localSheetId="2">'[10]Cuadro 4.8 A'!#REF!</definedName>
    <definedName name="_g1" localSheetId="1">'[10]Cuadro 4.8 A'!#REF!</definedName>
    <definedName name="_g1">'[10]Cuadro 4.8 A'!#REF!</definedName>
    <definedName name="_inf3">OFFSET([3]tcambio!$AJ$8,0,0,COUNT([3]tcambio!$AJ$1:$AJ$65536),1)</definedName>
    <definedName name="_Key2" localSheetId="2" hidden="1">[11]xor!#REF!</definedName>
    <definedName name="_Key2" localSheetId="1" hidden="1">[11]xor!#REF!</definedName>
    <definedName name="_Key2" hidden="1">[11]xor!#REF!</definedName>
    <definedName name="_OMA1">OFFSET('[12]priv preferenciales'!$W$7,0,0,COUNT('[12]priv preferenciales'!$W$1:$W$65536),1)</definedName>
    <definedName name="_Order2" hidden="1">255</definedName>
    <definedName name="_Parse_Out" localSheetId="2" hidden="1">[11]mor!#REF!</definedName>
    <definedName name="_Parse_Out" localSheetId="1" hidden="1">[11]mor!#REF!</definedName>
    <definedName name="_Parse_Out" hidden="1">[11]mor!#REF!</definedName>
    <definedName name="a">[13]REER!$CA$2:$CM$291</definedName>
    <definedName name="A_IMPRESI_N_IM">[14]REER!$CA$2:$CM$291</definedName>
    <definedName name="AA" localSheetId="2">'[10]Cuadro 4.8 A'!#REF!</definedName>
    <definedName name="AA" localSheetId="1">'[10]Cuadro 4.8 A'!#REF!</definedName>
    <definedName name="AA">'[10]Cuadro 4.8 A'!#REF!</definedName>
    <definedName name="aaaa">[14]REER!$CA$2:$CM$291</definedName>
    <definedName name="adasdas" localSheetId="2">#REF!</definedName>
    <definedName name="adasdas" localSheetId="1">#REF!</definedName>
    <definedName name="adasdas">#REF!</definedName>
    <definedName name="adsfas">OFFSET([15]tcambio!$AC$8,0,0,COUNT([15]tcambio!$AC$1:$AC$65536),1)</definedName>
    <definedName name="alimen">OFFSET([3]tcambio!$AG$8,0,0,COUNT([3]tcambio!$AG$1:$AG$65536),1)</definedName>
    <definedName name="anterior">OFFSET([8]tcambio!$AK$8,0,0,COUNT([8]tcambio!$AK$1:$AK$65536),1)</definedName>
    <definedName name="_xlnm.Print_Area" localSheetId="7">Encadenamiento16!$B$2:$U$248</definedName>
    <definedName name="_xlnm.Print_Area" localSheetId="6">Históricos!$B$2:$U$248</definedName>
    <definedName name="asadasda">OFFSET('[16]priv preferenciales'!$X$7,0,0,COUNT('[16]priv preferenciales'!$X$1:$X$65536),1)</definedName>
    <definedName name="asas">OFFSET([8]tcambio!$AB$8,0,0,COUNT([8]tcambio!$AB$1:$AB$65536),1)</definedName>
    <definedName name="asdasd">OFFSET([15]tcambio!$AG$8,0,0,COUNT([15]tcambio!$AG$1:$AG$65536),1)</definedName>
    <definedName name="asdf">OFFSET([17]tcambio!$AE$8,0,0,COUNT([17]tcambio!$AE$1:$AE$65536),1)</definedName>
    <definedName name="asdfa">OFFSET('[18]priv preferenciales'!$AC$7,0,0,COUNT('[18]priv preferenciales'!$AC$1:$AC$65536),1)</definedName>
    <definedName name="asdfaa">OFFSET('[16]priv preferenciales'!$AC$7,0,0,COUNT('[16]priv preferenciales'!$AC$1:$AC$65536),1)</definedName>
    <definedName name="b">OFFSET([17]tcambio!$AJ$8,0,0,COUNT([17]tcambio!$AJ$1:$AJ$65536),1)</definedName>
    <definedName name="_xlnm.Database" localSheetId="2">#REF!</definedName>
    <definedName name="_xlnm.Database" localSheetId="1">#REF!</definedName>
    <definedName name="_xlnm.Database">#REF!</definedName>
    <definedName name="bb">[14]REER!$CA$2:$CM$291</definedName>
    <definedName name="ccc" localSheetId="2">[19]ciudades!#REF!</definedName>
    <definedName name="ccc" localSheetId="1">[19]ciudades!#REF!</definedName>
    <definedName name="ccc">[19]ciudades!#REF!</definedName>
    <definedName name="cuadro1">OFFSET('[20]priv preferenciales'!$AA$7,0,0,COUNT('[20]priv preferenciales'!$AA$1:$AA$65536),1)</definedName>
    <definedName name="dasddasdsad">OFFSET('[21]priv preferenciales'!$W$7,0,0,COUNT('[21]priv preferenciales'!$W$1:$W$65536),1)</definedName>
    <definedName name="dd" localSheetId="2" hidden="1">[11]mor!#REF!</definedName>
    <definedName name="dd" localSheetId="1" hidden="1">[11]mor!#REF!</definedName>
    <definedName name="dd" hidden="1">[11]mor!#REF!</definedName>
    <definedName name="dde" localSheetId="2" hidden="1">[11]xor!#REF!</definedName>
    <definedName name="dde" localSheetId="1" hidden="1">[11]xor!#REF!</definedName>
    <definedName name="dde" hidden="1">[11]xor!#REF!</definedName>
    <definedName name="DESPAI" localSheetId="2">[11]xor!#REF!</definedName>
    <definedName name="DESPAI" localSheetId="1">[11]xor!#REF!</definedName>
    <definedName name="DESPAI">[11]xor!#REF!</definedName>
    <definedName name="dfd" localSheetId="2">#REF!,#REF!</definedName>
    <definedName name="dfd" localSheetId="1">#REF!,#REF!</definedName>
    <definedName name="dfd">#REF!,#REF!</definedName>
    <definedName name="dolar">OFFSET([8]tcambio!$AA$8,0,0,COUNT([8]tcambio!$AA$1:$AA$65536),1)</definedName>
    <definedName name="ds">OFFSET([15]tcambio!$AK$8,0,0,COUNT([15]tcambio!$AK$1:$AK$65536),1)</definedName>
    <definedName name="dsd">OFFSET([15]tcambio!$AK$8,0,0,COUNT([15]tcambio!$AK$1:$AK$65536),1)</definedName>
    <definedName name="E" localSheetId="2">#REF!</definedName>
    <definedName name="E" localSheetId="1">#REF!</definedName>
    <definedName name="E">#REF!</definedName>
    <definedName name="etgraf1">OFFSET([8]tcambio!$Z$8,0,0,COUNT([8]tcambio!$Z$1:$Z$65536),1)</definedName>
    <definedName name="fdf">OFFSET('[21]priv preferenciales'!$AC$7,0,0,COUNT('[21]priv preferenciales'!$AC$1:$AC$65536),1)</definedName>
    <definedName name="G" localSheetId="2">'[1]Cuadro 4.8 A'!#REF!</definedName>
    <definedName name="G" localSheetId="1">'[1]Cuadro 4.8 A'!#REF!</definedName>
    <definedName name="G">'[1]Cuadro 4.8 A'!#REF!</definedName>
    <definedName name="gg" localSheetId="2">'[1]Cuadro 4.8 A'!#REF!</definedName>
    <definedName name="gg" localSheetId="1">'[1]Cuadro 4.8 A'!#REF!</definedName>
    <definedName name="gg">'[1]Cuadro 4.8 A'!#REF!</definedName>
    <definedName name="ggg" localSheetId="2" hidden="1">[11]mor!#REF!</definedName>
    <definedName name="ggg" localSheetId="1" hidden="1">[11]mor!#REF!</definedName>
    <definedName name="ggg" hidden="1">[11]mor!#REF!</definedName>
    <definedName name="gggggg" localSheetId="2">#REF!</definedName>
    <definedName name="gggggg" localSheetId="1">#REF!</definedName>
    <definedName name="gggggg">#REF!</definedName>
    <definedName name="gggggggg" localSheetId="2">#REF!</definedName>
    <definedName name="gggggggg" localSheetId="1">#REF!</definedName>
    <definedName name="gggggggg">#REF!</definedName>
    <definedName name="ggggggggg" localSheetId="2">#REF!,#REF!</definedName>
    <definedName name="ggggggggg" localSheetId="1">#REF!,#REF!</definedName>
    <definedName name="ggggggggg">#REF!,#REF!</definedName>
    <definedName name="grafico" localSheetId="2">#REF!,#REF!</definedName>
    <definedName name="grafico" localSheetId="1">#REF!,#REF!</definedName>
    <definedName name="grafico">#REF!,#REF!</definedName>
    <definedName name="hoja" localSheetId="2">'[22]Cuadro 4.8 A'!#REF!</definedName>
    <definedName name="hoja" localSheetId="1">'[22]Cuadro 4.8 A'!#REF!</definedName>
    <definedName name="hoja">'[22]Cuadro 4.8 A'!#REF!</definedName>
    <definedName name="hyuw" localSheetId="2">#REF!,#REF!</definedName>
    <definedName name="hyuw" localSheetId="1">#REF!,#REF!</definedName>
    <definedName name="hyuw">#REF!,#REF!</definedName>
    <definedName name="impr" localSheetId="2">#REF!</definedName>
    <definedName name="impr" localSheetId="1">#REF!</definedName>
    <definedName name="impr">#REF!</definedName>
    <definedName name="Imprimir_área_IM" localSheetId="2">#REF!</definedName>
    <definedName name="Imprimir_área_IM" localSheetId="1">#REF!</definedName>
    <definedName name="Imprimir_área_IM">#REF!</definedName>
    <definedName name="Imprimir_títulos_IM" localSheetId="2">#REF!,#REF!</definedName>
    <definedName name="Imprimir_títulos_IM" localSheetId="1">#REF!,#REF!</definedName>
    <definedName name="Imprimir_títulos_IM">#REF!,#REF!</definedName>
    <definedName name="imprtit" localSheetId="2">#REF!,#REF!</definedName>
    <definedName name="imprtit" localSheetId="1">#REF!,#REF!</definedName>
    <definedName name="imprtit">#REF!,#REF!</definedName>
    <definedName name="infaroi" localSheetId="2" hidden="1">#REF!,#REF!,#REF!</definedName>
    <definedName name="infaroi" localSheetId="1" hidden="1">#REF!,#REF!,#REF!</definedName>
    <definedName name="infaroi" hidden="1">#REF!,#REF!,#REF!</definedName>
    <definedName name="KBRUTO" localSheetId="2">[11]xor!#REF!</definedName>
    <definedName name="KBRUTO" localSheetId="1">[11]xor!#REF!</definedName>
    <definedName name="KBRUTO">[11]xor!#REF!</definedName>
    <definedName name="KBruto1" localSheetId="2">[11]xor!#REF!</definedName>
    <definedName name="KBruto1" localSheetId="1">[11]xor!#REF!</definedName>
    <definedName name="KBruto1">[11]xor!#REF!</definedName>
    <definedName name="loj" localSheetId="2">#REF!</definedName>
    <definedName name="loj" localSheetId="1">#REF!</definedName>
    <definedName name="loj">#REF!</definedName>
    <definedName name="lu">OFFSET('[23]priv preferenciales'!$AA$7,0,0,COUNT('[23]priv preferenciales'!$AA$1:$AA$65536),1)</definedName>
    <definedName name="mon_co_pre">OFFSET('[23]priv preferenciales'!$Z$7,0,0,COUNT('[23]priv preferenciales'!$Z$1:$Z$65536),1)</definedName>
    <definedName name="mon_co_std">OFFSET([8]tcambio!$AJ$8,0,0,COUNT([8]tcambio!$AJ$1:$AJ$65536),1)</definedName>
    <definedName name="mon_pro_co_pre">OFFSET('[23]priv preferenciales'!$AB$7,0,0,COUNT('[23]priv preferenciales'!$AB$1:$AB$65536),1)</definedName>
    <definedName name="mon_pro_co_std">OFFSET([8]tcambio!$AG$8,0,0,COUNT([8]tcambio!$AG$1:$AG$65536),1)</definedName>
    <definedName name="mon_pro_ve_pre">OFFSET('[23]priv preferenciales'!$AC$7,0,0,COUNT('[23]priv preferenciales'!$AC$1:$AC$65536),1)</definedName>
    <definedName name="mon_pro_ve_std">OFFSET([8]tcambio!$AH$8,0,0,COUNT([8]tcambio!$AH$1:$AH$65536),1)</definedName>
    <definedName name="mon_ve_pre">OFFSET('[23]priv preferenciales'!$AA$7,0,0,COUNT('[23]priv preferenciales'!$AA$1:$AA$65536),1)</definedName>
    <definedName name="mon_ve_std">OFFSET([8]tcambio!$AK$8,0,0,COUNT([8]tcambio!$AK$1:$AK$65536),1)</definedName>
    <definedName name="mrp" localSheetId="2">'[22]Cuadro 4.8 A'!#REF!</definedName>
    <definedName name="mrp" localSheetId="1">'[22]Cuadro 4.8 A'!#REF!</definedName>
    <definedName name="mrp">'[22]Cuadro 4.8 A'!#REF!</definedName>
    <definedName name="Oma">OFFSET('[12]priv preferenciales'!$W$7,0,0,COUNT('[12]priv preferenciales'!$W$1:$W$65536),1)</definedName>
    <definedName name="owiueyowieury">OFFSET('[24]priv preferenciales'!$W$7,0,0,COUNT('[24]priv preferenciales'!$W$1:$W$65536),1)</definedName>
    <definedName name="p" localSheetId="2">#REF!</definedName>
    <definedName name="p" localSheetId="1">#REF!</definedName>
    <definedName name="p">#REF!</definedName>
    <definedName name="pp" localSheetId="2">#REF!</definedName>
    <definedName name="pp" localSheetId="1">#REF!</definedName>
    <definedName name="pp">#REF!</definedName>
    <definedName name="Q" localSheetId="2">#REF!</definedName>
    <definedName name="Q" localSheetId="1">#REF!</definedName>
    <definedName name="Q">#REF!</definedName>
    <definedName name="qwq">OFFSET('[21]priv preferenciales'!$X$7,0,0,COUNT('[21]priv preferenciales'!$X$1:$X$65536),1)</definedName>
    <definedName name="rmurillo" localSheetId="2">#REF!,#REF!</definedName>
    <definedName name="rmurillo" localSheetId="1">#REF!,#REF!</definedName>
    <definedName name="rmurillo">#REF!,#REF!</definedName>
    <definedName name="rrrrrrrrrrrrrrr">OFFSET([3]tcambio!$AA$8,0,0,COUNT([3]tcambio!$AA$1:$AA$65536),1)</definedName>
    <definedName name="s">OFFSET('[23]priv preferenciales'!$AC$7,0,0,COUNT('[23]priv preferenciales'!$AC$1:$AC$65536),1)</definedName>
    <definedName name="sads">OFFSET([15]tcambio!$AA$8,0,0,COUNT([15]tcambio!$AA$1:$AA$65536),1)</definedName>
    <definedName name="sas">OFFSET([8]tcambio!$AJ$8,0,0,COUNT([8]tcambio!$AJ$1:$AJ$65536),1)</definedName>
    <definedName name="sdd">OFFSET([8]tcambio!$AH$8,0,0,COUNT([8]tcambio!$AH$1:$AH$65536),1)</definedName>
    <definedName name="sdfa">OFFSET('[21]priv preferenciales'!$Y$7,0,0,COUNT('[21]priv preferenciales'!$Y$1:$Y$65536),1)</definedName>
    <definedName name="sdfaa">OFFSET('[21]priv preferenciales'!$Y$7,0,0,COUNT('[21]priv preferenciales'!$Y$1:$Y$65536),1)</definedName>
    <definedName name="sdfgsdfgsdfg">OFFSET('[18]priv preferenciales'!$X$7,0,0,COUNT('[18]priv preferenciales'!$X$1:$X$65536),1)</definedName>
    <definedName name="spr_pre">OFFSET('[23]priv preferenciales'!$Y$7,0,0,COUNT('[23]priv preferenciales'!$Y$1:$Y$65536),1)</definedName>
    <definedName name="spr_std">OFFSET([8]tcambio!$AC$8,0,0,COUNT([8]tcambio!$AC$1:$AC$65536),1)</definedName>
    <definedName name="sss">OFFSET('[23]priv preferenciales'!$AB$7,0,0,COUNT('[23]priv preferenciales'!$AB$1:$AB$65536),1)</definedName>
    <definedName name="sssa">OFFSET([8]tcambio!$AC$8,0,0,COUNT([8]tcambio!$AC$1:$AC$65536),1)</definedName>
    <definedName name="sssssssssss">OFFSET('[23]priv preferenciales'!$X$7,0,0,COUNT('[23]priv preferenciales'!$X$1:$X$65536),1)</definedName>
    <definedName name="T_IndClasif" localSheetId="2">#REF!</definedName>
    <definedName name="T_IndClasif" localSheetId="1">#REF!</definedName>
    <definedName name="T_IndClasif">#REF!</definedName>
    <definedName name="tc_co_of">OFFSET([8]tcambio!$AD$8,0,0,COUNT([8]tcambio!$AD$1:$AD$65536),1)</definedName>
    <definedName name="tc_co_pre">OFFSET('[23]priv preferenciales'!$W$7,0,0,COUNT('[23]priv preferenciales'!$W$1:$W$65536),1)</definedName>
    <definedName name="tc_co_std">OFFSET([8]tcambio!$AA$8,0,0,COUNT([8]tcambio!$AA$1:$AA$65536),1)</definedName>
    <definedName name="tc_ve_of">OFFSET([8]tcambio!$AE$8,0,0,COUNT([8]tcambio!$AE$1:$AE$65536),1)</definedName>
    <definedName name="tc_ve_pre">OFFSET('[23]priv preferenciales'!$X$7,0,0,COUNT('[23]priv preferenciales'!$X$1:$X$65536),1)</definedName>
    <definedName name="tc_ve_std">OFFSET([8]tcambio!$AB$8,0,0,COUNT([8]tcambio!$AB$1:$AB$65536),1)</definedName>
    <definedName name="tcvopr">OFFSET([3]tcambio!$AE$8,0,0,COUNT([3]tcambio!$AE$1:$AE$65536),1)</definedName>
    <definedName name="v" localSheetId="2">#REF!</definedName>
    <definedName name="v" localSheetId="1">#REF!</definedName>
    <definedName name="v">#REF!</definedName>
    <definedName name="VALOR" localSheetId="2">[11]xor!#REF!</definedName>
    <definedName name="VALOR" localSheetId="1">[11]xor!#REF!</definedName>
    <definedName name="VALOR">[11]xor!#REF!</definedName>
    <definedName name="VAlor1" localSheetId="2">[25]xor!#REF!</definedName>
    <definedName name="VAlor1" localSheetId="1">[25]xor!#REF!</definedName>
    <definedName name="VAlor1">[25]xor!#REF!</definedName>
    <definedName name="W" localSheetId="2">#REF!,#REF!</definedName>
    <definedName name="W" localSheetId="1">#REF!,#REF!</definedName>
    <definedName name="W">#REF!,#REF!</definedName>
    <definedName name="xxxx" localSheetId="2">#REF!</definedName>
    <definedName name="xxxx" localSheetId="1">#REF!</definedName>
    <definedName name="xxxx">#REF!</definedName>
    <definedName name="Z" localSheetId="2">#REF!</definedName>
    <definedName name="Z" localSheetId="1">#REF!</definedName>
    <definedName name="Z">#REF!</definedName>
    <definedName name="Z_520FE59F_FA6F_4B3D_81FA_72597FBD7CC5_.wvu.FilterData" localSheetId="2" hidden="1">#REF!</definedName>
    <definedName name="Z_520FE59F_FA6F_4B3D_81FA_72597FBD7CC5_.wvu.FilterData" localSheetId="1" hidden="1">#REF!</definedName>
    <definedName name="Z_520FE59F_FA6F_4B3D_81FA_72597FBD7CC5_.wvu.FilterData" hidden="1">#REF!</definedName>
    <definedName name="Z_520FE59F_FA6F_4B3D_81FA_72597FBD7CC5_.wvu.PrintArea" localSheetId="2" hidden="1">#REF!</definedName>
    <definedName name="Z_520FE59F_FA6F_4B3D_81FA_72597FBD7CC5_.wvu.PrintArea" localSheetId="1" hidden="1">#REF!</definedName>
    <definedName name="Z_520FE59F_FA6F_4B3D_81FA_72597FBD7CC5_.wvu.PrintArea" hidden="1">#REF!</definedName>
    <definedName name="Z_520FE59F_FA6F_4B3D_81FA_72597FBD7CC5_.wvu.Rows" localSheetId="2" hidden="1">#REF!,#REF!,#REF!</definedName>
    <definedName name="Z_520FE59F_FA6F_4B3D_81FA_72597FBD7CC5_.wvu.Rows" localSheetId="1" hidden="1">#REF!,#REF!,#REF!</definedName>
    <definedName name="Z_520FE59F_FA6F_4B3D_81FA_72597FBD7CC5_.wvu.Rows" hidden="1">#REF!,#REF!,#REF!</definedName>
  </definedNames>
  <calcPr calcId="162913"/>
</workbook>
</file>

<file path=xl/calcChain.xml><?xml version="1.0" encoding="utf-8"?>
<calcChain xmlns="http://schemas.openxmlformats.org/spreadsheetml/2006/main">
  <c r="T344" i="7" l="1"/>
  <c r="B56" i="6" l="1"/>
  <c r="C56" i="6"/>
  <c r="D56" i="6"/>
  <c r="B345" i="7" l="1"/>
  <c r="B57" i="6" s="1"/>
  <c r="G10" i="14"/>
  <c r="L55" i="5" l="1"/>
  <c r="M55" i="5"/>
  <c r="N55" i="5"/>
  <c r="L56" i="5"/>
  <c r="M56" i="5"/>
  <c r="N56" i="5"/>
  <c r="N54" i="5"/>
  <c r="M54" i="5"/>
  <c r="L54" i="5"/>
  <c r="Q54" i="5"/>
  <c r="R54" i="5"/>
  <c r="S54" i="5"/>
  <c r="Q55" i="5"/>
  <c r="R55" i="5"/>
  <c r="S55" i="5"/>
  <c r="Q56" i="5"/>
  <c r="R56" i="5"/>
  <c r="S56" i="5"/>
  <c r="G54" i="5"/>
  <c r="H54" i="5"/>
  <c r="I54" i="5"/>
  <c r="G55" i="5"/>
  <c r="H55" i="5"/>
  <c r="I55" i="5"/>
  <c r="G56" i="5"/>
  <c r="H56" i="5"/>
  <c r="I56" i="5"/>
  <c r="M56" i="15" l="1"/>
  <c r="N56" i="15"/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B56" i="16"/>
  <c r="C56" i="16"/>
  <c r="D56" i="16"/>
  <c r="E56" i="16"/>
  <c r="P56" i="15"/>
  <c r="Q56" i="15"/>
  <c r="R56" i="15"/>
  <c r="T56" i="15"/>
  <c r="U56" i="15"/>
  <c r="W56" i="15"/>
  <c r="J56" i="16" s="1"/>
  <c r="X56" i="15"/>
  <c r="K56" i="16" s="1"/>
  <c r="Y56" i="15"/>
  <c r="L56" i="16" s="1"/>
  <c r="AA56" i="15"/>
  <c r="M56" i="16" s="1"/>
  <c r="AB56" i="15"/>
  <c r="N56" i="16" s="1"/>
  <c r="I56" i="15"/>
  <c r="J56" i="15"/>
  <c r="K56" i="15"/>
  <c r="B344" i="7"/>
  <c r="F345" i="7" s="1"/>
  <c r="C344" i="7"/>
  <c r="M343" i="7" l="1"/>
  <c r="M342" i="7"/>
  <c r="M331" i="7"/>
  <c r="M332" i="7"/>
  <c r="M333" i="7"/>
  <c r="M334" i="7"/>
  <c r="M335" i="7"/>
  <c r="M336" i="7"/>
  <c r="M337" i="7"/>
  <c r="M338" i="7"/>
  <c r="M339" i="7"/>
  <c r="M340" i="7"/>
  <c r="M341" i="7"/>
  <c r="M330" i="7"/>
  <c r="M319" i="7"/>
  <c r="M320" i="7"/>
  <c r="M321" i="7"/>
  <c r="M322" i="7"/>
  <c r="M323" i="7"/>
  <c r="M324" i="7"/>
  <c r="M325" i="7"/>
  <c r="M326" i="7"/>
  <c r="M327" i="7"/>
  <c r="M328" i="7"/>
  <c r="M329" i="7"/>
  <c r="M318" i="7"/>
  <c r="M307" i="7"/>
  <c r="M308" i="7"/>
  <c r="M309" i="7"/>
  <c r="M310" i="7"/>
  <c r="M311" i="7"/>
  <c r="M312" i="7"/>
  <c r="M313" i="7"/>
  <c r="M314" i="7"/>
  <c r="M315" i="7"/>
  <c r="M316" i="7"/>
  <c r="M317" i="7"/>
  <c r="M306" i="7"/>
  <c r="M344" i="7" l="1"/>
  <c r="B55" i="6"/>
  <c r="C55" i="6"/>
  <c r="D55" i="6"/>
  <c r="F10" i="14"/>
  <c r="H344" i="7" l="1"/>
  <c r="R344" i="7"/>
  <c r="U344" i="7"/>
  <c r="B343" i="7" l="1"/>
  <c r="C343" i="7"/>
  <c r="B55" i="16"/>
  <c r="C55" i="16"/>
  <c r="D55" i="16"/>
  <c r="E55" i="16"/>
  <c r="G344" i="7" l="1"/>
  <c r="F344" i="7"/>
  <c r="I55" i="15"/>
  <c r="J55" i="15"/>
  <c r="K55" i="15"/>
  <c r="M55" i="15"/>
  <c r="N55" i="15"/>
  <c r="P55" i="15"/>
  <c r="Q55" i="15"/>
  <c r="R55" i="15"/>
  <c r="T55" i="15"/>
  <c r="U55" i="15"/>
  <c r="W55" i="15"/>
  <c r="J55" i="16" s="1"/>
  <c r="X55" i="15"/>
  <c r="K55" i="16" s="1"/>
  <c r="Y55" i="15"/>
  <c r="L55" i="16" s="1"/>
  <c r="AA55" i="15"/>
  <c r="M55" i="16" s="1"/>
  <c r="AB55" i="15"/>
  <c r="N55" i="16" s="1"/>
  <c r="D54" i="6" l="1"/>
  <c r="I54" i="6" s="1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H53" i="6" s="1"/>
  <c r="D53" i="6"/>
  <c r="I53" i="6" s="1"/>
  <c r="D18" i="6"/>
  <c r="B19" i="6" l="1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G55" i="6" s="1"/>
  <c r="B44" i="6"/>
  <c r="G56" i="6" s="1"/>
  <c r="B45" i="6"/>
  <c r="G57" i="6" s="1"/>
  <c r="B46" i="6"/>
  <c r="B47" i="6"/>
  <c r="B48" i="6"/>
  <c r="B49" i="6"/>
  <c r="B50" i="6"/>
  <c r="B51" i="6"/>
  <c r="B52" i="6"/>
  <c r="B53" i="6"/>
  <c r="B54" i="6"/>
  <c r="C54" i="6"/>
  <c r="H54" i="6" s="1"/>
  <c r="C18" i="6"/>
  <c r="B18" i="6"/>
  <c r="G54" i="6" l="1"/>
  <c r="G53" i="6"/>
  <c r="U54" i="15"/>
  <c r="T54" i="15"/>
  <c r="R54" i="15"/>
  <c r="Q54" i="15"/>
  <c r="P54" i="15"/>
  <c r="B306" i="7" l="1"/>
  <c r="C306" i="7"/>
  <c r="L306" i="7" s="1"/>
  <c r="B307" i="7"/>
  <c r="C307" i="7"/>
  <c r="L307" i="7" s="1"/>
  <c r="B308" i="7"/>
  <c r="C308" i="7"/>
  <c r="L308" i="7" s="1"/>
  <c r="B309" i="7"/>
  <c r="K309" i="7" s="1"/>
  <c r="C309" i="7"/>
  <c r="B310" i="7"/>
  <c r="C310" i="7"/>
  <c r="L310" i="7" s="1"/>
  <c r="B311" i="7"/>
  <c r="C311" i="7"/>
  <c r="L311" i="7" s="1"/>
  <c r="B312" i="7"/>
  <c r="C312" i="7"/>
  <c r="L312" i="7" s="1"/>
  <c r="B313" i="7"/>
  <c r="K313" i="7" s="1"/>
  <c r="C313" i="7"/>
  <c r="L313" i="7" s="1"/>
  <c r="B314" i="7"/>
  <c r="C314" i="7"/>
  <c r="L314" i="7" s="1"/>
  <c r="B315" i="7"/>
  <c r="C315" i="7"/>
  <c r="L315" i="7" s="1"/>
  <c r="B316" i="7"/>
  <c r="C316" i="7"/>
  <c r="L316" i="7" s="1"/>
  <c r="B317" i="7"/>
  <c r="K317" i="7" s="1"/>
  <c r="C317" i="7"/>
  <c r="L317" i="7" s="1"/>
  <c r="B318" i="7"/>
  <c r="C318" i="7"/>
  <c r="L318" i="7" s="1"/>
  <c r="B319" i="7"/>
  <c r="C319" i="7"/>
  <c r="L319" i="7" s="1"/>
  <c r="B320" i="7"/>
  <c r="C320" i="7"/>
  <c r="L320" i="7" s="1"/>
  <c r="B321" i="7"/>
  <c r="C321" i="7"/>
  <c r="L321" i="7" s="1"/>
  <c r="B322" i="7"/>
  <c r="C322" i="7"/>
  <c r="L322" i="7" s="1"/>
  <c r="B323" i="7"/>
  <c r="C323" i="7"/>
  <c r="L323" i="7" s="1"/>
  <c r="B324" i="7"/>
  <c r="C324" i="7"/>
  <c r="L324" i="7" s="1"/>
  <c r="B325" i="7"/>
  <c r="K325" i="7" s="1"/>
  <c r="C325" i="7"/>
  <c r="L325" i="7" s="1"/>
  <c r="B326" i="7"/>
  <c r="C326" i="7"/>
  <c r="L326" i="7" s="1"/>
  <c r="B327" i="7"/>
  <c r="C327" i="7"/>
  <c r="L327" i="7" s="1"/>
  <c r="B328" i="7"/>
  <c r="C328" i="7"/>
  <c r="L328" i="7" s="1"/>
  <c r="B329" i="7"/>
  <c r="K329" i="7" s="1"/>
  <c r="C329" i="7"/>
  <c r="L329" i="7" s="1"/>
  <c r="B330" i="7"/>
  <c r="C330" i="7"/>
  <c r="L330" i="7" s="1"/>
  <c r="B331" i="7"/>
  <c r="C331" i="7"/>
  <c r="L331" i="7" s="1"/>
  <c r="B332" i="7"/>
  <c r="C332" i="7"/>
  <c r="B333" i="7"/>
  <c r="C333" i="7"/>
  <c r="L333" i="7" s="1"/>
  <c r="B334" i="7"/>
  <c r="C334" i="7"/>
  <c r="L334" i="7" s="1"/>
  <c r="B335" i="7"/>
  <c r="C335" i="7"/>
  <c r="L335" i="7" s="1"/>
  <c r="B336" i="7"/>
  <c r="C336" i="7"/>
  <c r="L336" i="7" s="1"/>
  <c r="B337" i="7"/>
  <c r="C337" i="7"/>
  <c r="L337" i="7" s="1"/>
  <c r="B338" i="7"/>
  <c r="C338" i="7"/>
  <c r="L338" i="7" s="1"/>
  <c r="B339" i="7"/>
  <c r="C339" i="7"/>
  <c r="L339" i="7" s="1"/>
  <c r="B340" i="7"/>
  <c r="C340" i="7"/>
  <c r="L340" i="7" s="1"/>
  <c r="B341" i="7"/>
  <c r="C341" i="7"/>
  <c r="B342" i="7"/>
  <c r="C342" i="7"/>
  <c r="L342" i="7" s="1"/>
  <c r="C305" i="7"/>
  <c r="B305" i="7"/>
  <c r="J7" i="16"/>
  <c r="K7" i="16"/>
  <c r="L7" i="16"/>
  <c r="M7" i="16"/>
  <c r="N7" i="16"/>
  <c r="O7" i="16"/>
  <c r="J8" i="16"/>
  <c r="K8" i="16"/>
  <c r="L8" i="16"/>
  <c r="M8" i="16"/>
  <c r="N8" i="16"/>
  <c r="O8" i="16"/>
  <c r="J9" i="16"/>
  <c r="K9" i="16"/>
  <c r="L9" i="16"/>
  <c r="M9" i="16"/>
  <c r="N9" i="16"/>
  <c r="O9" i="16"/>
  <c r="J10" i="16"/>
  <c r="K10" i="16"/>
  <c r="L10" i="16"/>
  <c r="M10" i="16"/>
  <c r="N10" i="16"/>
  <c r="O10" i="16"/>
  <c r="J11" i="16"/>
  <c r="K11" i="16"/>
  <c r="L11" i="16"/>
  <c r="M11" i="16"/>
  <c r="N11" i="16"/>
  <c r="O11" i="16"/>
  <c r="J12" i="16"/>
  <c r="K12" i="16"/>
  <c r="L12" i="16"/>
  <c r="M12" i="16"/>
  <c r="N12" i="16"/>
  <c r="O12" i="16"/>
  <c r="J13" i="16"/>
  <c r="K13" i="16"/>
  <c r="L13" i="16"/>
  <c r="M13" i="16"/>
  <c r="N13" i="16"/>
  <c r="O13" i="16"/>
  <c r="J14" i="16"/>
  <c r="K14" i="16"/>
  <c r="L14" i="16"/>
  <c r="M14" i="16"/>
  <c r="N14" i="16"/>
  <c r="O14" i="16"/>
  <c r="J15" i="16"/>
  <c r="K15" i="16"/>
  <c r="L15" i="16"/>
  <c r="M15" i="16"/>
  <c r="N15" i="16"/>
  <c r="O15" i="16"/>
  <c r="J16" i="16"/>
  <c r="K16" i="16"/>
  <c r="L16" i="16"/>
  <c r="M16" i="16"/>
  <c r="N16" i="16"/>
  <c r="O16" i="16"/>
  <c r="J17" i="16"/>
  <c r="K17" i="16"/>
  <c r="L17" i="16"/>
  <c r="M17" i="16"/>
  <c r="N17" i="16"/>
  <c r="O17" i="16"/>
  <c r="O6" i="16"/>
  <c r="K6" i="16"/>
  <c r="L6" i="16"/>
  <c r="J6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E7" i="16"/>
  <c r="G7" i="16"/>
  <c r="E8" i="16"/>
  <c r="G8" i="16"/>
  <c r="E9" i="16"/>
  <c r="G9" i="16"/>
  <c r="E10" i="16"/>
  <c r="G10" i="16"/>
  <c r="E11" i="16"/>
  <c r="G11" i="16"/>
  <c r="E12" i="16"/>
  <c r="G12" i="16"/>
  <c r="E13" i="16"/>
  <c r="G13" i="16"/>
  <c r="E14" i="16"/>
  <c r="G14" i="16"/>
  <c r="E15" i="16"/>
  <c r="G15" i="16"/>
  <c r="E16" i="16"/>
  <c r="G16" i="16"/>
  <c r="B17" i="16"/>
  <c r="C17" i="16"/>
  <c r="D17" i="16"/>
  <c r="E17" i="16"/>
  <c r="G17" i="16"/>
  <c r="G6" i="16"/>
  <c r="K322" i="7" l="1"/>
  <c r="L341" i="7"/>
  <c r="L344" i="7"/>
  <c r="L343" i="7"/>
  <c r="L309" i="7"/>
  <c r="K337" i="7"/>
  <c r="Q344" i="7"/>
  <c r="L332" i="7"/>
  <c r="K340" i="7"/>
  <c r="K336" i="7"/>
  <c r="P344" i="7"/>
  <c r="X344" i="7" s="1"/>
  <c r="K332" i="7"/>
  <c r="K328" i="7"/>
  <c r="K324" i="7"/>
  <c r="K320" i="7"/>
  <c r="K316" i="7"/>
  <c r="K312" i="7"/>
  <c r="K308" i="7"/>
  <c r="K339" i="7"/>
  <c r="K335" i="7"/>
  <c r="P343" i="7"/>
  <c r="X343" i="7" s="1"/>
  <c r="K331" i="7"/>
  <c r="K327" i="7"/>
  <c r="K323" i="7"/>
  <c r="K319" i="7"/>
  <c r="K315" i="7"/>
  <c r="K311" i="7"/>
  <c r="K307" i="7"/>
  <c r="K345" i="7"/>
  <c r="K341" i="7"/>
  <c r="K344" i="7"/>
  <c r="K343" i="7"/>
  <c r="P345" i="7"/>
  <c r="X345" i="7" s="1"/>
  <c r="K333" i="7"/>
  <c r="K321" i="7"/>
  <c r="F343" i="7"/>
  <c r="K342" i="7"/>
  <c r="K338" i="7"/>
  <c r="K334" i="7"/>
  <c r="K330" i="7"/>
  <c r="K326" i="7"/>
  <c r="K318" i="7"/>
  <c r="K314" i="7"/>
  <c r="K310" i="7"/>
  <c r="K306" i="7"/>
  <c r="M54" i="15"/>
  <c r="N54" i="15"/>
  <c r="W54" i="15"/>
  <c r="J54" i="16" s="1"/>
  <c r="X54" i="15"/>
  <c r="K54" i="16" s="1"/>
  <c r="Y54" i="15"/>
  <c r="L54" i="16" s="1"/>
  <c r="AA54" i="15"/>
  <c r="M54" i="16" s="1"/>
  <c r="AB54" i="15"/>
  <c r="N54" i="16" s="1"/>
  <c r="I54" i="15"/>
  <c r="J54" i="15"/>
  <c r="K54" i="15"/>
  <c r="H15" i="14" l="1"/>
  <c r="G15" i="14"/>
  <c r="H16" i="14" l="1"/>
  <c r="H17" i="14"/>
  <c r="G17" i="14"/>
  <c r="G16" i="14"/>
  <c r="I17" i="14" l="1"/>
  <c r="D57" i="6" s="1"/>
  <c r="I57" i="6" s="1"/>
  <c r="I16" i="14"/>
  <c r="N6" i="16"/>
  <c r="M6" i="16"/>
  <c r="E6" i="16"/>
  <c r="I55" i="6" l="1"/>
  <c r="I56" i="6"/>
  <c r="Q10" i="16"/>
  <c r="Q9" i="16"/>
  <c r="Q8" i="16"/>
  <c r="Q6" i="16"/>
  <c r="AA19" i="15"/>
  <c r="M19" i="16" s="1"/>
  <c r="AB19" i="15"/>
  <c r="N19" i="16" s="1"/>
  <c r="AA20" i="15"/>
  <c r="M20" i="16" s="1"/>
  <c r="AB20" i="15"/>
  <c r="N20" i="16" s="1"/>
  <c r="AA21" i="15"/>
  <c r="M21" i="16" s="1"/>
  <c r="AB21" i="15"/>
  <c r="N21" i="16" s="1"/>
  <c r="AA22" i="15"/>
  <c r="M22" i="16" s="1"/>
  <c r="AB22" i="15"/>
  <c r="N22" i="16" s="1"/>
  <c r="AA23" i="15"/>
  <c r="M23" i="16" s="1"/>
  <c r="AB23" i="15"/>
  <c r="N23" i="16" s="1"/>
  <c r="AA24" i="15"/>
  <c r="M24" i="16" s="1"/>
  <c r="AB24" i="15"/>
  <c r="N24" i="16" s="1"/>
  <c r="AA25" i="15"/>
  <c r="M25" i="16" s="1"/>
  <c r="AB25" i="15"/>
  <c r="N25" i="16" s="1"/>
  <c r="AA26" i="15"/>
  <c r="M26" i="16" s="1"/>
  <c r="AB26" i="15"/>
  <c r="N26" i="16" s="1"/>
  <c r="AA27" i="15"/>
  <c r="M27" i="16" s="1"/>
  <c r="AB27" i="15"/>
  <c r="N27" i="16" s="1"/>
  <c r="AA28" i="15"/>
  <c r="M28" i="16" s="1"/>
  <c r="AB28" i="15"/>
  <c r="N28" i="16" s="1"/>
  <c r="AA29" i="15"/>
  <c r="M29" i="16" s="1"/>
  <c r="AB29" i="15"/>
  <c r="N29" i="16" s="1"/>
  <c r="AA30" i="15"/>
  <c r="M30" i="16" s="1"/>
  <c r="AB30" i="15"/>
  <c r="N30" i="16" s="1"/>
  <c r="AA31" i="15"/>
  <c r="M31" i="16" s="1"/>
  <c r="AB31" i="15"/>
  <c r="N31" i="16" s="1"/>
  <c r="AA32" i="15"/>
  <c r="M32" i="16" s="1"/>
  <c r="AB32" i="15"/>
  <c r="N32" i="16" s="1"/>
  <c r="AA33" i="15"/>
  <c r="M33" i="16" s="1"/>
  <c r="AB33" i="15"/>
  <c r="N33" i="16" s="1"/>
  <c r="AA34" i="15"/>
  <c r="M34" i="16" s="1"/>
  <c r="AB34" i="15"/>
  <c r="N34" i="16" s="1"/>
  <c r="AA35" i="15"/>
  <c r="M35" i="16" s="1"/>
  <c r="AB35" i="15"/>
  <c r="N35" i="16" s="1"/>
  <c r="AA36" i="15"/>
  <c r="M36" i="16" s="1"/>
  <c r="AB36" i="15"/>
  <c r="N36" i="16" s="1"/>
  <c r="AA37" i="15"/>
  <c r="M37" i="16" s="1"/>
  <c r="AB37" i="15"/>
  <c r="N37" i="16" s="1"/>
  <c r="AA38" i="15"/>
  <c r="M38" i="16" s="1"/>
  <c r="AB38" i="15"/>
  <c r="N38" i="16" s="1"/>
  <c r="AA39" i="15"/>
  <c r="M39" i="16" s="1"/>
  <c r="AB39" i="15"/>
  <c r="N39" i="16" s="1"/>
  <c r="AA40" i="15"/>
  <c r="M40" i="16" s="1"/>
  <c r="AB40" i="15"/>
  <c r="N40" i="16" s="1"/>
  <c r="AA41" i="15"/>
  <c r="M41" i="16" s="1"/>
  <c r="AB41" i="15"/>
  <c r="N41" i="16" s="1"/>
  <c r="AA42" i="15"/>
  <c r="M42" i="16" s="1"/>
  <c r="AB42" i="15"/>
  <c r="N42" i="16" s="1"/>
  <c r="AA43" i="15"/>
  <c r="M43" i="16" s="1"/>
  <c r="AB43" i="15"/>
  <c r="N43" i="16" s="1"/>
  <c r="AA44" i="15"/>
  <c r="M44" i="16" s="1"/>
  <c r="AB44" i="15"/>
  <c r="N44" i="16" s="1"/>
  <c r="AA45" i="15"/>
  <c r="M45" i="16" s="1"/>
  <c r="AB45" i="15"/>
  <c r="N45" i="16" s="1"/>
  <c r="AA46" i="15"/>
  <c r="M46" i="16" s="1"/>
  <c r="AB46" i="15"/>
  <c r="N46" i="16" s="1"/>
  <c r="AA47" i="15"/>
  <c r="M47" i="16" s="1"/>
  <c r="AB47" i="15"/>
  <c r="N47" i="16" s="1"/>
  <c r="AA48" i="15"/>
  <c r="M48" i="16" s="1"/>
  <c r="AB48" i="15"/>
  <c r="N48" i="16" s="1"/>
  <c r="AA49" i="15"/>
  <c r="M49" i="16" s="1"/>
  <c r="AB49" i="15"/>
  <c r="N49" i="16" s="1"/>
  <c r="AA50" i="15"/>
  <c r="M50" i="16" s="1"/>
  <c r="AB50" i="15"/>
  <c r="N50" i="16" s="1"/>
  <c r="AA51" i="15"/>
  <c r="M51" i="16" s="1"/>
  <c r="AB51" i="15"/>
  <c r="N51" i="16" s="1"/>
  <c r="AA52" i="15"/>
  <c r="M52" i="16" s="1"/>
  <c r="AB52" i="15"/>
  <c r="N52" i="16" s="1"/>
  <c r="AA53" i="15"/>
  <c r="M53" i="16" s="1"/>
  <c r="AB53" i="15"/>
  <c r="N53" i="16" s="1"/>
  <c r="AA18" i="15"/>
  <c r="M18" i="16" s="1"/>
  <c r="AB18" i="15"/>
  <c r="N18" i="16" s="1"/>
  <c r="T53" i="15"/>
  <c r="T43" i="15"/>
  <c r="U43" i="15"/>
  <c r="T44" i="15"/>
  <c r="U44" i="15"/>
  <c r="T45" i="15"/>
  <c r="U45" i="15"/>
  <c r="T46" i="15"/>
  <c r="U46" i="15"/>
  <c r="T47" i="15"/>
  <c r="U47" i="15"/>
  <c r="T48" i="15"/>
  <c r="U48" i="15"/>
  <c r="T49" i="15"/>
  <c r="U49" i="15"/>
  <c r="T50" i="15"/>
  <c r="U50" i="15"/>
  <c r="T51" i="15"/>
  <c r="U51" i="15"/>
  <c r="T52" i="15"/>
  <c r="U52" i="15"/>
  <c r="U53" i="15"/>
  <c r="U42" i="15"/>
  <c r="T42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T37" i="15"/>
  <c r="U37" i="15"/>
  <c r="T38" i="15"/>
  <c r="U38" i="15"/>
  <c r="T39" i="15"/>
  <c r="U39" i="15"/>
  <c r="T40" i="15"/>
  <c r="U40" i="15"/>
  <c r="T41" i="15"/>
  <c r="U41" i="15"/>
  <c r="U30" i="15"/>
  <c r="T30" i="15"/>
  <c r="T29" i="15"/>
  <c r="U29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U18" i="15"/>
  <c r="T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M26" i="15"/>
  <c r="N26" i="15"/>
  <c r="M27" i="15"/>
  <c r="N27" i="15"/>
  <c r="M28" i="15"/>
  <c r="N28" i="15"/>
  <c r="M29" i="15"/>
  <c r="N29" i="15"/>
  <c r="M30" i="15"/>
  <c r="N30" i="15"/>
  <c r="M31" i="15"/>
  <c r="N31" i="15"/>
  <c r="M32" i="15"/>
  <c r="N32" i="15"/>
  <c r="M33" i="15"/>
  <c r="N33" i="15"/>
  <c r="M34" i="15"/>
  <c r="N34" i="15"/>
  <c r="M35" i="15"/>
  <c r="N35" i="15"/>
  <c r="M36" i="15"/>
  <c r="N36" i="15"/>
  <c r="M37" i="15"/>
  <c r="N37" i="15"/>
  <c r="M38" i="15"/>
  <c r="N38" i="15"/>
  <c r="M39" i="15"/>
  <c r="N39" i="15"/>
  <c r="M40" i="15"/>
  <c r="N40" i="15"/>
  <c r="M41" i="15"/>
  <c r="N41" i="15"/>
  <c r="M42" i="15"/>
  <c r="N42" i="15"/>
  <c r="M43" i="15"/>
  <c r="N43" i="15"/>
  <c r="M44" i="15"/>
  <c r="N44" i="15"/>
  <c r="M45" i="15"/>
  <c r="N45" i="15"/>
  <c r="M46" i="15"/>
  <c r="N46" i="15"/>
  <c r="M47" i="15"/>
  <c r="N47" i="15"/>
  <c r="M48" i="15"/>
  <c r="N48" i="15"/>
  <c r="M49" i="15"/>
  <c r="N49" i="15"/>
  <c r="M50" i="15"/>
  <c r="N50" i="15"/>
  <c r="M51" i="15"/>
  <c r="N51" i="15"/>
  <c r="M52" i="15"/>
  <c r="N52" i="15"/>
  <c r="M53" i="15"/>
  <c r="N53" i="15"/>
  <c r="N18" i="15"/>
  <c r="M18" i="15"/>
  <c r="Y53" i="15"/>
  <c r="L53" i="16" s="1"/>
  <c r="X53" i="15"/>
  <c r="K53" i="16" s="1"/>
  <c r="W53" i="15"/>
  <c r="J53" i="16" s="1"/>
  <c r="R53" i="15"/>
  <c r="Q53" i="15"/>
  <c r="P53" i="15"/>
  <c r="K53" i="15"/>
  <c r="J53" i="15"/>
  <c r="I53" i="15"/>
  <c r="Y52" i="15"/>
  <c r="L52" i="16" s="1"/>
  <c r="X52" i="15"/>
  <c r="K52" i="16" s="1"/>
  <c r="W52" i="15"/>
  <c r="J52" i="16" s="1"/>
  <c r="R52" i="15"/>
  <c r="Q52" i="15"/>
  <c r="P52" i="15"/>
  <c r="K52" i="15"/>
  <c r="J52" i="15"/>
  <c r="I52" i="15"/>
  <c r="Y51" i="15"/>
  <c r="L51" i="16" s="1"/>
  <c r="X51" i="15"/>
  <c r="K51" i="16" s="1"/>
  <c r="W51" i="15"/>
  <c r="J51" i="16" s="1"/>
  <c r="R51" i="15"/>
  <c r="Q51" i="15"/>
  <c r="P51" i="15"/>
  <c r="K51" i="15"/>
  <c r="J51" i="15"/>
  <c r="I51" i="15"/>
  <c r="Y50" i="15"/>
  <c r="L50" i="16" s="1"/>
  <c r="X50" i="15"/>
  <c r="K50" i="16" s="1"/>
  <c r="W50" i="15"/>
  <c r="J50" i="16" s="1"/>
  <c r="R50" i="15"/>
  <c r="Q50" i="15"/>
  <c r="P50" i="15"/>
  <c r="K50" i="15"/>
  <c r="J50" i="15"/>
  <c r="I50" i="15"/>
  <c r="Y49" i="15"/>
  <c r="L49" i="16" s="1"/>
  <c r="X49" i="15"/>
  <c r="K49" i="16" s="1"/>
  <c r="W49" i="15"/>
  <c r="J49" i="16" s="1"/>
  <c r="R49" i="15"/>
  <c r="Q49" i="15"/>
  <c r="P49" i="15"/>
  <c r="K49" i="15"/>
  <c r="J49" i="15"/>
  <c r="I49" i="15"/>
  <c r="Y48" i="15"/>
  <c r="L48" i="16" s="1"/>
  <c r="X48" i="15"/>
  <c r="K48" i="16" s="1"/>
  <c r="W48" i="15"/>
  <c r="J48" i="16" s="1"/>
  <c r="R48" i="15"/>
  <c r="Q48" i="15"/>
  <c r="P48" i="15"/>
  <c r="K48" i="15"/>
  <c r="J48" i="15"/>
  <c r="I48" i="15"/>
  <c r="Y47" i="15"/>
  <c r="L47" i="16" s="1"/>
  <c r="X47" i="15"/>
  <c r="K47" i="16" s="1"/>
  <c r="W47" i="15"/>
  <c r="J47" i="16" s="1"/>
  <c r="R47" i="15"/>
  <c r="Q47" i="15"/>
  <c r="P47" i="15"/>
  <c r="K47" i="15"/>
  <c r="J47" i="15"/>
  <c r="I47" i="15"/>
  <c r="Y46" i="15"/>
  <c r="L46" i="16" s="1"/>
  <c r="X46" i="15"/>
  <c r="K46" i="16" s="1"/>
  <c r="W46" i="15"/>
  <c r="J46" i="16" s="1"/>
  <c r="R46" i="15"/>
  <c r="Q46" i="15"/>
  <c r="P46" i="15"/>
  <c r="K46" i="15"/>
  <c r="J46" i="15"/>
  <c r="I46" i="15"/>
  <c r="Y45" i="15"/>
  <c r="L45" i="16" s="1"/>
  <c r="X45" i="15"/>
  <c r="K45" i="16" s="1"/>
  <c r="W45" i="15"/>
  <c r="J45" i="16" s="1"/>
  <c r="R45" i="15"/>
  <c r="Q45" i="15"/>
  <c r="P45" i="15"/>
  <c r="K45" i="15"/>
  <c r="J45" i="15"/>
  <c r="I45" i="15"/>
  <c r="Y44" i="15"/>
  <c r="L44" i="16" s="1"/>
  <c r="X44" i="15"/>
  <c r="K44" i="16" s="1"/>
  <c r="W44" i="15"/>
  <c r="J44" i="16" s="1"/>
  <c r="R44" i="15"/>
  <c r="Q44" i="15"/>
  <c r="P44" i="15"/>
  <c r="K44" i="15"/>
  <c r="J44" i="15"/>
  <c r="I44" i="15"/>
  <c r="Y43" i="15"/>
  <c r="L43" i="16" s="1"/>
  <c r="X43" i="15"/>
  <c r="K43" i="16" s="1"/>
  <c r="W43" i="15"/>
  <c r="J43" i="16" s="1"/>
  <c r="R43" i="15"/>
  <c r="Q43" i="15"/>
  <c r="P43" i="15"/>
  <c r="K43" i="15"/>
  <c r="J43" i="15"/>
  <c r="I43" i="15"/>
  <c r="Y42" i="15"/>
  <c r="L42" i="16" s="1"/>
  <c r="X42" i="15"/>
  <c r="K42" i="16" s="1"/>
  <c r="W42" i="15"/>
  <c r="J42" i="16" s="1"/>
  <c r="R42" i="15"/>
  <c r="Q42" i="15"/>
  <c r="P42" i="15"/>
  <c r="K42" i="15"/>
  <c r="J42" i="15"/>
  <c r="I42" i="15"/>
  <c r="Y41" i="15"/>
  <c r="L41" i="16" s="1"/>
  <c r="X41" i="15"/>
  <c r="K41" i="16" s="1"/>
  <c r="W41" i="15"/>
  <c r="J41" i="16" s="1"/>
  <c r="R41" i="15"/>
  <c r="Q41" i="15"/>
  <c r="P41" i="15"/>
  <c r="K41" i="15"/>
  <c r="J41" i="15"/>
  <c r="I41" i="15"/>
  <c r="Y40" i="15"/>
  <c r="L40" i="16" s="1"/>
  <c r="X40" i="15"/>
  <c r="K40" i="16" s="1"/>
  <c r="W40" i="15"/>
  <c r="J40" i="16" s="1"/>
  <c r="R40" i="15"/>
  <c r="Q40" i="15"/>
  <c r="P40" i="15"/>
  <c r="K40" i="15"/>
  <c r="J40" i="15"/>
  <c r="I40" i="15"/>
  <c r="Y39" i="15"/>
  <c r="L39" i="16" s="1"/>
  <c r="X39" i="15"/>
  <c r="K39" i="16" s="1"/>
  <c r="W39" i="15"/>
  <c r="J39" i="16" s="1"/>
  <c r="R39" i="15"/>
  <c r="Q39" i="15"/>
  <c r="P39" i="15"/>
  <c r="K39" i="15"/>
  <c r="J39" i="15"/>
  <c r="I39" i="15"/>
  <c r="Y38" i="15"/>
  <c r="L38" i="16" s="1"/>
  <c r="X38" i="15"/>
  <c r="K38" i="16" s="1"/>
  <c r="W38" i="15"/>
  <c r="J38" i="16" s="1"/>
  <c r="R38" i="15"/>
  <c r="Q38" i="15"/>
  <c r="P38" i="15"/>
  <c r="K38" i="15"/>
  <c r="J38" i="15"/>
  <c r="I38" i="15"/>
  <c r="Y37" i="15"/>
  <c r="L37" i="16" s="1"/>
  <c r="X37" i="15"/>
  <c r="K37" i="16" s="1"/>
  <c r="W37" i="15"/>
  <c r="J37" i="16" s="1"/>
  <c r="R37" i="15"/>
  <c r="Q37" i="15"/>
  <c r="P37" i="15"/>
  <c r="K37" i="15"/>
  <c r="J37" i="15"/>
  <c r="I37" i="15"/>
  <c r="Y36" i="15"/>
  <c r="L36" i="16" s="1"/>
  <c r="X36" i="15"/>
  <c r="K36" i="16" s="1"/>
  <c r="W36" i="15"/>
  <c r="J36" i="16" s="1"/>
  <c r="R36" i="15"/>
  <c r="Q36" i="15"/>
  <c r="P36" i="15"/>
  <c r="K36" i="15"/>
  <c r="J36" i="15"/>
  <c r="I36" i="15"/>
  <c r="Y35" i="15"/>
  <c r="L35" i="16" s="1"/>
  <c r="X35" i="15"/>
  <c r="K35" i="16" s="1"/>
  <c r="W35" i="15"/>
  <c r="J35" i="16" s="1"/>
  <c r="R35" i="15"/>
  <c r="Q35" i="15"/>
  <c r="P35" i="15"/>
  <c r="K35" i="15"/>
  <c r="J35" i="15"/>
  <c r="I35" i="15"/>
  <c r="Y34" i="15"/>
  <c r="L34" i="16" s="1"/>
  <c r="X34" i="15"/>
  <c r="K34" i="16" s="1"/>
  <c r="W34" i="15"/>
  <c r="J34" i="16" s="1"/>
  <c r="R34" i="15"/>
  <c r="Q34" i="15"/>
  <c r="P34" i="15"/>
  <c r="K34" i="15"/>
  <c r="J34" i="15"/>
  <c r="I34" i="15"/>
  <c r="Y33" i="15"/>
  <c r="L33" i="16" s="1"/>
  <c r="X33" i="15"/>
  <c r="K33" i="16" s="1"/>
  <c r="W33" i="15"/>
  <c r="J33" i="16" s="1"/>
  <c r="R33" i="15"/>
  <c r="Q33" i="15"/>
  <c r="P33" i="15"/>
  <c r="K33" i="15"/>
  <c r="J33" i="15"/>
  <c r="I33" i="15"/>
  <c r="Y32" i="15"/>
  <c r="L32" i="16" s="1"/>
  <c r="X32" i="15"/>
  <c r="K32" i="16" s="1"/>
  <c r="W32" i="15"/>
  <c r="J32" i="16" s="1"/>
  <c r="R32" i="15"/>
  <c r="Q32" i="15"/>
  <c r="P32" i="15"/>
  <c r="K32" i="15"/>
  <c r="J32" i="15"/>
  <c r="I32" i="15"/>
  <c r="Y31" i="15"/>
  <c r="L31" i="16" s="1"/>
  <c r="X31" i="15"/>
  <c r="K31" i="16" s="1"/>
  <c r="W31" i="15"/>
  <c r="J31" i="16" s="1"/>
  <c r="R31" i="15"/>
  <c r="Q31" i="15"/>
  <c r="P31" i="15"/>
  <c r="K31" i="15"/>
  <c r="J31" i="15"/>
  <c r="I31" i="15"/>
  <c r="Y30" i="15"/>
  <c r="L30" i="16" s="1"/>
  <c r="X30" i="15"/>
  <c r="K30" i="16" s="1"/>
  <c r="W30" i="15"/>
  <c r="J30" i="16" s="1"/>
  <c r="R30" i="15"/>
  <c r="Q30" i="15"/>
  <c r="P30" i="15"/>
  <c r="K30" i="15"/>
  <c r="J30" i="15"/>
  <c r="I30" i="15"/>
  <c r="Y29" i="15"/>
  <c r="L29" i="16" s="1"/>
  <c r="X29" i="15"/>
  <c r="K29" i="16" s="1"/>
  <c r="W29" i="15"/>
  <c r="J29" i="16" s="1"/>
  <c r="R29" i="15"/>
  <c r="Q29" i="15"/>
  <c r="P29" i="15"/>
  <c r="K29" i="15"/>
  <c r="J29" i="15"/>
  <c r="I29" i="15"/>
  <c r="R28" i="15"/>
  <c r="Q28" i="15"/>
  <c r="P28" i="15"/>
  <c r="K28" i="15"/>
  <c r="J28" i="15"/>
  <c r="I28" i="15"/>
  <c r="R27" i="15"/>
  <c r="Q27" i="15"/>
  <c r="P27" i="15"/>
  <c r="K27" i="15"/>
  <c r="J27" i="15"/>
  <c r="I27" i="15"/>
  <c r="R26" i="15"/>
  <c r="Q26" i="15"/>
  <c r="P26" i="15"/>
  <c r="K26" i="15"/>
  <c r="J26" i="15"/>
  <c r="I26" i="15"/>
  <c r="R25" i="15"/>
  <c r="Q25" i="15"/>
  <c r="P25" i="15"/>
  <c r="K25" i="15"/>
  <c r="J25" i="15"/>
  <c r="I25" i="15"/>
  <c r="R24" i="15"/>
  <c r="Q24" i="15"/>
  <c r="P24" i="15"/>
  <c r="K24" i="15"/>
  <c r="J24" i="15"/>
  <c r="I24" i="15"/>
  <c r="R23" i="15"/>
  <c r="Q23" i="15"/>
  <c r="P23" i="15"/>
  <c r="K23" i="15"/>
  <c r="J23" i="15"/>
  <c r="I23" i="15"/>
  <c r="R22" i="15"/>
  <c r="Q22" i="15"/>
  <c r="P22" i="15"/>
  <c r="K22" i="15"/>
  <c r="J22" i="15"/>
  <c r="I22" i="15"/>
  <c r="R21" i="15"/>
  <c r="Q21" i="15"/>
  <c r="P21" i="15"/>
  <c r="K21" i="15"/>
  <c r="J21" i="15"/>
  <c r="I21" i="15"/>
  <c r="R20" i="15"/>
  <c r="Q20" i="15"/>
  <c r="P20" i="15"/>
  <c r="K20" i="15"/>
  <c r="J20" i="15"/>
  <c r="I20" i="15"/>
  <c r="R19" i="15"/>
  <c r="Q19" i="15"/>
  <c r="P19" i="15"/>
  <c r="K19" i="15"/>
  <c r="J19" i="15"/>
  <c r="I19" i="15"/>
  <c r="R18" i="15"/>
  <c r="Q18" i="15"/>
  <c r="P18" i="15"/>
  <c r="K18" i="15"/>
  <c r="J18" i="15"/>
  <c r="I18" i="15"/>
  <c r="E18" i="15"/>
  <c r="D16" i="15"/>
  <c r="C16" i="15"/>
  <c r="B16" i="15"/>
  <c r="E19" i="15" l="1"/>
  <c r="E18" i="6"/>
  <c r="G18" i="16"/>
  <c r="B15" i="15"/>
  <c r="B15" i="16" s="1"/>
  <c r="B16" i="16"/>
  <c r="C15" i="15"/>
  <c r="C15" i="16" s="1"/>
  <c r="C16" i="16"/>
  <c r="D15" i="15"/>
  <c r="D15" i="16" s="1"/>
  <c r="D16" i="16"/>
  <c r="Q12" i="16"/>
  <c r="Q13" i="16"/>
  <c r="Q14" i="16"/>
  <c r="Q16" i="16"/>
  <c r="Q17" i="16"/>
  <c r="Q7" i="16"/>
  <c r="Q11" i="16"/>
  <c r="Q15" i="16"/>
  <c r="S18" i="15"/>
  <c r="X27" i="15"/>
  <c r="K27" i="16" s="1"/>
  <c r="C14" i="15"/>
  <c r="C14" i="16" s="1"/>
  <c r="Z19" i="15"/>
  <c r="O19" i="16" s="1"/>
  <c r="S19" i="15"/>
  <c r="E20" i="15"/>
  <c r="W28" i="15"/>
  <c r="J28" i="16" s="1"/>
  <c r="X28" i="15"/>
  <c r="K28" i="16" s="1"/>
  <c r="Y28" i="15"/>
  <c r="L28" i="16" s="1"/>
  <c r="Z18" i="15"/>
  <c r="O18" i="16" s="1"/>
  <c r="C356" i="9"/>
  <c r="E356" i="9"/>
  <c r="F356" i="9"/>
  <c r="I356" i="9"/>
  <c r="I356" i="4"/>
  <c r="F342" i="7"/>
  <c r="Y27" i="15" l="1"/>
  <c r="L27" i="16" s="1"/>
  <c r="B14" i="15"/>
  <c r="B14" i="16" s="1"/>
  <c r="E20" i="6"/>
  <c r="G20" i="16"/>
  <c r="D14" i="15"/>
  <c r="D14" i="16" s="1"/>
  <c r="W27" i="15"/>
  <c r="J27" i="16" s="1"/>
  <c r="E19" i="6"/>
  <c r="G19" i="16"/>
  <c r="T341" i="7"/>
  <c r="U341" i="7"/>
  <c r="X26" i="15"/>
  <c r="K26" i="16" s="1"/>
  <c r="C13" i="15"/>
  <c r="C13" i="16" s="1"/>
  <c r="B13" i="15"/>
  <c r="B13" i="16" s="1"/>
  <c r="W26" i="15"/>
  <c r="J26" i="16" s="1"/>
  <c r="E21" i="15"/>
  <c r="Z20" i="15"/>
  <c r="O20" i="16" s="1"/>
  <c r="S20" i="15"/>
  <c r="D13" i="15" l="1"/>
  <c r="D13" i="16" s="1"/>
  <c r="E21" i="6"/>
  <c r="G21" i="16"/>
  <c r="Y26" i="15"/>
  <c r="L26" i="16" s="1"/>
  <c r="S21" i="15"/>
  <c r="Z21" i="15"/>
  <c r="O21" i="16" s="1"/>
  <c r="E22" i="15"/>
  <c r="W25" i="15"/>
  <c r="J25" i="16" s="1"/>
  <c r="B12" i="15"/>
  <c r="B12" i="16" s="1"/>
  <c r="X25" i="15"/>
  <c r="K25" i="16" s="1"/>
  <c r="C12" i="15"/>
  <c r="C12" i="16" s="1"/>
  <c r="D12" i="15"/>
  <c r="D12" i="16" s="1"/>
  <c r="Y25" i="15"/>
  <c r="L25" i="16" s="1"/>
  <c r="G53" i="5"/>
  <c r="H53" i="5"/>
  <c r="I53" i="5"/>
  <c r="L53" i="5"/>
  <c r="M53" i="5"/>
  <c r="N53" i="5"/>
  <c r="Q53" i="5"/>
  <c r="R53" i="5"/>
  <c r="S53" i="5"/>
  <c r="J356" i="9" l="1"/>
  <c r="J356" i="4"/>
  <c r="E22" i="6"/>
  <c r="G22" i="16"/>
  <c r="H356" i="9"/>
  <c r="H356" i="4"/>
  <c r="K356" i="4"/>
  <c r="K356" i="9"/>
  <c r="Y24" i="15"/>
  <c r="L24" i="16" s="1"/>
  <c r="D11" i="15"/>
  <c r="D11" i="16" s="1"/>
  <c r="X24" i="15"/>
  <c r="K24" i="16" s="1"/>
  <c r="C11" i="15"/>
  <c r="C11" i="16" s="1"/>
  <c r="B11" i="15"/>
  <c r="B11" i="16" s="1"/>
  <c r="W24" i="15"/>
  <c r="J24" i="16" s="1"/>
  <c r="E23" i="15"/>
  <c r="Z22" i="15"/>
  <c r="O22" i="16" s="1"/>
  <c r="S22" i="15"/>
  <c r="J7" i="14"/>
  <c r="E23" i="6" l="1"/>
  <c r="G23" i="16"/>
  <c r="S23" i="15"/>
  <c r="Z23" i="15"/>
  <c r="O23" i="16" s="1"/>
  <c r="E24" i="15"/>
  <c r="W23" i="15"/>
  <c r="J23" i="16" s="1"/>
  <c r="B10" i="15"/>
  <c r="B10" i="16" s="1"/>
  <c r="C10" i="15"/>
  <c r="C10" i="16" s="1"/>
  <c r="X23" i="15"/>
  <c r="K23" i="16" s="1"/>
  <c r="D10" i="15"/>
  <c r="D10" i="16" s="1"/>
  <c r="Y23" i="15"/>
  <c r="L23" i="16" s="1"/>
  <c r="R341" i="7"/>
  <c r="H341" i="7"/>
  <c r="Q23" i="16" l="1"/>
  <c r="E24" i="6"/>
  <c r="G24" i="16"/>
  <c r="W22" i="15"/>
  <c r="J22" i="16" s="1"/>
  <c r="B9" i="15"/>
  <c r="B9" i="16" s="1"/>
  <c r="E25" i="15"/>
  <c r="Z24" i="15"/>
  <c r="O24" i="16" s="1"/>
  <c r="Q24" i="16" s="1"/>
  <c r="S24" i="15"/>
  <c r="Y22" i="15"/>
  <c r="L22" i="16" s="1"/>
  <c r="D9" i="15"/>
  <c r="D9" i="16" s="1"/>
  <c r="X22" i="15"/>
  <c r="K22" i="16" s="1"/>
  <c r="C9" i="15"/>
  <c r="C9" i="16" s="1"/>
  <c r="Q22" i="16" l="1"/>
  <c r="E25" i="6"/>
  <c r="G25" i="16"/>
  <c r="S25" i="15"/>
  <c r="Z25" i="15"/>
  <c r="O25" i="16" s="1"/>
  <c r="Q25" i="16" s="1"/>
  <c r="E26" i="15"/>
  <c r="W21" i="15"/>
  <c r="J21" i="16" s="1"/>
  <c r="B8" i="15"/>
  <c r="B8" i="16" s="1"/>
  <c r="C8" i="15"/>
  <c r="C8" i="16" s="1"/>
  <c r="X21" i="15"/>
  <c r="K21" i="16" s="1"/>
  <c r="Y21" i="15"/>
  <c r="L21" i="16" s="1"/>
  <c r="D8" i="15"/>
  <c r="D8" i="16" s="1"/>
  <c r="G6" i="14"/>
  <c r="H6" i="14"/>
  <c r="H5" i="14"/>
  <c r="G4" i="14"/>
  <c r="H4" i="14"/>
  <c r="G5" i="14"/>
  <c r="G3" i="14"/>
  <c r="H3" i="14"/>
  <c r="Q21" i="16" l="1"/>
  <c r="E26" i="6"/>
  <c r="G26" i="16"/>
  <c r="I4" i="14"/>
  <c r="K4" i="14" s="1"/>
  <c r="G7" i="14"/>
  <c r="B7" i="15"/>
  <c r="B7" i="16" s="1"/>
  <c r="W20" i="15"/>
  <c r="J20" i="16" s="1"/>
  <c r="E27" i="15"/>
  <c r="Z26" i="15"/>
  <c r="O26" i="16" s="1"/>
  <c r="Q26" i="16" s="1"/>
  <c r="S26" i="15"/>
  <c r="D7" i="15"/>
  <c r="D7" i="16" s="1"/>
  <c r="Y20" i="15"/>
  <c r="L20" i="16" s="1"/>
  <c r="C7" i="15"/>
  <c r="C7" i="16" s="1"/>
  <c r="X20" i="15"/>
  <c r="K20" i="16" s="1"/>
  <c r="I6" i="14"/>
  <c r="K6" i="14" s="1"/>
  <c r="M6" i="14" s="1"/>
  <c r="L6" i="14"/>
  <c r="I5" i="14"/>
  <c r="K5" i="14" s="1"/>
  <c r="H7" i="14"/>
  <c r="L4" i="14" l="1"/>
  <c r="I7" i="14"/>
  <c r="E27" i="6"/>
  <c r="G27" i="16"/>
  <c r="Q20" i="16"/>
  <c r="H55" i="6"/>
  <c r="S27" i="15"/>
  <c r="Z27" i="15"/>
  <c r="O27" i="16" s="1"/>
  <c r="Q27" i="16" s="1"/>
  <c r="E28" i="15"/>
  <c r="W19" i="15"/>
  <c r="J19" i="16" s="1"/>
  <c r="B6" i="15"/>
  <c r="C6" i="15"/>
  <c r="X19" i="15"/>
  <c r="K19" i="16" s="1"/>
  <c r="D6" i="15"/>
  <c r="Y19" i="15"/>
  <c r="L19" i="16" s="1"/>
  <c r="M4" i="14"/>
  <c r="M2" i="14" s="1"/>
  <c r="K7" i="14"/>
  <c r="H10" i="14" s="1"/>
  <c r="M5" i="14" s="1"/>
  <c r="C355" i="9"/>
  <c r="E355" i="9"/>
  <c r="F355" i="9"/>
  <c r="I355" i="9"/>
  <c r="L5" i="14" l="1"/>
  <c r="M7" i="14"/>
  <c r="H56" i="6"/>
  <c r="C345" i="7"/>
  <c r="X18" i="15"/>
  <c r="K18" i="16" s="1"/>
  <c r="Q18" i="16" s="1"/>
  <c r="C6" i="16"/>
  <c r="W18" i="15"/>
  <c r="J18" i="16" s="1"/>
  <c r="B6" i="16"/>
  <c r="Y18" i="15"/>
  <c r="L18" i="16" s="1"/>
  <c r="D6" i="16"/>
  <c r="Q19" i="16"/>
  <c r="E28" i="6"/>
  <c r="G28" i="16"/>
  <c r="G343" i="7"/>
  <c r="T343" i="7"/>
  <c r="Q343" i="7"/>
  <c r="T342" i="7"/>
  <c r="G342" i="7"/>
  <c r="L7" i="14"/>
  <c r="D345" i="7" s="1"/>
  <c r="E29" i="15"/>
  <c r="Z28" i="15"/>
  <c r="O28" i="16" s="1"/>
  <c r="Q28" i="16" s="1"/>
  <c r="S28" i="15"/>
  <c r="C354" i="9"/>
  <c r="E354" i="9"/>
  <c r="F354" i="9"/>
  <c r="I354" i="9"/>
  <c r="I355" i="4"/>
  <c r="C57" i="6" l="1"/>
  <c r="H57" i="6" s="1"/>
  <c r="L57" i="6" s="1"/>
  <c r="Q345" i="7"/>
  <c r="T345" i="7"/>
  <c r="L345" i="7"/>
  <c r="G345" i="7"/>
  <c r="R345" i="7"/>
  <c r="U345" i="7"/>
  <c r="M345" i="7"/>
  <c r="H345" i="7"/>
  <c r="E29" i="6"/>
  <c r="G29" i="16"/>
  <c r="U343" i="7"/>
  <c r="R343" i="7"/>
  <c r="H343" i="7"/>
  <c r="H342" i="7"/>
  <c r="R342" i="7"/>
  <c r="U342" i="7"/>
  <c r="S29" i="15"/>
  <c r="Z29" i="15"/>
  <c r="O29" i="16" s="1"/>
  <c r="Q29" i="16" s="1"/>
  <c r="E30" i="15"/>
  <c r="E30" i="6" l="1"/>
  <c r="G30" i="16"/>
  <c r="E31" i="15"/>
  <c r="Z30" i="15"/>
  <c r="O30" i="16" s="1"/>
  <c r="Q30" i="16" s="1"/>
  <c r="S30" i="15"/>
  <c r="E31" i="6" l="1"/>
  <c r="G31" i="16"/>
  <c r="S31" i="15"/>
  <c r="Z31" i="15"/>
  <c r="O31" i="16" s="1"/>
  <c r="Q31" i="16" s="1"/>
  <c r="E32" i="15"/>
  <c r="U340" i="7"/>
  <c r="T340" i="7"/>
  <c r="H340" i="7"/>
  <c r="R340" i="7"/>
  <c r="G52" i="5"/>
  <c r="H52" i="5"/>
  <c r="I52" i="5"/>
  <c r="L52" i="5"/>
  <c r="M52" i="5"/>
  <c r="N52" i="5"/>
  <c r="Q52" i="5"/>
  <c r="G52" i="6" s="1"/>
  <c r="R52" i="5"/>
  <c r="H52" i="6" s="1"/>
  <c r="S52" i="5"/>
  <c r="I52" i="6" s="1"/>
  <c r="K355" i="9" l="1"/>
  <c r="K355" i="4"/>
  <c r="J355" i="9"/>
  <c r="J355" i="4"/>
  <c r="H355" i="9"/>
  <c r="H355" i="4"/>
  <c r="E32" i="6"/>
  <c r="G32" i="16"/>
  <c r="G341" i="7"/>
  <c r="F341" i="7"/>
  <c r="E33" i="15"/>
  <c r="Z32" i="15"/>
  <c r="O32" i="16" s="1"/>
  <c r="Q32" i="16" s="1"/>
  <c r="S32" i="15"/>
  <c r="I354" i="4"/>
  <c r="E33" i="6" l="1"/>
  <c r="G33" i="16"/>
  <c r="S33" i="15"/>
  <c r="Z33" i="15"/>
  <c r="O33" i="16" s="1"/>
  <c r="Q33" i="16" s="1"/>
  <c r="E34" i="15"/>
  <c r="U339" i="7"/>
  <c r="T339" i="7"/>
  <c r="H339" i="7"/>
  <c r="R339" i="7"/>
  <c r="L51" i="5"/>
  <c r="M51" i="5"/>
  <c r="N51" i="5"/>
  <c r="Q51" i="5"/>
  <c r="G51" i="6" s="1"/>
  <c r="R51" i="5"/>
  <c r="H51" i="6" s="1"/>
  <c r="S51" i="5"/>
  <c r="I51" i="6" s="1"/>
  <c r="G51" i="5"/>
  <c r="H51" i="5"/>
  <c r="I51" i="5"/>
  <c r="H354" i="9" l="1"/>
  <c r="H354" i="4"/>
  <c r="K354" i="9"/>
  <c r="K354" i="4"/>
  <c r="E34" i="6"/>
  <c r="G34" i="16"/>
  <c r="J354" i="9"/>
  <c r="J354" i="4"/>
  <c r="G340" i="7"/>
  <c r="F340" i="7"/>
  <c r="E35" i="15"/>
  <c r="Z34" i="15"/>
  <c r="O34" i="16" s="1"/>
  <c r="Q34" i="16" s="1"/>
  <c r="S34" i="15"/>
  <c r="E35" i="6" l="1"/>
  <c r="G35" i="16"/>
  <c r="S35" i="15"/>
  <c r="Z35" i="15"/>
  <c r="O35" i="16" s="1"/>
  <c r="Q35" i="16" s="1"/>
  <c r="E36" i="15"/>
  <c r="E36" i="6" l="1"/>
  <c r="G36" i="16"/>
  <c r="E37" i="15"/>
  <c r="Z36" i="15"/>
  <c r="O36" i="16" s="1"/>
  <c r="Q36" i="16" s="1"/>
  <c r="S36" i="15"/>
  <c r="E37" i="6" l="1"/>
  <c r="G37" i="16"/>
  <c r="Z37" i="15"/>
  <c r="O37" i="16" s="1"/>
  <c r="Q37" i="16" s="1"/>
  <c r="S37" i="15"/>
  <c r="E38" i="15"/>
  <c r="E38" i="6" l="1"/>
  <c r="G38" i="16"/>
  <c r="E39" i="15"/>
  <c r="Z38" i="15"/>
  <c r="O38" i="16" s="1"/>
  <c r="Q38" i="16" s="1"/>
  <c r="S38" i="15"/>
  <c r="E39" i="6" l="1"/>
  <c r="G39" i="16"/>
  <c r="S39" i="15"/>
  <c r="Z39" i="15"/>
  <c r="O39" i="16" s="1"/>
  <c r="Q39" i="16" s="1"/>
  <c r="E40" i="15"/>
  <c r="E40" i="6" l="1"/>
  <c r="G40" i="16"/>
  <c r="E41" i="15"/>
  <c r="Z40" i="15"/>
  <c r="O40" i="16" s="1"/>
  <c r="Q40" i="16" s="1"/>
  <c r="S40" i="15"/>
  <c r="C353" i="9"/>
  <c r="E353" i="9"/>
  <c r="T353" i="9" s="1"/>
  <c r="F353" i="9"/>
  <c r="U353" i="9" s="1"/>
  <c r="I353" i="9"/>
  <c r="I353" i="4"/>
  <c r="U338" i="7"/>
  <c r="T338" i="7"/>
  <c r="H338" i="7"/>
  <c r="R338" i="7"/>
  <c r="G50" i="5"/>
  <c r="H353" i="9" s="1"/>
  <c r="H50" i="5"/>
  <c r="J353" i="4" s="1"/>
  <c r="I50" i="5"/>
  <c r="L50" i="5"/>
  <c r="M50" i="5"/>
  <c r="N50" i="5"/>
  <c r="Q50" i="5"/>
  <c r="G50" i="6" s="1"/>
  <c r="R50" i="5"/>
  <c r="H50" i="6" s="1"/>
  <c r="S50" i="5"/>
  <c r="I50" i="6" s="1"/>
  <c r="C351" i="9"/>
  <c r="E351" i="9"/>
  <c r="F351" i="9"/>
  <c r="I351" i="9"/>
  <c r="K351" i="9"/>
  <c r="C352" i="9"/>
  <c r="E352" i="9"/>
  <c r="F352" i="9"/>
  <c r="P352" i="9" s="1"/>
  <c r="I352" i="9"/>
  <c r="C349" i="9"/>
  <c r="E349" i="9"/>
  <c r="F349" i="9"/>
  <c r="P349" i="9" s="1"/>
  <c r="I349" i="9"/>
  <c r="C350" i="9"/>
  <c r="E350" i="9"/>
  <c r="O350" i="9" s="1"/>
  <c r="F350" i="9"/>
  <c r="P350" i="9" s="1"/>
  <c r="I350" i="9"/>
  <c r="I352" i="4"/>
  <c r="I349" i="4"/>
  <c r="J349" i="4"/>
  <c r="I350" i="4"/>
  <c r="I351" i="4"/>
  <c r="H337" i="7"/>
  <c r="R337" i="7"/>
  <c r="G49" i="5"/>
  <c r="H352" i="9" s="1"/>
  <c r="H49" i="5"/>
  <c r="J352" i="9" s="1"/>
  <c r="I49" i="5"/>
  <c r="K352" i="9" s="1"/>
  <c r="L49" i="5"/>
  <c r="M49" i="5"/>
  <c r="N49" i="5"/>
  <c r="Q49" i="5"/>
  <c r="G49" i="6" s="1"/>
  <c r="R49" i="5"/>
  <c r="H49" i="6" s="1"/>
  <c r="S49" i="5"/>
  <c r="I49" i="6" s="1"/>
  <c r="U337" i="7"/>
  <c r="G48" i="6"/>
  <c r="H48" i="5"/>
  <c r="J351" i="9" s="1"/>
  <c r="G48" i="5"/>
  <c r="I48" i="5"/>
  <c r="K351" i="4" s="1"/>
  <c r="L48" i="5"/>
  <c r="M48" i="5"/>
  <c r="N48" i="5"/>
  <c r="Q48" i="5"/>
  <c r="R48" i="5"/>
  <c r="H48" i="6" s="1"/>
  <c r="S48" i="5"/>
  <c r="I48" i="6" s="1"/>
  <c r="H336" i="7"/>
  <c r="R336" i="7"/>
  <c r="U336" i="7"/>
  <c r="H335" i="7"/>
  <c r="R335" i="7"/>
  <c r="U335" i="7"/>
  <c r="T335" i="7"/>
  <c r="G47" i="5"/>
  <c r="H350" i="4" s="1"/>
  <c r="H47" i="5"/>
  <c r="J350" i="9" s="1"/>
  <c r="I47" i="5"/>
  <c r="K350" i="4" s="1"/>
  <c r="L47" i="5"/>
  <c r="M47" i="5"/>
  <c r="N47" i="5"/>
  <c r="Q47" i="5"/>
  <c r="G47" i="6" s="1"/>
  <c r="R47" i="5"/>
  <c r="H47" i="6" s="1"/>
  <c r="S47" i="5"/>
  <c r="I47" i="6" s="1"/>
  <c r="I46" i="6"/>
  <c r="L46" i="5"/>
  <c r="M46" i="5"/>
  <c r="N46" i="5"/>
  <c r="Q46" i="5"/>
  <c r="G46" i="6" s="1"/>
  <c r="R46" i="5"/>
  <c r="H46" i="6" s="1"/>
  <c r="S46" i="5"/>
  <c r="G46" i="5"/>
  <c r="H349" i="4" s="1"/>
  <c r="H46" i="5"/>
  <c r="J349" i="9" s="1"/>
  <c r="I46" i="5"/>
  <c r="K349" i="4" s="1"/>
  <c r="H334" i="7"/>
  <c r="R334" i="7"/>
  <c r="U334" i="7"/>
  <c r="T334" i="7"/>
  <c r="C347" i="9"/>
  <c r="E347" i="9"/>
  <c r="O347" i="9" s="1"/>
  <c r="F347" i="9"/>
  <c r="I347" i="9"/>
  <c r="C348" i="9"/>
  <c r="R348" i="9" s="1"/>
  <c r="E348" i="9"/>
  <c r="T348" i="9" s="1"/>
  <c r="F348" i="9"/>
  <c r="I348" i="9"/>
  <c r="J348" i="9"/>
  <c r="I348" i="4"/>
  <c r="K348" i="4"/>
  <c r="H333" i="7"/>
  <c r="U333" i="7"/>
  <c r="Z345" i="7" s="1"/>
  <c r="AC345" i="7" s="1"/>
  <c r="T333" i="7"/>
  <c r="Y345" i="7" s="1"/>
  <c r="AB345" i="7" s="1"/>
  <c r="G45" i="5"/>
  <c r="H348" i="9" s="1"/>
  <c r="H45" i="5"/>
  <c r="J348" i="4" s="1"/>
  <c r="I45" i="5"/>
  <c r="K348" i="9" s="1"/>
  <c r="L45" i="5"/>
  <c r="M45" i="5"/>
  <c r="N45" i="5"/>
  <c r="Q45" i="5"/>
  <c r="G45" i="6" s="1"/>
  <c r="R45" i="5"/>
  <c r="H45" i="6" s="1"/>
  <c r="S45" i="5"/>
  <c r="I45" i="6" s="1"/>
  <c r="R333" i="7"/>
  <c r="H347" i="4"/>
  <c r="I347" i="4"/>
  <c r="U332" i="7"/>
  <c r="Z344" i="7" s="1"/>
  <c r="AC344" i="7" s="1"/>
  <c r="H332" i="7"/>
  <c r="R332" i="7"/>
  <c r="G44" i="5"/>
  <c r="H347" i="9" s="1"/>
  <c r="H44" i="5"/>
  <c r="J347" i="9" s="1"/>
  <c r="I44" i="5"/>
  <c r="L44" i="5"/>
  <c r="M44" i="5"/>
  <c r="N44" i="5"/>
  <c r="Q44" i="5"/>
  <c r="G44" i="6" s="1"/>
  <c r="R44" i="5"/>
  <c r="H44" i="6" s="1"/>
  <c r="S44" i="5"/>
  <c r="I44" i="6" s="1"/>
  <c r="C346" i="9"/>
  <c r="E346" i="9"/>
  <c r="O346" i="9" s="1"/>
  <c r="F346" i="9"/>
  <c r="I346" i="9"/>
  <c r="I346" i="4"/>
  <c r="U331" i="7"/>
  <c r="Z343" i="7" s="1"/>
  <c r="AC343" i="7" s="1"/>
  <c r="H331" i="7"/>
  <c r="R331" i="7"/>
  <c r="N43" i="5"/>
  <c r="M43" i="5"/>
  <c r="G43" i="5"/>
  <c r="H346" i="9" s="1"/>
  <c r="H43" i="5"/>
  <c r="I43" i="5"/>
  <c r="K346" i="4" s="1"/>
  <c r="L43" i="5"/>
  <c r="Q43" i="5"/>
  <c r="G43" i="6" s="1"/>
  <c r="R43" i="5"/>
  <c r="H43" i="6"/>
  <c r="S43" i="5"/>
  <c r="I43" i="6" s="1"/>
  <c r="H346" i="4"/>
  <c r="J346" i="9"/>
  <c r="J346" i="4"/>
  <c r="C345" i="9"/>
  <c r="E345" i="9"/>
  <c r="F345" i="9"/>
  <c r="P345" i="9" s="1"/>
  <c r="I345" i="9"/>
  <c r="I345" i="4"/>
  <c r="H330" i="7"/>
  <c r="P342" i="7"/>
  <c r="X342" i="7" s="1"/>
  <c r="Q342" i="7"/>
  <c r="R330" i="7"/>
  <c r="S42" i="5"/>
  <c r="I42" i="6"/>
  <c r="R42" i="5"/>
  <c r="H42" i="6" s="1"/>
  <c r="Q42" i="5"/>
  <c r="G42" i="6" s="1"/>
  <c r="N42" i="5"/>
  <c r="M42" i="5"/>
  <c r="L42" i="5"/>
  <c r="G42" i="5"/>
  <c r="H345" i="4" s="1"/>
  <c r="H42" i="5"/>
  <c r="J345" i="9" s="1"/>
  <c r="I42" i="5"/>
  <c r="K345" i="4" s="1"/>
  <c r="W185" i="9"/>
  <c r="W186" i="9" s="1"/>
  <c r="W187" i="9" s="1"/>
  <c r="W188" i="9" s="1"/>
  <c r="C344" i="9"/>
  <c r="E344" i="9"/>
  <c r="F344" i="9"/>
  <c r="I344" i="9"/>
  <c r="I344" i="4"/>
  <c r="P346" i="9"/>
  <c r="R329" i="7"/>
  <c r="H329" i="7"/>
  <c r="U329" i="7"/>
  <c r="Z341" i="7" s="1"/>
  <c r="T329" i="7"/>
  <c r="L41" i="5"/>
  <c r="M41" i="5"/>
  <c r="N41" i="5"/>
  <c r="Q41" i="5"/>
  <c r="G41" i="6"/>
  <c r="R41" i="5"/>
  <c r="H41" i="6" s="1"/>
  <c r="S41" i="5"/>
  <c r="I41" i="6" s="1"/>
  <c r="G41" i="5"/>
  <c r="H344" i="9" s="1"/>
  <c r="H41" i="5"/>
  <c r="J344" i="4" s="1"/>
  <c r="I41" i="5"/>
  <c r="K344" i="9" s="1"/>
  <c r="K344" i="4"/>
  <c r="C343" i="9"/>
  <c r="R355" i="9" s="1"/>
  <c r="E343" i="9"/>
  <c r="T355" i="9" s="1"/>
  <c r="F343" i="9"/>
  <c r="U355" i="9" s="1"/>
  <c r="I343" i="9"/>
  <c r="I343" i="4"/>
  <c r="R328" i="7"/>
  <c r="H328" i="7"/>
  <c r="U328" i="7"/>
  <c r="Z340" i="7" s="1"/>
  <c r="L40" i="5"/>
  <c r="M40" i="5"/>
  <c r="N40" i="5"/>
  <c r="Q40" i="5"/>
  <c r="G40" i="6" s="1"/>
  <c r="R40" i="5"/>
  <c r="H40" i="6" s="1"/>
  <c r="S40" i="5"/>
  <c r="I40" i="6" s="1"/>
  <c r="G40" i="5"/>
  <c r="H40" i="5"/>
  <c r="J343" i="9" s="1"/>
  <c r="I40" i="5"/>
  <c r="H343" i="4"/>
  <c r="H343" i="9"/>
  <c r="C342" i="9"/>
  <c r="R354" i="9" s="1"/>
  <c r="E342" i="9"/>
  <c r="F342" i="9"/>
  <c r="U354" i="9" s="1"/>
  <c r="I342" i="9"/>
  <c r="I342" i="4"/>
  <c r="R327" i="7"/>
  <c r="H327" i="7"/>
  <c r="U327" i="7"/>
  <c r="Z339" i="7" s="1"/>
  <c r="G327" i="7"/>
  <c r="G39" i="5"/>
  <c r="H342" i="4" s="1"/>
  <c r="H39" i="5"/>
  <c r="I39" i="5"/>
  <c r="K342" i="9" s="1"/>
  <c r="L39" i="5"/>
  <c r="M39" i="5"/>
  <c r="N39" i="5"/>
  <c r="Q39" i="5"/>
  <c r="G39" i="6" s="1"/>
  <c r="R39" i="5"/>
  <c r="H39" i="6" s="1"/>
  <c r="S39" i="5"/>
  <c r="I39" i="6" s="1"/>
  <c r="K342" i="4"/>
  <c r="J342" i="9"/>
  <c r="J342" i="4"/>
  <c r="H342" i="9"/>
  <c r="R326" i="7"/>
  <c r="H326" i="7"/>
  <c r="U326" i="7"/>
  <c r="C341" i="9"/>
  <c r="R353" i="9" s="1"/>
  <c r="E341" i="9"/>
  <c r="F341" i="9"/>
  <c r="P341" i="9" s="1"/>
  <c r="I341" i="9"/>
  <c r="I341" i="4"/>
  <c r="L38" i="5"/>
  <c r="M38" i="5"/>
  <c r="N38" i="5"/>
  <c r="Q38" i="5"/>
  <c r="G38" i="6" s="1"/>
  <c r="R38" i="5"/>
  <c r="H38" i="6"/>
  <c r="S38" i="5"/>
  <c r="I38" i="6" s="1"/>
  <c r="G38" i="5"/>
  <c r="H341" i="4" s="1"/>
  <c r="H38" i="5"/>
  <c r="J341" i="9" s="1"/>
  <c r="I38" i="5"/>
  <c r="K341" i="4" s="1"/>
  <c r="K341" i="9"/>
  <c r="C340" i="9"/>
  <c r="E340" i="9"/>
  <c r="F340" i="9"/>
  <c r="U352" i="9" s="1"/>
  <c r="I340" i="9"/>
  <c r="I340" i="4"/>
  <c r="R325" i="7"/>
  <c r="H325" i="7"/>
  <c r="U325" i="7"/>
  <c r="Z337" i="7" s="1"/>
  <c r="T325" i="7"/>
  <c r="L37" i="5"/>
  <c r="M37" i="5"/>
  <c r="N37" i="5"/>
  <c r="Q37" i="5"/>
  <c r="G37" i="6" s="1"/>
  <c r="R37" i="5"/>
  <c r="H37" i="6"/>
  <c r="S37" i="5"/>
  <c r="I37" i="6" s="1"/>
  <c r="G37" i="5"/>
  <c r="H340" i="9" s="1"/>
  <c r="H37" i="5"/>
  <c r="J340" i="9" s="1"/>
  <c r="I37" i="5"/>
  <c r="C339" i="9"/>
  <c r="E339" i="9"/>
  <c r="F339" i="9"/>
  <c r="U351" i="9" s="1"/>
  <c r="I339" i="9"/>
  <c r="I339" i="4"/>
  <c r="R324" i="7"/>
  <c r="H324" i="7"/>
  <c r="H36" i="6"/>
  <c r="L36" i="5"/>
  <c r="M36" i="5"/>
  <c r="N36" i="5"/>
  <c r="Q36" i="5"/>
  <c r="G36" i="6" s="1"/>
  <c r="R36" i="5"/>
  <c r="S36" i="5"/>
  <c r="I36" i="6" s="1"/>
  <c r="G36" i="5"/>
  <c r="H36" i="5"/>
  <c r="J339" i="9" s="1"/>
  <c r="I36" i="5"/>
  <c r="K339" i="9" s="1"/>
  <c r="J339" i="4"/>
  <c r="C20" i="4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D20" i="4"/>
  <c r="F20" i="4"/>
  <c r="F19" i="4" s="1"/>
  <c r="F18" i="4" s="1"/>
  <c r="F17" i="4" s="1"/>
  <c r="F16" i="4" s="1"/>
  <c r="F15" i="4" s="1"/>
  <c r="F14" i="4" s="1"/>
  <c r="F13" i="4" s="1"/>
  <c r="F12" i="4" s="1"/>
  <c r="F11" i="4" s="1"/>
  <c r="E20" i="4"/>
  <c r="E19" i="4" s="1"/>
  <c r="E18" i="4" s="1"/>
  <c r="E17" i="4" s="1"/>
  <c r="E16" i="4" s="1"/>
  <c r="E15" i="4" s="1"/>
  <c r="E14" i="4" s="1"/>
  <c r="E13" i="4" s="1"/>
  <c r="E12" i="4" s="1"/>
  <c r="E11" i="4" s="1"/>
  <c r="C338" i="9"/>
  <c r="E338" i="9"/>
  <c r="F338" i="9"/>
  <c r="U338" i="9" s="1"/>
  <c r="I338" i="9"/>
  <c r="I338" i="4"/>
  <c r="R323" i="7"/>
  <c r="H323" i="7"/>
  <c r="U323" i="7"/>
  <c r="L35" i="5"/>
  <c r="M35" i="5"/>
  <c r="N35" i="5"/>
  <c r="Q35" i="5"/>
  <c r="G35" i="6"/>
  <c r="R35" i="5"/>
  <c r="H35" i="6" s="1"/>
  <c r="S35" i="5"/>
  <c r="I35" i="6" s="1"/>
  <c r="G35" i="5"/>
  <c r="H338" i="9"/>
  <c r="H35" i="5"/>
  <c r="J338" i="9" s="1"/>
  <c r="I35" i="5"/>
  <c r="H338" i="4"/>
  <c r="C337" i="9"/>
  <c r="E337" i="9"/>
  <c r="F337" i="9"/>
  <c r="I337" i="9"/>
  <c r="I337" i="4"/>
  <c r="R322" i="7"/>
  <c r="H322" i="7"/>
  <c r="T322" i="7"/>
  <c r="L34" i="5"/>
  <c r="M34" i="5"/>
  <c r="N34" i="5"/>
  <c r="Q34" i="5"/>
  <c r="G34" i="6"/>
  <c r="R34" i="5"/>
  <c r="H34" i="6" s="1"/>
  <c r="S34" i="5"/>
  <c r="I34" i="6" s="1"/>
  <c r="G34" i="5"/>
  <c r="H337" i="4" s="1"/>
  <c r="H34" i="5"/>
  <c r="I34" i="5"/>
  <c r="K337" i="9" s="1"/>
  <c r="C321" i="9"/>
  <c r="R333" i="9" s="1"/>
  <c r="C322" i="9"/>
  <c r="M322" i="9" s="1"/>
  <c r="C323" i="9"/>
  <c r="C324" i="9"/>
  <c r="C325" i="9"/>
  <c r="C326" i="9"/>
  <c r="R338" i="9" s="1"/>
  <c r="C327" i="9"/>
  <c r="R339" i="9" s="1"/>
  <c r="C328" i="9"/>
  <c r="R328" i="9" s="1"/>
  <c r="C329" i="9"/>
  <c r="R341" i="9" s="1"/>
  <c r="C330" i="9"/>
  <c r="C331" i="9"/>
  <c r="R343" i="9" s="1"/>
  <c r="C332" i="9"/>
  <c r="C333" i="9"/>
  <c r="R345" i="9" s="1"/>
  <c r="C334" i="9"/>
  <c r="R334" i="9" s="1"/>
  <c r="R346" i="9"/>
  <c r="C335" i="9"/>
  <c r="C336" i="9"/>
  <c r="R336" i="9"/>
  <c r="E321" i="9"/>
  <c r="F321" i="9"/>
  <c r="E322" i="9"/>
  <c r="F322" i="9"/>
  <c r="P322" i="9" s="1"/>
  <c r="E323" i="9"/>
  <c r="F323" i="9"/>
  <c r="U335" i="9" s="1"/>
  <c r="E324" i="9"/>
  <c r="F324" i="9"/>
  <c r="E325" i="9"/>
  <c r="T337" i="9" s="1"/>
  <c r="F325" i="9"/>
  <c r="U337" i="9" s="1"/>
  <c r="E326" i="9"/>
  <c r="O326" i="9" s="1"/>
  <c r="F326" i="9"/>
  <c r="P326" i="9" s="1"/>
  <c r="E327" i="9"/>
  <c r="F327" i="9"/>
  <c r="U339" i="9" s="1"/>
  <c r="E328" i="9"/>
  <c r="F328" i="9"/>
  <c r="U340" i="9"/>
  <c r="E329" i="9"/>
  <c r="T341" i="9" s="1"/>
  <c r="F329" i="9"/>
  <c r="E330" i="9"/>
  <c r="F330" i="9"/>
  <c r="E331" i="9"/>
  <c r="F331" i="9"/>
  <c r="U331" i="9" s="1"/>
  <c r="U343" i="9"/>
  <c r="E332" i="9"/>
  <c r="F332" i="9"/>
  <c r="E333" i="9"/>
  <c r="T345" i="9" s="1"/>
  <c r="F333" i="9"/>
  <c r="E334" i="9"/>
  <c r="F334" i="9"/>
  <c r="U346" i="9" s="1"/>
  <c r="E335" i="9"/>
  <c r="F335" i="9"/>
  <c r="U347" i="9" s="1"/>
  <c r="E336" i="9"/>
  <c r="F336" i="9"/>
  <c r="F320" i="9"/>
  <c r="E320" i="9"/>
  <c r="C320" i="9"/>
  <c r="M320" i="9" s="1"/>
  <c r="R321" i="7"/>
  <c r="H321" i="7"/>
  <c r="U306" i="7"/>
  <c r="G306" i="7"/>
  <c r="U307" i="7"/>
  <c r="U309" i="7"/>
  <c r="U311" i="7"/>
  <c r="U312" i="7"/>
  <c r="Z324" i="7" s="1"/>
  <c r="U314" i="7"/>
  <c r="Z326" i="7" s="1"/>
  <c r="U315" i="7"/>
  <c r="U316" i="7"/>
  <c r="U318" i="7"/>
  <c r="Z330" i="7" s="1"/>
  <c r="U320" i="7"/>
  <c r="U305" i="7"/>
  <c r="I336" i="9"/>
  <c r="I336" i="4"/>
  <c r="U344" i="9"/>
  <c r="P344" i="9"/>
  <c r="P342" i="9"/>
  <c r="P339" i="9"/>
  <c r="P337" i="9"/>
  <c r="T336" i="9"/>
  <c r="O344" i="9"/>
  <c r="L33" i="5"/>
  <c r="M33" i="5"/>
  <c r="N33" i="5"/>
  <c r="Q33" i="5"/>
  <c r="G33" i="6" s="1"/>
  <c r="R33" i="5"/>
  <c r="H33" i="6"/>
  <c r="S33" i="5"/>
  <c r="I33" i="6" s="1"/>
  <c r="G33" i="5"/>
  <c r="H33" i="5"/>
  <c r="J336" i="9" s="1"/>
  <c r="I33" i="5"/>
  <c r="H336" i="9"/>
  <c r="H336" i="4"/>
  <c r="P335" i="9"/>
  <c r="I335" i="9"/>
  <c r="R320" i="7"/>
  <c r="H320" i="7"/>
  <c r="I335" i="4"/>
  <c r="L32" i="5"/>
  <c r="M32" i="5"/>
  <c r="N32" i="5"/>
  <c r="Q32" i="5"/>
  <c r="G32" i="6" s="1"/>
  <c r="R32" i="5"/>
  <c r="H32" i="6" s="1"/>
  <c r="S32" i="5"/>
  <c r="I32" i="6" s="1"/>
  <c r="G32" i="5"/>
  <c r="H335" i="9" s="1"/>
  <c r="H32" i="5"/>
  <c r="J335" i="9" s="1"/>
  <c r="I32" i="5"/>
  <c r="H335" i="4"/>
  <c r="R21" i="9"/>
  <c r="R22" i="9"/>
  <c r="R23" i="9"/>
  <c r="R24" i="9"/>
  <c r="R25" i="9"/>
  <c r="R26" i="9"/>
  <c r="R27" i="9"/>
  <c r="R28" i="9"/>
  <c r="R29" i="9"/>
  <c r="R30" i="9"/>
  <c r="R31" i="9"/>
  <c r="R32" i="9"/>
  <c r="M22" i="9"/>
  <c r="M23" i="9"/>
  <c r="M24" i="9"/>
  <c r="M25" i="9"/>
  <c r="M26" i="9"/>
  <c r="M27" i="9"/>
  <c r="M28" i="9"/>
  <c r="M29" i="9"/>
  <c r="M30" i="9"/>
  <c r="M31" i="9"/>
  <c r="M32" i="9"/>
  <c r="M21" i="9"/>
  <c r="T334" i="9"/>
  <c r="I334" i="9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K93" i="7" s="1"/>
  <c r="B94" i="7"/>
  <c r="K94" i="7" s="1"/>
  <c r="B95" i="7"/>
  <c r="K95" i="7" s="1"/>
  <c r="B96" i="7"/>
  <c r="B97" i="7"/>
  <c r="K97" i="7" s="1"/>
  <c r="B98" i="7"/>
  <c r="B99" i="7"/>
  <c r="B100" i="7"/>
  <c r="B101" i="7"/>
  <c r="K101" i="7" s="1"/>
  <c r="B102" i="7"/>
  <c r="K102" i="7" s="1"/>
  <c r="B103" i="7"/>
  <c r="B104" i="7"/>
  <c r="B105" i="7"/>
  <c r="B106" i="7"/>
  <c r="B107" i="7"/>
  <c r="B108" i="7"/>
  <c r="B109" i="7"/>
  <c r="K109" i="7" s="1"/>
  <c r="B110" i="7"/>
  <c r="K110" i="7" s="1"/>
  <c r="B111" i="7"/>
  <c r="B112" i="7"/>
  <c r="B113" i="7"/>
  <c r="B114" i="7"/>
  <c r="B115" i="7"/>
  <c r="B116" i="7"/>
  <c r="B117" i="7"/>
  <c r="K117" i="7" s="1"/>
  <c r="B118" i="7"/>
  <c r="K118" i="7" s="1"/>
  <c r="B119" i="7"/>
  <c r="K119" i="7" s="1"/>
  <c r="B120" i="7"/>
  <c r="B121" i="7"/>
  <c r="K121" i="7" s="1"/>
  <c r="B122" i="7"/>
  <c r="B123" i="7"/>
  <c r="B124" i="7"/>
  <c r="B125" i="7"/>
  <c r="K125" i="7" s="1"/>
  <c r="B126" i="7"/>
  <c r="K126" i="7" s="1"/>
  <c r="B127" i="7"/>
  <c r="B128" i="7"/>
  <c r="B129" i="7"/>
  <c r="B130" i="7"/>
  <c r="B131" i="7"/>
  <c r="B132" i="7"/>
  <c r="B133" i="7"/>
  <c r="K133" i="7" s="1"/>
  <c r="B134" i="7"/>
  <c r="K134" i="7" s="1"/>
  <c r="B135" i="7"/>
  <c r="B136" i="7"/>
  <c r="B137" i="7"/>
  <c r="B138" i="7"/>
  <c r="B139" i="7"/>
  <c r="B140" i="7"/>
  <c r="B141" i="7"/>
  <c r="K141" i="7" s="1"/>
  <c r="B142" i="7"/>
  <c r="K142" i="7" s="1"/>
  <c r="B143" i="7"/>
  <c r="K143" i="7" s="1"/>
  <c r="B144" i="7"/>
  <c r="B145" i="7"/>
  <c r="K145" i="7" s="1"/>
  <c r="B146" i="7"/>
  <c r="B147" i="7"/>
  <c r="B148" i="7"/>
  <c r="B149" i="7"/>
  <c r="K149" i="7" s="1"/>
  <c r="B150" i="7"/>
  <c r="K150" i="7" s="1"/>
  <c r="B151" i="7"/>
  <c r="B152" i="7"/>
  <c r="B153" i="7"/>
  <c r="B154" i="7"/>
  <c r="B155" i="7"/>
  <c r="B156" i="7"/>
  <c r="B157" i="7"/>
  <c r="K157" i="7" s="1"/>
  <c r="B158" i="7"/>
  <c r="K158" i="7" s="1"/>
  <c r="B159" i="7"/>
  <c r="B160" i="7"/>
  <c r="B161" i="7"/>
  <c r="B162" i="7"/>
  <c r="B163" i="7"/>
  <c r="B164" i="7"/>
  <c r="B165" i="7"/>
  <c r="K165" i="7" s="1"/>
  <c r="B166" i="7"/>
  <c r="K166" i="7" s="1"/>
  <c r="B167" i="7"/>
  <c r="K167" i="7" s="1"/>
  <c r="B168" i="7"/>
  <c r="B169" i="7"/>
  <c r="B170" i="7"/>
  <c r="B171" i="7"/>
  <c r="B172" i="7"/>
  <c r="B173" i="7"/>
  <c r="K173" i="7" s="1"/>
  <c r="B174" i="7"/>
  <c r="K174" i="7" s="1"/>
  <c r="B175" i="7"/>
  <c r="B176" i="7"/>
  <c r="B177" i="7"/>
  <c r="B178" i="7"/>
  <c r="B179" i="7"/>
  <c r="B180" i="7"/>
  <c r="B181" i="7"/>
  <c r="K181" i="7" s="1"/>
  <c r="B182" i="7"/>
  <c r="K182" i="7" s="1"/>
  <c r="B183" i="7"/>
  <c r="B184" i="7"/>
  <c r="B185" i="7"/>
  <c r="B186" i="7"/>
  <c r="B187" i="7"/>
  <c r="B188" i="7"/>
  <c r="B189" i="7"/>
  <c r="K189" i="7" s="1"/>
  <c r="B190" i="7"/>
  <c r="K190" i="7" s="1"/>
  <c r="B191" i="7"/>
  <c r="K191" i="7" s="1"/>
  <c r="B192" i="7"/>
  <c r="B193" i="7"/>
  <c r="B194" i="7"/>
  <c r="B195" i="7"/>
  <c r="B196" i="7"/>
  <c r="B197" i="7"/>
  <c r="K197" i="7" s="1"/>
  <c r="B198" i="7"/>
  <c r="B199" i="7"/>
  <c r="B200" i="7"/>
  <c r="B201" i="7"/>
  <c r="B202" i="7"/>
  <c r="B203" i="7"/>
  <c r="B204" i="7"/>
  <c r="B205" i="7"/>
  <c r="K205" i="7" s="1"/>
  <c r="B206" i="7"/>
  <c r="K206" i="7" s="1"/>
  <c r="B207" i="7"/>
  <c r="B208" i="7"/>
  <c r="B209" i="7"/>
  <c r="B210" i="7"/>
  <c r="B211" i="7"/>
  <c r="B212" i="7"/>
  <c r="B213" i="7"/>
  <c r="K213" i="7" s="1"/>
  <c r="B214" i="7"/>
  <c r="K214" i="7" s="1"/>
  <c r="B215" i="7"/>
  <c r="B216" i="7"/>
  <c r="B217" i="7"/>
  <c r="B218" i="7"/>
  <c r="B219" i="7"/>
  <c r="B220" i="7"/>
  <c r="B221" i="7"/>
  <c r="K221" i="7" s="1"/>
  <c r="B222" i="7"/>
  <c r="K222" i="7" s="1"/>
  <c r="B223" i="7"/>
  <c r="B224" i="7"/>
  <c r="B225" i="7"/>
  <c r="B226" i="7"/>
  <c r="B227" i="7"/>
  <c r="B228" i="7"/>
  <c r="B229" i="7"/>
  <c r="K229" i="7" s="1"/>
  <c r="B230" i="7"/>
  <c r="B231" i="7"/>
  <c r="B232" i="7"/>
  <c r="B233" i="7"/>
  <c r="B234" i="7"/>
  <c r="B235" i="7"/>
  <c r="B236" i="7"/>
  <c r="B237" i="7"/>
  <c r="K237" i="7" s="1"/>
  <c r="B238" i="7"/>
  <c r="K238" i="7" s="1"/>
  <c r="B239" i="7"/>
  <c r="K239" i="7" s="1"/>
  <c r="B240" i="7"/>
  <c r="B241" i="7"/>
  <c r="B242" i="7"/>
  <c r="B243" i="7"/>
  <c r="B244" i="7"/>
  <c r="B245" i="7"/>
  <c r="K245" i="7" s="1"/>
  <c r="B246" i="7"/>
  <c r="K246" i="7" s="1"/>
  <c r="B247" i="7"/>
  <c r="B248" i="7"/>
  <c r="B249" i="7"/>
  <c r="B250" i="7"/>
  <c r="B251" i="7"/>
  <c r="B252" i="7"/>
  <c r="B253" i="7"/>
  <c r="K253" i="7" s="1"/>
  <c r="B254" i="7"/>
  <c r="K254" i="7" s="1"/>
  <c r="B255" i="7"/>
  <c r="B256" i="7"/>
  <c r="B257" i="7"/>
  <c r="B258" i="7"/>
  <c r="B259" i="7"/>
  <c r="B260" i="7"/>
  <c r="B261" i="7"/>
  <c r="K261" i="7" s="1"/>
  <c r="B262" i="7"/>
  <c r="B263" i="7"/>
  <c r="B264" i="7"/>
  <c r="B265" i="7"/>
  <c r="B266" i="7"/>
  <c r="B267" i="7"/>
  <c r="B268" i="7"/>
  <c r="B269" i="7"/>
  <c r="K269" i="7" s="1"/>
  <c r="B270" i="7"/>
  <c r="K270" i="7" s="1"/>
  <c r="B271" i="7"/>
  <c r="B272" i="7"/>
  <c r="B273" i="7"/>
  <c r="B274" i="7"/>
  <c r="B275" i="7"/>
  <c r="B276" i="7"/>
  <c r="B277" i="7"/>
  <c r="K277" i="7" s="1"/>
  <c r="B278" i="7"/>
  <c r="K278" i="7" s="1"/>
  <c r="B279" i="7"/>
  <c r="B280" i="7"/>
  <c r="B281" i="7"/>
  <c r="B282" i="7"/>
  <c r="B283" i="7"/>
  <c r="B284" i="7"/>
  <c r="B285" i="7"/>
  <c r="K285" i="7" s="1"/>
  <c r="B286" i="7"/>
  <c r="K286" i="7" s="1"/>
  <c r="B287" i="7"/>
  <c r="K287" i="7" s="1"/>
  <c r="B288" i="7"/>
  <c r="B289" i="7"/>
  <c r="B290" i="7"/>
  <c r="B291" i="7"/>
  <c r="B292" i="7"/>
  <c r="B293" i="7"/>
  <c r="B294" i="7"/>
  <c r="K294" i="7" s="1"/>
  <c r="B295" i="7"/>
  <c r="B296" i="7"/>
  <c r="B297" i="7"/>
  <c r="B298" i="7"/>
  <c r="B299" i="7"/>
  <c r="B300" i="7"/>
  <c r="B301" i="7"/>
  <c r="K301" i="7" s="1"/>
  <c r="B302" i="7"/>
  <c r="K302" i="7" s="1"/>
  <c r="B303" i="7"/>
  <c r="B304" i="7"/>
  <c r="B6" i="7"/>
  <c r="I334" i="4"/>
  <c r="R319" i="7"/>
  <c r="H319" i="7"/>
  <c r="L31" i="5"/>
  <c r="M31" i="5"/>
  <c r="N31" i="5"/>
  <c r="Q31" i="5"/>
  <c r="G31" i="6" s="1"/>
  <c r="R31" i="5"/>
  <c r="H31" i="6" s="1"/>
  <c r="S31" i="5"/>
  <c r="I31" i="6" s="1"/>
  <c r="G31" i="5"/>
  <c r="H334" i="9" s="1"/>
  <c r="H31" i="5"/>
  <c r="J334" i="4" s="1"/>
  <c r="I31" i="5"/>
  <c r="K334" i="9" s="1"/>
  <c r="K334" i="4"/>
  <c r="J334" i="9"/>
  <c r="T333" i="9"/>
  <c r="I333" i="9"/>
  <c r="I333" i="4"/>
  <c r="R318" i="7"/>
  <c r="H318" i="7"/>
  <c r="N30" i="5"/>
  <c r="L30" i="5"/>
  <c r="M30" i="5"/>
  <c r="Q30" i="5"/>
  <c r="G30" i="6" s="1"/>
  <c r="R30" i="5"/>
  <c r="H30" i="6" s="1"/>
  <c r="S30" i="5"/>
  <c r="I30" i="6" s="1"/>
  <c r="G30" i="5"/>
  <c r="H333" i="9" s="1"/>
  <c r="H30" i="5"/>
  <c r="J333" i="9" s="1"/>
  <c r="I30" i="5"/>
  <c r="F319" i="9"/>
  <c r="F318" i="9" s="1"/>
  <c r="F317" i="9" s="1"/>
  <c r="F316" i="9" s="1"/>
  <c r="F315" i="9" s="1"/>
  <c r="F314" i="9" s="1"/>
  <c r="F313" i="9" s="1"/>
  <c r="F312" i="9" s="1"/>
  <c r="F311" i="9" s="1"/>
  <c r="F310" i="9" s="1"/>
  <c r="F309" i="9" s="1"/>
  <c r="F308" i="9" s="1"/>
  <c r="F307" i="9" s="1"/>
  <c r="F306" i="9" s="1"/>
  <c r="F305" i="9" s="1"/>
  <c r="F304" i="9" s="1"/>
  <c r="F303" i="9"/>
  <c r="F302" i="9" s="1"/>
  <c r="F301" i="9" s="1"/>
  <c r="F300" i="9" s="1"/>
  <c r="F299" i="9" s="1"/>
  <c r="F298" i="9" s="1"/>
  <c r="F297" i="9" s="1"/>
  <c r="F296" i="9" s="1"/>
  <c r="F295" i="9" s="1"/>
  <c r="F294" i="9" s="1"/>
  <c r="F293" i="9" s="1"/>
  <c r="F292" i="9" s="1"/>
  <c r="F291" i="9" s="1"/>
  <c r="F290" i="9" s="1"/>
  <c r="F289" i="9" s="1"/>
  <c r="F288" i="9" s="1"/>
  <c r="F287" i="9" s="1"/>
  <c r="E319" i="9"/>
  <c r="C304" i="7" s="1"/>
  <c r="D319" i="9"/>
  <c r="D318" i="9" s="1"/>
  <c r="D317" i="9" s="1"/>
  <c r="D316" i="9" s="1"/>
  <c r="D315" i="9" s="1"/>
  <c r="D314" i="9" s="1"/>
  <c r="D313" i="9" s="1"/>
  <c r="D312" i="9" s="1"/>
  <c r="D311" i="9" s="1"/>
  <c r="D310" i="9" s="1"/>
  <c r="D309" i="9" s="1"/>
  <c r="D308" i="9" s="1"/>
  <c r="D307" i="9" s="1"/>
  <c r="D306" i="9" s="1"/>
  <c r="D305" i="9" s="1"/>
  <c r="D304" i="9" s="1"/>
  <c r="D303" i="9" s="1"/>
  <c r="D302" i="9" s="1"/>
  <c r="D301" i="9" s="1"/>
  <c r="D300" i="9" s="1"/>
  <c r="D299" i="9" s="1"/>
  <c r="D298" i="9" s="1"/>
  <c r="D297" i="9" s="1"/>
  <c r="D296" i="9" s="1"/>
  <c r="D295" i="9" s="1"/>
  <c r="I321" i="9"/>
  <c r="I322" i="9"/>
  <c r="I323" i="9"/>
  <c r="I324" i="9"/>
  <c r="I325" i="9"/>
  <c r="I326" i="9"/>
  <c r="I327" i="9"/>
  <c r="I328" i="9"/>
  <c r="I329" i="9"/>
  <c r="I330" i="9"/>
  <c r="I331" i="9"/>
  <c r="I332" i="9"/>
  <c r="B185" i="9"/>
  <c r="B186" i="9" s="1"/>
  <c r="B187" i="9" s="1"/>
  <c r="B188" i="9"/>
  <c r="R317" i="7"/>
  <c r="H317" i="7"/>
  <c r="I332" i="4"/>
  <c r="L29" i="5"/>
  <c r="M29" i="5"/>
  <c r="N29" i="5"/>
  <c r="Q29" i="5"/>
  <c r="G29" i="6" s="1"/>
  <c r="R29" i="5"/>
  <c r="H29" i="6"/>
  <c r="S29" i="5"/>
  <c r="I29" i="6" s="1"/>
  <c r="G29" i="5"/>
  <c r="H29" i="5"/>
  <c r="J332" i="9" s="1"/>
  <c r="I29" i="5"/>
  <c r="H332" i="9"/>
  <c r="H332" i="4"/>
  <c r="J332" i="4"/>
  <c r="I331" i="4"/>
  <c r="R325" i="9"/>
  <c r="H316" i="7"/>
  <c r="L28" i="5"/>
  <c r="M28" i="5"/>
  <c r="N28" i="5"/>
  <c r="G28" i="5"/>
  <c r="H28" i="5"/>
  <c r="I28" i="5"/>
  <c r="K331" i="9" s="1"/>
  <c r="K331" i="4"/>
  <c r="H331" i="9"/>
  <c r="H331" i="4"/>
  <c r="R324" i="9"/>
  <c r="R326" i="9"/>
  <c r="I330" i="4"/>
  <c r="R323" i="9"/>
  <c r="R327" i="9"/>
  <c r="H315" i="7"/>
  <c r="R322" i="9"/>
  <c r="G27" i="5"/>
  <c r="H27" i="5"/>
  <c r="I27" i="5"/>
  <c r="L27" i="5"/>
  <c r="M27" i="5"/>
  <c r="N27" i="5"/>
  <c r="J330" i="9"/>
  <c r="J330" i="4"/>
  <c r="H330" i="9"/>
  <c r="H330" i="4"/>
  <c r="M309" i="9"/>
  <c r="H314" i="7"/>
  <c r="I329" i="4"/>
  <c r="L26" i="5"/>
  <c r="M26" i="5"/>
  <c r="N26" i="5"/>
  <c r="G26" i="5"/>
  <c r="H329" i="9" s="1"/>
  <c r="H26" i="5"/>
  <c r="J329" i="9"/>
  <c r="I26" i="5"/>
  <c r="K329" i="9" s="1"/>
  <c r="J329" i="4"/>
  <c r="M317" i="9"/>
  <c r="M316" i="9"/>
  <c r="M318" i="9"/>
  <c r="M319" i="9"/>
  <c r="M315" i="9"/>
  <c r="M314" i="9"/>
  <c r="M313" i="9"/>
  <c r="M312" i="9"/>
  <c r="M311" i="9"/>
  <c r="M310" i="9"/>
  <c r="R330" i="9"/>
  <c r="I328" i="4"/>
  <c r="R319" i="9"/>
  <c r="R331" i="9"/>
  <c r="H313" i="7"/>
  <c r="R318" i="9"/>
  <c r="L25" i="5"/>
  <c r="M25" i="5"/>
  <c r="N25" i="5"/>
  <c r="G25" i="5"/>
  <c r="H328" i="9" s="1"/>
  <c r="H25" i="5"/>
  <c r="J328" i="9" s="1"/>
  <c r="I25" i="5"/>
  <c r="K328" i="4" s="1"/>
  <c r="K328" i="9"/>
  <c r="J328" i="4"/>
  <c r="R317" i="9"/>
  <c r="I327" i="4"/>
  <c r="R316" i="9"/>
  <c r="G312" i="7"/>
  <c r="H312" i="7"/>
  <c r="R315" i="9"/>
  <c r="R314" i="9"/>
  <c r="L24" i="5"/>
  <c r="M24" i="5"/>
  <c r="N24" i="5"/>
  <c r="G24" i="5"/>
  <c r="H327" i="9" s="1"/>
  <c r="H24" i="5"/>
  <c r="J327" i="9" s="1"/>
  <c r="I24" i="5"/>
  <c r="K327" i="9" s="1"/>
  <c r="R313" i="9"/>
  <c r="R312" i="9"/>
  <c r="G23" i="5"/>
  <c r="H326" i="4" s="1"/>
  <c r="H326" i="9"/>
  <c r="R311" i="9"/>
  <c r="I326" i="4"/>
  <c r="H311" i="7"/>
  <c r="R310" i="9"/>
  <c r="L23" i="5"/>
  <c r="M23" i="5"/>
  <c r="N23" i="5"/>
  <c r="H23" i="5"/>
  <c r="J326" i="9" s="1"/>
  <c r="I23" i="5"/>
  <c r="K326" i="9"/>
  <c r="K326" i="4"/>
  <c r="M297" i="9"/>
  <c r="R309" i="9"/>
  <c r="R308" i="9"/>
  <c r="M308" i="9"/>
  <c r="M307" i="9"/>
  <c r="M306" i="9"/>
  <c r="M305" i="9"/>
  <c r="M304" i="9"/>
  <c r="M303" i="9"/>
  <c r="M302" i="9"/>
  <c r="M301" i="9"/>
  <c r="M300" i="9"/>
  <c r="M299" i="9"/>
  <c r="M298" i="9"/>
  <c r="H310" i="7"/>
  <c r="I325" i="4"/>
  <c r="L22" i="5"/>
  <c r="M22" i="5"/>
  <c r="N22" i="5"/>
  <c r="G22" i="5"/>
  <c r="H325" i="4" s="1"/>
  <c r="H22" i="5"/>
  <c r="J325" i="9"/>
  <c r="I22" i="5"/>
  <c r="J325" i="4"/>
  <c r="R307" i="9"/>
  <c r="I324" i="4"/>
  <c r="L21" i="5"/>
  <c r="M21" i="5"/>
  <c r="N21" i="5"/>
  <c r="G21" i="5"/>
  <c r="H324" i="9" s="1"/>
  <c r="H21" i="5"/>
  <c r="I21" i="5"/>
  <c r="K324" i="9" s="1"/>
  <c r="H309" i="7"/>
  <c r="H324" i="4"/>
  <c r="R306" i="9"/>
  <c r="I323" i="4"/>
  <c r="H308" i="7"/>
  <c r="L20" i="5"/>
  <c r="M20" i="5"/>
  <c r="N20" i="5"/>
  <c r="G20" i="5"/>
  <c r="H323" i="4" s="1"/>
  <c r="H20" i="5"/>
  <c r="J323" i="9" s="1"/>
  <c r="I20" i="5"/>
  <c r="K323" i="4" s="1"/>
  <c r="H323" i="9"/>
  <c r="J323" i="4"/>
  <c r="R305" i="9"/>
  <c r="H307" i="7"/>
  <c r="I322" i="4"/>
  <c r="R304" i="9"/>
  <c r="G19" i="5"/>
  <c r="H322" i="4" s="1"/>
  <c r="H19" i="5"/>
  <c r="I19" i="5"/>
  <c r="J322" i="4"/>
  <c r="J322" i="9"/>
  <c r="H322" i="9"/>
  <c r="R303" i="9"/>
  <c r="L19" i="5"/>
  <c r="M19" i="5"/>
  <c r="N19" i="5"/>
  <c r="R302" i="9"/>
  <c r="I321" i="4"/>
  <c r="R301" i="9"/>
  <c r="E6" i="6"/>
  <c r="E7" i="6"/>
  <c r="E8" i="6"/>
  <c r="E9" i="6"/>
  <c r="E10" i="6"/>
  <c r="E11" i="6"/>
  <c r="E12" i="6"/>
  <c r="E13" i="6"/>
  <c r="E14" i="6"/>
  <c r="E15" i="6"/>
  <c r="E16" i="6"/>
  <c r="E17" i="6"/>
  <c r="R300" i="9"/>
  <c r="E18" i="5"/>
  <c r="E19" i="5" s="1"/>
  <c r="R299" i="9"/>
  <c r="G7" i="6"/>
  <c r="H7" i="6"/>
  <c r="L7" i="6" s="1"/>
  <c r="I7" i="6"/>
  <c r="J7" i="6"/>
  <c r="G8" i="6"/>
  <c r="H8" i="6"/>
  <c r="I8" i="6"/>
  <c r="J8" i="6"/>
  <c r="G9" i="6"/>
  <c r="H9" i="6"/>
  <c r="L9" i="6" s="1"/>
  <c r="I9" i="6"/>
  <c r="J9" i="6"/>
  <c r="G10" i="6"/>
  <c r="H10" i="6"/>
  <c r="L10" i="6" s="1"/>
  <c r="I10" i="6"/>
  <c r="J10" i="6"/>
  <c r="G11" i="6"/>
  <c r="H11" i="6"/>
  <c r="L11" i="6" s="1"/>
  <c r="I11" i="6"/>
  <c r="J11" i="6"/>
  <c r="G12" i="6"/>
  <c r="H12" i="6"/>
  <c r="L12" i="6" s="1"/>
  <c r="I12" i="6"/>
  <c r="J12" i="6"/>
  <c r="G13" i="6"/>
  <c r="H13" i="6"/>
  <c r="L13" i="6" s="1"/>
  <c r="I13" i="6"/>
  <c r="J13" i="6"/>
  <c r="G14" i="6"/>
  <c r="H14" i="6"/>
  <c r="L14" i="6" s="1"/>
  <c r="I14" i="6"/>
  <c r="J14" i="6"/>
  <c r="G15" i="6"/>
  <c r="H15" i="6"/>
  <c r="L15" i="6" s="1"/>
  <c r="I15" i="6"/>
  <c r="J15" i="6"/>
  <c r="G16" i="6"/>
  <c r="H16" i="6"/>
  <c r="L16" i="6" s="1"/>
  <c r="I16" i="6"/>
  <c r="J16" i="6"/>
  <c r="G17" i="6"/>
  <c r="H17" i="6"/>
  <c r="L17" i="6" s="1"/>
  <c r="I17" i="6"/>
  <c r="J17" i="6"/>
  <c r="H6" i="6"/>
  <c r="L6" i="6" s="1"/>
  <c r="I6" i="6"/>
  <c r="J6" i="6"/>
  <c r="G6" i="6"/>
  <c r="L8" i="6"/>
  <c r="R298" i="9"/>
  <c r="H306" i="7"/>
  <c r="R297" i="9"/>
  <c r="D304" i="7"/>
  <c r="D303" i="7" s="1"/>
  <c r="M296" i="9"/>
  <c r="R296" i="9"/>
  <c r="M295" i="9"/>
  <c r="M294" i="9"/>
  <c r="M293" i="9"/>
  <c r="M292" i="9"/>
  <c r="M291" i="9"/>
  <c r="M290" i="9"/>
  <c r="M289" i="9"/>
  <c r="M288" i="9"/>
  <c r="M287" i="9"/>
  <c r="M286" i="9"/>
  <c r="M285" i="9"/>
  <c r="C17" i="6"/>
  <c r="D17" i="6"/>
  <c r="B17" i="6"/>
  <c r="B16" i="5"/>
  <c r="B16" i="6" s="1"/>
  <c r="N18" i="5"/>
  <c r="M18" i="5"/>
  <c r="L18" i="5"/>
  <c r="H18" i="5"/>
  <c r="J321" i="9" s="1"/>
  <c r="I18" i="5"/>
  <c r="K321" i="4" s="1"/>
  <c r="G18" i="5"/>
  <c r="Q28" i="5"/>
  <c r="G28" i="6"/>
  <c r="R295" i="9"/>
  <c r="D16" i="5"/>
  <c r="D16" i="6" s="1"/>
  <c r="C16" i="5"/>
  <c r="C16" i="6" s="1"/>
  <c r="R28" i="5"/>
  <c r="H28" i="6" s="1"/>
  <c r="R294" i="9"/>
  <c r="D15" i="5"/>
  <c r="S27" i="5" s="1"/>
  <c r="I27" i="6" s="1"/>
  <c r="R293" i="9"/>
  <c r="D15" i="6"/>
  <c r="R292" i="9"/>
  <c r="R291" i="9"/>
  <c r="R290" i="9"/>
  <c r="R289" i="9"/>
  <c r="R288" i="9"/>
  <c r="R287" i="9"/>
  <c r="R286" i="9"/>
  <c r="R285" i="9"/>
  <c r="M284" i="9"/>
  <c r="R284" i="9"/>
  <c r="M283" i="9"/>
  <c r="M282" i="9"/>
  <c r="M281" i="9"/>
  <c r="M280" i="9"/>
  <c r="M279" i="9"/>
  <c r="M278" i="9"/>
  <c r="M277" i="9"/>
  <c r="M276" i="9"/>
  <c r="M275" i="9"/>
  <c r="M274" i="9"/>
  <c r="M273" i="9"/>
  <c r="M320" i="4"/>
  <c r="R320" i="4"/>
  <c r="H320" i="4"/>
  <c r="R283" i="9"/>
  <c r="M319" i="4"/>
  <c r="R319" i="4"/>
  <c r="H319" i="4"/>
  <c r="R282" i="9"/>
  <c r="M318" i="4"/>
  <c r="R318" i="4"/>
  <c r="H318" i="4"/>
  <c r="R281" i="9"/>
  <c r="M317" i="4"/>
  <c r="R317" i="4"/>
  <c r="H317" i="4"/>
  <c r="R280" i="9"/>
  <c r="M316" i="4"/>
  <c r="R316" i="4"/>
  <c r="H316" i="4"/>
  <c r="R279" i="9"/>
  <c r="M315" i="4"/>
  <c r="R315" i="4"/>
  <c r="H315" i="4"/>
  <c r="R278" i="9"/>
  <c r="M314" i="4"/>
  <c r="R314" i="4"/>
  <c r="H314" i="4"/>
  <c r="R277" i="9"/>
  <c r="M313" i="4"/>
  <c r="R313" i="4"/>
  <c r="H313" i="4"/>
  <c r="R276" i="9"/>
  <c r="M312" i="4"/>
  <c r="R312" i="4"/>
  <c r="H312" i="4"/>
  <c r="R275" i="9"/>
  <c r="M311" i="4"/>
  <c r="R311" i="4"/>
  <c r="H311" i="4"/>
  <c r="R274" i="9"/>
  <c r="M310" i="4"/>
  <c r="R310" i="4"/>
  <c r="H310" i="4"/>
  <c r="M261" i="9"/>
  <c r="R273" i="9"/>
  <c r="M309" i="4"/>
  <c r="R309" i="4"/>
  <c r="H309" i="4"/>
  <c r="M272" i="9"/>
  <c r="R272" i="9"/>
  <c r="M271" i="9"/>
  <c r="M270" i="9"/>
  <c r="M269" i="9"/>
  <c r="M268" i="9"/>
  <c r="M267" i="9"/>
  <c r="M266" i="9"/>
  <c r="M265" i="9"/>
  <c r="M264" i="9"/>
  <c r="M263" i="9"/>
  <c r="M262" i="9"/>
  <c r="M308" i="4"/>
  <c r="R308" i="4"/>
  <c r="H308" i="4"/>
  <c r="R271" i="9"/>
  <c r="M307" i="4"/>
  <c r="R307" i="4"/>
  <c r="H307" i="4"/>
  <c r="R270" i="9"/>
  <c r="M306" i="4"/>
  <c r="R306" i="4"/>
  <c r="H306" i="4"/>
  <c r="R269" i="9"/>
  <c r="M305" i="4"/>
  <c r="R305" i="4"/>
  <c r="H305" i="4"/>
  <c r="R268" i="9"/>
  <c r="M304" i="4"/>
  <c r="R304" i="4"/>
  <c r="H304" i="4"/>
  <c r="R267" i="9"/>
  <c r="M303" i="4"/>
  <c r="R303" i="4"/>
  <c r="H303" i="4"/>
  <c r="R266" i="9"/>
  <c r="M302" i="4"/>
  <c r="R302" i="4"/>
  <c r="H302" i="4"/>
  <c r="R265" i="9"/>
  <c r="M301" i="4"/>
  <c r="R301" i="4"/>
  <c r="H301" i="4"/>
  <c r="R264" i="9"/>
  <c r="M300" i="4"/>
  <c r="R300" i="4"/>
  <c r="H300" i="4"/>
  <c r="R263" i="9"/>
  <c r="M299" i="4"/>
  <c r="R299" i="4"/>
  <c r="H299" i="4"/>
  <c r="R262" i="9"/>
  <c r="M298" i="4"/>
  <c r="R298" i="4"/>
  <c r="H298" i="4"/>
  <c r="M249" i="9"/>
  <c r="R261" i="9"/>
  <c r="M297" i="4"/>
  <c r="M260" i="9"/>
  <c r="R260" i="9"/>
  <c r="M259" i="9"/>
  <c r="M258" i="9"/>
  <c r="M257" i="9"/>
  <c r="M256" i="9"/>
  <c r="M255" i="9"/>
  <c r="M254" i="9"/>
  <c r="M253" i="9"/>
  <c r="M252" i="9"/>
  <c r="M251" i="9"/>
  <c r="M250" i="9"/>
  <c r="R297" i="4"/>
  <c r="H297" i="4"/>
  <c r="R259" i="9"/>
  <c r="M296" i="4"/>
  <c r="R296" i="4"/>
  <c r="H296" i="4"/>
  <c r="R258" i="9"/>
  <c r="M295" i="4"/>
  <c r="R295" i="4"/>
  <c r="H295" i="4"/>
  <c r="R257" i="9"/>
  <c r="M294" i="4"/>
  <c r="R294" i="4"/>
  <c r="H294" i="4"/>
  <c r="R256" i="9"/>
  <c r="M293" i="4"/>
  <c r="R293" i="4"/>
  <c r="H293" i="4"/>
  <c r="R255" i="9"/>
  <c r="M292" i="4"/>
  <c r="R292" i="4"/>
  <c r="H292" i="4"/>
  <c r="R254" i="9"/>
  <c r="H291" i="4"/>
  <c r="M291" i="4"/>
  <c r="R291" i="4"/>
  <c r="R253" i="9"/>
  <c r="M290" i="4"/>
  <c r="R290" i="4"/>
  <c r="H290" i="4"/>
  <c r="R252" i="9"/>
  <c r="H289" i="4"/>
  <c r="M289" i="4"/>
  <c r="R289" i="4"/>
  <c r="R251" i="9"/>
  <c r="M288" i="4"/>
  <c r="R288" i="4"/>
  <c r="H288" i="4"/>
  <c r="R250" i="9"/>
  <c r="M287" i="4"/>
  <c r="R287" i="4"/>
  <c r="H287" i="4"/>
  <c r="M237" i="9"/>
  <c r="R249" i="9"/>
  <c r="M286" i="4"/>
  <c r="R286" i="4"/>
  <c r="H286" i="4"/>
  <c r="R248" i="9"/>
  <c r="M248" i="9"/>
  <c r="M247" i="9"/>
  <c r="M246" i="9"/>
  <c r="M245" i="9"/>
  <c r="M244" i="9"/>
  <c r="M243" i="9"/>
  <c r="M242" i="9"/>
  <c r="M241" i="9"/>
  <c r="M240" i="9"/>
  <c r="M239" i="9"/>
  <c r="M238" i="9"/>
  <c r="M285" i="4"/>
  <c r="R247" i="9"/>
  <c r="R285" i="4"/>
  <c r="H285" i="4"/>
  <c r="R246" i="9"/>
  <c r="M284" i="4"/>
  <c r="R284" i="4"/>
  <c r="R245" i="9"/>
  <c r="N297" i="9"/>
  <c r="H284" i="4"/>
  <c r="R244" i="9"/>
  <c r="N298" i="9"/>
  <c r="M283" i="4"/>
  <c r="R283" i="4"/>
  <c r="H283" i="4"/>
  <c r="R243" i="9"/>
  <c r="N299" i="9"/>
  <c r="M282" i="4"/>
  <c r="R282" i="4"/>
  <c r="H282" i="4"/>
  <c r="R242" i="9"/>
  <c r="N300" i="9"/>
  <c r="M281" i="4"/>
  <c r="R281" i="4"/>
  <c r="H281" i="4"/>
  <c r="R241" i="9"/>
  <c r="N301" i="9"/>
  <c r="M280" i="4"/>
  <c r="R280" i="4"/>
  <c r="H280" i="4"/>
  <c r="R240" i="9"/>
  <c r="N302" i="9"/>
  <c r="M279" i="4"/>
  <c r="R279" i="4"/>
  <c r="H279" i="4"/>
  <c r="R239" i="9"/>
  <c r="N303" i="9"/>
  <c r="M278" i="4"/>
  <c r="R278" i="4"/>
  <c r="H278" i="4"/>
  <c r="R238" i="9"/>
  <c r="N304" i="9"/>
  <c r="M277" i="4"/>
  <c r="R277" i="4"/>
  <c r="H277" i="4"/>
  <c r="M225" i="9"/>
  <c r="R237" i="9"/>
  <c r="N305" i="9"/>
  <c r="H276" i="4"/>
  <c r="M276" i="4"/>
  <c r="R276" i="4"/>
  <c r="R236" i="9"/>
  <c r="M236" i="9"/>
  <c r="M235" i="9"/>
  <c r="M234" i="9"/>
  <c r="M233" i="9"/>
  <c r="M232" i="9"/>
  <c r="M231" i="9"/>
  <c r="M230" i="9"/>
  <c r="M229" i="9"/>
  <c r="M228" i="9"/>
  <c r="M227" i="9"/>
  <c r="M226" i="9"/>
  <c r="N306" i="9"/>
  <c r="P297" i="9"/>
  <c r="M275" i="4"/>
  <c r="R275" i="4"/>
  <c r="H275" i="4"/>
  <c r="R235" i="9"/>
  <c r="N307" i="9"/>
  <c r="S307" i="9"/>
  <c r="P298" i="9"/>
  <c r="M274" i="4"/>
  <c r="R274" i="4"/>
  <c r="H274" i="4"/>
  <c r="R234" i="9"/>
  <c r="S308" i="9"/>
  <c r="N308" i="9"/>
  <c r="M273" i="4"/>
  <c r="R273" i="4"/>
  <c r="H273" i="4"/>
  <c r="S366" i="9"/>
  <c r="R233" i="9"/>
  <c r="N309" i="9"/>
  <c r="S309" i="9"/>
  <c r="U300" i="9"/>
  <c r="P300" i="9"/>
  <c r="M272" i="4"/>
  <c r="R272" i="4"/>
  <c r="H272" i="4"/>
  <c r="R232" i="9"/>
  <c r="S310" i="9"/>
  <c r="N310" i="9"/>
  <c r="M271" i="4"/>
  <c r="R271" i="4"/>
  <c r="H271" i="4"/>
  <c r="R231" i="9"/>
  <c r="N311" i="9"/>
  <c r="S311" i="9"/>
  <c r="M270" i="4"/>
  <c r="R270" i="4"/>
  <c r="R230" i="9"/>
  <c r="S312" i="9"/>
  <c r="N312" i="9"/>
  <c r="U303" i="9"/>
  <c r="H270" i="4"/>
  <c r="R229" i="9"/>
  <c r="N313" i="9"/>
  <c r="S313" i="9"/>
  <c r="R269" i="4"/>
  <c r="M269" i="4"/>
  <c r="H269" i="4"/>
  <c r="R228" i="9"/>
  <c r="S314" i="9"/>
  <c r="N314" i="9"/>
  <c r="M268" i="4"/>
  <c r="R268" i="4"/>
  <c r="H268" i="4"/>
  <c r="R227" i="9"/>
  <c r="N315" i="9"/>
  <c r="S315" i="9"/>
  <c r="M267" i="4"/>
  <c r="R267" i="4"/>
  <c r="H267" i="4"/>
  <c r="R226" i="9"/>
  <c r="S316" i="9"/>
  <c r="N316" i="9"/>
  <c r="M266" i="4"/>
  <c r="R266" i="4"/>
  <c r="H266" i="4"/>
  <c r="M213" i="9"/>
  <c r="R225" i="9"/>
  <c r="N317" i="9"/>
  <c r="S317" i="9"/>
  <c r="M265" i="4"/>
  <c r="R265" i="4"/>
  <c r="H265" i="4"/>
  <c r="R224" i="9"/>
  <c r="M224" i="9"/>
  <c r="M223" i="9"/>
  <c r="M222" i="9"/>
  <c r="M221" i="9"/>
  <c r="M220" i="9"/>
  <c r="M219" i="9"/>
  <c r="M218" i="9"/>
  <c r="M217" i="9"/>
  <c r="M216" i="9"/>
  <c r="M215" i="9"/>
  <c r="M214" i="9"/>
  <c r="S318" i="9"/>
  <c r="N318" i="9"/>
  <c r="P309" i="9"/>
  <c r="M264" i="4"/>
  <c r="R264" i="4"/>
  <c r="H264" i="4"/>
  <c r="R223" i="9"/>
  <c r="U310" i="9"/>
  <c r="P310" i="9"/>
  <c r="M263" i="4"/>
  <c r="R263" i="4"/>
  <c r="H263" i="4"/>
  <c r="R222" i="9"/>
  <c r="P311" i="9"/>
  <c r="R262" i="4"/>
  <c r="M262" i="4"/>
  <c r="H262" i="4"/>
  <c r="R221" i="9"/>
  <c r="P312" i="9"/>
  <c r="M261" i="4"/>
  <c r="R261" i="4"/>
  <c r="H261" i="4"/>
  <c r="R220" i="9"/>
  <c r="P313" i="9"/>
  <c r="M260" i="4"/>
  <c r="R260" i="4"/>
  <c r="H260" i="4"/>
  <c r="R219" i="9"/>
  <c r="U314" i="9"/>
  <c r="P314" i="9"/>
  <c r="M259" i="4"/>
  <c r="R259" i="4"/>
  <c r="H259" i="4"/>
  <c r="R218" i="9"/>
  <c r="P315" i="9"/>
  <c r="M258" i="4"/>
  <c r="R258" i="4"/>
  <c r="H258" i="4"/>
  <c r="R217" i="9"/>
  <c r="U316" i="9"/>
  <c r="P316" i="9"/>
  <c r="M257" i="4"/>
  <c r="R257" i="4"/>
  <c r="H257" i="4"/>
  <c r="R216" i="9"/>
  <c r="P317" i="9"/>
  <c r="U317" i="9"/>
  <c r="M256" i="4"/>
  <c r="R256" i="4"/>
  <c r="H256" i="4"/>
  <c r="R215" i="9"/>
  <c r="U318" i="9"/>
  <c r="P318" i="9"/>
  <c r="R255" i="4"/>
  <c r="M255" i="4"/>
  <c r="H255" i="4"/>
  <c r="R214" i="9"/>
  <c r="M254" i="4"/>
  <c r="R254" i="4"/>
  <c r="H254" i="4"/>
  <c r="M201" i="9"/>
  <c r="R213" i="9"/>
  <c r="R253" i="4"/>
  <c r="M253" i="4"/>
  <c r="H253" i="4"/>
  <c r="R212" i="9"/>
  <c r="M210" i="9"/>
  <c r="M209" i="9"/>
  <c r="M208" i="9"/>
  <c r="M207" i="9"/>
  <c r="M206" i="9"/>
  <c r="M205" i="9"/>
  <c r="M204" i="9"/>
  <c r="M203" i="9"/>
  <c r="M202" i="9"/>
  <c r="H209" i="4"/>
  <c r="H208" i="4"/>
  <c r="H207" i="4"/>
  <c r="I211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R211" i="9"/>
  <c r="M44" i="4"/>
  <c r="M43" i="4"/>
  <c r="M45" i="4"/>
  <c r="M33" i="4"/>
  <c r="F204" i="4"/>
  <c r="R210" i="9"/>
  <c r="N33" i="4"/>
  <c r="O33" i="4"/>
  <c r="P33" i="4"/>
  <c r="K203" i="4"/>
  <c r="K22" i="4"/>
  <c r="R209" i="9"/>
  <c r="R208" i="9"/>
  <c r="R207" i="9"/>
  <c r="R206" i="9"/>
  <c r="R205" i="9"/>
  <c r="D214" i="4"/>
  <c r="S214" i="4" s="1"/>
  <c r="K192" i="4"/>
  <c r="K193" i="4"/>
  <c r="K194" i="4"/>
  <c r="K195" i="4"/>
  <c r="K196" i="4"/>
  <c r="K197" i="4"/>
  <c r="K198" i="4"/>
  <c r="K199" i="4"/>
  <c r="K200" i="4"/>
  <c r="K201" i="4"/>
  <c r="K20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R204" i="9"/>
  <c r="M252" i="4"/>
  <c r="R252" i="4"/>
  <c r="R203" i="9"/>
  <c r="M251" i="4"/>
  <c r="R251" i="4"/>
  <c r="R202" i="9"/>
  <c r="M250" i="4"/>
  <c r="R250" i="4"/>
  <c r="M189" i="9"/>
  <c r="R201" i="9"/>
  <c r="R200" i="9"/>
  <c r="M200" i="9"/>
  <c r="M199" i="9"/>
  <c r="M198" i="9"/>
  <c r="M197" i="9"/>
  <c r="M196" i="9"/>
  <c r="M195" i="9"/>
  <c r="M194" i="9"/>
  <c r="M193" i="9"/>
  <c r="M192" i="9"/>
  <c r="M191" i="9"/>
  <c r="M190" i="9"/>
  <c r="M249" i="4"/>
  <c r="R249" i="4"/>
  <c r="R199" i="9"/>
  <c r="M248" i="4"/>
  <c r="R248" i="4"/>
  <c r="R198" i="9"/>
  <c r="M247" i="4"/>
  <c r="R247" i="4"/>
  <c r="R197" i="9"/>
  <c r="M246" i="4"/>
  <c r="R246" i="4"/>
  <c r="R196" i="9"/>
  <c r="M245" i="4"/>
  <c r="R245" i="4"/>
  <c r="R195" i="9"/>
  <c r="R244" i="4"/>
  <c r="M244" i="4"/>
  <c r="R194" i="9"/>
  <c r="M243" i="4"/>
  <c r="R243" i="4"/>
  <c r="R193" i="9"/>
  <c r="M242" i="4"/>
  <c r="R242" i="4"/>
  <c r="R192" i="9"/>
  <c r="R191" i="9"/>
  <c r="R241" i="4"/>
  <c r="M241" i="4"/>
  <c r="R190" i="9"/>
  <c r="R239" i="4"/>
  <c r="R240" i="4"/>
  <c r="M239" i="4"/>
  <c r="M240" i="4"/>
  <c r="M177" i="9"/>
  <c r="R189" i="9"/>
  <c r="R238" i="4"/>
  <c r="M238" i="4"/>
  <c r="R188" i="9"/>
  <c r="M188" i="9"/>
  <c r="M187" i="9"/>
  <c r="M186" i="9"/>
  <c r="M185" i="9"/>
  <c r="M184" i="9"/>
  <c r="M183" i="9"/>
  <c r="M182" i="9"/>
  <c r="M181" i="9"/>
  <c r="M180" i="9"/>
  <c r="M179" i="9"/>
  <c r="M178" i="9"/>
  <c r="M237" i="4"/>
  <c r="R237" i="4"/>
  <c r="R187" i="9"/>
  <c r="R236" i="4"/>
  <c r="M236" i="4"/>
  <c r="R186" i="9"/>
  <c r="M235" i="4"/>
  <c r="R235" i="4"/>
  <c r="M234" i="4"/>
  <c r="R231" i="4"/>
  <c r="R232" i="4"/>
  <c r="R233" i="4"/>
  <c r="M230" i="4"/>
  <c r="M231" i="4"/>
  <c r="M232" i="4"/>
  <c r="M233" i="4"/>
  <c r="R185" i="9"/>
  <c r="R234" i="4"/>
  <c r="R184" i="9"/>
  <c r="R230" i="4"/>
  <c r="R183" i="9"/>
  <c r="R229" i="4"/>
  <c r="R182" i="9"/>
  <c r="M229" i="4"/>
  <c r="M228" i="4"/>
  <c r="R181" i="9"/>
  <c r="R228" i="4"/>
  <c r="R180" i="9"/>
  <c r="M227" i="4"/>
  <c r="R227" i="4"/>
  <c r="R226" i="4"/>
  <c r="M226" i="4"/>
  <c r="M225" i="4"/>
  <c r="R225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M204" i="4"/>
  <c r="N204" i="4"/>
  <c r="O204" i="4"/>
  <c r="R204" i="4"/>
  <c r="S204" i="4"/>
  <c r="T204" i="4"/>
  <c r="M224" i="4"/>
  <c r="R224" i="4"/>
  <c r="R223" i="4"/>
  <c r="M223" i="4"/>
  <c r="R222" i="4"/>
  <c r="M222" i="4"/>
  <c r="R221" i="4"/>
  <c r="M221" i="4"/>
  <c r="M220" i="4"/>
  <c r="R220" i="4"/>
  <c r="R219" i="4"/>
  <c r="M219" i="4"/>
  <c r="R218" i="4"/>
  <c r="M218" i="4"/>
  <c r="M217" i="4"/>
  <c r="R217" i="4"/>
  <c r="R216" i="4"/>
  <c r="M216" i="4"/>
  <c r="R215" i="4"/>
  <c r="M215" i="4"/>
  <c r="R214" i="4"/>
  <c r="M214" i="4"/>
  <c r="S213" i="4"/>
  <c r="R213" i="4"/>
  <c r="N213" i="4"/>
  <c r="M213" i="4"/>
  <c r="I213" i="4"/>
  <c r="E211" i="4"/>
  <c r="R212" i="4"/>
  <c r="I212" i="4"/>
  <c r="R211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202" i="4"/>
  <c r="N202" i="4"/>
  <c r="O202" i="4"/>
  <c r="M203" i="4"/>
  <c r="N203" i="4"/>
  <c r="O203" i="4"/>
  <c r="M205" i="4"/>
  <c r="N205" i="4"/>
  <c r="O205" i="4"/>
  <c r="M206" i="4"/>
  <c r="N206" i="4"/>
  <c r="O206" i="4"/>
  <c r="M207" i="4"/>
  <c r="N207" i="4"/>
  <c r="O207" i="4"/>
  <c r="M208" i="4"/>
  <c r="N208" i="4"/>
  <c r="O208" i="4"/>
  <c r="M209" i="4"/>
  <c r="N209" i="4"/>
  <c r="O209" i="4"/>
  <c r="M210" i="4"/>
  <c r="N210" i="4"/>
  <c r="O210" i="4"/>
  <c r="N201" i="4"/>
  <c r="O201" i="4"/>
  <c r="M201" i="4"/>
  <c r="M190" i="4"/>
  <c r="N190" i="4"/>
  <c r="O190" i="4"/>
  <c r="M191" i="4"/>
  <c r="N191" i="4"/>
  <c r="O191" i="4"/>
  <c r="M192" i="4"/>
  <c r="N192" i="4"/>
  <c r="O192" i="4"/>
  <c r="M193" i="4"/>
  <c r="N193" i="4"/>
  <c r="O193" i="4"/>
  <c r="M194" i="4"/>
  <c r="N194" i="4"/>
  <c r="O194" i="4"/>
  <c r="M195" i="4"/>
  <c r="N195" i="4"/>
  <c r="O195" i="4"/>
  <c r="M196" i="4"/>
  <c r="N196" i="4"/>
  <c r="O196" i="4"/>
  <c r="M197" i="4"/>
  <c r="N197" i="4"/>
  <c r="O197" i="4"/>
  <c r="M198" i="4"/>
  <c r="N198" i="4"/>
  <c r="O198" i="4"/>
  <c r="M199" i="4"/>
  <c r="N199" i="4"/>
  <c r="O199" i="4"/>
  <c r="M200" i="4"/>
  <c r="N200" i="4"/>
  <c r="O200" i="4"/>
  <c r="N189" i="4"/>
  <c r="O189" i="4"/>
  <c r="M189" i="4"/>
  <c r="M187" i="4"/>
  <c r="N187" i="4"/>
  <c r="O187" i="4"/>
  <c r="M188" i="4"/>
  <c r="N188" i="4"/>
  <c r="O188" i="4"/>
  <c r="N177" i="4"/>
  <c r="O177" i="4"/>
  <c r="M177" i="4"/>
  <c r="M174" i="4"/>
  <c r="N174" i="4"/>
  <c r="O174" i="4"/>
  <c r="M175" i="4"/>
  <c r="N175" i="4"/>
  <c r="O175" i="4"/>
  <c r="M176" i="4"/>
  <c r="N176" i="4"/>
  <c r="O176" i="4"/>
  <c r="N165" i="4"/>
  <c r="O165" i="4"/>
  <c r="M165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N153" i="4"/>
  <c r="O153" i="4"/>
  <c r="M153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N141" i="4"/>
  <c r="O141" i="4"/>
  <c r="M141" i="4"/>
  <c r="M140" i="4"/>
  <c r="M139" i="4"/>
  <c r="M138" i="4"/>
  <c r="M137" i="4"/>
  <c r="M136" i="4"/>
  <c r="M135" i="4"/>
  <c r="M134" i="4"/>
  <c r="M132" i="4"/>
  <c r="M131" i="4"/>
  <c r="M130" i="4"/>
  <c r="M129" i="4"/>
  <c r="N130" i="4"/>
  <c r="O130" i="4"/>
  <c r="N131" i="4"/>
  <c r="O131" i="4"/>
  <c r="N132" i="4"/>
  <c r="O132" i="4"/>
  <c r="M133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29" i="4"/>
  <c r="O129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N117" i="4"/>
  <c r="O117" i="4"/>
  <c r="M117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N105" i="4"/>
  <c r="O105" i="4"/>
  <c r="M105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N93" i="4"/>
  <c r="O93" i="4"/>
  <c r="M93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N81" i="4"/>
  <c r="O81" i="4"/>
  <c r="M81" i="4"/>
  <c r="M70" i="4"/>
  <c r="M69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N69" i="4"/>
  <c r="O69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N57" i="4"/>
  <c r="O57" i="4"/>
  <c r="M57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N45" i="4"/>
  <c r="O45" i="4"/>
  <c r="O34" i="4"/>
  <c r="O35" i="4"/>
  <c r="O36" i="4"/>
  <c r="O37" i="4"/>
  <c r="O38" i="4"/>
  <c r="O39" i="4"/>
  <c r="O40" i="4"/>
  <c r="O41" i="4"/>
  <c r="O42" i="4"/>
  <c r="O43" i="4"/>
  <c r="O44" i="4"/>
  <c r="N34" i="4"/>
  <c r="N35" i="4"/>
  <c r="N36" i="4"/>
  <c r="N37" i="4"/>
  <c r="N38" i="4"/>
  <c r="N39" i="4"/>
  <c r="N40" i="4"/>
  <c r="N41" i="4"/>
  <c r="N42" i="4"/>
  <c r="N43" i="4"/>
  <c r="N44" i="4"/>
  <c r="M34" i="4"/>
  <c r="M35" i="4"/>
  <c r="M36" i="4"/>
  <c r="M37" i="4"/>
  <c r="M38" i="4"/>
  <c r="M39" i="4"/>
  <c r="M40" i="4"/>
  <c r="M41" i="4"/>
  <c r="M42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87" i="4"/>
  <c r="S187" i="4"/>
  <c r="T187" i="4"/>
  <c r="R188" i="4"/>
  <c r="S188" i="4"/>
  <c r="T188" i="4"/>
  <c r="R189" i="4"/>
  <c r="S189" i="4"/>
  <c r="T189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T33" i="4"/>
  <c r="S33" i="4"/>
  <c r="R33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75" i="4"/>
  <c r="J175" i="4"/>
  <c r="I176" i="4"/>
  <c r="J176" i="4"/>
  <c r="I177" i="4"/>
  <c r="J17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I205" i="4"/>
  <c r="I206" i="4"/>
  <c r="I207" i="4"/>
  <c r="I208" i="4"/>
  <c r="I209" i="4"/>
  <c r="I210" i="4"/>
  <c r="I22" i="4"/>
  <c r="J22" i="4"/>
  <c r="H22" i="4"/>
  <c r="B185" i="4"/>
  <c r="B186" i="4" s="1"/>
  <c r="B187" i="4" s="1"/>
  <c r="B188" i="4" s="1"/>
  <c r="R179" i="9"/>
  <c r="E212" i="4"/>
  <c r="N214" i="4"/>
  <c r="R178" i="9"/>
  <c r="R177" i="9"/>
  <c r="R176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R175" i="9"/>
  <c r="R174" i="9"/>
  <c r="R173" i="9"/>
  <c r="R172" i="9"/>
  <c r="R171" i="9"/>
  <c r="R170" i="9"/>
  <c r="R169" i="9"/>
  <c r="R168" i="9"/>
  <c r="R167" i="9"/>
  <c r="R166" i="9"/>
  <c r="M153" i="9"/>
  <c r="R165" i="9"/>
  <c r="R164" i="9"/>
  <c r="M164" i="9"/>
  <c r="M163" i="9"/>
  <c r="M162" i="9"/>
  <c r="M161" i="9"/>
  <c r="M160" i="9"/>
  <c r="M159" i="9"/>
  <c r="M158" i="9"/>
  <c r="M157" i="9"/>
  <c r="M156" i="9"/>
  <c r="M155" i="9"/>
  <c r="M154" i="9"/>
  <c r="R163" i="9"/>
  <c r="R162" i="9"/>
  <c r="R161" i="9"/>
  <c r="R160" i="9"/>
  <c r="R159" i="9"/>
  <c r="R158" i="9"/>
  <c r="R157" i="9"/>
  <c r="R156" i="9"/>
  <c r="R155" i="9"/>
  <c r="R154" i="9"/>
  <c r="M141" i="9"/>
  <c r="R153" i="9"/>
  <c r="R152" i="9"/>
  <c r="M152" i="9"/>
  <c r="M151" i="9"/>
  <c r="M150" i="9"/>
  <c r="M149" i="9"/>
  <c r="M148" i="9"/>
  <c r="M147" i="9"/>
  <c r="M146" i="9"/>
  <c r="M145" i="9"/>
  <c r="M144" i="9"/>
  <c r="M143" i="9"/>
  <c r="M142" i="9"/>
  <c r="R151" i="9"/>
  <c r="R150" i="9"/>
  <c r="R149" i="9"/>
  <c r="R148" i="9"/>
  <c r="R147" i="9"/>
  <c r="R146" i="9"/>
  <c r="R145" i="9"/>
  <c r="R144" i="9"/>
  <c r="R143" i="9"/>
  <c r="R142" i="9"/>
  <c r="M129" i="9"/>
  <c r="R141" i="9"/>
  <c r="R140" i="9"/>
  <c r="M140" i="9"/>
  <c r="M139" i="9"/>
  <c r="M138" i="9"/>
  <c r="M137" i="9"/>
  <c r="M136" i="9"/>
  <c r="M135" i="9"/>
  <c r="M134" i="9"/>
  <c r="M133" i="9"/>
  <c r="M132" i="9"/>
  <c r="M131" i="9"/>
  <c r="M130" i="9"/>
  <c r="R139" i="9"/>
  <c r="R138" i="9"/>
  <c r="R137" i="9"/>
  <c r="R136" i="9"/>
  <c r="R135" i="9"/>
  <c r="R134" i="9"/>
  <c r="R133" i="9"/>
  <c r="R132" i="9"/>
  <c r="R131" i="9"/>
  <c r="R130" i="9"/>
  <c r="M117" i="9"/>
  <c r="R129" i="9"/>
  <c r="R128" i="9"/>
  <c r="M128" i="9"/>
  <c r="M127" i="9"/>
  <c r="M126" i="9"/>
  <c r="M125" i="9"/>
  <c r="M124" i="9"/>
  <c r="M123" i="9"/>
  <c r="M122" i="9"/>
  <c r="M121" i="9"/>
  <c r="M120" i="9"/>
  <c r="M119" i="9"/>
  <c r="M118" i="9"/>
  <c r="R127" i="9"/>
  <c r="R126" i="9"/>
  <c r="R125" i="9"/>
  <c r="R124" i="9"/>
  <c r="R123" i="9"/>
  <c r="R122" i="9"/>
  <c r="R121" i="9"/>
  <c r="R120" i="9"/>
  <c r="R119" i="9"/>
  <c r="R118" i="9"/>
  <c r="M105" i="9"/>
  <c r="R117" i="9"/>
  <c r="M116" i="9"/>
  <c r="R116" i="9"/>
  <c r="M115" i="9"/>
  <c r="M114" i="9"/>
  <c r="M113" i="9"/>
  <c r="M112" i="9"/>
  <c r="M111" i="9"/>
  <c r="M110" i="9"/>
  <c r="M109" i="9"/>
  <c r="M108" i="9"/>
  <c r="M107" i="9"/>
  <c r="M106" i="9"/>
  <c r="R115" i="9"/>
  <c r="R114" i="9"/>
  <c r="R113" i="9"/>
  <c r="R112" i="9"/>
  <c r="R111" i="9"/>
  <c r="R110" i="9"/>
  <c r="R109" i="9"/>
  <c r="R108" i="9"/>
  <c r="R107" i="9"/>
  <c r="R106" i="9"/>
  <c r="M93" i="9"/>
  <c r="R105" i="9"/>
  <c r="R104" i="9"/>
  <c r="M104" i="9"/>
  <c r="M103" i="9"/>
  <c r="M102" i="9"/>
  <c r="M101" i="9"/>
  <c r="M100" i="9"/>
  <c r="M99" i="9"/>
  <c r="M98" i="9"/>
  <c r="M97" i="9"/>
  <c r="M96" i="9"/>
  <c r="M95" i="9"/>
  <c r="M94" i="9"/>
  <c r="R103" i="9"/>
  <c r="R102" i="9"/>
  <c r="R101" i="9"/>
  <c r="R100" i="9"/>
  <c r="R99" i="9"/>
  <c r="R98" i="9"/>
  <c r="R97" i="9"/>
  <c r="R96" i="9"/>
  <c r="R95" i="9"/>
  <c r="R94" i="9"/>
  <c r="M81" i="9"/>
  <c r="R93" i="9"/>
  <c r="M92" i="9"/>
  <c r="R92" i="9"/>
  <c r="M91" i="9"/>
  <c r="M90" i="9"/>
  <c r="M89" i="9"/>
  <c r="M88" i="9"/>
  <c r="M87" i="9"/>
  <c r="M86" i="9"/>
  <c r="M85" i="9"/>
  <c r="M84" i="9"/>
  <c r="M83" i="9"/>
  <c r="M82" i="9"/>
  <c r="R91" i="9"/>
  <c r="R90" i="9"/>
  <c r="R89" i="9"/>
  <c r="R88" i="9"/>
  <c r="R87" i="9"/>
  <c r="R86" i="9"/>
  <c r="R85" i="9"/>
  <c r="R84" i="9"/>
  <c r="R83" i="9"/>
  <c r="R82" i="9"/>
  <c r="M69" i="9"/>
  <c r="R81" i="9"/>
  <c r="R80" i="9"/>
  <c r="M80" i="9"/>
  <c r="M79" i="9"/>
  <c r="M78" i="9"/>
  <c r="M77" i="9"/>
  <c r="M76" i="9"/>
  <c r="M75" i="9"/>
  <c r="M74" i="9"/>
  <c r="M73" i="9"/>
  <c r="M72" i="9"/>
  <c r="M71" i="9"/>
  <c r="M70" i="9"/>
  <c r="R79" i="9"/>
  <c r="R78" i="9"/>
  <c r="R77" i="9"/>
  <c r="R76" i="9"/>
  <c r="R75" i="9"/>
  <c r="R74" i="9"/>
  <c r="R73" i="9"/>
  <c r="R72" i="9"/>
  <c r="R71" i="9"/>
  <c r="R70" i="9"/>
  <c r="S320" i="9"/>
  <c r="P319" i="9"/>
  <c r="S319" i="9"/>
  <c r="S367" i="9" s="1"/>
  <c r="N319" i="9"/>
  <c r="O321" i="9"/>
  <c r="N320" i="9"/>
  <c r="U319" i="9"/>
  <c r="U367" i="9"/>
  <c r="O322" i="9"/>
  <c r="P320" i="9"/>
  <c r="M57" i="9"/>
  <c r="R69" i="9"/>
  <c r="O323" i="9"/>
  <c r="U320" i="9"/>
  <c r="D321" i="9"/>
  <c r="M68" i="9"/>
  <c r="R68" i="9"/>
  <c r="M67" i="9"/>
  <c r="M66" i="9"/>
  <c r="M65" i="9"/>
  <c r="M64" i="9"/>
  <c r="M63" i="9"/>
  <c r="M62" i="9"/>
  <c r="M61" i="9"/>
  <c r="M60" i="9"/>
  <c r="M59" i="9"/>
  <c r="M58" i="9"/>
  <c r="U321" i="9"/>
  <c r="P321" i="9"/>
  <c r="S321" i="9"/>
  <c r="O324" i="9"/>
  <c r="R67" i="9"/>
  <c r="O325" i="9"/>
  <c r="R66" i="9"/>
  <c r="U323" i="9"/>
  <c r="P323" i="9"/>
  <c r="R65" i="9"/>
  <c r="U324" i="9"/>
  <c r="P324" i="9"/>
  <c r="O327" i="9"/>
  <c r="R64" i="9"/>
  <c r="P325" i="9"/>
  <c r="U325" i="9"/>
  <c r="O328" i="9"/>
  <c r="R63" i="9"/>
  <c r="R62" i="9"/>
  <c r="P327" i="9"/>
  <c r="U327" i="9"/>
  <c r="O330" i="9"/>
  <c r="R61" i="9"/>
  <c r="O331" i="9"/>
  <c r="P328" i="9"/>
  <c r="U328" i="9"/>
  <c r="R60" i="9"/>
  <c r="P329" i="9"/>
  <c r="U329" i="9"/>
  <c r="O332" i="9"/>
  <c r="T332" i="9"/>
  <c r="Y332" i="9" s="1"/>
  <c r="R59" i="9"/>
  <c r="U330" i="9"/>
  <c r="P330" i="9"/>
  <c r="R58" i="9"/>
  <c r="M45" i="9"/>
  <c r="R57" i="9"/>
  <c r="U332" i="9"/>
  <c r="P332" i="9"/>
  <c r="M56" i="9"/>
  <c r="R56" i="9"/>
  <c r="M55" i="9"/>
  <c r="M54" i="9"/>
  <c r="M53" i="9"/>
  <c r="M52" i="9"/>
  <c r="M51" i="9"/>
  <c r="M50" i="9"/>
  <c r="M49" i="9"/>
  <c r="M48" i="9"/>
  <c r="M47" i="9"/>
  <c r="M46" i="9"/>
  <c r="R55" i="9"/>
  <c r="R54" i="9"/>
  <c r="R53" i="9"/>
  <c r="R52" i="9"/>
  <c r="R51" i="9"/>
  <c r="R50" i="9"/>
  <c r="R49" i="9"/>
  <c r="R48" i="9"/>
  <c r="R47" i="9"/>
  <c r="R46" i="9"/>
  <c r="M33" i="9"/>
  <c r="R45" i="9"/>
  <c r="R44" i="9"/>
  <c r="M44" i="9"/>
  <c r="M43" i="9"/>
  <c r="M42" i="9"/>
  <c r="M41" i="9"/>
  <c r="M40" i="9"/>
  <c r="M39" i="9"/>
  <c r="M38" i="9"/>
  <c r="M37" i="9"/>
  <c r="M36" i="9"/>
  <c r="M35" i="9"/>
  <c r="M34" i="9"/>
  <c r="R43" i="9"/>
  <c r="R42" i="9"/>
  <c r="R41" i="9"/>
  <c r="R40" i="9"/>
  <c r="R39" i="9"/>
  <c r="R38" i="9"/>
  <c r="R37" i="9"/>
  <c r="R36" i="9"/>
  <c r="R35" i="9"/>
  <c r="R33" i="9"/>
  <c r="R34" i="9"/>
  <c r="E20" i="5" l="1"/>
  <c r="O19" i="5"/>
  <c r="T19" i="5"/>
  <c r="J19" i="6" s="1"/>
  <c r="Y337" i="9"/>
  <c r="R315" i="7"/>
  <c r="K62" i="7"/>
  <c r="K30" i="7"/>
  <c r="K61" i="7"/>
  <c r="K21" i="7"/>
  <c r="P331" i="9"/>
  <c r="T331" i="9"/>
  <c r="Y331" i="9" s="1"/>
  <c r="U326" i="9"/>
  <c r="D215" i="4"/>
  <c r="U315" i="9"/>
  <c r="U311" i="9"/>
  <c r="P303" i="9"/>
  <c r="P302" i="9"/>
  <c r="U301" i="9"/>
  <c r="S28" i="5"/>
  <c r="I28" i="6" s="1"/>
  <c r="B15" i="5"/>
  <c r="B15" i="6" s="1"/>
  <c r="K323" i="9"/>
  <c r="H325" i="9"/>
  <c r="R329" i="9"/>
  <c r="K300" i="7"/>
  <c r="K292" i="7"/>
  <c r="K284" i="7"/>
  <c r="K276" i="7"/>
  <c r="K268" i="7"/>
  <c r="K260" i="7"/>
  <c r="K252" i="7"/>
  <c r="K244" i="7"/>
  <c r="K236" i="7"/>
  <c r="K228" i="7"/>
  <c r="K220" i="7"/>
  <c r="K212" i="7"/>
  <c r="K204" i="7"/>
  <c r="K196" i="7"/>
  <c r="K188" i="7"/>
  <c r="K180" i="7"/>
  <c r="F172" i="7"/>
  <c r="K172" i="7"/>
  <c r="K164" i="7"/>
  <c r="K156" i="7"/>
  <c r="K148" i="7"/>
  <c r="K140" i="7"/>
  <c r="K132" i="7"/>
  <c r="K124" i="7"/>
  <c r="K116" i="7"/>
  <c r="K108" i="7"/>
  <c r="K100" i="7"/>
  <c r="K92" i="7"/>
  <c r="K84" i="7"/>
  <c r="K76" i="7"/>
  <c r="K68" i="7"/>
  <c r="K60" i="7"/>
  <c r="K52" i="7"/>
  <c r="K44" i="7"/>
  <c r="K36" i="7"/>
  <c r="K28" i="7"/>
  <c r="K20" i="7"/>
  <c r="J336" i="4"/>
  <c r="P338" i="9"/>
  <c r="Z323" i="7"/>
  <c r="T343" i="9"/>
  <c r="Y343" i="9" s="1"/>
  <c r="H337" i="9"/>
  <c r="J341" i="4"/>
  <c r="H345" i="9"/>
  <c r="K70" i="7"/>
  <c r="K22" i="7"/>
  <c r="K37" i="7"/>
  <c r="O329" i="9"/>
  <c r="U307" i="9"/>
  <c r="U305" i="9"/>
  <c r="U302" i="9"/>
  <c r="P301" i="9"/>
  <c r="U299" i="9"/>
  <c r="D14" i="5"/>
  <c r="J321" i="4"/>
  <c r="T18" i="5"/>
  <c r="J18" i="6" s="1"/>
  <c r="J326" i="4"/>
  <c r="M323" i="9"/>
  <c r="H333" i="4"/>
  <c r="K299" i="7"/>
  <c r="K291" i="7"/>
  <c r="K283" i="7"/>
  <c r="K275" i="7"/>
  <c r="K267" i="7"/>
  <c r="K259" i="7"/>
  <c r="K251" i="7"/>
  <c r="K243" i="7"/>
  <c r="K235" i="7"/>
  <c r="K227" i="7"/>
  <c r="K219" i="7"/>
  <c r="K211" i="7"/>
  <c r="K203" i="7"/>
  <c r="K195" i="7"/>
  <c r="K187" i="7"/>
  <c r="K179" i="7"/>
  <c r="K171" i="7"/>
  <c r="K163" i="7"/>
  <c r="K155" i="7"/>
  <c r="K147" i="7"/>
  <c r="K139" i="7"/>
  <c r="K131" i="7"/>
  <c r="K123" i="7"/>
  <c r="K115" i="7"/>
  <c r="K107" i="7"/>
  <c r="K99" i="7"/>
  <c r="K91" i="7"/>
  <c r="K83" i="7"/>
  <c r="K75" i="7"/>
  <c r="K67" i="7"/>
  <c r="K59" i="7"/>
  <c r="K51" i="7"/>
  <c r="K43" i="7"/>
  <c r="K35" i="7"/>
  <c r="K27" i="7"/>
  <c r="K19" i="7"/>
  <c r="P334" i="9"/>
  <c r="U342" i="9"/>
  <c r="T340" i="9"/>
  <c r="Y340" i="9" s="1"/>
  <c r="K337" i="4"/>
  <c r="U349" i="9"/>
  <c r="H344" i="4"/>
  <c r="O349" i="9"/>
  <c r="J352" i="4"/>
  <c r="K86" i="7"/>
  <c r="K38" i="7"/>
  <c r="K69" i="7"/>
  <c r="P308" i="9"/>
  <c r="P307" i="9"/>
  <c r="P305" i="9"/>
  <c r="P299" i="9"/>
  <c r="O18" i="5"/>
  <c r="K324" i="4"/>
  <c r="J327" i="4"/>
  <c r="R321" i="9"/>
  <c r="K298" i="7"/>
  <c r="K290" i="7"/>
  <c r="K282" i="7"/>
  <c r="K274" i="7"/>
  <c r="K266" i="7"/>
  <c r="K258" i="7"/>
  <c r="K250" i="7"/>
  <c r="K242" i="7"/>
  <c r="K234" i="7"/>
  <c r="K226" i="7"/>
  <c r="K218" i="7"/>
  <c r="K210" i="7"/>
  <c r="K202" i="7"/>
  <c r="K194" i="7"/>
  <c r="K186" i="7"/>
  <c r="K178" i="7"/>
  <c r="K170" i="7"/>
  <c r="K162" i="7"/>
  <c r="K154" i="7"/>
  <c r="K146" i="7"/>
  <c r="K138" i="7"/>
  <c r="K130" i="7"/>
  <c r="K122" i="7"/>
  <c r="K114" i="7"/>
  <c r="K106" i="7"/>
  <c r="K98" i="7"/>
  <c r="K90" i="7"/>
  <c r="K82" i="7"/>
  <c r="K74" i="7"/>
  <c r="K66" i="7"/>
  <c r="K58" i="7"/>
  <c r="K50" i="7"/>
  <c r="K42" i="7"/>
  <c r="K34" i="7"/>
  <c r="K26" i="7"/>
  <c r="K18" i="7"/>
  <c r="P340" i="9"/>
  <c r="Z332" i="7"/>
  <c r="T349" i="9"/>
  <c r="Y349" i="9" s="1"/>
  <c r="Z338" i="7"/>
  <c r="J344" i="9"/>
  <c r="K349" i="9"/>
  <c r="R351" i="9"/>
  <c r="H353" i="4"/>
  <c r="P230" i="7"/>
  <c r="X230" i="7" s="1"/>
  <c r="K230" i="7"/>
  <c r="P210" i="7"/>
  <c r="X210" i="7" s="1"/>
  <c r="K198" i="7"/>
  <c r="K54" i="7"/>
  <c r="K293" i="7"/>
  <c r="K305" i="7"/>
  <c r="K77" i="7"/>
  <c r="K29" i="7"/>
  <c r="U322" i="9"/>
  <c r="U312" i="9"/>
  <c r="U308" i="9"/>
  <c r="U366" i="9" s="1"/>
  <c r="P306" i="9"/>
  <c r="P304" i="9"/>
  <c r="K321" i="9"/>
  <c r="R316" i="7"/>
  <c r="M326" i="9"/>
  <c r="J333" i="4"/>
  <c r="F297" i="7"/>
  <c r="K297" i="7"/>
  <c r="F289" i="7"/>
  <c r="K289" i="7"/>
  <c r="K281" i="7"/>
  <c r="F273" i="7"/>
  <c r="K273" i="7"/>
  <c r="F265" i="7"/>
  <c r="K265" i="7"/>
  <c r="F257" i="7"/>
  <c r="K257" i="7"/>
  <c r="F249" i="7"/>
  <c r="K249" i="7"/>
  <c r="F241" i="7"/>
  <c r="K241" i="7"/>
  <c r="F233" i="7"/>
  <c r="K233" i="7"/>
  <c r="F225" i="7"/>
  <c r="K225" i="7"/>
  <c r="F217" i="7"/>
  <c r="K217" i="7"/>
  <c r="K209" i="7"/>
  <c r="F201" i="7"/>
  <c r="K201" i="7"/>
  <c r="F193" i="7"/>
  <c r="K193" i="7"/>
  <c r="F185" i="7"/>
  <c r="K185" i="7"/>
  <c r="K177" i="7"/>
  <c r="F169" i="7"/>
  <c r="K169" i="7"/>
  <c r="F161" i="7"/>
  <c r="K161" i="7"/>
  <c r="K153" i="7"/>
  <c r="K137" i="7"/>
  <c r="K129" i="7"/>
  <c r="K113" i="7"/>
  <c r="K105" i="7"/>
  <c r="K89" i="7"/>
  <c r="F81" i="7"/>
  <c r="K81" i="7"/>
  <c r="F73" i="7"/>
  <c r="K73" i="7"/>
  <c r="F65" i="7"/>
  <c r="K65" i="7"/>
  <c r="F57" i="7"/>
  <c r="K57" i="7"/>
  <c r="F49" i="7"/>
  <c r="K49" i="7"/>
  <c r="F41" i="7"/>
  <c r="K41" i="7"/>
  <c r="F33" i="7"/>
  <c r="K33" i="7"/>
  <c r="K25" i="7"/>
  <c r="U334" i="9"/>
  <c r="Y334" i="9" s="1"/>
  <c r="R349" i="9"/>
  <c r="H340" i="4"/>
  <c r="U350" i="9"/>
  <c r="P353" i="9"/>
  <c r="P274" i="7"/>
  <c r="X274" i="7" s="1"/>
  <c r="K262" i="7"/>
  <c r="K78" i="7"/>
  <c r="K53" i="7"/>
  <c r="T346" i="9"/>
  <c r="U313" i="9"/>
  <c r="U309" i="9"/>
  <c r="U306" i="9"/>
  <c r="U304" i="9"/>
  <c r="K327" i="4"/>
  <c r="H334" i="4"/>
  <c r="K304" i="7"/>
  <c r="K296" i="7"/>
  <c r="K288" i="7"/>
  <c r="K280" i="7"/>
  <c r="K272" i="7"/>
  <c r="K264" i="7"/>
  <c r="K256" i="7"/>
  <c r="K248" i="7"/>
  <c r="K240" i="7"/>
  <c r="K232" i="7"/>
  <c r="K224" i="7"/>
  <c r="K216" i="7"/>
  <c r="K208" i="7"/>
  <c r="K200" i="7"/>
  <c r="K192" i="7"/>
  <c r="K184" i="7"/>
  <c r="K176" i="7"/>
  <c r="K168" i="7"/>
  <c r="K160" i="7"/>
  <c r="K152" i="7"/>
  <c r="K144" i="7"/>
  <c r="K136" i="7"/>
  <c r="K128" i="7"/>
  <c r="K120" i="7"/>
  <c r="K112" i="7"/>
  <c r="K104" i="7"/>
  <c r="K96" i="7"/>
  <c r="K88" i="7"/>
  <c r="K80" i="7"/>
  <c r="K72" i="7"/>
  <c r="K64" i="7"/>
  <c r="K56" i="7"/>
  <c r="K48" i="7"/>
  <c r="K40" i="7"/>
  <c r="K32" i="7"/>
  <c r="K24" i="7"/>
  <c r="P343" i="9"/>
  <c r="Z328" i="7"/>
  <c r="U341" i="9"/>
  <c r="Y341" i="9" s="1"/>
  <c r="J338" i="4"/>
  <c r="H341" i="9"/>
  <c r="O345" i="9"/>
  <c r="R347" i="9"/>
  <c r="J351" i="4"/>
  <c r="H349" i="9"/>
  <c r="J353" i="9"/>
  <c r="K46" i="7"/>
  <c r="Y346" i="9"/>
  <c r="K85" i="7"/>
  <c r="K45" i="7"/>
  <c r="E318" i="9"/>
  <c r="K303" i="7"/>
  <c r="F296" i="7"/>
  <c r="K295" i="7"/>
  <c r="F280" i="7"/>
  <c r="K279" i="7"/>
  <c r="K271" i="7"/>
  <c r="F264" i="7"/>
  <c r="K263" i="7"/>
  <c r="F256" i="7"/>
  <c r="K255" i="7"/>
  <c r="K247" i="7"/>
  <c r="F232" i="7"/>
  <c r="K231" i="7"/>
  <c r="F224" i="7"/>
  <c r="K223" i="7"/>
  <c r="F216" i="7"/>
  <c r="K215" i="7"/>
  <c r="F208" i="7"/>
  <c r="K207" i="7"/>
  <c r="K199" i="7"/>
  <c r="F184" i="7"/>
  <c r="K183" i="7"/>
  <c r="K175" i="7"/>
  <c r="K159" i="7"/>
  <c r="K151" i="7"/>
  <c r="K135" i="7"/>
  <c r="K127" i="7"/>
  <c r="K111" i="7"/>
  <c r="K103" i="7"/>
  <c r="K87" i="7"/>
  <c r="K79" i="7"/>
  <c r="K71" i="7"/>
  <c r="K63" i="7"/>
  <c r="K55" i="7"/>
  <c r="K47" i="7"/>
  <c r="K39" i="7"/>
  <c r="K31" i="7"/>
  <c r="K23" i="7"/>
  <c r="J335" i="4"/>
  <c r="T335" i="9"/>
  <c r="R335" i="9"/>
  <c r="K339" i="4"/>
  <c r="K345" i="9"/>
  <c r="R352" i="9"/>
  <c r="F150" i="7"/>
  <c r="F110" i="7"/>
  <c r="F30" i="7"/>
  <c r="P290" i="7"/>
  <c r="X290" i="7" s="1"/>
  <c r="P282" i="7"/>
  <c r="X282" i="7" s="1"/>
  <c r="N321" i="9"/>
  <c r="D322" i="9"/>
  <c r="F205" i="4"/>
  <c r="U204" i="4"/>
  <c r="P204" i="4"/>
  <c r="O211" i="4"/>
  <c r="T211" i="4"/>
  <c r="K322" i="4"/>
  <c r="K322" i="9"/>
  <c r="F286" i="9"/>
  <c r="D294" i="9"/>
  <c r="Q27" i="5"/>
  <c r="G27" i="6" s="1"/>
  <c r="B14" i="5"/>
  <c r="H321" i="4"/>
  <c r="C321" i="4" s="1"/>
  <c r="H321" i="9"/>
  <c r="J324" i="9"/>
  <c r="J324" i="4"/>
  <c r="U345" i="9"/>
  <c r="Y345" i="9" s="1"/>
  <c r="P333" i="9"/>
  <c r="U333" i="9"/>
  <c r="Y333" i="9" s="1"/>
  <c r="O340" i="9"/>
  <c r="O333" i="9"/>
  <c r="O336" i="9"/>
  <c r="O343" i="9"/>
  <c r="O334" i="9"/>
  <c r="T344" i="9"/>
  <c r="Y344" i="9" s="1"/>
  <c r="O337" i="9"/>
  <c r="O342" i="9"/>
  <c r="O341" i="9"/>
  <c r="O338" i="9"/>
  <c r="M343" i="9"/>
  <c r="M336" i="9"/>
  <c r="M342" i="9"/>
  <c r="M338" i="9"/>
  <c r="M335" i="9"/>
  <c r="M340" i="9"/>
  <c r="M332" i="9"/>
  <c r="R344" i="9"/>
  <c r="M337" i="9"/>
  <c r="M333" i="9"/>
  <c r="M344" i="9"/>
  <c r="M341" i="9"/>
  <c r="R332" i="9"/>
  <c r="K338" i="9"/>
  <c r="K338" i="4"/>
  <c r="T339" i="9"/>
  <c r="Y339" i="9" s="1"/>
  <c r="O339" i="9"/>
  <c r="T351" i="9"/>
  <c r="Y351" i="9" s="1"/>
  <c r="K340" i="9"/>
  <c r="K340" i="4"/>
  <c r="K325" i="9"/>
  <c r="K325" i="4"/>
  <c r="K330" i="9"/>
  <c r="K330" i="4"/>
  <c r="K332" i="9"/>
  <c r="K332" i="4"/>
  <c r="P336" i="9"/>
  <c r="U336" i="9"/>
  <c r="Y336" i="9" s="1"/>
  <c r="C15" i="5"/>
  <c r="O20" i="5"/>
  <c r="J331" i="9"/>
  <c r="J331" i="4"/>
  <c r="M325" i="9"/>
  <c r="M327" i="9"/>
  <c r="M328" i="9"/>
  <c r="M330" i="9"/>
  <c r="M331" i="9"/>
  <c r="M321" i="9"/>
  <c r="M324" i="9"/>
  <c r="R320" i="9"/>
  <c r="M329" i="9"/>
  <c r="J337" i="4"/>
  <c r="J337" i="9"/>
  <c r="K333" i="9"/>
  <c r="K333" i="4"/>
  <c r="K336" i="4"/>
  <c r="K336" i="9"/>
  <c r="H327" i="4"/>
  <c r="H328" i="4"/>
  <c r="H329" i="4"/>
  <c r="C303" i="7"/>
  <c r="T303" i="7" s="1"/>
  <c r="H339" i="4"/>
  <c r="H339" i="9"/>
  <c r="M339" i="9"/>
  <c r="M356" i="9"/>
  <c r="R356" i="9"/>
  <c r="M355" i="9"/>
  <c r="M354" i="9"/>
  <c r="M349" i="9"/>
  <c r="M348" i="9"/>
  <c r="M353" i="9"/>
  <c r="M345" i="9"/>
  <c r="M347" i="9"/>
  <c r="H348" i="4"/>
  <c r="R350" i="9"/>
  <c r="M350" i="9"/>
  <c r="K329" i="4"/>
  <c r="F303" i="7"/>
  <c r="F287" i="7"/>
  <c r="F271" i="7"/>
  <c r="F247" i="7"/>
  <c r="F239" i="7"/>
  <c r="F191" i="7"/>
  <c r="F187" i="7"/>
  <c r="F175" i="7"/>
  <c r="F167" i="7"/>
  <c r="F159" i="7"/>
  <c r="F151" i="7"/>
  <c r="F147" i="7"/>
  <c r="F95" i="7"/>
  <c r="F59" i="7"/>
  <c r="F43" i="7"/>
  <c r="F23" i="7"/>
  <c r="F19" i="7"/>
  <c r="F15" i="7"/>
  <c r="F11" i="7"/>
  <c r="K335" i="9"/>
  <c r="K335" i="4"/>
  <c r="O335" i="9"/>
  <c r="M334" i="9"/>
  <c r="R337" i="9"/>
  <c r="R340" i="9"/>
  <c r="M346" i="9"/>
  <c r="P348" i="9"/>
  <c r="U348" i="9"/>
  <c r="Y348" i="9" s="1"/>
  <c r="T347" i="9"/>
  <c r="Y347" i="9" s="1"/>
  <c r="J350" i="4"/>
  <c r="M351" i="9"/>
  <c r="Y353" i="9"/>
  <c r="F18" i="7"/>
  <c r="Z319" i="7"/>
  <c r="Y335" i="9"/>
  <c r="T338" i="9"/>
  <c r="Y338" i="9" s="1"/>
  <c r="T354" i="9"/>
  <c r="Y354" i="9" s="1"/>
  <c r="T342" i="9"/>
  <c r="Y342" i="9" s="1"/>
  <c r="K343" i="9"/>
  <c r="K343" i="4"/>
  <c r="K347" i="9"/>
  <c r="K347" i="4"/>
  <c r="H351" i="4"/>
  <c r="H351" i="9"/>
  <c r="T352" i="9"/>
  <c r="Y352" i="9" s="1"/>
  <c r="O352" i="9"/>
  <c r="K353" i="9"/>
  <c r="K353" i="4"/>
  <c r="Z335" i="7"/>
  <c r="T350" i="9"/>
  <c r="Y350" i="9" s="1"/>
  <c r="H350" i="9"/>
  <c r="O353" i="9"/>
  <c r="E41" i="6"/>
  <c r="G41" i="16"/>
  <c r="Z318" i="7"/>
  <c r="J340" i="4"/>
  <c r="J343" i="4"/>
  <c r="Y355" i="9"/>
  <c r="P356" i="9"/>
  <c r="U356" i="9"/>
  <c r="Y356" i="9" s="1"/>
  <c r="P355" i="9"/>
  <c r="P354" i="9"/>
  <c r="J345" i="4"/>
  <c r="K346" i="9"/>
  <c r="O348" i="9"/>
  <c r="H352" i="4"/>
  <c r="K350" i="9"/>
  <c r="M352" i="9"/>
  <c r="P351" i="9"/>
  <c r="Z317" i="7"/>
  <c r="Z327" i="7"/>
  <c r="Z321" i="7"/>
  <c r="R342" i="9"/>
  <c r="O356" i="9"/>
  <c r="T356" i="9"/>
  <c r="O355" i="9"/>
  <c r="O354" i="9"/>
  <c r="J347" i="4"/>
  <c r="P347" i="9"/>
  <c r="K352" i="4"/>
  <c r="O351" i="9"/>
  <c r="F293" i="7"/>
  <c r="F237" i="7"/>
  <c r="F197" i="7"/>
  <c r="F189" i="7"/>
  <c r="F181" i="7"/>
  <c r="F173" i="7"/>
  <c r="F165" i="7"/>
  <c r="F157" i="7"/>
  <c r="F141" i="7"/>
  <c r="F133" i="7"/>
  <c r="F125" i="7"/>
  <c r="F117" i="7"/>
  <c r="F77" i="7"/>
  <c r="F53" i="7"/>
  <c r="F45" i="7"/>
  <c r="F37" i="7"/>
  <c r="F13" i="7"/>
  <c r="F134" i="7"/>
  <c r="T326" i="7"/>
  <c r="F311" i="7"/>
  <c r="T305" i="7"/>
  <c r="F178" i="7"/>
  <c r="F130" i="7"/>
  <c r="P280" i="7"/>
  <c r="X280" i="7" s="1"/>
  <c r="F248" i="7"/>
  <c r="P321" i="7"/>
  <c r="X321" i="7" s="1"/>
  <c r="U321" i="7"/>
  <c r="Z333" i="7" s="1"/>
  <c r="F318" i="7"/>
  <c r="U317" i="7"/>
  <c r="Z329" i="7" s="1"/>
  <c r="F313" i="7"/>
  <c r="U313" i="7"/>
  <c r="Z325" i="7" s="1"/>
  <c r="G332" i="7"/>
  <c r="T331" i="7"/>
  <c r="Y343" i="7" s="1"/>
  <c r="AB343" i="7" s="1"/>
  <c r="F240" i="7"/>
  <c r="Q332" i="7"/>
  <c r="T320" i="7"/>
  <c r="T316" i="7"/>
  <c r="T312" i="7"/>
  <c r="G308" i="7"/>
  <c r="T308" i="7"/>
  <c r="G309" i="7"/>
  <c r="P322" i="7"/>
  <c r="X322" i="7" s="1"/>
  <c r="U322" i="7"/>
  <c r="Z334" i="7" s="1"/>
  <c r="T324" i="7"/>
  <c r="G331" i="7"/>
  <c r="T330" i="7"/>
  <c r="Y342" i="7" s="1"/>
  <c r="AB342" i="7" s="1"/>
  <c r="Q337" i="7"/>
  <c r="Y337" i="7" s="1"/>
  <c r="T337" i="7"/>
  <c r="P336" i="7"/>
  <c r="X336" i="7" s="1"/>
  <c r="U324" i="7"/>
  <c r="Z336" i="7" s="1"/>
  <c r="F295" i="7"/>
  <c r="F180" i="7"/>
  <c r="F309" i="7"/>
  <c r="U308" i="7"/>
  <c r="Z320" i="7" s="1"/>
  <c r="P308" i="7"/>
  <c r="X308" i="7" s="1"/>
  <c r="U303" i="7"/>
  <c r="Z315" i="7" s="1"/>
  <c r="D302" i="7"/>
  <c r="F310" i="7"/>
  <c r="U310" i="7"/>
  <c r="Z322" i="7" s="1"/>
  <c r="F200" i="7"/>
  <c r="P199" i="7"/>
  <c r="X199" i="7" s="1"/>
  <c r="F98" i="7"/>
  <c r="Q333" i="7"/>
  <c r="T321" i="7"/>
  <c r="T317" i="7"/>
  <c r="T313" i="7"/>
  <c r="T309" i="7"/>
  <c r="T332" i="7"/>
  <c r="Y344" i="7" s="1"/>
  <c r="AB344" i="7" s="1"/>
  <c r="P278" i="7"/>
  <c r="X278" i="7" s="1"/>
  <c r="P262" i="7"/>
  <c r="X262" i="7" s="1"/>
  <c r="P246" i="7"/>
  <c r="X246" i="7" s="1"/>
  <c r="P206" i="7"/>
  <c r="X206" i="7" s="1"/>
  <c r="T319" i="7"/>
  <c r="T315" i="7"/>
  <c r="T311" i="7"/>
  <c r="T307" i="7"/>
  <c r="T328" i="7"/>
  <c r="P330" i="7"/>
  <c r="X330" i="7" s="1"/>
  <c r="AC330" i="7" s="1"/>
  <c r="U330" i="7"/>
  <c r="Z342" i="7" s="1"/>
  <c r="AC342" i="7" s="1"/>
  <c r="T336" i="7"/>
  <c r="P269" i="7"/>
  <c r="X269" i="7" s="1"/>
  <c r="P265" i="7"/>
  <c r="X265" i="7" s="1"/>
  <c r="P229" i="7"/>
  <c r="X229" i="7" s="1"/>
  <c r="P233" i="7"/>
  <c r="X233" i="7" s="1"/>
  <c r="F319" i="7"/>
  <c r="U319" i="7"/>
  <c r="Z331" i="7" s="1"/>
  <c r="Q323" i="7"/>
  <c r="T323" i="7"/>
  <c r="U304" i="7"/>
  <c r="Z316" i="7" s="1"/>
  <c r="T304" i="7"/>
  <c r="P312" i="7"/>
  <c r="X312" i="7" s="1"/>
  <c r="P292" i="7"/>
  <c r="X292" i="7" s="1"/>
  <c r="P296" i="7"/>
  <c r="X296" i="7" s="1"/>
  <c r="P276" i="7"/>
  <c r="X276" i="7" s="1"/>
  <c r="P268" i="7"/>
  <c r="X268" i="7" s="1"/>
  <c r="P260" i="7"/>
  <c r="X260" i="7" s="1"/>
  <c r="P264" i="7"/>
  <c r="X264" i="7" s="1"/>
  <c r="P256" i="7"/>
  <c r="X256" i="7" s="1"/>
  <c r="P236" i="7"/>
  <c r="X236" i="7" s="1"/>
  <c r="P240" i="7"/>
  <c r="X240" i="7" s="1"/>
  <c r="P232" i="7"/>
  <c r="X232" i="7" s="1"/>
  <c r="P212" i="7"/>
  <c r="X212" i="7" s="1"/>
  <c r="P204" i="7"/>
  <c r="X204" i="7" s="1"/>
  <c r="P208" i="7"/>
  <c r="X208" i="7" s="1"/>
  <c r="P200" i="7"/>
  <c r="X200" i="7" s="1"/>
  <c r="F148" i="7"/>
  <c r="P84" i="7"/>
  <c r="P76" i="7"/>
  <c r="P68" i="7"/>
  <c r="P60" i="7"/>
  <c r="F44" i="7"/>
  <c r="P36" i="7"/>
  <c r="F12" i="7"/>
  <c r="T318" i="7"/>
  <c r="T314" i="7"/>
  <c r="T310" i="7"/>
  <c r="T306" i="7"/>
  <c r="T327" i="7"/>
  <c r="P248" i="7"/>
  <c r="X248" i="7" s="1"/>
  <c r="F298" i="7"/>
  <c r="F137" i="7"/>
  <c r="F129" i="7"/>
  <c r="F121" i="7"/>
  <c r="F104" i="7"/>
  <c r="P324" i="7"/>
  <c r="X324" i="7" s="1"/>
  <c r="AC324" i="7" s="1"/>
  <c r="F255" i="7"/>
  <c r="F102" i="7"/>
  <c r="F78" i="7"/>
  <c r="F38" i="7"/>
  <c r="F325" i="7"/>
  <c r="G334" i="7"/>
  <c r="P220" i="7"/>
  <c r="X220" i="7" s="1"/>
  <c r="F60" i="7"/>
  <c r="F52" i="7"/>
  <c r="F314" i="7"/>
  <c r="G307" i="7"/>
  <c r="G326" i="7"/>
  <c r="F329" i="7"/>
  <c r="F109" i="7"/>
  <c r="P224" i="7"/>
  <c r="X224" i="7" s="1"/>
  <c r="F194" i="7"/>
  <c r="F122" i="7"/>
  <c r="F114" i="7"/>
  <c r="G318" i="7"/>
  <c r="F238" i="7"/>
  <c r="F96" i="7"/>
  <c r="Q317" i="7"/>
  <c r="P315" i="7"/>
  <c r="X315" i="7" s="1"/>
  <c r="G329" i="7"/>
  <c r="P335" i="7"/>
  <c r="X335" i="7" s="1"/>
  <c r="F231" i="7"/>
  <c r="P216" i="7"/>
  <c r="X216" i="7" s="1"/>
  <c r="P244" i="7"/>
  <c r="X244" i="7" s="1"/>
  <c r="F272" i="7"/>
  <c r="P300" i="7"/>
  <c r="X300" i="7" s="1"/>
  <c r="P306" i="7"/>
  <c r="X306" i="7" s="1"/>
  <c r="F270" i="7"/>
  <c r="F222" i="7"/>
  <c r="F174" i="7"/>
  <c r="F166" i="7"/>
  <c r="F88" i="7"/>
  <c r="F80" i="7"/>
  <c r="F24" i="7"/>
  <c r="P318" i="7"/>
  <c r="X318" i="7" s="1"/>
  <c r="G317" i="7"/>
  <c r="Q338" i="7"/>
  <c r="P228" i="7"/>
  <c r="X228" i="7" s="1"/>
  <c r="F34" i="7"/>
  <c r="F188" i="7"/>
  <c r="F164" i="7"/>
  <c r="F132" i="7"/>
  <c r="P85" i="7"/>
  <c r="P61" i="7"/>
  <c r="P21" i="7"/>
  <c r="G328" i="7"/>
  <c r="G305" i="7"/>
  <c r="F288" i="7"/>
  <c r="P221" i="7"/>
  <c r="X221" i="7" s="1"/>
  <c r="F50" i="7"/>
  <c r="F250" i="7"/>
  <c r="F179" i="7"/>
  <c r="F171" i="7"/>
  <c r="P328" i="7"/>
  <c r="X328" i="7" s="1"/>
  <c r="AC328" i="7" s="1"/>
  <c r="F142" i="7"/>
  <c r="F87" i="7"/>
  <c r="F31" i="7"/>
  <c r="P284" i="7"/>
  <c r="X284" i="7" s="1"/>
  <c r="F158" i="7"/>
  <c r="F101" i="7"/>
  <c r="P53" i="7"/>
  <c r="F315" i="7"/>
  <c r="F103" i="7"/>
  <c r="F7" i="7"/>
  <c r="P281" i="7"/>
  <c r="X281" i="7" s="1"/>
  <c r="P249" i="7"/>
  <c r="X249" i="7" s="1"/>
  <c r="P225" i="7"/>
  <c r="X225" i="7" s="1"/>
  <c r="P217" i="7"/>
  <c r="X217" i="7" s="1"/>
  <c r="P209" i="7"/>
  <c r="X209" i="7" s="1"/>
  <c r="F177" i="7"/>
  <c r="P43" i="7"/>
  <c r="P27" i="7"/>
  <c r="Q320" i="7"/>
  <c r="P316" i="7"/>
  <c r="X316" i="7" s="1"/>
  <c r="G322" i="7"/>
  <c r="F71" i="7"/>
  <c r="P252" i="7"/>
  <c r="X252" i="7" s="1"/>
  <c r="F94" i="7"/>
  <c r="P69" i="7"/>
  <c r="F152" i="7"/>
  <c r="F144" i="7"/>
  <c r="F66" i="7"/>
  <c r="F58" i="7"/>
  <c r="F26" i="7"/>
  <c r="F10" i="7"/>
  <c r="Q330" i="7"/>
  <c r="Q327" i="7"/>
  <c r="F323" i="7"/>
  <c r="G335" i="7"/>
  <c r="F8" i="7"/>
  <c r="F9" i="7"/>
  <c r="Q322" i="7"/>
  <c r="Y322" i="7" s="1"/>
  <c r="G310" i="7"/>
  <c r="G311" i="7"/>
  <c r="F308" i="7"/>
  <c r="F307" i="7"/>
  <c r="P307" i="7"/>
  <c r="X307" i="7" s="1"/>
  <c r="P334" i="7"/>
  <c r="X334" i="7" s="1"/>
  <c r="F334" i="7"/>
  <c r="P54" i="7"/>
  <c r="F54" i="7"/>
  <c r="G314" i="7"/>
  <c r="G313" i="7"/>
  <c r="F123" i="7"/>
  <c r="F124" i="7"/>
  <c r="P250" i="7"/>
  <c r="X250" i="7" s="1"/>
  <c r="P62" i="7"/>
  <c r="F62" i="7"/>
  <c r="F63" i="7"/>
  <c r="F139" i="7"/>
  <c r="F140" i="7"/>
  <c r="P298" i="7"/>
  <c r="X298" i="7" s="1"/>
  <c r="P310" i="7"/>
  <c r="X310" i="7" s="1"/>
  <c r="F274" i="7"/>
  <c r="P286" i="7"/>
  <c r="X286" i="7" s="1"/>
  <c r="P258" i="7"/>
  <c r="X258" i="7" s="1"/>
  <c r="F258" i="7"/>
  <c r="F242" i="7"/>
  <c r="P242" i="7"/>
  <c r="X242" i="7" s="1"/>
  <c r="P234" i="7"/>
  <c r="X234" i="7" s="1"/>
  <c r="F234" i="7"/>
  <c r="P226" i="7"/>
  <c r="X226" i="7" s="1"/>
  <c r="F226" i="7"/>
  <c r="P238" i="7"/>
  <c r="X238" i="7" s="1"/>
  <c r="F218" i="7"/>
  <c r="P218" i="7"/>
  <c r="X218" i="7" s="1"/>
  <c r="F210" i="7"/>
  <c r="P222" i="7"/>
  <c r="X222" i="7" s="1"/>
  <c r="P214" i="7"/>
  <c r="X214" i="7" s="1"/>
  <c r="P202" i="7"/>
  <c r="X202" i="7" s="1"/>
  <c r="F202" i="7"/>
  <c r="F186" i="7"/>
  <c r="P198" i="7"/>
  <c r="X198" i="7" s="1"/>
  <c r="F163" i="7"/>
  <c r="F162" i="7"/>
  <c r="F154" i="7"/>
  <c r="F155" i="7"/>
  <c r="Q331" i="7"/>
  <c r="Q319" i="7"/>
  <c r="G319" i="7"/>
  <c r="G320" i="7"/>
  <c r="F70" i="7"/>
  <c r="F107" i="7"/>
  <c r="F108" i="7"/>
  <c r="F16" i="7"/>
  <c r="F17" i="7"/>
  <c r="P46" i="7"/>
  <c r="F47" i="7"/>
  <c r="F115" i="7"/>
  <c r="F116" i="7"/>
  <c r="F305" i="7"/>
  <c r="P317" i="7"/>
  <c r="X317" i="7" s="1"/>
  <c r="Q325" i="7"/>
  <c r="G325" i="7"/>
  <c r="G337" i="7"/>
  <c r="P20" i="7"/>
  <c r="F199" i="7"/>
  <c r="P302" i="7"/>
  <c r="X302" i="7" s="1"/>
  <c r="P50" i="7"/>
  <c r="F316" i="7"/>
  <c r="F27" i="7"/>
  <c r="F207" i="7"/>
  <c r="F304" i="7"/>
  <c r="P285" i="7"/>
  <c r="X285" i="7" s="1"/>
  <c r="F127" i="7"/>
  <c r="P57" i="7"/>
  <c r="P49" i="7"/>
  <c r="P41" i="7"/>
  <c r="Q326" i="7"/>
  <c r="F330" i="7"/>
  <c r="P35" i="7"/>
  <c r="F281" i="7"/>
  <c r="P266" i="7"/>
  <c r="X266" i="7" s="1"/>
  <c r="P82" i="7"/>
  <c r="G321" i="7"/>
  <c r="Q318" i="7"/>
  <c r="F215" i="7"/>
  <c r="F279" i="7"/>
  <c r="P257" i="7"/>
  <c r="X257" i="7" s="1"/>
  <c r="F209" i="7"/>
  <c r="P297" i="7"/>
  <c r="X297" i="7" s="1"/>
  <c r="P270" i="7"/>
  <c r="X270" i="7" s="1"/>
  <c r="P294" i="7"/>
  <c r="X294" i="7" s="1"/>
  <c r="F21" i="7"/>
  <c r="P32" i="7"/>
  <c r="F337" i="7"/>
  <c r="G316" i="7"/>
  <c r="F263" i="7"/>
  <c r="F120" i="7"/>
  <c r="P34" i="7"/>
  <c r="P314" i="7"/>
  <c r="X314" i="7" s="1"/>
  <c r="G315" i="7"/>
  <c r="F35" i="7"/>
  <c r="F223" i="7"/>
  <c r="F20" i="7"/>
  <c r="F51" i="7"/>
  <c r="P55" i="7"/>
  <c r="P39" i="7"/>
  <c r="P31" i="7"/>
  <c r="P24" i="7"/>
  <c r="F312" i="7"/>
  <c r="G324" i="7"/>
  <c r="Q334" i="7"/>
  <c r="Y334" i="7" s="1"/>
  <c r="P254" i="7"/>
  <c r="X254" i="7" s="1"/>
  <c r="F61" i="7"/>
  <c r="F14" i="7"/>
  <c r="F324" i="7"/>
  <c r="F328" i="7"/>
  <c r="P112" i="7"/>
  <c r="X112" i="7" s="1"/>
  <c r="F112" i="7"/>
  <c r="P97" i="7"/>
  <c r="F97" i="7"/>
  <c r="P90" i="7"/>
  <c r="F91" i="7"/>
  <c r="F90" i="7"/>
  <c r="P83" i="7"/>
  <c r="F83" i="7"/>
  <c r="F84" i="7"/>
  <c r="P75" i="7"/>
  <c r="F76" i="7"/>
  <c r="F75" i="7"/>
  <c r="P67" i="7"/>
  <c r="F67" i="7"/>
  <c r="F68" i="7"/>
  <c r="P135" i="7"/>
  <c r="X135" i="7" s="1"/>
  <c r="F136" i="7"/>
  <c r="F135" i="7"/>
  <c r="P291" i="7"/>
  <c r="X291" i="7" s="1"/>
  <c r="F291" i="7"/>
  <c r="P303" i="7"/>
  <c r="X303" i="7" s="1"/>
  <c r="F292" i="7"/>
  <c r="P267" i="7"/>
  <c r="X267" i="7" s="1"/>
  <c r="P279" i="7"/>
  <c r="X279" i="7" s="1"/>
  <c r="F268" i="7"/>
  <c r="F267" i="7"/>
  <c r="F243" i="7"/>
  <c r="P243" i="7"/>
  <c r="X243" i="7" s="1"/>
  <c r="P255" i="7"/>
  <c r="X255" i="7" s="1"/>
  <c r="F244" i="7"/>
  <c r="F211" i="7"/>
  <c r="P211" i="7"/>
  <c r="X211" i="7" s="1"/>
  <c r="P223" i="7"/>
  <c r="X223" i="7" s="1"/>
  <c r="F212" i="7"/>
  <c r="P299" i="7"/>
  <c r="X299" i="7" s="1"/>
  <c r="F300" i="7"/>
  <c r="P311" i="7"/>
  <c r="X311" i="7" s="1"/>
  <c r="F299" i="7"/>
  <c r="P275" i="7"/>
  <c r="X275" i="7" s="1"/>
  <c r="F275" i="7"/>
  <c r="P287" i="7"/>
  <c r="X287" i="7" s="1"/>
  <c r="F276" i="7"/>
  <c r="P251" i="7"/>
  <c r="X251" i="7" s="1"/>
  <c r="F252" i="7"/>
  <c r="P263" i="7"/>
  <c r="X263" i="7" s="1"/>
  <c r="F251" i="7"/>
  <c r="P227" i="7"/>
  <c r="X227" i="7" s="1"/>
  <c r="F227" i="7"/>
  <c r="P239" i="7"/>
  <c r="X239" i="7" s="1"/>
  <c r="F228" i="7"/>
  <c r="P203" i="7"/>
  <c r="X203" i="7" s="1"/>
  <c r="F204" i="7"/>
  <c r="P215" i="7"/>
  <c r="X215" i="7" s="1"/>
  <c r="F203" i="7"/>
  <c r="F326" i="7"/>
  <c r="F327" i="7"/>
  <c r="P326" i="7"/>
  <c r="X326" i="7" s="1"/>
  <c r="AC326" i="7" s="1"/>
  <c r="P283" i="7"/>
  <c r="X283" i="7" s="1"/>
  <c r="F284" i="7"/>
  <c r="P295" i="7"/>
  <c r="X295" i="7" s="1"/>
  <c r="F283" i="7"/>
  <c r="F259" i="7"/>
  <c r="P259" i="7"/>
  <c r="X259" i="7" s="1"/>
  <c r="P271" i="7"/>
  <c r="X271" i="7" s="1"/>
  <c r="F260" i="7"/>
  <c r="P235" i="7"/>
  <c r="X235" i="7" s="1"/>
  <c r="P247" i="7"/>
  <c r="X247" i="7" s="1"/>
  <c r="F236" i="7"/>
  <c r="F235" i="7"/>
  <c r="P219" i="7"/>
  <c r="X219" i="7" s="1"/>
  <c r="F220" i="7"/>
  <c r="P231" i="7"/>
  <c r="X231" i="7" s="1"/>
  <c r="F219" i="7"/>
  <c r="P195" i="7"/>
  <c r="X195" i="7" s="1"/>
  <c r="F195" i="7"/>
  <c r="F196" i="7"/>
  <c r="P207" i="7"/>
  <c r="X207" i="7" s="1"/>
  <c r="F126" i="7"/>
  <c r="P245" i="7"/>
  <c r="X245" i="7" s="1"/>
  <c r="P197" i="7"/>
  <c r="X197" i="7" s="1"/>
  <c r="F198" i="7"/>
  <c r="P189" i="7"/>
  <c r="X189" i="7" s="1"/>
  <c r="P182" i="7"/>
  <c r="X182" i="7" s="1"/>
  <c r="P174" i="7"/>
  <c r="X174" i="7" s="1"/>
  <c r="P167" i="7"/>
  <c r="X167" i="7" s="1"/>
  <c r="P160" i="7"/>
  <c r="X160" i="7" s="1"/>
  <c r="P145" i="7"/>
  <c r="X145" i="7" s="1"/>
  <c r="P106" i="7"/>
  <c r="X106" i="7" s="1"/>
  <c r="F106" i="7"/>
  <c r="P99" i="7"/>
  <c r="P92" i="7"/>
  <c r="F93" i="7"/>
  <c r="F92" i="7"/>
  <c r="F39" i="7"/>
  <c r="P241" i="7"/>
  <c r="X241" i="7" s="1"/>
  <c r="F285" i="7"/>
  <c r="F229" i="7"/>
  <c r="F22" i="7"/>
  <c r="F254" i="7"/>
  <c r="F290" i="7"/>
  <c r="F245" i="7"/>
  <c r="F145" i="7"/>
  <c r="F99" i="7"/>
  <c r="P196" i="7"/>
  <c r="X196" i="7" s="1"/>
  <c r="P188" i="7"/>
  <c r="X188" i="7" s="1"/>
  <c r="P181" i="7"/>
  <c r="X181" i="7" s="1"/>
  <c r="P128" i="7"/>
  <c r="X128" i="7" s="1"/>
  <c r="F128" i="7"/>
  <c r="P113" i="7"/>
  <c r="X113" i="7" s="1"/>
  <c r="P329" i="7"/>
  <c r="X329" i="7" s="1"/>
  <c r="Q341" i="7"/>
  <c r="Y341" i="7" s="1"/>
  <c r="Q329" i="7"/>
  <c r="G330" i="7"/>
  <c r="P119" i="7"/>
  <c r="X119" i="7" s="1"/>
  <c r="Q340" i="7"/>
  <c r="Q328" i="7"/>
  <c r="P293" i="7"/>
  <c r="X293" i="7" s="1"/>
  <c r="F206" i="7"/>
  <c r="F183" i="7"/>
  <c r="P156" i="7"/>
  <c r="X156" i="7" s="1"/>
  <c r="F156" i="7"/>
  <c r="P118" i="7"/>
  <c r="X118" i="7" s="1"/>
  <c r="P81" i="7"/>
  <c r="F213" i="7"/>
  <c r="F277" i="7"/>
  <c r="P272" i="7"/>
  <c r="X272" i="7" s="1"/>
  <c r="P288" i="7"/>
  <c r="X288" i="7" s="1"/>
  <c r="P304" i="7"/>
  <c r="X304" i="7" s="1"/>
  <c r="F261" i="7"/>
  <c r="F205" i="7"/>
  <c r="F253" i="7"/>
  <c r="F301" i="7"/>
  <c r="F282" i="7"/>
  <c r="F119" i="7"/>
  <c r="F113" i="7"/>
  <c r="F69" i="7"/>
  <c r="P192" i="7"/>
  <c r="X192" i="7" s="1"/>
  <c r="F192" i="7"/>
  <c r="P177" i="7"/>
  <c r="X177" i="7" s="1"/>
  <c r="P140" i="7"/>
  <c r="X140" i="7" s="1"/>
  <c r="P132" i="7"/>
  <c r="X132" i="7" s="1"/>
  <c r="P124" i="7"/>
  <c r="X124" i="7" s="1"/>
  <c r="P117" i="7"/>
  <c r="X117" i="7" s="1"/>
  <c r="P64" i="7"/>
  <c r="F64" i="7"/>
  <c r="F56" i="7"/>
  <c r="P325" i="7"/>
  <c r="X325" i="7" s="1"/>
  <c r="P142" i="7"/>
  <c r="X142" i="7" s="1"/>
  <c r="F143" i="7"/>
  <c r="P111" i="7"/>
  <c r="X111" i="7" s="1"/>
  <c r="P74" i="7"/>
  <c r="F74" i="7"/>
  <c r="G336" i="7"/>
  <c r="Q336" i="7"/>
  <c r="P237" i="7"/>
  <c r="X237" i="7" s="1"/>
  <c r="F182" i="7"/>
  <c r="F111" i="7"/>
  <c r="P170" i="7"/>
  <c r="X170" i="7" s="1"/>
  <c r="F170" i="7"/>
  <c r="P149" i="7"/>
  <c r="X149" i="7" s="1"/>
  <c r="P125" i="7"/>
  <c r="X125" i="7" s="1"/>
  <c r="P103" i="7"/>
  <c r="X103" i="7" s="1"/>
  <c r="P96" i="7"/>
  <c r="P28" i="7"/>
  <c r="F29" i="7"/>
  <c r="F28" i="7"/>
  <c r="Q324" i="7"/>
  <c r="P309" i="7"/>
  <c r="X309" i="7" s="1"/>
  <c r="Q316" i="7"/>
  <c r="P213" i="7"/>
  <c r="X213" i="7" s="1"/>
  <c r="P277" i="7"/>
  <c r="X277" i="7" s="1"/>
  <c r="P261" i="7"/>
  <c r="X261" i="7" s="1"/>
  <c r="P205" i="7"/>
  <c r="X205" i="7" s="1"/>
  <c r="P253" i="7"/>
  <c r="X253" i="7" s="1"/>
  <c r="P301" i="7"/>
  <c r="X301" i="7" s="1"/>
  <c r="F46" i="7"/>
  <c r="F82" i="7"/>
  <c r="F118" i="7"/>
  <c r="F190" i="7"/>
  <c r="F266" i="7"/>
  <c r="F302" i="7"/>
  <c r="F55" i="7"/>
  <c r="F100" i="7"/>
  <c r="F149" i="7"/>
  <c r="P176" i="7"/>
  <c r="X176" i="7" s="1"/>
  <c r="F176" i="7"/>
  <c r="F168" i="7"/>
  <c r="P161" i="7"/>
  <c r="X161" i="7" s="1"/>
  <c r="P154" i="7"/>
  <c r="X154" i="7" s="1"/>
  <c r="P147" i="7"/>
  <c r="X147" i="7" s="1"/>
  <c r="P139" i="7"/>
  <c r="X139" i="7" s="1"/>
  <c r="P131" i="7"/>
  <c r="X131" i="7" s="1"/>
  <c r="F131" i="7"/>
  <c r="P71" i="7"/>
  <c r="F72" i="7"/>
  <c r="P48" i="7"/>
  <c r="F48" i="7"/>
  <c r="F40" i="7"/>
  <c r="P33" i="7"/>
  <c r="P26" i="7"/>
  <c r="P126" i="7"/>
  <c r="X126" i="7" s="1"/>
  <c r="P104" i="7"/>
  <c r="X104" i="7" s="1"/>
  <c r="P89" i="7"/>
  <c r="F89" i="7"/>
  <c r="P323" i="7"/>
  <c r="X323" i="7" s="1"/>
  <c r="F332" i="7"/>
  <c r="P332" i="7"/>
  <c r="X332" i="7" s="1"/>
  <c r="AC332" i="7" s="1"/>
  <c r="P201" i="7"/>
  <c r="X201" i="7" s="1"/>
  <c r="F146" i="7"/>
  <c r="P289" i="7"/>
  <c r="X289" i="7" s="1"/>
  <c r="F105" i="7"/>
  <c r="P163" i="7"/>
  <c r="X163" i="7" s="1"/>
  <c r="P133" i="7"/>
  <c r="X133" i="7" s="1"/>
  <c r="P110" i="7"/>
  <c r="X110" i="7" s="1"/>
  <c r="P42" i="7"/>
  <c r="F42" i="7"/>
  <c r="P313" i="7"/>
  <c r="X313" i="7" s="1"/>
  <c r="F306" i="7"/>
  <c r="F317" i="7"/>
  <c r="P319" i="7"/>
  <c r="X319" i="7" s="1"/>
  <c r="P305" i="7"/>
  <c r="X305" i="7" s="1"/>
  <c r="P273" i="7"/>
  <c r="X273" i="7" s="1"/>
  <c r="F221" i="7"/>
  <c r="F269" i="7"/>
  <c r="F86" i="7"/>
  <c r="F286" i="7"/>
  <c r="F36" i="7"/>
  <c r="F85" i="7"/>
  <c r="F294" i="7"/>
  <c r="F278" i="7"/>
  <c r="F262" i="7"/>
  <c r="P190" i="7"/>
  <c r="X190" i="7" s="1"/>
  <c r="P183" i="7"/>
  <c r="X183" i="7" s="1"/>
  <c r="P175" i="7"/>
  <c r="X175" i="7" s="1"/>
  <c r="P168" i="7"/>
  <c r="X168" i="7" s="1"/>
  <c r="F160" i="7"/>
  <c r="P153" i="7"/>
  <c r="X153" i="7" s="1"/>
  <c r="F153" i="7"/>
  <c r="P146" i="7"/>
  <c r="X146" i="7" s="1"/>
  <c r="P138" i="7"/>
  <c r="X138" i="7" s="1"/>
  <c r="F138" i="7"/>
  <c r="P78" i="7"/>
  <c r="F79" i="7"/>
  <c r="P47" i="7"/>
  <c r="P40" i="7"/>
  <c r="F32" i="7"/>
  <c r="P25" i="7"/>
  <c r="F25" i="7"/>
  <c r="P18" i="7"/>
  <c r="F320" i="7"/>
  <c r="F322" i="7"/>
  <c r="F321" i="7"/>
  <c r="F333" i="7"/>
  <c r="P191" i="7"/>
  <c r="X191" i="7" s="1"/>
  <c r="P184" i="7"/>
  <c r="X184" i="7" s="1"/>
  <c r="P169" i="7"/>
  <c r="X169" i="7" s="1"/>
  <c r="P162" i="7"/>
  <c r="X162" i="7" s="1"/>
  <c r="P155" i="7"/>
  <c r="X155" i="7" s="1"/>
  <c r="P148" i="7"/>
  <c r="X148" i="7" s="1"/>
  <c r="P141" i="7"/>
  <c r="X141" i="7" s="1"/>
  <c r="P134" i="7"/>
  <c r="X134" i="7" s="1"/>
  <c r="P127" i="7"/>
  <c r="X127" i="7" s="1"/>
  <c r="P120" i="7"/>
  <c r="X120" i="7" s="1"/>
  <c r="P105" i="7"/>
  <c r="X105" i="7" s="1"/>
  <c r="P98" i="7"/>
  <c r="P91" i="7"/>
  <c r="P77" i="7"/>
  <c r="P70" i="7"/>
  <c r="P63" i="7"/>
  <c r="P56" i="7"/>
  <c r="F339" i="7"/>
  <c r="P338" i="7"/>
  <c r="X338" i="7" s="1"/>
  <c r="AC338" i="7" s="1"/>
  <c r="F338" i="7"/>
  <c r="F214" i="7"/>
  <c r="F230" i="7"/>
  <c r="F246" i="7"/>
  <c r="P194" i="7"/>
  <c r="X194" i="7" s="1"/>
  <c r="P187" i="7"/>
  <c r="X187" i="7" s="1"/>
  <c r="P180" i="7"/>
  <c r="X180" i="7" s="1"/>
  <c r="P173" i="7"/>
  <c r="X173" i="7" s="1"/>
  <c r="P166" i="7"/>
  <c r="X166" i="7" s="1"/>
  <c r="P159" i="7"/>
  <c r="X159" i="7" s="1"/>
  <c r="P152" i="7"/>
  <c r="X152" i="7" s="1"/>
  <c r="P137" i="7"/>
  <c r="X137" i="7" s="1"/>
  <c r="P130" i="7"/>
  <c r="X130" i="7" s="1"/>
  <c r="P123" i="7"/>
  <c r="X123" i="7" s="1"/>
  <c r="P116" i="7"/>
  <c r="X116" i="7" s="1"/>
  <c r="P109" i="7"/>
  <c r="X109" i="7" s="1"/>
  <c r="P102" i="7"/>
  <c r="X102" i="7" s="1"/>
  <c r="P95" i="7"/>
  <c r="P88" i="7"/>
  <c r="P73" i="7"/>
  <c r="P66" i="7"/>
  <c r="P59" i="7"/>
  <c r="P52" i="7"/>
  <c r="P45" i="7"/>
  <c r="P38" i="7"/>
  <c r="G323" i="7"/>
  <c r="P331" i="7"/>
  <c r="X331" i="7" s="1"/>
  <c r="F331" i="7"/>
  <c r="G333" i="7"/>
  <c r="Q335" i="7"/>
  <c r="P193" i="7"/>
  <c r="X193" i="7" s="1"/>
  <c r="P186" i="7"/>
  <c r="X186" i="7" s="1"/>
  <c r="P179" i="7"/>
  <c r="X179" i="7" s="1"/>
  <c r="P172" i="7"/>
  <c r="X172" i="7" s="1"/>
  <c r="P165" i="7"/>
  <c r="X165" i="7" s="1"/>
  <c r="P158" i="7"/>
  <c r="X158" i="7" s="1"/>
  <c r="P151" i="7"/>
  <c r="X151" i="7" s="1"/>
  <c r="P144" i="7"/>
  <c r="X144" i="7" s="1"/>
  <c r="P129" i="7"/>
  <c r="X129" i="7" s="1"/>
  <c r="P122" i="7"/>
  <c r="X122" i="7" s="1"/>
  <c r="P115" i="7"/>
  <c r="X115" i="7" s="1"/>
  <c r="P108" i="7"/>
  <c r="X108" i="7" s="1"/>
  <c r="P101" i="7"/>
  <c r="P94" i="7"/>
  <c r="P87" i="7"/>
  <c r="P80" i="7"/>
  <c r="P65" i="7"/>
  <c r="P58" i="7"/>
  <c r="P51" i="7"/>
  <c r="P44" i="7"/>
  <c r="P37" i="7"/>
  <c r="P30" i="7"/>
  <c r="P327" i="7"/>
  <c r="X327" i="7" s="1"/>
  <c r="Q321" i="7"/>
  <c r="P333" i="7"/>
  <c r="X333" i="7" s="1"/>
  <c r="F335" i="7"/>
  <c r="P337" i="7"/>
  <c r="X337" i="7" s="1"/>
  <c r="AC337" i="7" s="1"/>
  <c r="P185" i="7"/>
  <c r="X185" i="7" s="1"/>
  <c r="P178" i="7"/>
  <c r="X178" i="7" s="1"/>
  <c r="P171" i="7"/>
  <c r="X171" i="7" s="1"/>
  <c r="P164" i="7"/>
  <c r="X164" i="7" s="1"/>
  <c r="P157" i="7"/>
  <c r="X157" i="7" s="1"/>
  <c r="P150" i="7"/>
  <c r="X150" i="7" s="1"/>
  <c r="P143" i="7"/>
  <c r="X143" i="7" s="1"/>
  <c r="P136" i="7"/>
  <c r="X136" i="7" s="1"/>
  <c r="P121" i="7"/>
  <c r="X121" i="7" s="1"/>
  <c r="P114" i="7"/>
  <c r="X114" i="7" s="1"/>
  <c r="P107" i="7"/>
  <c r="X107" i="7" s="1"/>
  <c r="P100" i="7"/>
  <c r="P93" i="7"/>
  <c r="P86" i="7"/>
  <c r="P79" i="7"/>
  <c r="P72" i="7"/>
  <c r="P29" i="7"/>
  <c r="P320" i="7"/>
  <c r="X320" i="7" s="1"/>
  <c r="G339" i="7"/>
  <c r="P19" i="7"/>
  <c r="G338" i="7"/>
  <c r="P23" i="7"/>
  <c r="Q339" i="7"/>
  <c r="P22" i="7"/>
  <c r="P339" i="7"/>
  <c r="X339" i="7" s="1"/>
  <c r="AC339" i="7" s="1"/>
  <c r="P340" i="7"/>
  <c r="X340" i="7" s="1"/>
  <c r="AC340" i="7" s="1"/>
  <c r="P341" i="7"/>
  <c r="X341" i="7" s="1"/>
  <c r="AC341" i="7" s="1"/>
  <c r="F336" i="7"/>
  <c r="S41" i="15"/>
  <c r="E42" i="15"/>
  <c r="Z41" i="15"/>
  <c r="O41" i="16" s="1"/>
  <c r="Q41" i="16" s="1"/>
  <c r="C322" i="4"/>
  <c r="R322" i="4" s="1"/>
  <c r="N215" i="4"/>
  <c r="O212" i="4"/>
  <c r="T212" i="4"/>
  <c r="E213" i="4"/>
  <c r="E317" i="9" l="1"/>
  <c r="T330" i="9"/>
  <c r="Y330" i="9" s="1"/>
  <c r="D13" i="5"/>
  <c r="D14" i="6"/>
  <c r="S26" i="5"/>
  <c r="I26" i="6" s="1"/>
  <c r="AC318" i="7"/>
  <c r="M322" i="4"/>
  <c r="Q315" i="7"/>
  <c r="AC335" i="7"/>
  <c r="G304" i="7"/>
  <c r="AC327" i="7"/>
  <c r="AC323" i="7"/>
  <c r="S215" i="4"/>
  <c r="D216" i="4"/>
  <c r="C323" i="4"/>
  <c r="Y340" i="7"/>
  <c r="E21" i="5"/>
  <c r="T20" i="5"/>
  <c r="J20" i="6" s="1"/>
  <c r="Y339" i="7"/>
  <c r="Y316" i="7"/>
  <c r="AC321" i="7"/>
  <c r="Y315" i="7"/>
  <c r="AB315" i="7" s="1"/>
  <c r="Y338" i="7"/>
  <c r="AB338" i="7" s="1"/>
  <c r="AC315" i="7"/>
  <c r="AC316" i="7"/>
  <c r="AC320" i="7"/>
  <c r="Y320" i="7"/>
  <c r="AB320" i="7" s="1"/>
  <c r="AC317" i="7"/>
  <c r="AC319" i="7"/>
  <c r="Y328" i="7"/>
  <c r="AB328" i="7" s="1"/>
  <c r="Y318" i="7"/>
  <c r="AB318" i="7" s="1"/>
  <c r="C15" i="6"/>
  <c r="R27" i="5"/>
  <c r="H27" i="6" s="1"/>
  <c r="C14" i="5"/>
  <c r="M321" i="4"/>
  <c r="R321" i="4"/>
  <c r="D293" i="9"/>
  <c r="S306" i="9"/>
  <c r="D323" i="9"/>
  <c r="S322" i="9"/>
  <c r="N322" i="9"/>
  <c r="E42" i="6"/>
  <c r="G42" i="16"/>
  <c r="AB337" i="7"/>
  <c r="B13" i="5"/>
  <c r="Q26" i="5"/>
  <c r="G26" i="6" s="1"/>
  <c r="B14" i="6"/>
  <c r="AB339" i="7"/>
  <c r="AB316" i="7"/>
  <c r="AB340" i="7"/>
  <c r="Y327" i="7"/>
  <c r="AB327" i="7" s="1"/>
  <c r="AC336" i="7"/>
  <c r="AC329" i="7"/>
  <c r="F285" i="9"/>
  <c r="U298" i="9"/>
  <c r="U205" i="4"/>
  <c r="P205" i="4"/>
  <c r="F206" i="4"/>
  <c r="AB334" i="7"/>
  <c r="Y333" i="7"/>
  <c r="AB333" i="7" s="1"/>
  <c r="AC333" i="7"/>
  <c r="Y335" i="7"/>
  <c r="AB335" i="7" s="1"/>
  <c r="Y324" i="7"/>
  <c r="AB324" i="7" s="1"/>
  <c r="Y323" i="7"/>
  <c r="AB323" i="7" s="1"/>
  <c r="AB341" i="7"/>
  <c r="AC322" i="7"/>
  <c r="Y319" i="7"/>
  <c r="AB319" i="7" s="1"/>
  <c r="AB322" i="7"/>
  <c r="AC331" i="7"/>
  <c r="AC325" i="7"/>
  <c r="AC334" i="7"/>
  <c r="Y331" i="7"/>
  <c r="AB331" i="7" s="1"/>
  <c r="Y332" i="7"/>
  <c r="AB332" i="7" s="1"/>
  <c r="Y317" i="7"/>
  <c r="AB317" i="7" s="1"/>
  <c r="Y325" i="7"/>
  <c r="AB325" i="7" s="1"/>
  <c r="Y336" i="7"/>
  <c r="AB336" i="7" s="1"/>
  <c r="Y330" i="7"/>
  <c r="AB330" i="7" s="1"/>
  <c r="Y321" i="7"/>
  <c r="AB321" i="7" s="1"/>
  <c r="Y329" i="7"/>
  <c r="AB329" i="7" s="1"/>
  <c r="Y326" i="7"/>
  <c r="AB326" i="7" s="1"/>
  <c r="U302" i="7"/>
  <c r="Z314" i="7" s="1"/>
  <c r="AC314" i="7" s="1"/>
  <c r="D301" i="7"/>
  <c r="R314" i="7"/>
  <c r="E43" i="15"/>
  <c r="Z42" i="15"/>
  <c r="O42" i="16" s="1"/>
  <c r="Q42" i="16" s="1"/>
  <c r="S42" i="15"/>
  <c r="C324" i="4"/>
  <c r="M324" i="4" s="1"/>
  <c r="O213" i="4"/>
  <c r="T213" i="4"/>
  <c r="E214" i="4"/>
  <c r="S216" i="4" l="1"/>
  <c r="D217" i="4"/>
  <c r="N216" i="4"/>
  <c r="C325" i="4"/>
  <c r="R324" i="4"/>
  <c r="T21" i="5"/>
  <c r="J21" i="6" s="1"/>
  <c r="O21" i="5"/>
  <c r="E22" i="5"/>
  <c r="D12" i="5"/>
  <c r="S25" i="5"/>
  <c r="I25" i="6" s="1"/>
  <c r="D13" i="6"/>
  <c r="M323" i="4"/>
  <c r="R323" i="4"/>
  <c r="T329" i="9"/>
  <c r="Y329" i="9" s="1"/>
  <c r="E316" i="9"/>
  <c r="C302" i="7"/>
  <c r="E43" i="6"/>
  <c r="G43" i="16"/>
  <c r="F207" i="4"/>
  <c r="U206" i="4"/>
  <c r="P206" i="4"/>
  <c r="Q25" i="5"/>
  <c r="G25" i="6" s="1"/>
  <c r="B13" i="6"/>
  <c r="B12" i="5"/>
  <c r="F284" i="9"/>
  <c r="P285" i="9" s="1"/>
  <c r="U297" i="9"/>
  <c r="C14" i="6"/>
  <c r="R26" i="5"/>
  <c r="H26" i="6" s="1"/>
  <c r="C13" i="5"/>
  <c r="S323" i="9"/>
  <c r="D324" i="9"/>
  <c r="N323" i="9"/>
  <c r="D292" i="9"/>
  <c r="S305" i="9"/>
  <c r="U301" i="7"/>
  <c r="D300" i="7"/>
  <c r="R313" i="7"/>
  <c r="S43" i="15"/>
  <c r="Z43" i="15"/>
  <c r="O43" i="16" s="1"/>
  <c r="Q43" i="16" s="1"/>
  <c r="E44" i="15"/>
  <c r="M325" i="4"/>
  <c r="C326" i="4"/>
  <c r="R325" i="4"/>
  <c r="E215" i="4"/>
  <c r="T214" i="4"/>
  <c r="O214" i="4"/>
  <c r="T328" i="9" l="1"/>
  <c r="Y328" i="9" s="1"/>
  <c r="E315" i="9"/>
  <c r="C301" i="7"/>
  <c r="O22" i="5"/>
  <c r="E23" i="5"/>
  <c r="T22" i="5"/>
  <c r="J22" i="6" s="1"/>
  <c r="N217" i="4"/>
  <c r="D218" i="4"/>
  <c r="S217" i="4"/>
  <c r="Q314" i="7"/>
  <c r="Y314" i="7" s="1"/>
  <c r="AB314" i="7" s="1"/>
  <c r="G303" i="7"/>
  <c r="T302" i="7"/>
  <c r="S24" i="5"/>
  <c r="I24" i="6" s="1"/>
  <c r="D12" i="6"/>
  <c r="D11" i="5"/>
  <c r="E44" i="6"/>
  <c r="G44" i="16"/>
  <c r="N324" i="9"/>
  <c r="S324" i="9"/>
  <c r="D325" i="9"/>
  <c r="R25" i="5"/>
  <c r="H25" i="6" s="1"/>
  <c r="C12" i="5"/>
  <c r="C13" i="6"/>
  <c r="B11" i="5"/>
  <c r="Q24" i="5"/>
  <c r="G24" i="6" s="1"/>
  <c r="B12" i="6"/>
  <c r="F208" i="4"/>
  <c r="U207" i="4"/>
  <c r="P207" i="4"/>
  <c r="Z313" i="7"/>
  <c r="AC313" i="7" s="1"/>
  <c r="D291" i="9"/>
  <c r="S304" i="9"/>
  <c r="F283" i="9"/>
  <c r="P290" i="9"/>
  <c r="P292" i="9"/>
  <c r="P293" i="9"/>
  <c r="P294" i="9"/>
  <c r="P295" i="9"/>
  <c r="P289" i="9"/>
  <c r="P291" i="9"/>
  <c r="P287" i="9"/>
  <c r="U296" i="9"/>
  <c r="U365" i="9" s="1"/>
  <c r="P296" i="9"/>
  <c r="P288" i="9"/>
  <c r="P286" i="9"/>
  <c r="U300" i="7"/>
  <c r="R312" i="7"/>
  <c r="D299" i="7"/>
  <c r="E45" i="15"/>
  <c r="Z44" i="15"/>
  <c r="O44" i="16" s="1"/>
  <c r="Q44" i="16" s="1"/>
  <c r="S44" i="15"/>
  <c r="E216" i="4"/>
  <c r="O215" i="4"/>
  <c r="T215" i="4"/>
  <c r="C327" i="4"/>
  <c r="M326" i="4"/>
  <c r="R326" i="4"/>
  <c r="S218" i="4" l="1"/>
  <c r="N218" i="4"/>
  <c r="D219" i="4"/>
  <c r="E24" i="5"/>
  <c r="O23" i="5"/>
  <c r="T23" i="5"/>
  <c r="J23" i="6" s="1"/>
  <c r="Q313" i="7"/>
  <c r="T301" i="7"/>
  <c r="G302" i="7"/>
  <c r="D11" i="6"/>
  <c r="D10" i="5"/>
  <c r="S23" i="5"/>
  <c r="I23" i="6" s="1"/>
  <c r="E314" i="9"/>
  <c r="C300" i="7"/>
  <c r="T327" i="9"/>
  <c r="Y327" i="9" s="1"/>
  <c r="D290" i="9"/>
  <c r="S303" i="9"/>
  <c r="R24" i="5"/>
  <c r="H24" i="6" s="1"/>
  <c r="C12" i="6"/>
  <c r="C11" i="5"/>
  <c r="Q23" i="5"/>
  <c r="G23" i="6" s="1"/>
  <c r="B11" i="6"/>
  <c r="B10" i="5"/>
  <c r="E45" i="6"/>
  <c r="G45" i="16"/>
  <c r="F209" i="4"/>
  <c r="P208" i="4"/>
  <c r="U208" i="4"/>
  <c r="D326" i="9"/>
  <c r="N325" i="9"/>
  <c r="S325" i="9"/>
  <c r="Z312" i="7"/>
  <c r="AC312" i="7" s="1"/>
  <c r="F282" i="9"/>
  <c r="U295" i="9"/>
  <c r="U299" i="7"/>
  <c r="R311" i="7"/>
  <c r="D298" i="7"/>
  <c r="S45" i="15"/>
  <c r="E46" i="15"/>
  <c r="Z45" i="15"/>
  <c r="O45" i="16" s="1"/>
  <c r="Q45" i="16" s="1"/>
  <c r="C328" i="4"/>
  <c r="R327" i="4"/>
  <c r="M327" i="4"/>
  <c r="E217" i="4"/>
  <c r="T216" i="4"/>
  <c r="O216" i="4"/>
  <c r="Q312" i="7" l="1"/>
  <c r="G301" i="7"/>
  <c r="T300" i="7"/>
  <c r="D10" i="6"/>
  <c r="S22" i="5"/>
  <c r="I22" i="6" s="1"/>
  <c r="D9" i="5"/>
  <c r="O24" i="5"/>
  <c r="E25" i="5"/>
  <c r="T24" i="5"/>
  <c r="J24" i="6" s="1"/>
  <c r="L24" i="6" s="1"/>
  <c r="E313" i="9"/>
  <c r="C299" i="7"/>
  <c r="T326" i="9"/>
  <c r="Y326" i="9" s="1"/>
  <c r="Z311" i="7"/>
  <c r="AC311" i="7" s="1"/>
  <c r="N219" i="4"/>
  <c r="S219" i="4"/>
  <c r="D220" i="4"/>
  <c r="Y313" i="7"/>
  <c r="AB313" i="7" s="1"/>
  <c r="E46" i="6"/>
  <c r="G46" i="16"/>
  <c r="Q22" i="5"/>
  <c r="G22" i="6" s="1"/>
  <c r="B10" i="6"/>
  <c r="B9" i="5"/>
  <c r="C10" i="5"/>
  <c r="C11" i="6"/>
  <c r="R23" i="5"/>
  <c r="H23" i="6" s="1"/>
  <c r="L23" i="6" s="1"/>
  <c r="U209" i="4"/>
  <c r="P209" i="4"/>
  <c r="F210" i="4"/>
  <c r="F281" i="9"/>
  <c r="U294" i="9"/>
  <c r="S326" i="9"/>
  <c r="X326" i="9" s="1"/>
  <c r="D327" i="9"/>
  <c r="N326" i="9"/>
  <c r="D289" i="9"/>
  <c r="S302" i="9"/>
  <c r="U298" i="7"/>
  <c r="D297" i="7"/>
  <c r="R310" i="7"/>
  <c r="E47" i="15"/>
  <c r="Z46" i="15"/>
  <c r="O46" i="16" s="1"/>
  <c r="Q46" i="16" s="1"/>
  <c r="S46" i="15"/>
  <c r="C329" i="4"/>
  <c r="R328" i="4"/>
  <c r="M328" i="4"/>
  <c r="T217" i="4"/>
  <c r="O217" i="4"/>
  <c r="E218" i="4"/>
  <c r="T299" i="7" l="1"/>
  <c r="G300" i="7"/>
  <c r="Q311" i="7"/>
  <c r="Y311" i="7" s="1"/>
  <c r="AB311" i="7" s="1"/>
  <c r="N220" i="4"/>
  <c r="D221" i="4"/>
  <c r="S220" i="4"/>
  <c r="O25" i="5"/>
  <c r="E26" i="5"/>
  <c r="T25" i="5"/>
  <c r="J25" i="6" s="1"/>
  <c r="L25" i="6" s="1"/>
  <c r="Y312" i="7"/>
  <c r="AB312" i="7" s="1"/>
  <c r="E312" i="9"/>
  <c r="T325" i="9"/>
  <c r="C298" i="7"/>
  <c r="S21" i="5"/>
  <c r="I21" i="6" s="1"/>
  <c r="D9" i="6"/>
  <c r="D8" i="5"/>
  <c r="E47" i="6"/>
  <c r="G47" i="16"/>
  <c r="F211" i="4"/>
  <c r="P210" i="4"/>
  <c r="U210" i="4"/>
  <c r="S327" i="9"/>
  <c r="X327" i="9" s="1"/>
  <c r="D328" i="9"/>
  <c r="N327" i="9"/>
  <c r="F280" i="9"/>
  <c r="U293" i="9"/>
  <c r="C10" i="6"/>
  <c r="R22" i="5"/>
  <c r="H22" i="6" s="1"/>
  <c r="L22" i="6" s="1"/>
  <c r="C9" i="5"/>
  <c r="Z310" i="7"/>
  <c r="AC310" i="7" s="1"/>
  <c r="D288" i="9"/>
  <c r="S301" i="9"/>
  <c r="B9" i="6"/>
  <c r="B8" i="5"/>
  <c r="Q21" i="5"/>
  <c r="G21" i="6" s="1"/>
  <c r="U297" i="7"/>
  <c r="D296" i="7"/>
  <c r="R309" i="7"/>
  <c r="S47" i="15"/>
  <c r="Z47" i="15"/>
  <c r="O47" i="16" s="1"/>
  <c r="Q47" i="16" s="1"/>
  <c r="E48" i="15"/>
  <c r="E219" i="4"/>
  <c r="T218" i="4"/>
  <c r="O218" i="4"/>
  <c r="R329" i="4"/>
  <c r="C330" i="4"/>
  <c r="M329" i="4"/>
  <c r="T298" i="7" l="1"/>
  <c r="Q310" i="7"/>
  <c r="Y310" i="7" s="1"/>
  <c r="AB310" i="7" s="1"/>
  <c r="N221" i="4"/>
  <c r="D222" i="4"/>
  <c r="S221" i="4"/>
  <c r="T324" i="9"/>
  <c r="E311" i="9"/>
  <c r="C297" i="7"/>
  <c r="Y325" i="9"/>
  <c r="X325" i="9"/>
  <c r="G299" i="7"/>
  <c r="D7" i="5"/>
  <c r="D8" i="6"/>
  <c r="S20" i="5"/>
  <c r="I20" i="6" s="1"/>
  <c r="E27" i="5"/>
  <c r="O26" i="5"/>
  <c r="T26" i="5"/>
  <c r="J26" i="6" s="1"/>
  <c r="L26" i="6" s="1"/>
  <c r="B8" i="6"/>
  <c r="Q20" i="5"/>
  <c r="G20" i="6" s="1"/>
  <c r="B7" i="5"/>
  <c r="R21" i="5"/>
  <c r="H21" i="6" s="1"/>
  <c r="L21" i="6" s="1"/>
  <c r="C9" i="6"/>
  <c r="C8" i="5"/>
  <c r="Z309" i="7"/>
  <c r="AC309" i="7" s="1"/>
  <c r="D287" i="9"/>
  <c r="S300" i="9"/>
  <c r="F279" i="9"/>
  <c r="U292" i="9"/>
  <c r="E48" i="6"/>
  <c r="G48" i="16"/>
  <c r="D329" i="9"/>
  <c r="N328" i="9"/>
  <c r="S328" i="9"/>
  <c r="X328" i="9" s="1"/>
  <c r="U211" i="4"/>
  <c r="P211" i="4"/>
  <c r="F212" i="4"/>
  <c r="U296" i="7"/>
  <c r="R308" i="7"/>
  <c r="D295" i="7"/>
  <c r="E49" i="15"/>
  <c r="Z48" i="15"/>
  <c r="O48" i="16" s="1"/>
  <c r="Q48" i="16" s="1"/>
  <c r="S48" i="15"/>
  <c r="M330" i="4"/>
  <c r="R330" i="4"/>
  <c r="C331" i="4"/>
  <c r="E220" i="4"/>
  <c r="O219" i="4"/>
  <c r="T219" i="4"/>
  <c r="O27" i="5" l="1"/>
  <c r="T27" i="5"/>
  <c r="J27" i="6" s="1"/>
  <c r="L27" i="6" s="1"/>
  <c r="E28" i="5"/>
  <c r="C296" i="7"/>
  <c r="E310" i="9"/>
  <c r="T323" i="9"/>
  <c r="Y324" i="9"/>
  <c r="X324" i="9"/>
  <c r="S19" i="5"/>
  <c r="I19" i="6" s="1"/>
  <c r="D7" i="6"/>
  <c r="D6" i="5"/>
  <c r="S222" i="4"/>
  <c r="D223" i="4"/>
  <c r="N222" i="4"/>
  <c r="G298" i="7"/>
  <c r="T297" i="7"/>
  <c r="Q309" i="7"/>
  <c r="Y309" i="7" s="1"/>
  <c r="AB309" i="7" s="1"/>
  <c r="F278" i="9"/>
  <c r="U291" i="9"/>
  <c r="D286" i="9"/>
  <c r="S299" i="9"/>
  <c r="P212" i="4"/>
  <c r="U212" i="4"/>
  <c r="F213" i="4"/>
  <c r="C8" i="6"/>
  <c r="C7" i="5"/>
  <c r="R20" i="5"/>
  <c r="H20" i="6" s="1"/>
  <c r="L20" i="6" s="1"/>
  <c r="Q19" i="5"/>
  <c r="G19" i="6" s="1"/>
  <c r="B6" i="5"/>
  <c r="B7" i="6"/>
  <c r="E49" i="6"/>
  <c r="G49" i="16"/>
  <c r="S329" i="9"/>
  <c r="X329" i="9" s="1"/>
  <c r="N329" i="9"/>
  <c r="D330" i="9"/>
  <c r="Z308" i="7"/>
  <c r="AC308" i="7" s="1"/>
  <c r="U295" i="7"/>
  <c r="Z307" i="7" s="1"/>
  <c r="AC307" i="7" s="1"/>
  <c r="D294" i="7"/>
  <c r="R307" i="7"/>
  <c r="S49" i="15"/>
  <c r="E50" i="15"/>
  <c r="Z49" i="15"/>
  <c r="O49" i="16" s="1"/>
  <c r="Q49" i="16" s="1"/>
  <c r="E221" i="4"/>
  <c r="T220" i="4"/>
  <c r="O220" i="4"/>
  <c r="M331" i="4"/>
  <c r="C332" i="4"/>
  <c r="R331" i="4"/>
  <c r="S223" i="4" l="1"/>
  <c r="N223" i="4"/>
  <c r="D224" i="4"/>
  <c r="Y323" i="9"/>
  <c r="X323" i="9"/>
  <c r="T296" i="7"/>
  <c r="Q308" i="7"/>
  <c r="M294" i="7"/>
  <c r="D6" i="6"/>
  <c r="S18" i="5"/>
  <c r="I18" i="6" s="1"/>
  <c r="E29" i="5"/>
  <c r="T28" i="5"/>
  <c r="J28" i="6" s="1"/>
  <c r="L28" i="6" s="1"/>
  <c r="O28" i="5"/>
  <c r="E309" i="9"/>
  <c r="C295" i="7"/>
  <c r="T322" i="9"/>
  <c r="G297" i="7"/>
  <c r="C6" i="5"/>
  <c r="R19" i="5"/>
  <c r="H19" i="6" s="1"/>
  <c r="L19" i="6" s="1"/>
  <c r="C7" i="6"/>
  <c r="B6" i="6"/>
  <c r="Q18" i="5"/>
  <c r="G18" i="6" s="1"/>
  <c r="D285" i="9"/>
  <c r="S298" i="9"/>
  <c r="F277" i="9"/>
  <c r="U290" i="9"/>
  <c r="E50" i="6"/>
  <c r="G50" i="16"/>
  <c r="S330" i="9"/>
  <c r="X330" i="9" s="1"/>
  <c r="N330" i="9"/>
  <c r="D331" i="9"/>
  <c r="F214" i="4"/>
  <c r="P213" i="4"/>
  <c r="U213" i="4"/>
  <c r="U294" i="7"/>
  <c r="D293" i="7"/>
  <c r="R306" i="7"/>
  <c r="E51" i="15"/>
  <c r="Z50" i="15"/>
  <c r="O50" i="16" s="1"/>
  <c r="Q50" i="16" s="1"/>
  <c r="S50" i="15"/>
  <c r="M332" i="4"/>
  <c r="C333" i="4"/>
  <c r="R332" i="4"/>
  <c r="O221" i="4"/>
  <c r="E222" i="4"/>
  <c r="T221" i="4"/>
  <c r="Y322" i="9" l="1"/>
  <c r="X322" i="9"/>
  <c r="G296" i="7"/>
  <c r="Q307" i="7"/>
  <c r="Y307" i="7" s="1"/>
  <c r="AB307" i="7" s="1"/>
  <c r="T295" i="7"/>
  <c r="G295" i="7"/>
  <c r="Y308" i="7"/>
  <c r="AB308" i="7" s="1"/>
  <c r="T321" i="9"/>
  <c r="C294" i="7"/>
  <c r="E308" i="9"/>
  <c r="E30" i="5"/>
  <c r="O29" i="5"/>
  <c r="T29" i="5"/>
  <c r="J29" i="6" s="1"/>
  <c r="L29" i="6" s="1"/>
  <c r="D225" i="4"/>
  <c r="N224" i="4"/>
  <c r="S224" i="4"/>
  <c r="M305" i="7"/>
  <c r="M303" i="7"/>
  <c r="M304" i="7"/>
  <c r="M302" i="7"/>
  <c r="M301" i="7"/>
  <c r="M300" i="7"/>
  <c r="M299" i="7"/>
  <c r="M298" i="7"/>
  <c r="M297" i="7"/>
  <c r="M296" i="7"/>
  <c r="M295" i="7"/>
  <c r="E51" i="6"/>
  <c r="G51" i="16"/>
  <c r="F276" i="9"/>
  <c r="U289" i="9"/>
  <c r="D284" i="9"/>
  <c r="S297" i="9"/>
  <c r="F215" i="4"/>
  <c r="P214" i="4"/>
  <c r="U214" i="4"/>
  <c r="N331" i="9"/>
  <c r="D332" i="9"/>
  <c r="S331" i="9"/>
  <c r="X331" i="9" s="1"/>
  <c r="Z306" i="7"/>
  <c r="AC306" i="7" s="1"/>
  <c r="C6" i="6"/>
  <c r="R18" i="5"/>
  <c r="H18" i="6" s="1"/>
  <c r="L18" i="6" s="1"/>
  <c r="U293" i="7"/>
  <c r="D292" i="7"/>
  <c r="R305" i="7"/>
  <c r="S51" i="15"/>
  <c r="Z51" i="15"/>
  <c r="O51" i="16" s="1"/>
  <c r="Q51" i="16" s="1"/>
  <c r="E52" i="15"/>
  <c r="M333" i="4"/>
  <c r="C334" i="4"/>
  <c r="R333" i="4"/>
  <c r="T222" i="4"/>
  <c r="E223" i="4"/>
  <c r="O222" i="4"/>
  <c r="X321" i="9" l="1"/>
  <c r="Y321" i="9"/>
  <c r="D226" i="4"/>
  <c r="S225" i="4"/>
  <c r="N225" i="4"/>
  <c r="O30" i="5"/>
  <c r="E31" i="5"/>
  <c r="T30" i="5"/>
  <c r="J30" i="6" s="1"/>
  <c r="L30" i="6" s="1"/>
  <c r="O317" i="9"/>
  <c r="O313" i="9"/>
  <c r="O311" i="9"/>
  <c r="O320" i="9"/>
  <c r="O312" i="9"/>
  <c r="T320" i="9"/>
  <c r="O316" i="9"/>
  <c r="O319" i="9"/>
  <c r="O310" i="9"/>
  <c r="O318" i="9"/>
  <c r="E307" i="9"/>
  <c r="O315" i="9"/>
  <c r="C293" i="7"/>
  <c r="O314" i="9"/>
  <c r="O309" i="9"/>
  <c r="L294" i="7"/>
  <c r="Q306" i="7"/>
  <c r="T294" i="7"/>
  <c r="E53" i="15"/>
  <c r="E52" i="6"/>
  <c r="G52" i="16"/>
  <c r="P215" i="4"/>
  <c r="U215" i="4"/>
  <c r="F216" i="4"/>
  <c r="D283" i="9"/>
  <c r="S296" i="9"/>
  <c r="N296" i="9"/>
  <c r="N295" i="9"/>
  <c r="N294" i="9"/>
  <c r="N293" i="9"/>
  <c r="N292" i="9"/>
  <c r="N291" i="9"/>
  <c r="N290" i="9"/>
  <c r="N289" i="9"/>
  <c r="N288" i="9"/>
  <c r="N287" i="9"/>
  <c r="N286" i="9"/>
  <c r="F275" i="9"/>
  <c r="U288" i="9"/>
  <c r="D333" i="9"/>
  <c r="N332" i="9"/>
  <c r="S332" i="9"/>
  <c r="X332" i="9" s="1"/>
  <c r="N285" i="9"/>
  <c r="Z305" i="7"/>
  <c r="AC305" i="7" s="1"/>
  <c r="U292" i="7"/>
  <c r="R304" i="7"/>
  <c r="D291" i="7"/>
  <c r="Z52" i="15"/>
  <c r="O52" i="16" s="1"/>
  <c r="Q52" i="16" s="1"/>
  <c r="S52" i="15"/>
  <c r="R334" i="4"/>
  <c r="C335" i="4"/>
  <c r="M334" i="4"/>
  <c r="O223" i="4"/>
  <c r="E224" i="4"/>
  <c r="T223" i="4"/>
  <c r="T31" i="5" l="1"/>
  <c r="J31" i="6" s="1"/>
  <c r="L31" i="6" s="1"/>
  <c r="E32" i="5"/>
  <c r="O31" i="5"/>
  <c r="L305" i="7"/>
  <c r="L304" i="7"/>
  <c r="L303" i="7"/>
  <c r="L302" i="7"/>
  <c r="L301" i="7"/>
  <c r="L300" i="7"/>
  <c r="L299" i="7"/>
  <c r="L298" i="7"/>
  <c r="L297" i="7"/>
  <c r="L296" i="7"/>
  <c r="G294" i="7"/>
  <c r="T293" i="7"/>
  <c r="L295" i="7"/>
  <c r="Q305" i="7"/>
  <c r="Y320" i="9"/>
  <c r="X320" i="9"/>
  <c r="T319" i="9"/>
  <c r="C292" i="7"/>
  <c r="E306" i="9"/>
  <c r="D227" i="4"/>
  <c r="N226" i="4"/>
  <c r="S226" i="4"/>
  <c r="Y306" i="7"/>
  <c r="AB306" i="7" s="1"/>
  <c r="N333" i="9"/>
  <c r="S333" i="9"/>
  <c r="X333" i="9" s="1"/>
  <c r="D334" i="9"/>
  <c r="F274" i="9"/>
  <c r="U287" i="9"/>
  <c r="S365" i="9"/>
  <c r="P216" i="4"/>
  <c r="U216" i="4"/>
  <c r="F217" i="4"/>
  <c r="Z304" i="7"/>
  <c r="AC304" i="7" s="1"/>
  <c r="D282" i="9"/>
  <c r="S295" i="9"/>
  <c r="S53" i="15"/>
  <c r="E53" i="6"/>
  <c r="J53" i="6" s="1"/>
  <c r="L53" i="6" s="1"/>
  <c r="G53" i="16"/>
  <c r="E54" i="15"/>
  <c r="E55" i="15" s="1"/>
  <c r="U291" i="7"/>
  <c r="D290" i="7"/>
  <c r="R303" i="7"/>
  <c r="Z53" i="15"/>
  <c r="O53" i="16" s="1"/>
  <c r="Q53" i="16" s="1"/>
  <c r="R335" i="4"/>
  <c r="C336" i="4"/>
  <c r="M335" i="4"/>
  <c r="O224" i="4"/>
  <c r="E225" i="4"/>
  <c r="T224" i="4"/>
  <c r="E56" i="15" l="1"/>
  <c r="E55" i="6"/>
  <c r="J55" i="6" s="1"/>
  <c r="L55" i="6" s="1"/>
  <c r="G55" i="16"/>
  <c r="Z55" i="15"/>
  <c r="O55" i="16" s="1"/>
  <c r="Q55" i="16" s="1"/>
  <c r="E305" i="9"/>
  <c r="C291" i="7"/>
  <c r="T318" i="9"/>
  <c r="T367" i="9"/>
  <c r="Y319" i="9"/>
  <c r="X319" i="9"/>
  <c r="S55" i="15"/>
  <c r="Y305" i="7"/>
  <c r="AB305" i="7" s="1"/>
  <c r="E33" i="5"/>
  <c r="O32" i="5"/>
  <c r="T32" i="5"/>
  <c r="J32" i="6" s="1"/>
  <c r="L32" i="6" s="1"/>
  <c r="G293" i="7"/>
  <c r="T292" i="7"/>
  <c r="Q304" i="7"/>
  <c r="Y304" i="7" s="1"/>
  <c r="AB304" i="7" s="1"/>
  <c r="Z303" i="7"/>
  <c r="AC303" i="7" s="1"/>
  <c r="S227" i="4"/>
  <c r="D228" i="4"/>
  <c r="N227" i="4"/>
  <c r="D281" i="9"/>
  <c r="S294" i="9"/>
  <c r="U217" i="4"/>
  <c r="P217" i="4"/>
  <c r="F218" i="4"/>
  <c r="F273" i="9"/>
  <c r="U286" i="9"/>
  <c r="D335" i="9"/>
  <c r="S334" i="9"/>
  <c r="X334" i="9" s="1"/>
  <c r="N334" i="9"/>
  <c r="E54" i="6"/>
  <c r="J54" i="6" s="1"/>
  <c r="L54" i="6" s="1"/>
  <c r="S54" i="15"/>
  <c r="G54" i="16"/>
  <c r="Z54" i="15"/>
  <c r="O54" i="16" s="1"/>
  <c r="Q54" i="16" s="1"/>
  <c r="U290" i="7"/>
  <c r="D289" i="7"/>
  <c r="R302" i="7"/>
  <c r="C337" i="4"/>
  <c r="R336" i="4"/>
  <c r="M336" i="4"/>
  <c r="O225" i="4"/>
  <c r="E226" i="4"/>
  <c r="T225" i="4"/>
  <c r="T33" i="5" l="1"/>
  <c r="J33" i="6" s="1"/>
  <c r="L33" i="6" s="1"/>
  <c r="E34" i="5"/>
  <c r="O33" i="5"/>
  <c r="G292" i="7"/>
  <c r="T291" i="7"/>
  <c r="Q303" i="7"/>
  <c r="Y303" i="7" s="1"/>
  <c r="AB303" i="7" s="1"/>
  <c r="N228" i="4"/>
  <c r="S228" i="4"/>
  <c r="D229" i="4"/>
  <c r="C290" i="7"/>
  <c r="E304" i="9"/>
  <c r="T317" i="9"/>
  <c r="Y318" i="9"/>
  <c r="X318" i="9"/>
  <c r="E56" i="6"/>
  <c r="J56" i="6" s="1"/>
  <c r="L56" i="6" s="1"/>
  <c r="Z56" i="15"/>
  <c r="O56" i="16" s="1"/>
  <c r="Q56" i="16" s="1"/>
  <c r="S56" i="15"/>
  <c r="G56" i="16"/>
  <c r="F272" i="9"/>
  <c r="P273" i="9"/>
  <c r="U285" i="9"/>
  <c r="S335" i="9"/>
  <c r="X335" i="9" s="1"/>
  <c r="D336" i="9"/>
  <c r="N335" i="9"/>
  <c r="F219" i="4"/>
  <c r="P218" i="4"/>
  <c r="U218" i="4"/>
  <c r="D280" i="9"/>
  <c r="S293" i="9"/>
  <c r="Z302" i="7"/>
  <c r="AC302" i="7" s="1"/>
  <c r="U289" i="7"/>
  <c r="D288" i="7"/>
  <c r="R301" i="7"/>
  <c r="T226" i="4"/>
  <c r="O226" i="4"/>
  <c r="E227" i="4"/>
  <c r="M337" i="4"/>
  <c r="R337" i="4"/>
  <c r="C338" i="4"/>
  <c r="Y317" i="9" l="1"/>
  <c r="X317" i="9"/>
  <c r="E303" i="9"/>
  <c r="C289" i="7"/>
  <c r="T316" i="9"/>
  <c r="G291" i="7"/>
  <c r="Q302" i="7"/>
  <c r="T290" i="7"/>
  <c r="N229" i="4"/>
  <c r="D230" i="4"/>
  <c r="S229" i="4"/>
  <c r="O34" i="5"/>
  <c r="E35" i="5"/>
  <c r="T34" i="5"/>
  <c r="J34" i="6" s="1"/>
  <c r="L34" i="6" s="1"/>
  <c r="U219" i="4"/>
  <c r="P219" i="4"/>
  <c r="F220" i="4"/>
  <c r="Z301" i="7"/>
  <c r="AC301" i="7" s="1"/>
  <c r="D279" i="9"/>
  <c r="S292" i="9"/>
  <c r="D337" i="9"/>
  <c r="N336" i="9"/>
  <c r="S336" i="9"/>
  <c r="X336" i="9" s="1"/>
  <c r="F271" i="9"/>
  <c r="P284" i="9"/>
  <c r="U284" i="9"/>
  <c r="U364" i="9" s="1"/>
  <c r="P283" i="9"/>
  <c r="P282" i="9"/>
  <c r="P281" i="9"/>
  <c r="P280" i="9"/>
  <c r="P279" i="9"/>
  <c r="P278" i="9"/>
  <c r="P277" i="9"/>
  <c r="P276" i="9"/>
  <c r="P275" i="9"/>
  <c r="P274" i="9"/>
  <c r="U288" i="7"/>
  <c r="D287" i="7"/>
  <c r="R300" i="7"/>
  <c r="O227" i="4"/>
  <c r="T227" i="4"/>
  <c r="E228" i="4"/>
  <c r="C339" i="4"/>
  <c r="R338" i="4"/>
  <c r="M338" i="4"/>
  <c r="Y316" i="9" l="1"/>
  <c r="X316" i="9"/>
  <c r="S230" i="4"/>
  <c r="D231" i="4"/>
  <c r="N230" i="4"/>
  <c r="T289" i="7"/>
  <c r="Q301" i="7"/>
  <c r="Y301" i="7" s="1"/>
  <c r="AB301" i="7" s="1"/>
  <c r="C288" i="7"/>
  <c r="E302" i="9"/>
  <c r="T315" i="9"/>
  <c r="O35" i="5"/>
  <c r="T35" i="5"/>
  <c r="J35" i="6" s="1"/>
  <c r="L35" i="6" s="1"/>
  <c r="E36" i="5"/>
  <c r="G290" i="7"/>
  <c r="Y302" i="7"/>
  <c r="AB302" i="7" s="1"/>
  <c r="Z300" i="7"/>
  <c r="AC300" i="7" s="1"/>
  <c r="F270" i="9"/>
  <c r="U283" i="9"/>
  <c r="D338" i="9"/>
  <c r="N337" i="9"/>
  <c r="S337" i="9"/>
  <c r="X337" i="9" s="1"/>
  <c r="D278" i="9"/>
  <c r="S291" i="9"/>
  <c r="P220" i="4"/>
  <c r="U220" i="4"/>
  <c r="F221" i="4"/>
  <c r="U287" i="7"/>
  <c r="D286" i="7"/>
  <c r="R299" i="7"/>
  <c r="M339" i="4"/>
  <c r="C340" i="4"/>
  <c r="R339" i="4"/>
  <c r="O228" i="4"/>
  <c r="T228" i="4"/>
  <c r="E229" i="4"/>
  <c r="T36" i="5" l="1"/>
  <c r="J36" i="6" s="1"/>
  <c r="L36" i="6" s="1"/>
  <c r="E37" i="5"/>
  <c r="O36" i="5"/>
  <c r="S231" i="4"/>
  <c r="D232" i="4"/>
  <c r="N231" i="4"/>
  <c r="Y315" i="9"/>
  <c r="X315" i="9"/>
  <c r="C287" i="7"/>
  <c r="E301" i="9"/>
  <c r="T314" i="9"/>
  <c r="G289" i="7"/>
  <c r="T288" i="7"/>
  <c r="Q300" i="7"/>
  <c r="Z299" i="7"/>
  <c r="AC299" i="7" s="1"/>
  <c r="P221" i="4"/>
  <c r="U221" i="4"/>
  <c r="F222" i="4"/>
  <c r="D339" i="9"/>
  <c r="N338" i="9"/>
  <c r="S338" i="9"/>
  <c r="X338" i="9" s="1"/>
  <c r="F269" i="9"/>
  <c r="U282" i="9"/>
  <c r="D277" i="9"/>
  <c r="S290" i="9"/>
  <c r="U286" i="7"/>
  <c r="D285" i="7"/>
  <c r="R298" i="7"/>
  <c r="E230" i="4"/>
  <c r="T229" i="4"/>
  <c r="O229" i="4"/>
  <c r="M340" i="4"/>
  <c r="R340" i="4"/>
  <c r="C341" i="4"/>
  <c r="Y300" i="7" l="1"/>
  <c r="AB300" i="7" s="1"/>
  <c r="S232" i="4"/>
  <c r="N232" i="4"/>
  <c r="D233" i="4"/>
  <c r="Y314" i="9"/>
  <c r="X314" i="9"/>
  <c r="T313" i="9"/>
  <c r="E300" i="9"/>
  <c r="C286" i="7"/>
  <c r="E38" i="5"/>
  <c r="O37" i="5"/>
  <c r="T37" i="5"/>
  <c r="J37" i="6" s="1"/>
  <c r="L37" i="6" s="1"/>
  <c r="G288" i="7"/>
  <c r="Q299" i="7"/>
  <c r="T287" i="7"/>
  <c r="G287" i="7"/>
  <c r="D340" i="9"/>
  <c r="N339" i="9"/>
  <c r="S339" i="9"/>
  <c r="X339" i="9" s="1"/>
  <c r="F268" i="9"/>
  <c r="U281" i="9"/>
  <c r="D276" i="9"/>
  <c r="S289" i="9"/>
  <c r="Z298" i="7"/>
  <c r="AC298" i="7" s="1"/>
  <c r="F223" i="4"/>
  <c r="U222" i="4"/>
  <c r="P222" i="4"/>
  <c r="U285" i="7"/>
  <c r="D284" i="7"/>
  <c r="R297" i="7"/>
  <c r="E231" i="4"/>
  <c r="T230" i="4"/>
  <c r="O230" i="4"/>
  <c r="C342" i="4"/>
  <c r="M341" i="4"/>
  <c r="R341" i="4"/>
  <c r="Y313" i="9" l="1"/>
  <c r="X313" i="9"/>
  <c r="D234" i="4"/>
  <c r="N233" i="4"/>
  <c r="S233" i="4"/>
  <c r="E39" i="5"/>
  <c r="T38" i="5"/>
  <c r="J38" i="6" s="1"/>
  <c r="L38" i="6" s="1"/>
  <c r="O38" i="5"/>
  <c r="T286" i="7"/>
  <c r="Q298" i="7"/>
  <c r="Y299" i="7"/>
  <c r="AB299" i="7" s="1"/>
  <c r="E299" i="9"/>
  <c r="C285" i="7"/>
  <c r="T312" i="9"/>
  <c r="Z297" i="7"/>
  <c r="AC297" i="7" s="1"/>
  <c r="P223" i="4"/>
  <c r="F224" i="4"/>
  <c r="U223" i="4"/>
  <c r="D275" i="9"/>
  <c r="S288" i="9"/>
  <c r="F267" i="9"/>
  <c r="U280" i="9"/>
  <c r="D341" i="9"/>
  <c r="N340" i="9"/>
  <c r="S340" i="9"/>
  <c r="X340" i="9" s="1"/>
  <c r="U284" i="7"/>
  <c r="D283" i="7"/>
  <c r="R296" i="7"/>
  <c r="R342" i="4"/>
  <c r="C343" i="4"/>
  <c r="M342" i="4"/>
  <c r="E232" i="4"/>
  <c r="O231" i="4"/>
  <c r="T231" i="4"/>
  <c r="T311" i="9" l="1"/>
  <c r="C284" i="7"/>
  <c r="E298" i="9"/>
  <c r="Y312" i="9"/>
  <c r="X312" i="9"/>
  <c r="Q297" i="7"/>
  <c r="Y297" i="7" s="1"/>
  <c r="AB297" i="7" s="1"/>
  <c r="T285" i="7"/>
  <c r="G286" i="7"/>
  <c r="Y298" i="7"/>
  <c r="AB298" i="7" s="1"/>
  <c r="O39" i="5"/>
  <c r="T39" i="5"/>
  <c r="J39" i="6" s="1"/>
  <c r="L39" i="6" s="1"/>
  <c r="E40" i="5"/>
  <c r="S234" i="4"/>
  <c r="D235" i="4"/>
  <c r="N234" i="4"/>
  <c r="F266" i="9"/>
  <c r="U279" i="9"/>
  <c r="D274" i="9"/>
  <c r="S287" i="9"/>
  <c r="Z296" i="7"/>
  <c r="AC296" i="7" s="1"/>
  <c r="S341" i="9"/>
  <c r="X341" i="9" s="1"/>
  <c r="D342" i="9"/>
  <c r="N341" i="9"/>
  <c r="U224" i="4"/>
  <c r="P224" i="4"/>
  <c r="F225" i="4"/>
  <c r="U283" i="7"/>
  <c r="D282" i="7"/>
  <c r="R295" i="7"/>
  <c r="T232" i="4"/>
  <c r="E233" i="4"/>
  <c r="O232" i="4"/>
  <c r="M343" i="4"/>
  <c r="R343" i="4"/>
  <c r="C344" i="4"/>
  <c r="N235" i="4" l="1"/>
  <c r="D236" i="4"/>
  <c r="S235" i="4"/>
  <c r="E297" i="9"/>
  <c r="T310" i="9"/>
  <c r="C283" i="7"/>
  <c r="M282" i="7"/>
  <c r="T284" i="7"/>
  <c r="Q296" i="7"/>
  <c r="Y296" i="7" s="1"/>
  <c r="AB296" i="7" s="1"/>
  <c r="Y311" i="9"/>
  <c r="X311" i="9"/>
  <c r="O40" i="5"/>
  <c r="T40" i="5"/>
  <c r="J40" i="6" s="1"/>
  <c r="L40" i="6" s="1"/>
  <c r="E41" i="5"/>
  <c r="G285" i="7"/>
  <c r="F226" i="4"/>
  <c r="P225" i="4"/>
  <c r="U225" i="4"/>
  <c r="D273" i="9"/>
  <c r="S286" i="9"/>
  <c r="F265" i="9"/>
  <c r="U278" i="9"/>
  <c r="Z295" i="7"/>
  <c r="AC295" i="7" s="1"/>
  <c r="S342" i="9"/>
  <c r="X342" i="9" s="1"/>
  <c r="D343" i="9"/>
  <c r="N342" i="9"/>
  <c r="U282" i="7"/>
  <c r="D281" i="7"/>
  <c r="R294" i="7"/>
  <c r="C345" i="4"/>
  <c r="M344" i="4"/>
  <c r="R344" i="4"/>
  <c r="O233" i="4"/>
  <c r="E234" i="4"/>
  <c r="T233" i="4"/>
  <c r="G284" i="7" l="1"/>
  <c r="T283" i="7"/>
  <c r="Q295" i="7"/>
  <c r="Y295" i="7" s="1"/>
  <c r="AB295" i="7" s="1"/>
  <c r="X310" i="9"/>
  <c r="Y310" i="9"/>
  <c r="M293" i="7"/>
  <c r="M292" i="7"/>
  <c r="M291" i="7"/>
  <c r="M290" i="7"/>
  <c r="M289" i="7"/>
  <c r="M288" i="7"/>
  <c r="M287" i="7"/>
  <c r="M286" i="7"/>
  <c r="M285" i="7"/>
  <c r="M284" i="7"/>
  <c r="M283" i="7"/>
  <c r="C282" i="7"/>
  <c r="E296" i="9"/>
  <c r="T309" i="9"/>
  <c r="O41" i="5"/>
  <c r="T41" i="5"/>
  <c r="J41" i="6" s="1"/>
  <c r="L41" i="6" s="1"/>
  <c r="E42" i="5"/>
  <c r="D237" i="4"/>
  <c r="S236" i="4"/>
  <c r="N236" i="4"/>
  <c r="F264" i="9"/>
  <c r="U277" i="9"/>
  <c r="D272" i="9"/>
  <c r="S285" i="9"/>
  <c r="Z294" i="7"/>
  <c r="AC294" i="7" s="1"/>
  <c r="S343" i="9"/>
  <c r="X343" i="9" s="1"/>
  <c r="D344" i="9"/>
  <c r="N343" i="9"/>
  <c r="F227" i="4"/>
  <c r="U226" i="4"/>
  <c r="P226" i="4"/>
  <c r="U281" i="7"/>
  <c r="D280" i="7"/>
  <c r="R293" i="7"/>
  <c r="O234" i="4"/>
  <c r="T234" i="4"/>
  <c r="E235" i="4"/>
  <c r="M345" i="4"/>
  <c r="C346" i="4"/>
  <c r="R345" i="4"/>
  <c r="O42" i="5" l="1"/>
  <c r="E43" i="5"/>
  <c r="T42" i="5"/>
  <c r="J42" i="6" s="1"/>
  <c r="L42" i="6" s="1"/>
  <c r="Y309" i="9"/>
  <c r="X309" i="9"/>
  <c r="O304" i="9"/>
  <c r="O297" i="9"/>
  <c r="O299" i="9"/>
  <c r="O306" i="9"/>
  <c r="E295" i="9"/>
  <c r="O303" i="9"/>
  <c r="C281" i="7"/>
  <c r="O302" i="9"/>
  <c r="O308" i="9"/>
  <c r="O301" i="9"/>
  <c r="T308" i="9"/>
  <c r="O300" i="9"/>
  <c r="O307" i="9"/>
  <c r="O305" i="9"/>
  <c r="O298" i="9"/>
  <c r="L282" i="7"/>
  <c r="Q294" i="7"/>
  <c r="Y294" i="7" s="1"/>
  <c r="AB294" i="7" s="1"/>
  <c r="T282" i="7"/>
  <c r="G283" i="7"/>
  <c r="N237" i="4"/>
  <c r="S237" i="4"/>
  <c r="D238" i="4"/>
  <c r="D271" i="9"/>
  <c r="N284" i="9"/>
  <c r="S284" i="9"/>
  <c r="N283" i="9"/>
  <c r="N282" i="9"/>
  <c r="N281" i="9"/>
  <c r="N280" i="9"/>
  <c r="N279" i="9"/>
  <c r="N278" i="9"/>
  <c r="N277" i="9"/>
  <c r="N276" i="9"/>
  <c r="N275" i="9"/>
  <c r="N274" i="9"/>
  <c r="F263" i="9"/>
  <c r="U276" i="9"/>
  <c r="N344" i="9"/>
  <c r="D345" i="9"/>
  <c r="S344" i="9"/>
  <c r="X344" i="9" s="1"/>
  <c r="F228" i="4"/>
  <c r="P227" i="4"/>
  <c r="U227" i="4"/>
  <c r="Z293" i="7"/>
  <c r="AC293" i="7" s="1"/>
  <c r="N273" i="9"/>
  <c r="U280" i="7"/>
  <c r="D279" i="7"/>
  <c r="R292" i="7"/>
  <c r="O235" i="4"/>
  <c r="E236" i="4"/>
  <c r="T235" i="4"/>
  <c r="C347" i="4"/>
  <c r="R346" i="4"/>
  <c r="M346" i="4"/>
  <c r="G282" i="7" l="1"/>
  <c r="L293" i="7"/>
  <c r="L292" i="7"/>
  <c r="L291" i="7"/>
  <c r="L290" i="7"/>
  <c r="L289" i="7"/>
  <c r="L288" i="7"/>
  <c r="L287" i="7"/>
  <c r="L286" i="7"/>
  <c r="L285" i="7"/>
  <c r="L284" i="7"/>
  <c r="L283" i="7"/>
  <c r="Q293" i="7"/>
  <c r="Y293" i="7" s="1"/>
  <c r="AB293" i="7" s="1"/>
  <c r="T281" i="7"/>
  <c r="D239" i="4"/>
  <c r="N238" i="4"/>
  <c r="S238" i="4"/>
  <c r="T307" i="9"/>
  <c r="C280" i="7"/>
  <c r="E294" i="9"/>
  <c r="T43" i="5"/>
  <c r="J43" i="6" s="1"/>
  <c r="L43" i="6" s="1"/>
  <c r="E44" i="5"/>
  <c r="O43" i="5"/>
  <c r="X308" i="9"/>
  <c r="Y308" i="9"/>
  <c r="T366" i="9"/>
  <c r="S345" i="9"/>
  <c r="X345" i="9" s="1"/>
  <c r="D346" i="9"/>
  <c r="N345" i="9"/>
  <c r="S364" i="9"/>
  <c r="D270" i="9"/>
  <c r="S283" i="9"/>
  <c r="P228" i="4"/>
  <c r="F229" i="4"/>
  <c r="U228" i="4"/>
  <c r="F262" i="9"/>
  <c r="U275" i="9"/>
  <c r="Z292" i="7"/>
  <c r="AC292" i="7" s="1"/>
  <c r="U279" i="7"/>
  <c r="D278" i="7"/>
  <c r="R291" i="7"/>
  <c r="M347" i="4"/>
  <c r="C348" i="4"/>
  <c r="R347" i="4"/>
  <c r="O236" i="4"/>
  <c r="E237" i="4"/>
  <c r="T236" i="4"/>
  <c r="E45" i="5" l="1"/>
  <c r="O44" i="5"/>
  <c r="T44" i="5"/>
  <c r="J44" i="6" s="1"/>
  <c r="L44" i="6" s="1"/>
  <c r="G281" i="7"/>
  <c r="T280" i="7"/>
  <c r="Q292" i="7"/>
  <c r="C279" i="7"/>
  <c r="T306" i="9"/>
  <c r="E293" i="9"/>
  <c r="Y307" i="9"/>
  <c r="X307" i="9"/>
  <c r="S239" i="4"/>
  <c r="N239" i="4"/>
  <c r="D240" i="4"/>
  <c r="D269" i="9"/>
  <c r="S282" i="9"/>
  <c r="D347" i="9"/>
  <c r="S346" i="9"/>
  <c r="X346" i="9" s="1"/>
  <c r="N346" i="9"/>
  <c r="Z291" i="7"/>
  <c r="AC291" i="7" s="1"/>
  <c r="P229" i="4"/>
  <c r="U229" i="4"/>
  <c r="F230" i="4"/>
  <c r="F261" i="9"/>
  <c r="U274" i="9"/>
  <c r="U278" i="7"/>
  <c r="D277" i="7"/>
  <c r="R290" i="7"/>
  <c r="E238" i="4"/>
  <c r="O237" i="4"/>
  <c r="T237" i="4"/>
  <c r="C349" i="4"/>
  <c r="M348" i="4"/>
  <c r="R348" i="4"/>
  <c r="S240" i="4" l="1"/>
  <c r="D241" i="4"/>
  <c r="N240" i="4"/>
  <c r="Y292" i="7"/>
  <c r="AB292" i="7" s="1"/>
  <c r="Y306" i="9"/>
  <c r="X306" i="9"/>
  <c r="C278" i="7"/>
  <c r="T305" i="9"/>
  <c r="E292" i="9"/>
  <c r="T279" i="7"/>
  <c r="G280" i="7"/>
  <c r="Q291" i="7"/>
  <c r="Y291" i="7" s="1"/>
  <c r="AB291" i="7" s="1"/>
  <c r="E46" i="5"/>
  <c r="T45" i="5"/>
  <c r="J45" i="6" s="1"/>
  <c r="L45" i="6" s="1"/>
  <c r="O45" i="5"/>
  <c r="F260" i="9"/>
  <c r="P261" i="9"/>
  <c r="U273" i="9"/>
  <c r="Z290" i="7"/>
  <c r="AC290" i="7" s="1"/>
  <c r="U230" i="4"/>
  <c r="P230" i="4"/>
  <c r="F231" i="4"/>
  <c r="S347" i="9"/>
  <c r="X347" i="9" s="1"/>
  <c r="N347" i="9"/>
  <c r="D348" i="9"/>
  <c r="D268" i="9"/>
  <c r="S281" i="9"/>
  <c r="U277" i="7"/>
  <c r="D276" i="7"/>
  <c r="R289" i="7"/>
  <c r="O238" i="4"/>
  <c r="T238" i="4"/>
  <c r="E239" i="4"/>
  <c r="M349" i="4"/>
  <c r="R349" i="4"/>
  <c r="C350" i="4"/>
  <c r="G279" i="7" l="1"/>
  <c r="Q290" i="7"/>
  <c r="Y290" i="7" s="1"/>
  <c r="AB290" i="7" s="1"/>
  <c r="T278" i="7"/>
  <c r="G278" i="7"/>
  <c r="E47" i="5"/>
  <c r="O46" i="5"/>
  <c r="T46" i="5"/>
  <c r="J46" i="6" s="1"/>
  <c r="L46" i="6" s="1"/>
  <c r="T304" i="9"/>
  <c r="E291" i="9"/>
  <c r="C277" i="7"/>
  <c r="S241" i="4"/>
  <c r="D242" i="4"/>
  <c r="N241" i="4"/>
  <c r="Y305" i="9"/>
  <c r="X305" i="9"/>
  <c r="P231" i="4"/>
  <c r="U231" i="4"/>
  <c r="F232" i="4"/>
  <c r="Z289" i="7"/>
  <c r="AC289" i="7" s="1"/>
  <c r="D267" i="9"/>
  <c r="S280" i="9"/>
  <c r="D349" i="9"/>
  <c r="N348" i="9"/>
  <c r="S348" i="9"/>
  <c r="X348" i="9" s="1"/>
  <c r="F259" i="9"/>
  <c r="U272" i="9"/>
  <c r="U363" i="9" s="1"/>
  <c r="U370" i="9" s="1"/>
  <c r="P272" i="9"/>
  <c r="P271" i="9"/>
  <c r="P270" i="9"/>
  <c r="P269" i="9"/>
  <c r="P268" i="9"/>
  <c r="P267" i="9"/>
  <c r="P266" i="9"/>
  <c r="P265" i="9"/>
  <c r="P264" i="9"/>
  <c r="P263" i="9"/>
  <c r="P262" i="9"/>
  <c r="U276" i="7"/>
  <c r="D275" i="7"/>
  <c r="R288" i="7"/>
  <c r="E240" i="4"/>
  <c r="T239" i="4"/>
  <c r="O239" i="4"/>
  <c r="M350" i="4"/>
  <c r="R350" i="4"/>
  <c r="C351" i="4"/>
  <c r="E48" i="5" l="1"/>
  <c r="O47" i="5"/>
  <c r="T47" i="5"/>
  <c r="J47" i="6" s="1"/>
  <c r="L47" i="6" s="1"/>
  <c r="S242" i="4"/>
  <c r="D243" i="4"/>
  <c r="N242" i="4"/>
  <c r="T277" i="7"/>
  <c r="Q289" i="7"/>
  <c r="E290" i="9"/>
  <c r="C276" i="7"/>
  <c r="T303" i="9"/>
  <c r="Y304" i="9"/>
  <c r="X304" i="9"/>
  <c r="Z288" i="7"/>
  <c r="AC288" i="7" s="1"/>
  <c r="F258" i="9"/>
  <c r="U271" i="9"/>
  <c r="F233" i="4"/>
  <c r="U232" i="4"/>
  <c r="P232" i="4"/>
  <c r="D350" i="9"/>
  <c r="N349" i="9"/>
  <c r="S349" i="9"/>
  <c r="X349" i="9" s="1"/>
  <c r="D266" i="9"/>
  <c r="S279" i="9"/>
  <c r="U275" i="7"/>
  <c r="D274" i="7"/>
  <c r="R287" i="7"/>
  <c r="C352" i="4"/>
  <c r="M351" i="4"/>
  <c r="R351" i="4"/>
  <c r="O240" i="4"/>
  <c r="E241" i="4"/>
  <c r="T240" i="4"/>
  <c r="X303" i="9" l="1"/>
  <c r="Y303" i="9"/>
  <c r="N243" i="4"/>
  <c r="S243" i="4"/>
  <c r="D244" i="4"/>
  <c r="G277" i="7"/>
  <c r="T276" i="7"/>
  <c r="Q288" i="7"/>
  <c r="Y288" i="7" s="1"/>
  <c r="AB288" i="7" s="1"/>
  <c r="E289" i="9"/>
  <c r="C275" i="7"/>
  <c r="T302" i="9"/>
  <c r="O48" i="5"/>
  <c r="T48" i="5"/>
  <c r="J48" i="6" s="1"/>
  <c r="L48" i="6" s="1"/>
  <c r="E49" i="5"/>
  <c r="Y289" i="7"/>
  <c r="AB289" i="7" s="1"/>
  <c r="D265" i="9"/>
  <c r="S278" i="9"/>
  <c r="P233" i="4"/>
  <c r="U233" i="4"/>
  <c r="F234" i="4"/>
  <c r="Z287" i="7"/>
  <c r="AC287" i="7" s="1"/>
  <c r="D351" i="9"/>
  <c r="S350" i="9"/>
  <c r="X350" i="9" s="1"/>
  <c r="N350" i="9"/>
  <c r="F257" i="9"/>
  <c r="U270" i="9"/>
  <c r="U274" i="7"/>
  <c r="D273" i="7"/>
  <c r="R286" i="7"/>
  <c r="E242" i="4"/>
  <c r="O241" i="4"/>
  <c r="T241" i="4"/>
  <c r="M352" i="4"/>
  <c r="R352" i="4"/>
  <c r="C353" i="4"/>
  <c r="O49" i="5" l="1"/>
  <c r="T49" i="5"/>
  <c r="J49" i="6" s="1"/>
  <c r="L49" i="6" s="1"/>
  <c r="E50" i="5"/>
  <c r="X302" i="9"/>
  <c r="Y302" i="9"/>
  <c r="D245" i="4"/>
  <c r="N244" i="4"/>
  <c r="S244" i="4"/>
  <c r="T275" i="7"/>
  <c r="Q287" i="7"/>
  <c r="Y287" i="7" s="1"/>
  <c r="AB287" i="7" s="1"/>
  <c r="G276" i="7"/>
  <c r="T301" i="9"/>
  <c r="E288" i="9"/>
  <c r="C274" i="7"/>
  <c r="D352" i="9"/>
  <c r="N351" i="9"/>
  <c r="S351" i="9"/>
  <c r="X351" i="9" s="1"/>
  <c r="U234" i="4"/>
  <c r="F235" i="4"/>
  <c r="P234" i="4"/>
  <c r="F256" i="9"/>
  <c r="U269" i="9"/>
  <c r="Z286" i="7"/>
  <c r="AC286" i="7" s="1"/>
  <c r="D264" i="9"/>
  <c r="S277" i="9"/>
  <c r="U273" i="7"/>
  <c r="D272" i="7"/>
  <c r="R285" i="7"/>
  <c r="C354" i="4"/>
  <c r="C355" i="4" s="1"/>
  <c r="R353" i="4"/>
  <c r="M353" i="4"/>
  <c r="T242" i="4"/>
  <c r="E243" i="4"/>
  <c r="O242" i="4"/>
  <c r="G275" i="7" l="1"/>
  <c r="T274" i="7"/>
  <c r="Q286" i="7"/>
  <c r="Y286" i="7" s="1"/>
  <c r="AB286" i="7" s="1"/>
  <c r="E287" i="9"/>
  <c r="C273" i="7"/>
  <c r="T300" i="9"/>
  <c r="T50" i="5"/>
  <c r="J50" i="6" s="1"/>
  <c r="L50" i="6" s="1"/>
  <c r="E51" i="5"/>
  <c r="O50" i="5"/>
  <c r="Y301" i="9"/>
  <c r="X301" i="9"/>
  <c r="D246" i="4"/>
  <c r="S245" i="4"/>
  <c r="N245" i="4"/>
  <c r="C356" i="4"/>
  <c r="M355" i="4"/>
  <c r="R355" i="4"/>
  <c r="Z285" i="7"/>
  <c r="AC285" i="7" s="1"/>
  <c r="F236" i="4"/>
  <c r="U235" i="4"/>
  <c r="P235" i="4"/>
  <c r="D353" i="9"/>
  <c r="N352" i="9"/>
  <c r="S352" i="9"/>
  <c r="X352" i="9" s="1"/>
  <c r="D263" i="9"/>
  <c r="S276" i="9"/>
  <c r="F255" i="9"/>
  <c r="U268" i="9"/>
  <c r="U272" i="7"/>
  <c r="D271" i="7"/>
  <c r="R284" i="7"/>
  <c r="M354" i="4"/>
  <c r="R354" i="4"/>
  <c r="O243" i="4"/>
  <c r="T243" i="4"/>
  <c r="E244" i="4"/>
  <c r="Y300" i="9" l="1"/>
  <c r="X300" i="9"/>
  <c r="N246" i="4"/>
  <c r="D247" i="4"/>
  <c r="S246" i="4"/>
  <c r="T299" i="9"/>
  <c r="C272" i="7"/>
  <c r="E286" i="9"/>
  <c r="G274" i="7"/>
  <c r="T273" i="7"/>
  <c r="Q285" i="7"/>
  <c r="Y285" i="7" s="1"/>
  <c r="AB285" i="7" s="1"/>
  <c r="E52" i="5"/>
  <c r="T51" i="5"/>
  <c r="J51" i="6" s="1"/>
  <c r="L51" i="6" s="1"/>
  <c r="O51" i="5"/>
  <c r="Z284" i="7"/>
  <c r="AC284" i="7" s="1"/>
  <c r="F237" i="4"/>
  <c r="U236" i="4"/>
  <c r="P236" i="4"/>
  <c r="D354" i="9"/>
  <c r="N353" i="9"/>
  <c r="S353" i="9"/>
  <c r="X353" i="9" s="1"/>
  <c r="D262" i="9"/>
  <c r="S275" i="9"/>
  <c r="F254" i="9"/>
  <c r="U267" i="9"/>
  <c r="R356" i="4"/>
  <c r="M356" i="4"/>
  <c r="U271" i="7"/>
  <c r="D270" i="7"/>
  <c r="R283" i="7"/>
  <c r="O244" i="4"/>
  <c r="E245" i="4"/>
  <c r="T244" i="4"/>
  <c r="E285" i="9" l="1"/>
  <c r="C271" i="7"/>
  <c r="T298" i="9"/>
  <c r="X299" i="9"/>
  <c r="Y299" i="9"/>
  <c r="N247" i="4"/>
  <c r="S247" i="4"/>
  <c r="D248" i="4"/>
  <c r="O52" i="5"/>
  <c r="E53" i="5"/>
  <c r="T52" i="5"/>
  <c r="J52" i="6" s="1"/>
  <c r="L52" i="6" s="1"/>
  <c r="G273" i="7"/>
  <c r="Q284" i="7"/>
  <c r="T272" i="7"/>
  <c r="M270" i="7"/>
  <c r="F253" i="9"/>
  <c r="U266" i="9"/>
  <c r="D261" i="9"/>
  <c r="S274" i="9"/>
  <c r="D355" i="9"/>
  <c r="S354" i="9"/>
  <c r="X354" i="9" s="1"/>
  <c r="N354" i="9"/>
  <c r="P237" i="4"/>
  <c r="U237" i="4"/>
  <c r="F238" i="4"/>
  <c r="Z283" i="7"/>
  <c r="AC283" i="7" s="1"/>
  <c r="U270" i="7"/>
  <c r="D269" i="7"/>
  <c r="R282" i="7"/>
  <c r="T245" i="4"/>
  <c r="E246" i="4"/>
  <c r="O245" i="4"/>
  <c r="S248" i="4" l="1"/>
  <c r="D249" i="4"/>
  <c r="N248" i="4"/>
  <c r="Y284" i="7"/>
  <c r="AB284" i="7" s="1"/>
  <c r="Y298" i="9"/>
  <c r="X298" i="9"/>
  <c r="M281" i="7"/>
  <c r="M280" i="7"/>
  <c r="M279" i="7"/>
  <c r="M278" i="7"/>
  <c r="M277" i="7"/>
  <c r="M276" i="7"/>
  <c r="M275" i="7"/>
  <c r="M274" i="7"/>
  <c r="M273" i="7"/>
  <c r="M272" i="7"/>
  <c r="M271" i="7"/>
  <c r="E54" i="5"/>
  <c r="O53" i="5"/>
  <c r="T53" i="5"/>
  <c r="T271" i="7"/>
  <c r="Q283" i="7"/>
  <c r="Y283" i="7" s="1"/>
  <c r="AB283" i="7" s="1"/>
  <c r="G272" i="7"/>
  <c r="C270" i="7"/>
  <c r="E284" i="9"/>
  <c r="T297" i="9"/>
  <c r="S355" i="9"/>
  <c r="X355" i="9" s="1"/>
  <c r="D356" i="9"/>
  <c r="N355" i="9"/>
  <c r="Z282" i="7"/>
  <c r="AC282" i="7" s="1"/>
  <c r="F252" i="9"/>
  <c r="U265" i="9"/>
  <c r="F239" i="4"/>
  <c r="P238" i="4"/>
  <c r="U238" i="4"/>
  <c r="D260" i="9"/>
  <c r="N261" i="9"/>
  <c r="S273" i="9"/>
  <c r="U269" i="7"/>
  <c r="D268" i="7"/>
  <c r="R281" i="7"/>
  <c r="O246" i="4"/>
  <c r="E247" i="4"/>
  <c r="T246" i="4"/>
  <c r="X297" i="9" l="1"/>
  <c r="Y297" i="9"/>
  <c r="O292" i="9"/>
  <c r="C269" i="7"/>
  <c r="O291" i="9"/>
  <c r="E283" i="9"/>
  <c r="O290" i="9"/>
  <c r="O289" i="9"/>
  <c r="O296" i="9"/>
  <c r="O285" i="9"/>
  <c r="T296" i="9"/>
  <c r="O288" i="9"/>
  <c r="O286" i="9"/>
  <c r="O295" i="9"/>
  <c r="O287" i="9"/>
  <c r="O294" i="9"/>
  <c r="O293" i="9"/>
  <c r="O54" i="5"/>
  <c r="T54" i="5"/>
  <c r="E55" i="5"/>
  <c r="L270" i="7"/>
  <c r="T270" i="7"/>
  <c r="Q282" i="7"/>
  <c r="G271" i="7"/>
  <c r="D250" i="4"/>
  <c r="S249" i="4"/>
  <c r="N249" i="4"/>
  <c r="Z281" i="7"/>
  <c r="AC281" i="7" s="1"/>
  <c r="D259" i="9"/>
  <c r="N272" i="9"/>
  <c r="S272" i="9"/>
  <c r="N271" i="9"/>
  <c r="N270" i="9"/>
  <c r="N269" i="9"/>
  <c r="N268" i="9"/>
  <c r="N267" i="9"/>
  <c r="N266" i="9"/>
  <c r="N265" i="9"/>
  <c r="N264" i="9"/>
  <c r="N263" i="9"/>
  <c r="N262" i="9"/>
  <c r="U239" i="4"/>
  <c r="F240" i="4"/>
  <c r="P239" i="4"/>
  <c r="F251" i="9"/>
  <c r="U264" i="9"/>
  <c r="N356" i="9"/>
  <c r="S356" i="9"/>
  <c r="X356" i="9" s="1"/>
  <c r="U268" i="7"/>
  <c r="D267" i="7"/>
  <c r="R280" i="7"/>
  <c r="O247" i="4"/>
  <c r="E248" i="4"/>
  <c r="T247" i="4"/>
  <c r="Y282" i="7" l="1"/>
  <c r="AB282" i="7" s="1"/>
  <c r="E282" i="9"/>
  <c r="T295" i="9"/>
  <c r="C268" i="7"/>
  <c r="E56" i="5"/>
  <c r="O55" i="5"/>
  <c r="T55" i="5"/>
  <c r="G270" i="7"/>
  <c r="L281" i="7"/>
  <c r="L280" i="7"/>
  <c r="L279" i="7"/>
  <c r="L278" i="7"/>
  <c r="L277" i="7"/>
  <c r="L276" i="7"/>
  <c r="L275" i="7"/>
  <c r="L274" i="7"/>
  <c r="L273" i="7"/>
  <c r="L272" i="7"/>
  <c r="T269" i="7"/>
  <c r="Q281" i="7"/>
  <c r="Y281" i="7" s="1"/>
  <c r="AB281" i="7" s="1"/>
  <c r="L271" i="7"/>
  <c r="T365" i="9"/>
  <c r="X296" i="9"/>
  <c r="Y296" i="9"/>
  <c r="N250" i="4"/>
  <c r="D251" i="4"/>
  <c r="S250" i="4"/>
  <c r="Z280" i="7"/>
  <c r="AC280" i="7" s="1"/>
  <c r="F250" i="9"/>
  <c r="U263" i="9"/>
  <c r="F241" i="4"/>
  <c r="U240" i="4"/>
  <c r="P240" i="4"/>
  <c r="S363" i="9"/>
  <c r="S370" i="9" s="1"/>
  <c r="D258" i="9"/>
  <c r="S271" i="9"/>
  <c r="U267" i="7"/>
  <c r="D266" i="7"/>
  <c r="R279" i="7"/>
  <c r="O248" i="4"/>
  <c r="E249" i="4"/>
  <c r="T248" i="4"/>
  <c r="O56" i="5" l="1"/>
  <c r="T56" i="5"/>
  <c r="G269" i="7"/>
  <c r="T268" i="7"/>
  <c r="Q280" i="7"/>
  <c r="Y280" i="7" s="1"/>
  <c r="AB280" i="7" s="1"/>
  <c r="N251" i="4"/>
  <c r="S251" i="4"/>
  <c r="D252" i="4"/>
  <c r="Y295" i="9"/>
  <c r="X295" i="9"/>
  <c r="C267" i="7"/>
  <c r="E281" i="9"/>
  <c r="T294" i="9"/>
  <c r="D257" i="9"/>
  <c r="S270" i="9"/>
  <c r="F242" i="4"/>
  <c r="U241" i="4"/>
  <c r="P241" i="4"/>
  <c r="Z279" i="7"/>
  <c r="AC279" i="7" s="1"/>
  <c r="F249" i="9"/>
  <c r="U262" i="9"/>
  <c r="U266" i="7"/>
  <c r="D265" i="7"/>
  <c r="R278" i="7"/>
  <c r="O249" i="4"/>
  <c r="E250" i="4"/>
  <c r="T249" i="4"/>
  <c r="X294" i="9" l="1"/>
  <c r="Y294" i="9"/>
  <c r="T267" i="7"/>
  <c r="Q279" i="7"/>
  <c r="G268" i="7"/>
  <c r="E280" i="9"/>
  <c r="C266" i="7"/>
  <c r="T293" i="9"/>
  <c r="S252" i="4"/>
  <c r="D253" i="4"/>
  <c r="N252" i="4"/>
  <c r="Z278" i="7"/>
  <c r="AC278" i="7" s="1"/>
  <c r="F243" i="4"/>
  <c r="U242" i="4"/>
  <c r="P242" i="4"/>
  <c r="F248" i="9"/>
  <c r="P249" i="9" s="1"/>
  <c r="U261" i="9"/>
  <c r="D256" i="9"/>
  <c r="S269" i="9"/>
  <c r="U265" i="7"/>
  <c r="D264" i="7"/>
  <c r="R277" i="7"/>
  <c r="T250" i="4"/>
  <c r="E251" i="4"/>
  <c r="O250" i="4"/>
  <c r="C265" i="7" l="1"/>
  <c r="E279" i="9"/>
  <c r="T292" i="9"/>
  <c r="Y279" i="7"/>
  <c r="AB279" i="7" s="1"/>
  <c r="N253" i="4"/>
  <c r="D254" i="4"/>
  <c r="S253" i="4"/>
  <c r="Y293" i="9"/>
  <c r="X293" i="9"/>
  <c r="G267" i="7"/>
  <c r="Q278" i="7"/>
  <c r="T266" i="7"/>
  <c r="Z277" i="7"/>
  <c r="AC277" i="7" s="1"/>
  <c r="D255" i="9"/>
  <c r="S268" i="9"/>
  <c r="F247" i="9"/>
  <c r="U260" i="9"/>
  <c r="U362" i="9" s="1"/>
  <c r="U369" i="9" s="1"/>
  <c r="P260" i="9"/>
  <c r="P259" i="9"/>
  <c r="P258" i="9"/>
  <c r="P257" i="9"/>
  <c r="P256" i="9"/>
  <c r="P255" i="9"/>
  <c r="P254" i="9"/>
  <c r="P253" i="9"/>
  <c r="P252" i="9"/>
  <c r="P251" i="9"/>
  <c r="P250" i="9"/>
  <c r="U243" i="4"/>
  <c r="P243" i="4"/>
  <c r="F244" i="4"/>
  <c r="U264" i="7"/>
  <c r="D263" i="7"/>
  <c r="R276" i="7"/>
  <c r="E252" i="4"/>
  <c r="T251" i="4"/>
  <c r="O251" i="4"/>
  <c r="N254" i="4" l="1"/>
  <c r="D255" i="4"/>
  <c r="S254" i="4"/>
  <c r="Y292" i="9"/>
  <c r="X292" i="9"/>
  <c r="Y278" i="7"/>
  <c r="AB278" i="7" s="1"/>
  <c r="T291" i="9"/>
  <c r="E278" i="9"/>
  <c r="C264" i="7"/>
  <c r="G266" i="7"/>
  <c r="T265" i="7"/>
  <c r="Q277" i="7"/>
  <c r="Y277" i="7" s="1"/>
  <c r="AB277" i="7" s="1"/>
  <c r="Z276" i="7"/>
  <c r="AC276" i="7" s="1"/>
  <c r="F246" i="9"/>
  <c r="U259" i="9"/>
  <c r="D254" i="9"/>
  <c r="S267" i="9"/>
  <c r="U244" i="4"/>
  <c r="P244" i="4"/>
  <c r="F245" i="4"/>
  <c r="U263" i="7"/>
  <c r="D262" i="7"/>
  <c r="R275" i="7"/>
  <c r="T252" i="4"/>
  <c r="E253" i="4"/>
  <c r="O252" i="4"/>
  <c r="C263" i="7" l="1"/>
  <c r="E277" i="9"/>
  <c r="T290" i="9"/>
  <c r="Y291" i="9"/>
  <c r="X291" i="9"/>
  <c r="D256" i="4"/>
  <c r="S255" i="4"/>
  <c r="N255" i="4"/>
  <c r="G265" i="7"/>
  <c r="T264" i="7"/>
  <c r="Q276" i="7"/>
  <c r="Y276" i="7" s="1"/>
  <c r="AB276" i="7" s="1"/>
  <c r="Z275" i="7"/>
  <c r="AC275" i="7" s="1"/>
  <c r="D253" i="9"/>
  <c r="S266" i="9"/>
  <c r="F245" i="9"/>
  <c r="U258" i="9"/>
  <c r="F246" i="4"/>
  <c r="U245" i="4"/>
  <c r="P245" i="4"/>
  <c r="U262" i="7"/>
  <c r="D261" i="7"/>
  <c r="R274" i="7"/>
  <c r="O253" i="4"/>
  <c r="E254" i="4"/>
  <c r="T253" i="4"/>
  <c r="N256" i="4" l="1"/>
  <c r="D257" i="4"/>
  <c r="S256" i="4"/>
  <c r="X290" i="9"/>
  <c r="Y290" i="9"/>
  <c r="C262" i="7"/>
  <c r="T289" i="9"/>
  <c r="E276" i="9"/>
  <c r="T263" i="7"/>
  <c r="Q275" i="7"/>
  <c r="G264" i="7"/>
  <c r="D252" i="9"/>
  <c r="S265" i="9"/>
  <c r="F244" i="9"/>
  <c r="U257" i="9"/>
  <c r="Z274" i="7"/>
  <c r="AC274" i="7" s="1"/>
  <c r="P246" i="4"/>
  <c r="U246" i="4"/>
  <c r="F247" i="4"/>
  <c r="U261" i="7"/>
  <c r="D260" i="7"/>
  <c r="R273" i="7"/>
  <c r="O254" i="4"/>
  <c r="T254" i="4"/>
  <c r="E255" i="4"/>
  <c r="T262" i="7" l="1"/>
  <c r="Q274" i="7"/>
  <c r="Y274" i="7" s="1"/>
  <c r="AB274" i="7" s="1"/>
  <c r="Y275" i="7"/>
  <c r="AB275" i="7" s="1"/>
  <c r="D258" i="4"/>
  <c r="S257" i="4"/>
  <c r="N257" i="4"/>
  <c r="T288" i="9"/>
  <c r="C261" i="7"/>
  <c r="G262" i="7" s="1"/>
  <c r="E275" i="9"/>
  <c r="Y289" i="9"/>
  <c r="X289" i="9"/>
  <c r="G263" i="7"/>
  <c r="F248" i="4"/>
  <c r="P247" i="4"/>
  <c r="U247" i="4"/>
  <c r="Z273" i="7"/>
  <c r="AC273" i="7" s="1"/>
  <c r="F243" i="9"/>
  <c r="U256" i="9"/>
  <c r="D251" i="9"/>
  <c r="S264" i="9"/>
  <c r="U260" i="7"/>
  <c r="D259" i="7"/>
  <c r="R272" i="7"/>
  <c r="T255" i="4"/>
  <c r="E256" i="4"/>
  <c r="O255" i="4"/>
  <c r="Y288" i="9" l="1"/>
  <c r="X288" i="9"/>
  <c r="S258" i="4"/>
  <c r="D259" i="4"/>
  <c r="N258" i="4"/>
  <c r="E274" i="9"/>
  <c r="C260" i="7"/>
  <c r="T287" i="9"/>
  <c r="T261" i="7"/>
  <c r="Q273" i="7"/>
  <c r="Y273" i="7" s="1"/>
  <c r="AB273" i="7" s="1"/>
  <c r="D250" i="9"/>
  <c r="S263" i="9"/>
  <c r="F242" i="9"/>
  <c r="U255" i="9"/>
  <c r="U248" i="4"/>
  <c r="F249" i="4"/>
  <c r="P248" i="4"/>
  <c r="Z272" i="7"/>
  <c r="AC272" i="7" s="1"/>
  <c r="U259" i="7"/>
  <c r="D258" i="7"/>
  <c r="R271" i="7"/>
  <c r="O256" i="4"/>
  <c r="T256" i="4"/>
  <c r="E257" i="4"/>
  <c r="Y287" i="9" l="1"/>
  <c r="X287" i="9"/>
  <c r="G261" i="7"/>
  <c r="T260" i="7"/>
  <c r="Q272" i="7"/>
  <c r="Y272" i="7" s="1"/>
  <c r="AB272" i="7" s="1"/>
  <c r="M258" i="7"/>
  <c r="T286" i="9"/>
  <c r="E273" i="9"/>
  <c r="C259" i="7"/>
  <c r="N259" i="4"/>
  <c r="S259" i="4"/>
  <c r="D260" i="4"/>
  <c r="Z271" i="7"/>
  <c r="AC271" i="7" s="1"/>
  <c r="F250" i="4"/>
  <c r="U249" i="4"/>
  <c r="P249" i="4"/>
  <c r="F241" i="9"/>
  <c r="U254" i="9"/>
  <c r="D249" i="9"/>
  <c r="S262" i="9"/>
  <c r="U258" i="7"/>
  <c r="D257" i="7"/>
  <c r="R270" i="7"/>
  <c r="E258" i="4"/>
  <c r="O257" i="4"/>
  <c r="T257" i="4"/>
  <c r="Y286" i="9" l="1"/>
  <c r="X286" i="9"/>
  <c r="N260" i="4"/>
  <c r="S260" i="4"/>
  <c r="S363" i="4" s="1"/>
  <c r="D261" i="4"/>
  <c r="M269" i="7"/>
  <c r="M268" i="7"/>
  <c r="M267" i="7"/>
  <c r="M266" i="7"/>
  <c r="M265" i="7"/>
  <c r="M264" i="7"/>
  <c r="M263" i="7"/>
  <c r="M262" i="7"/>
  <c r="M261" i="7"/>
  <c r="M260" i="7"/>
  <c r="M259" i="7"/>
  <c r="G260" i="7"/>
  <c r="Q271" i="7"/>
  <c r="T259" i="7"/>
  <c r="E272" i="9"/>
  <c r="O273" i="9"/>
  <c r="C258" i="7"/>
  <c r="T285" i="9"/>
  <c r="Z270" i="7"/>
  <c r="AC270" i="7" s="1"/>
  <c r="D248" i="9"/>
  <c r="N249" i="9"/>
  <c r="S261" i="9"/>
  <c r="U250" i="4"/>
  <c r="F251" i="4"/>
  <c r="P250" i="4"/>
  <c r="F240" i="9"/>
  <c r="U253" i="9"/>
  <c r="U257" i="7"/>
  <c r="D256" i="7"/>
  <c r="R269" i="7"/>
  <c r="T258" i="4"/>
  <c r="O258" i="4"/>
  <c r="E259" i="4"/>
  <c r="C257" i="7" l="1"/>
  <c r="O278" i="9"/>
  <c r="O274" i="9"/>
  <c r="T284" i="9"/>
  <c r="O277" i="9"/>
  <c r="O282" i="9"/>
  <c r="O281" i="9"/>
  <c r="O284" i="9"/>
  <c r="O276" i="9"/>
  <c r="O283" i="9"/>
  <c r="O275" i="9"/>
  <c r="O280" i="9"/>
  <c r="E271" i="9"/>
  <c r="O279" i="9"/>
  <c r="N261" i="4"/>
  <c r="D262" i="4"/>
  <c r="S261" i="4"/>
  <c r="Y271" i="7"/>
  <c r="AB271" i="7" s="1"/>
  <c r="G259" i="7"/>
  <c r="L258" i="7"/>
  <c r="Q270" i="7"/>
  <c r="Y270" i="7" s="1"/>
  <c r="AB270" i="7" s="1"/>
  <c r="T258" i="7"/>
  <c r="Y285" i="9"/>
  <c r="X285" i="9"/>
  <c r="Z269" i="7"/>
  <c r="AC269" i="7" s="1"/>
  <c r="F239" i="9"/>
  <c r="U252" i="9"/>
  <c r="F252" i="4"/>
  <c r="P251" i="4"/>
  <c r="U251" i="4"/>
  <c r="D247" i="9"/>
  <c r="N260" i="9"/>
  <c r="S260" i="9"/>
  <c r="N259" i="9"/>
  <c r="N258" i="9"/>
  <c r="N257" i="9"/>
  <c r="N256" i="9"/>
  <c r="N255" i="9"/>
  <c r="N254" i="9"/>
  <c r="N253" i="9"/>
  <c r="N252" i="9"/>
  <c r="N251" i="9"/>
  <c r="N250" i="9"/>
  <c r="U256" i="7"/>
  <c r="D255" i="7"/>
  <c r="R268" i="7"/>
  <c r="E260" i="4"/>
  <c r="O259" i="4"/>
  <c r="T259" i="4"/>
  <c r="N262" i="4" l="1"/>
  <c r="D263" i="4"/>
  <c r="S262" i="4"/>
  <c r="Y284" i="9"/>
  <c r="T364" i="9"/>
  <c r="X284" i="9"/>
  <c r="E270" i="9"/>
  <c r="T283" i="9"/>
  <c r="C256" i="7"/>
  <c r="G258" i="7"/>
  <c r="L269" i="7"/>
  <c r="L268" i="7"/>
  <c r="L267" i="7"/>
  <c r="L266" i="7"/>
  <c r="L265" i="7"/>
  <c r="L264" i="7"/>
  <c r="L263" i="7"/>
  <c r="L262" i="7"/>
  <c r="L261" i="7"/>
  <c r="L260" i="7"/>
  <c r="T257" i="7"/>
  <c r="Q269" i="7"/>
  <c r="Y269" i="7" s="1"/>
  <c r="AB269" i="7" s="1"/>
  <c r="L259" i="7"/>
  <c r="F253" i="4"/>
  <c r="U252" i="4"/>
  <c r="P252" i="4"/>
  <c r="F238" i="9"/>
  <c r="U251" i="9"/>
  <c r="Z268" i="7"/>
  <c r="AC268" i="7" s="1"/>
  <c r="S362" i="9"/>
  <c r="S369" i="9" s="1"/>
  <c r="D246" i="9"/>
  <c r="S259" i="9"/>
  <c r="U255" i="7"/>
  <c r="D254" i="7"/>
  <c r="R267" i="7"/>
  <c r="O260" i="4"/>
  <c r="T260" i="4"/>
  <c r="T363" i="4" s="1"/>
  <c r="E261" i="4"/>
  <c r="Y283" i="9" l="1"/>
  <c r="X283" i="9"/>
  <c r="T282" i="9"/>
  <c r="C255" i="7"/>
  <c r="E269" i="9"/>
  <c r="S263" i="4"/>
  <c r="D264" i="4"/>
  <c r="N263" i="4"/>
  <c r="T256" i="7"/>
  <c r="G257" i="7"/>
  <c r="Q268" i="7"/>
  <c r="Y268" i="7" s="1"/>
  <c r="AB268" i="7" s="1"/>
  <c r="D245" i="9"/>
  <c r="S258" i="9"/>
  <c r="Z267" i="7"/>
  <c r="AC267" i="7" s="1"/>
  <c r="U253" i="4"/>
  <c r="P253" i="4"/>
  <c r="F254" i="4"/>
  <c r="F237" i="9"/>
  <c r="U250" i="9"/>
  <c r="U254" i="7"/>
  <c r="D253" i="7"/>
  <c r="R266" i="7"/>
  <c r="E262" i="4"/>
  <c r="O261" i="4"/>
  <c r="T261" i="4"/>
  <c r="N264" i="4" l="1"/>
  <c r="S264" i="4"/>
  <c r="D265" i="4"/>
  <c r="G256" i="7"/>
  <c r="T255" i="7"/>
  <c r="Q267" i="7"/>
  <c r="Y267" i="7" s="1"/>
  <c r="AB267" i="7" s="1"/>
  <c r="C254" i="7"/>
  <c r="T281" i="9"/>
  <c r="E268" i="9"/>
  <c r="Y282" i="9"/>
  <c r="X282" i="9"/>
  <c r="Z266" i="7"/>
  <c r="AC266" i="7" s="1"/>
  <c r="F236" i="9"/>
  <c r="U249" i="9"/>
  <c r="D244" i="9"/>
  <c r="S257" i="9"/>
  <c r="P254" i="4"/>
  <c r="U254" i="4"/>
  <c r="F255" i="4"/>
  <c r="U253" i="7"/>
  <c r="D252" i="7"/>
  <c r="R265" i="7"/>
  <c r="O262" i="4"/>
  <c r="E263" i="4"/>
  <c r="T262" i="4"/>
  <c r="N265" i="4" l="1"/>
  <c r="S265" i="4"/>
  <c r="D266" i="4"/>
  <c r="T280" i="9"/>
  <c r="E267" i="9"/>
  <c r="C253" i="7"/>
  <c r="X281" i="9"/>
  <c r="Y281" i="9"/>
  <c r="G255" i="7"/>
  <c r="Q266" i="7"/>
  <c r="Y266" i="7" s="1"/>
  <c r="AB266" i="7" s="1"/>
  <c r="T254" i="7"/>
  <c r="Z265" i="7"/>
  <c r="AC265" i="7" s="1"/>
  <c r="F256" i="4"/>
  <c r="U255" i="4"/>
  <c r="P255" i="4"/>
  <c r="F235" i="9"/>
  <c r="U248" i="9"/>
  <c r="P248" i="9"/>
  <c r="P247" i="9"/>
  <c r="P246" i="9"/>
  <c r="P245" i="9"/>
  <c r="P244" i="9"/>
  <c r="P243" i="9"/>
  <c r="P242" i="9"/>
  <c r="P241" i="9"/>
  <c r="P240" i="9"/>
  <c r="P239" i="9"/>
  <c r="P238" i="9"/>
  <c r="D243" i="9"/>
  <c r="S256" i="9"/>
  <c r="P237" i="9"/>
  <c r="U252" i="7"/>
  <c r="D251" i="7"/>
  <c r="R264" i="7"/>
  <c r="E264" i="4"/>
  <c r="T263" i="4"/>
  <c r="O263" i="4"/>
  <c r="T253" i="7" l="1"/>
  <c r="Q265" i="7"/>
  <c r="Y265" i="7" s="1"/>
  <c r="AB265" i="7" s="1"/>
  <c r="E266" i="9"/>
  <c r="C252" i="7"/>
  <c r="T279" i="9"/>
  <c r="Y280" i="9"/>
  <c r="X280" i="9"/>
  <c r="G254" i="7"/>
  <c r="N266" i="4"/>
  <c r="D267" i="4"/>
  <c r="S266" i="4"/>
  <c r="D242" i="9"/>
  <c r="S255" i="9"/>
  <c r="F257" i="4"/>
  <c r="P256" i="4"/>
  <c r="U256" i="4"/>
  <c r="Z264" i="7"/>
  <c r="AC264" i="7" s="1"/>
  <c r="F234" i="9"/>
  <c r="U247" i="9"/>
  <c r="U251" i="7"/>
  <c r="D250" i="7"/>
  <c r="R263" i="7"/>
  <c r="T264" i="4"/>
  <c r="O264" i="4"/>
  <c r="E265" i="4"/>
  <c r="Y279" i="9" l="1"/>
  <c r="X279" i="9"/>
  <c r="G253" i="7"/>
  <c r="Q264" i="7"/>
  <c r="Y264" i="7" s="1"/>
  <c r="AB264" i="7" s="1"/>
  <c r="T252" i="7"/>
  <c r="E265" i="9"/>
  <c r="C251" i="7"/>
  <c r="T278" i="9"/>
  <c r="D268" i="4"/>
  <c r="N267" i="4"/>
  <c r="S267" i="4"/>
  <c r="F233" i="9"/>
  <c r="U246" i="9"/>
  <c r="Z263" i="7"/>
  <c r="AC263" i="7" s="1"/>
  <c r="U257" i="4"/>
  <c r="F258" i="4"/>
  <c r="P257" i="4"/>
  <c r="D241" i="9"/>
  <c r="S254" i="9"/>
  <c r="U250" i="7"/>
  <c r="D249" i="7"/>
  <c r="R262" i="7"/>
  <c r="E266" i="4"/>
  <c r="O265" i="4"/>
  <c r="T265" i="4"/>
  <c r="G252" i="7" l="1"/>
  <c r="Q263" i="7"/>
  <c r="T251" i="7"/>
  <c r="Y278" i="9"/>
  <c r="X278" i="9"/>
  <c r="E264" i="9"/>
  <c r="T277" i="9"/>
  <c r="C250" i="7"/>
  <c r="N268" i="4"/>
  <c r="S268" i="4"/>
  <c r="D269" i="4"/>
  <c r="D240" i="9"/>
  <c r="S253" i="9"/>
  <c r="Z262" i="7"/>
  <c r="AC262" i="7" s="1"/>
  <c r="F259" i="4"/>
  <c r="U258" i="4"/>
  <c r="P258" i="4"/>
  <c r="F232" i="9"/>
  <c r="U245" i="9"/>
  <c r="U249" i="7"/>
  <c r="D248" i="7"/>
  <c r="R261" i="7"/>
  <c r="E267" i="4"/>
  <c r="T266" i="4"/>
  <c r="O266" i="4"/>
  <c r="X277" i="9" l="1"/>
  <c r="Y277" i="9"/>
  <c r="Q262" i="7"/>
  <c r="G251" i="7"/>
  <c r="T250" i="7"/>
  <c r="D270" i="4"/>
  <c r="N269" i="4"/>
  <c r="S269" i="4"/>
  <c r="Y263" i="7"/>
  <c r="AB263" i="7" s="1"/>
  <c r="T276" i="9"/>
  <c r="E263" i="9"/>
  <c r="C249" i="7"/>
  <c r="G250" i="7"/>
  <c r="Z261" i="7"/>
  <c r="AC261" i="7" s="1"/>
  <c r="F231" i="9"/>
  <c r="U244" i="9"/>
  <c r="P259" i="4"/>
  <c r="U259" i="4"/>
  <c r="F260" i="4"/>
  <c r="D239" i="9"/>
  <c r="S252" i="9"/>
  <c r="U248" i="7"/>
  <c r="D247" i="7"/>
  <c r="R260" i="7"/>
  <c r="E268" i="4"/>
  <c r="T267" i="4"/>
  <c r="O267" i="4"/>
  <c r="N270" i="4" l="1"/>
  <c r="S270" i="4"/>
  <c r="D271" i="4"/>
  <c r="T249" i="7"/>
  <c r="G249" i="7"/>
  <c r="Q261" i="7"/>
  <c r="Y261" i="7" s="1"/>
  <c r="AB261" i="7" s="1"/>
  <c r="Y262" i="7"/>
  <c r="AB262" i="7" s="1"/>
  <c r="C248" i="7"/>
  <c r="E262" i="9"/>
  <c r="T275" i="9"/>
  <c r="X276" i="9"/>
  <c r="Y276" i="9"/>
  <c r="P260" i="4"/>
  <c r="U260" i="4"/>
  <c r="U363" i="4" s="1"/>
  <c r="F261" i="4"/>
  <c r="Z260" i="7"/>
  <c r="AC260" i="7" s="1"/>
  <c r="F230" i="9"/>
  <c r="U243" i="9"/>
  <c r="D238" i="9"/>
  <c r="S251" i="9"/>
  <c r="U247" i="7"/>
  <c r="D246" i="7"/>
  <c r="R259" i="7"/>
  <c r="T268" i="4"/>
  <c r="E269" i="4"/>
  <c r="O268" i="4"/>
  <c r="E261" i="9" l="1"/>
  <c r="C247" i="7"/>
  <c r="T274" i="9"/>
  <c r="N271" i="4"/>
  <c r="D272" i="4"/>
  <c r="S271" i="4"/>
  <c r="X275" i="9"/>
  <c r="Y275" i="9"/>
  <c r="Q260" i="7"/>
  <c r="T248" i="7"/>
  <c r="F229" i="9"/>
  <c r="U242" i="9"/>
  <c r="F262" i="4"/>
  <c r="P261" i="4"/>
  <c r="U261" i="4"/>
  <c r="D237" i="9"/>
  <c r="S250" i="9"/>
  <c r="Z259" i="7"/>
  <c r="AC259" i="7" s="1"/>
  <c r="U246" i="7"/>
  <c r="D245" i="7"/>
  <c r="R258" i="7"/>
  <c r="E270" i="4"/>
  <c r="O269" i="4"/>
  <c r="T269" i="4"/>
  <c r="S272" i="4" l="1"/>
  <c r="S364" i="4" s="1"/>
  <c r="N272" i="4"/>
  <c r="D273" i="4"/>
  <c r="Y274" i="9"/>
  <c r="X274" i="9"/>
  <c r="Y260" i="7"/>
  <c r="AB260" i="7" s="1"/>
  <c r="G248" i="7"/>
  <c r="Q259" i="7"/>
  <c r="Y259" i="7" s="1"/>
  <c r="AB259" i="7" s="1"/>
  <c r="T247" i="7"/>
  <c r="M257" i="7"/>
  <c r="M256" i="7"/>
  <c r="M255" i="7"/>
  <c r="M254" i="7"/>
  <c r="M253" i="7"/>
  <c r="M252" i="7"/>
  <c r="M251" i="7"/>
  <c r="M250" i="7"/>
  <c r="M249" i="7"/>
  <c r="M248" i="7"/>
  <c r="M247" i="7"/>
  <c r="E260" i="9"/>
  <c r="C246" i="7"/>
  <c r="T273" i="9"/>
  <c r="M246" i="7"/>
  <c r="Z258" i="7"/>
  <c r="AC258" i="7" s="1"/>
  <c r="F228" i="9"/>
  <c r="U241" i="9"/>
  <c r="D236" i="9"/>
  <c r="N237" i="9" s="1"/>
  <c r="S249" i="9"/>
  <c r="P262" i="4"/>
  <c r="U262" i="4"/>
  <c r="F263" i="4"/>
  <c r="U245" i="7"/>
  <c r="D244" i="7"/>
  <c r="R257" i="7"/>
  <c r="E271" i="4"/>
  <c r="T270" i="4"/>
  <c r="O270" i="4"/>
  <c r="Q258" i="7" l="1"/>
  <c r="G247" i="7"/>
  <c r="T246" i="7"/>
  <c r="N273" i="4"/>
  <c r="D274" i="4"/>
  <c r="S273" i="4"/>
  <c r="C245" i="7"/>
  <c r="O266" i="9"/>
  <c r="O263" i="9"/>
  <c r="O270" i="9"/>
  <c r="E259" i="9"/>
  <c r="T272" i="9"/>
  <c r="O265" i="9"/>
  <c r="O261" i="9"/>
  <c r="O272" i="9"/>
  <c r="O264" i="9"/>
  <c r="O271" i="9"/>
  <c r="O262" i="9"/>
  <c r="O267" i="9"/>
  <c r="O268" i="9"/>
  <c r="O269" i="9"/>
  <c r="Y273" i="9"/>
  <c r="X273" i="9"/>
  <c r="F264" i="4"/>
  <c r="P263" i="4"/>
  <c r="U263" i="4"/>
  <c r="D235" i="9"/>
  <c r="N248" i="9"/>
  <c r="S248" i="9"/>
  <c r="N247" i="9"/>
  <c r="N246" i="9"/>
  <c r="N245" i="9"/>
  <c r="N244" i="9"/>
  <c r="N243" i="9"/>
  <c r="N242" i="9"/>
  <c r="N241" i="9"/>
  <c r="N240" i="9"/>
  <c r="N239" i="9"/>
  <c r="N238" i="9"/>
  <c r="Z257" i="7"/>
  <c r="AC257" i="7" s="1"/>
  <c r="F227" i="9"/>
  <c r="U240" i="9"/>
  <c r="U244" i="7"/>
  <c r="D243" i="7"/>
  <c r="R256" i="7"/>
  <c r="O271" i="4"/>
  <c r="E272" i="4"/>
  <c r="T271" i="4"/>
  <c r="Y272" i="9" l="1"/>
  <c r="X272" i="9"/>
  <c r="T363" i="9"/>
  <c r="T370" i="9" s="1"/>
  <c r="D275" i="4"/>
  <c r="N274" i="4"/>
  <c r="S274" i="4"/>
  <c r="T271" i="9"/>
  <c r="E258" i="9"/>
  <c r="C244" i="7"/>
  <c r="Y258" i="7"/>
  <c r="AB258" i="7" s="1"/>
  <c r="G246" i="7"/>
  <c r="L257" i="7"/>
  <c r="L256" i="7"/>
  <c r="L255" i="7"/>
  <c r="L254" i="7"/>
  <c r="L253" i="7"/>
  <c r="L252" i="7"/>
  <c r="L251" i="7"/>
  <c r="L250" i="7"/>
  <c r="L249" i="7"/>
  <c r="L248" i="7"/>
  <c r="L247" i="7"/>
  <c r="T245" i="7"/>
  <c r="Q257" i="7"/>
  <c r="L246" i="7"/>
  <c r="Z256" i="7"/>
  <c r="AC256" i="7" s="1"/>
  <c r="F226" i="9"/>
  <c r="U239" i="9"/>
  <c r="D234" i="9"/>
  <c r="S247" i="9"/>
  <c r="F265" i="4"/>
  <c r="U264" i="4"/>
  <c r="P264" i="4"/>
  <c r="U243" i="7"/>
  <c r="D242" i="7"/>
  <c r="R255" i="7"/>
  <c r="T272" i="4"/>
  <c r="T364" i="4" s="1"/>
  <c r="O272" i="4"/>
  <c r="E273" i="4"/>
  <c r="C243" i="7" l="1"/>
  <c r="E257" i="9"/>
  <c r="T270" i="9"/>
  <c r="Y271" i="9"/>
  <c r="X271" i="9"/>
  <c r="N275" i="4"/>
  <c r="D276" i="4"/>
  <c r="S275" i="4"/>
  <c r="Y257" i="7"/>
  <c r="AB257" i="7" s="1"/>
  <c r="Q256" i="7"/>
  <c r="G244" i="7"/>
  <c r="T244" i="7"/>
  <c r="G245" i="7"/>
  <c r="P265" i="4"/>
  <c r="U265" i="4"/>
  <c r="F266" i="4"/>
  <c r="D233" i="9"/>
  <c r="S246" i="9"/>
  <c r="F225" i="9"/>
  <c r="U238" i="9"/>
  <c r="Z255" i="7"/>
  <c r="AC255" i="7" s="1"/>
  <c r="U242" i="7"/>
  <c r="D241" i="7"/>
  <c r="R254" i="7"/>
  <c r="T273" i="4"/>
  <c r="E274" i="4"/>
  <c r="O273" i="4"/>
  <c r="N276" i="4" l="1"/>
  <c r="D277" i="4"/>
  <c r="S276" i="4"/>
  <c r="Y256" i="7"/>
  <c r="AB256" i="7" s="1"/>
  <c r="X270" i="9"/>
  <c r="Y270" i="9"/>
  <c r="C242" i="7"/>
  <c r="E256" i="9"/>
  <c r="T269" i="9"/>
  <c r="Q255" i="7"/>
  <c r="T243" i="7"/>
  <c r="Z254" i="7"/>
  <c r="AC254" i="7" s="1"/>
  <c r="F224" i="9"/>
  <c r="U237" i="9"/>
  <c r="F267" i="4"/>
  <c r="P266" i="4"/>
  <c r="U266" i="4"/>
  <c r="D232" i="9"/>
  <c r="S245" i="9"/>
  <c r="U241" i="7"/>
  <c r="D240" i="7"/>
  <c r="R253" i="7"/>
  <c r="O274" i="4"/>
  <c r="T274" i="4"/>
  <c r="E275" i="4"/>
  <c r="E255" i="9" l="1"/>
  <c r="T268" i="9"/>
  <c r="C241" i="7"/>
  <c r="Y269" i="9"/>
  <c r="X269" i="9"/>
  <c r="T242" i="7"/>
  <c r="Q254" i="7"/>
  <c r="Y255" i="7"/>
  <c r="AB255" i="7" s="1"/>
  <c r="G243" i="7"/>
  <c r="S277" i="4"/>
  <c r="N277" i="4"/>
  <c r="D278" i="4"/>
  <c r="Z253" i="7"/>
  <c r="AC253" i="7" s="1"/>
  <c r="F268" i="4"/>
  <c r="U267" i="4"/>
  <c r="P267" i="4"/>
  <c r="D231" i="9"/>
  <c r="S244" i="9"/>
  <c r="F223" i="9"/>
  <c r="U236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U240" i="7"/>
  <c r="D239" i="7"/>
  <c r="R252" i="7"/>
  <c r="O275" i="4"/>
  <c r="T275" i="4"/>
  <c r="E276" i="4"/>
  <c r="G242" i="7" l="1"/>
  <c r="T241" i="7"/>
  <c r="Q253" i="7"/>
  <c r="Y253" i="7" s="1"/>
  <c r="AB253" i="7" s="1"/>
  <c r="Y268" i="9"/>
  <c r="X268" i="9"/>
  <c r="N278" i="4"/>
  <c r="D279" i="4"/>
  <c r="S278" i="4"/>
  <c r="Y254" i="7"/>
  <c r="AB254" i="7" s="1"/>
  <c r="E254" i="9"/>
  <c r="T267" i="9"/>
  <c r="C240" i="7"/>
  <c r="U268" i="4"/>
  <c r="F269" i="4"/>
  <c r="P268" i="4"/>
  <c r="Z252" i="7"/>
  <c r="AC252" i="7" s="1"/>
  <c r="F222" i="9"/>
  <c r="U235" i="9"/>
  <c r="D230" i="9"/>
  <c r="S243" i="9"/>
  <c r="U239" i="7"/>
  <c r="D238" i="7"/>
  <c r="R251" i="7"/>
  <c r="O276" i="4"/>
  <c r="E277" i="4"/>
  <c r="T276" i="4"/>
  <c r="X267" i="9" l="1"/>
  <c r="Y267" i="9"/>
  <c r="G241" i="7"/>
  <c r="T240" i="7"/>
  <c r="Q252" i="7"/>
  <c r="Y252" i="7" s="1"/>
  <c r="AB252" i="7" s="1"/>
  <c r="G240" i="7"/>
  <c r="C239" i="7"/>
  <c r="E253" i="9"/>
  <c r="T266" i="9"/>
  <c r="N279" i="4"/>
  <c r="D280" i="4"/>
  <c r="S279" i="4"/>
  <c r="Z251" i="7"/>
  <c r="AC251" i="7" s="1"/>
  <c r="D229" i="9"/>
  <c r="S242" i="9"/>
  <c r="F270" i="4"/>
  <c r="U269" i="4"/>
  <c r="P269" i="4"/>
  <c r="F221" i="9"/>
  <c r="U234" i="9"/>
  <c r="U238" i="7"/>
  <c r="D237" i="7"/>
  <c r="R250" i="7"/>
  <c r="T277" i="4"/>
  <c r="E278" i="4"/>
  <c r="O277" i="4"/>
  <c r="Y266" i="9" l="1"/>
  <c r="X266" i="9"/>
  <c r="T265" i="9"/>
  <c r="E252" i="9"/>
  <c r="C238" i="7"/>
  <c r="D281" i="4"/>
  <c r="N280" i="4"/>
  <c r="S280" i="4"/>
  <c r="T239" i="7"/>
  <c r="Q251" i="7"/>
  <c r="Y251" i="7" s="1"/>
  <c r="AB251" i="7" s="1"/>
  <c r="D228" i="9"/>
  <c r="S241" i="9"/>
  <c r="F220" i="9"/>
  <c r="U233" i="9"/>
  <c r="P270" i="4"/>
  <c r="U270" i="4"/>
  <c r="F271" i="4"/>
  <c r="Z250" i="7"/>
  <c r="AC250" i="7" s="1"/>
  <c r="U237" i="7"/>
  <c r="D236" i="7"/>
  <c r="R249" i="7"/>
  <c r="T278" i="4"/>
  <c r="E279" i="4"/>
  <c r="O278" i="4"/>
  <c r="S281" i="4" l="1"/>
  <c r="N281" i="4"/>
  <c r="D282" i="4"/>
  <c r="E251" i="9"/>
  <c r="T264" i="9"/>
  <c r="C237" i="7"/>
  <c r="Q250" i="7"/>
  <c r="T238" i="7"/>
  <c r="G239" i="7"/>
  <c r="Y265" i="9"/>
  <c r="X265" i="9"/>
  <c r="Z249" i="7"/>
  <c r="AC249" i="7" s="1"/>
  <c r="F272" i="4"/>
  <c r="U271" i="4"/>
  <c r="P271" i="4"/>
  <c r="D227" i="9"/>
  <c r="S240" i="9"/>
  <c r="F219" i="9"/>
  <c r="U232" i="9"/>
  <c r="U236" i="7"/>
  <c r="D235" i="7"/>
  <c r="R248" i="7"/>
  <c r="E280" i="4"/>
  <c r="O279" i="4"/>
  <c r="T279" i="4"/>
  <c r="E250" i="9" l="1"/>
  <c r="C236" i="7"/>
  <c r="T263" i="9"/>
  <c r="N282" i="4"/>
  <c r="D283" i="4"/>
  <c r="S282" i="4"/>
  <c r="X264" i="9"/>
  <c r="Y264" i="9"/>
  <c r="G238" i="7"/>
  <c r="Q249" i="7"/>
  <c r="T237" i="7"/>
  <c r="Y250" i="7"/>
  <c r="AB250" i="7" s="1"/>
  <c r="Z248" i="7"/>
  <c r="AC248" i="7" s="1"/>
  <c r="U272" i="4"/>
  <c r="U364" i="4" s="1"/>
  <c r="P272" i="4"/>
  <c r="F273" i="4"/>
  <c r="F218" i="9"/>
  <c r="U231" i="9"/>
  <c r="D226" i="9"/>
  <c r="S239" i="9"/>
  <c r="U235" i="7"/>
  <c r="D234" i="7"/>
  <c r="R247" i="7"/>
  <c r="T280" i="4"/>
  <c r="E281" i="4"/>
  <c r="O280" i="4"/>
  <c r="D284" i="4" l="1"/>
  <c r="N283" i="4"/>
  <c r="S283" i="4"/>
  <c r="T236" i="7"/>
  <c r="Q248" i="7"/>
  <c r="Y248" i="7" s="1"/>
  <c r="AB248" i="7" s="1"/>
  <c r="E249" i="9"/>
  <c r="T262" i="9"/>
  <c r="C235" i="7"/>
  <c r="Y249" i="7"/>
  <c r="AB249" i="7" s="1"/>
  <c r="X263" i="9"/>
  <c r="Y263" i="9"/>
  <c r="M234" i="7"/>
  <c r="G237" i="7"/>
  <c r="Z247" i="7"/>
  <c r="AC247" i="7" s="1"/>
  <c r="F217" i="9"/>
  <c r="U230" i="9"/>
  <c r="D225" i="9"/>
  <c r="S238" i="9"/>
  <c r="U273" i="4"/>
  <c r="F274" i="4"/>
  <c r="P273" i="4"/>
  <c r="U234" i="7"/>
  <c r="D233" i="7"/>
  <c r="R246" i="7"/>
  <c r="E282" i="4"/>
  <c r="O281" i="4"/>
  <c r="T281" i="4"/>
  <c r="X262" i="9" l="1"/>
  <c r="Y262" i="9"/>
  <c r="C234" i="7"/>
  <c r="E248" i="9"/>
  <c r="T261" i="9"/>
  <c r="O249" i="9"/>
  <c r="M245" i="7"/>
  <c r="M244" i="7"/>
  <c r="M243" i="7"/>
  <c r="M242" i="7"/>
  <c r="M241" i="7"/>
  <c r="M240" i="7"/>
  <c r="M239" i="7"/>
  <c r="M238" i="7"/>
  <c r="M237" i="7"/>
  <c r="M236" i="7"/>
  <c r="M235" i="7"/>
  <c r="T235" i="7"/>
  <c r="G236" i="7"/>
  <c r="Q247" i="7"/>
  <c r="Y247" i="7" s="1"/>
  <c r="AB247" i="7" s="1"/>
  <c r="N284" i="4"/>
  <c r="D285" i="4"/>
  <c r="S284" i="4"/>
  <c r="S365" i="4" s="1"/>
  <c r="U274" i="4"/>
  <c r="P274" i="4"/>
  <c r="F275" i="4"/>
  <c r="D224" i="9"/>
  <c r="S237" i="9"/>
  <c r="F216" i="9"/>
  <c r="U229" i="9"/>
  <c r="Z246" i="7"/>
  <c r="AC246" i="7" s="1"/>
  <c r="U233" i="7"/>
  <c r="D232" i="7"/>
  <c r="R245" i="7"/>
  <c r="O282" i="4"/>
  <c r="T282" i="4"/>
  <c r="E283" i="4"/>
  <c r="D286" i="4" l="1"/>
  <c r="S285" i="4"/>
  <c r="N285" i="4"/>
  <c r="X261" i="9"/>
  <c r="Y261" i="9"/>
  <c r="C233" i="7"/>
  <c r="O254" i="9"/>
  <c r="T260" i="9"/>
  <c r="O252" i="9"/>
  <c r="O259" i="9"/>
  <c r="O257" i="9"/>
  <c r="O260" i="9"/>
  <c r="O253" i="9"/>
  <c r="O258" i="9"/>
  <c r="O250" i="9"/>
  <c r="O256" i="9"/>
  <c r="O251" i="9"/>
  <c r="O255" i="9"/>
  <c r="E247" i="9"/>
  <c r="G235" i="7"/>
  <c r="L234" i="7"/>
  <c r="Q246" i="7"/>
  <c r="T234" i="7"/>
  <c r="D223" i="9"/>
  <c r="S236" i="9"/>
  <c r="N236" i="9"/>
  <c r="N235" i="9"/>
  <c r="N234" i="9"/>
  <c r="N233" i="9"/>
  <c r="N232" i="9"/>
  <c r="N231" i="9"/>
  <c r="N230" i="9"/>
  <c r="N229" i="9"/>
  <c r="N228" i="9"/>
  <c r="N227" i="9"/>
  <c r="N226" i="9"/>
  <c r="F276" i="4"/>
  <c r="P275" i="4"/>
  <c r="U275" i="4"/>
  <c r="Z245" i="7"/>
  <c r="AC245" i="7" s="1"/>
  <c r="N225" i="9"/>
  <c r="F215" i="9"/>
  <c r="U228" i="9"/>
  <c r="U232" i="7"/>
  <c r="D231" i="7"/>
  <c r="R244" i="7"/>
  <c r="E284" i="4"/>
  <c r="O283" i="4"/>
  <c r="T283" i="4"/>
  <c r="Y260" i="9" l="1"/>
  <c r="T362" i="9"/>
  <c r="T369" i="9" s="1"/>
  <c r="X260" i="9"/>
  <c r="Y246" i="7"/>
  <c r="AB246" i="7" s="1"/>
  <c r="G234" i="7"/>
  <c r="L245" i="7"/>
  <c r="L244" i="7"/>
  <c r="L243" i="7"/>
  <c r="L242" i="7"/>
  <c r="L241" i="7"/>
  <c r="L240" i="7"/>
  <c r="L239" i="7"/>
  <c r="L238" i="7"/>
  <c r="L237" i="7"/>
  <c r="L236" i="7"/>
  <c r="Q245" i="7"/>
  <c r="Y245" i="7" s="1"/>
  <c r="AB245" i="7" s="1"/>
  <c r="L235" i="7"/>
  <c r="T233" i="7"/>
  <c r="C232" i="7"/>
  <c r="T259" i="9"/>
  <c r="E246" i="9"/>
  <c r="D287" i="4"/>
  <c r="N286" i="4"/>
  <c r="S286" i="4"/>
  <c r="D222" i="9"/>
  <c r="S235" i="9"/>
  <c r="Z244" i="7"/>
  <c r="AC244" i="7" s="1"/>
  <c r="F277" i="4"/>
  <c r="U276" i="4"/>
  <c r="P276" i="4"/>
  <c r="F214" i="9"/>
  <c r="U227" i="9"/>
  <c r="U231" i="7"/>
  <c r="D230" i="7"/>
  <c r="R243" i="7"/>
  <c r="T284" i="4"/>
  <c r="T365" i="4" s="1"/>
  <c r="E285" i="4"/>
  <c r="O284" i="4"/>
  <c r="S287" i="4" l="1"/>
  <c r="D288" i="4"/>
  <c r="N287" i="4"/>
  <c r="E245" i="9"/>
  <c r="T258" i="9"/>
  <c r="C231" i="7"/>
  <c r="T232" i="7"/>
  <c r="Q244" i="7"/>
  <c r="G233" i="7"/>
  <c r="Y259" i="9"/>
  <c r="X259" i="9"/>
  <c r="Z243" i="7"/>
  <c r="AC243" i="7" s="1"/>
  <c r="P277" i="4"/>
  <c r="F278" i="4"/>
  <c r="U277" i="4"/>
  <c r="D221" i="9"/>
  <c r="S234" i="9"/>
  <c r="F213" i="9"/>
  <c r="U226" i="9"/>
  <c r="U230" i="7"/>
  <c r="D229" i="7"/>
  <c r="R242" i="7"/>
  <c r="E286" i="4"/>
  <c r="T285" i="4"/>
  <c r="O285" i="4"/>
  <c r="Q243" i="7" l="1"/>
  <c r="G232" i="7"/>
  <c r="T231" i="7"/>
  <c r="Y258" i="9"/>
  <c r="X258" i="9"/>
  <c r="T257" i="9"/>
  <c r="E244" i="9"/>
  <c r="C230" i="7"/>
  <c r="S288" i="4"/>
  <c r="N288" i="4"/>
  <c r="D289" i="4"/>
  <c r="G231" i="7"/>
  <c r="Y244" i="7"/>
  <c r="AB244" i="7" s="1"/>
  <c r="F212" i="9"/>
  <c r="P213" i="9" s="1"/>
  <c r="U225" i="9"/>
  <c r="D220" i="9"/>
  <c r="S233" i="9"/>
  <c r="F279" i="4"/>
  <c r="P278" i="4"/>
  <c r="U278" i="4"/>
  <c r="Z242" i="7"/>
  <c r="AC242" i="7" s="1"/>
  <c r="U229" i="7"/>
  <c r="D228" i="7"/>
  <c r="R241" i="7"/>
  <c r="E287" i="4"/>
  <c r="O286" i="4"/>
  <c r="T286" i="4"/>
  <c r="X257" i="9" l="1"/>
  <c r="Y257" i="9"/>
  <c r="N289" i="4"/>
  <c r="S289" i="4"/>
  <c r="D290" i="4"/>
  <c r="T230" i="7"/>
  <c r="Q242" i="7"/>
  <c r="Y243" i="7"/>
  <c r="AB243" i="7" s="1"/>
  <c r="E243" i="9"/>
  <c r="C229" i="7"/>
  <c r="T256" i="9"/>
  <c r="P279" i="4"/>
  <c r="U279" i="4"/>
  <c r="F280" i="4"/>
  <c r="D219" i="9"/>
  <c r="S232" i="9"/>
  <c r="F211" i="9"/>
  <c r="U224" i="9"/>
  <c r="P224" i="9"/>
  <c r="P223" i="9"/>
  <c r="P222" i="9"/>
  <c r="P221" i="9"/>
  <c r="P220" i="9"/>
  <c r="P219" i="9"/>
  <c r="P218" i="9"/>
  <c r="P217" i="9"/>
  <c r="P216" i="9"/>
  <c r="P215" i="9"/>
  <c r="P214" i="9"/>
  <c r="Z241" i="7"/>
  <c r="AC241" i="7" s="1"/>
  <c r="U228" i="7"/>
  <c r="D227" i="7"/>
  <c r="R240" i="7"/>
  <c r="O287" i="4"/>
  <c r="T287" i="4"/>
  <c r="E288" i="4"/>
  <c r="D291" i="4" l="1"/>
  <c r="N290" i="4"/>
  <c r="S290" i="4"/>
  <c r="T255" i="9"/>
  <c r="C228" i="7"/>
  <c r="E242" i="9"/>
  <c r="Y256" i="9"/>
  <c r="X256" i="9"/>
  <c r="Q241" i="7"/>
  <c r="G230" i="7"/>
  <c r="T229" i="7"/>
  <c r="Y242" i="7"/>
  <c r="AB242" i="7" s="1"/>
  <c r="Z240" i="7"/>
  <c r="AC240" i="7" s="1"/>
  <c r="F281" i="4"/>
  <c r="U280" i="4"/>
  <c r="P280" i="4"/>
  <c r="F210" i="9"/>
  <c r="U223" i="9"/>
  <c r="D218" i="9"/>
  <c r="S231" i="9"/>
  <c r="U227" i="7"/>
  <c r="D226" i="7"/>
  <c r="R239" i="7"/>
  <c r="O288" i="4"/>
  <c r="T288" i="4"/>
  <c r="E289" i="4"/>
  <c r="E241" i="9" l="1"/>
  <c r="T254" i="9"/>
  <c r="C227" i="7"/>
  <c r="Y241" i="7"/>
  <c r="AB241" i="7" s="1"/>
  <c r="Y255" i="9"/>
  <c r="X255" i="9"/>
  <c r="G229" i="7"/>
  <c r="T228" i="7"/>
  <c r="G228" i="7"/>
  <c r="Q240" i="7"/>
  <c r="Y240" i="7" s="1"/>
  <c r="AB240" i="7" s="1"/>
  <c r="S291" i="4"/>
  <c r="D292" i="4"/>
  <c r="N291" i="4"/>
  <c r="F282" i="4"/>
  <c r="U281" i="4"/>
  <c r="P281" i="4"/>
  <c r="Z239" i="7"/>
  <c r="AC239" i="7" s="1"/>
  <c r="D217" i="9"/>
  <c r="S230" i="9"/>
  <c r="F209" i="9"/>
  <c r="U222" i="9"/>
  <c r="U226" i="7"/>
  <c r="D225" i="7"/>
  <c r="R238" i="7"/>
  <c r="E290" i="4"/>
  <c r="T289" i="4"/>
  <c r="O289" i="4"/>
  <c r="S292" i="4" l="1"/>
  <c r="N292" i="4"/>
  <c r="D293" i="4"/>
  <c r="T227" i="7"/>
  <c r="Q239" i="7"/>
  <c r="Y239" i="7" s="1"/>
  <c r="AB239" i="7" s="1"/>
  <c r="Y254" i="9"/>
  <c r="X254" i="9"/>
  <c r="C226" i="7"/>
  <c r="T253" i="9"/>
  <c r="E240" i="9"/>
  <c r="F208" i="9"/>
  <c r="U221" i="9"/>
  <c r="Z238" i="7"/>
  <c r="AC238" i="7" s="1"/>
  <c r="D216" i="9"/>
  <c r="S229" i="9"/>
  <c r="P282" i="4"/>
  <c r="F283" i="4"/>
  <c r="U282" i="4"/>
  <c r="U225" i="7"/>
  <c r="D224" i="7"/>
  <c r="R237" i="7"/>
  <c r="E291" i="4"/>
  <c r="O290" i="4"/>
  <c r="T290" i="4"/>
  <c r="E239" i="9" l="1"/>
  <c r="C225" i="7"/>
  <c r="T252" i="9"/>
  <c r="Y253" i="9"/>
  <c r="X253" i="9"/>
  <c r="N293" i="4"/>
  <c r="D294" i="4"/>
  <c r="S293" i="4"/>
  <c r="G227" i="7"/>
  <c r="Q238" i="7"/>
  <c r="T226" i="7"/>
  <c r="F207" i="9"/>
  <c r="U220" i="9"/>
  <c r="Z237" i="7"/>
  <c r="AC237" i="7" s="1"/>
  <c r="P283" i="4"/>
  <c r="U283" i="4"/>
  <c r="F284" i="4"/>
  <c r="D215" i="9"/>
  <c r="S228" i="9"/>
  <c r="U224" i="7"/>
  <c r="D223" i="7"/>
  <c r="R236" i="7"/>
  <c r="O291" i="4"/>
  <c r="E292" i="4"/>
  <c r="T291" i="4"/>
  <c r="C224" i="7" l="1"/>
  <c r="T251" i="9"/>
  <c r="E238" i="9"/>
  <c r="Y252" i="9"/>
  <c r="X252" i="9"/>
  <c r="S294" i="4"/>
  <c r="D295" i="4"/>
  <c r="N294" i="4"/>
  <c r="Y238" i="7"/>
  <c r="AB238" i="7" s="1"/>
  <c r="Q237" i="7"/>
  <c r="G225" i="7"/>
  <c r="T225" i="7"/>
  <c r="G226" i="7"/>
  <c r="D214" i="9"/>
  <c r="S227" i="9"/>
  <c r="F206" i="9"/>
  <c r="U219" i="9"/>
  <c r="Z236" i="7"/>
  <c r="AC236" i="7" s="1"/>
  <c r="U284" i="4"/>
  <c r="U365" i="4" s="1"/>
  <c r="P284" i="4"/>
  <c r="F285" i="4"/>
  <c r="U223" i="7"/>
  <c r="D222" i="7"/>
  <c r="R235" i="7"/>
  <c r="O292" i="4"/>
  <c r="T292" i="4"/>
  <c r="E293" i="4"/>
  <c r="S295" i="4" l="1"/>
  <c r="N295" i="4"/>
  <c r="D296" i="4"/>
  <c r="Y237" i="7"/>
  <c r="AB237" i="7" s="1"/>
  <c r="Y251" i="9"/>
  <c r="X251" i="9"/>
  <c r="E237" i="9"/>
  <c r="C223" i="7"/>
  <c r="T250" i="9"/>
  <c r="T224" i="7"/>
  <c r="Q236" i="7"/>
  <c r="D213" i="9"/>
  <c r="S226" i="9"/>
  <c r="Z235" i="7"/>
  <c r="AC235" i="7" s="1"/>
  <c r="P285" i="4"/>
  <c r="F286" i="4"/>
  <c r="U285" i="4"/>
  <c r="F205" i="9"/>
  <c r="U218" i="9"/>
  <c r="U222" i="7"/>
  <c r="D221" i="7"/>
  <c r="R234" i="7"/>
  <c r="E294" i="4"/>
  <c r="T293" i="4"/>
  <c r="O293" i="4"/>
  <c r="T223" i="7" l="1"/>
  <c r="Q235" i="7"/>
  <c r="Y235" i="7" s="1"/>
  <c r="AB235" i="7" s="1"/>
  <c r="G224" i="7"/>
  <c r="Y236" i="7"/>
  <c r="AB236" i="7" s="1"/>
  <c r="E236" i="9"/>
  <c r="T249" i="9"/>
  <c r="C222" i="7"/>
  <c r="M233" i="7"/>
  <c r="M232" i="7"/>
  <c r="M231" i="7"/>
  <c r="M230" i="7"/>
  <c r="M229" i="7"/>
  <c r="M228" i="7"/>
  <c r="M227" i="7"/>
  <c r="M226" i="7"/>
  <c r="M225" i="7"/>
  <c r="M224" i="7"/>
  <c r="M223" i="7"/>
  <c r="N296" i="4"/>
  <c r="S296" i="4"/>
  <c r="S366" i="4" s="1"/>
  <c r="D297" i="4"/>
  <c r="G223" i="7"/>
  <c r="M222" i="7"/>
  <c r="Y250" i="9"/>
  <c r="X250" i="9"/>
  <c r="F204" i="9"/>
  <c r="U217" i="9"/>
  <c r="Z234" i="7"/>
  <c r="AC234" i="7" s="1"/>
  <c r="U286" i="4"/>
  <c r="P286" i="4"/>
  <c r="F287" i="4"/>
  <c r="D212" i="9"/>
  <c r="N213" i="9"/>
  <c r="S225" i="9"/>
  <c r="U221" i="7"/>
  <c r="D220" i="7"/>
  <c r="R233" i="7"/>
  <c r="E295" i="4"/>
  <c r="O294" i="4"/>
  <c r="T294" i="4"/>
  <c r="T222" i="7" l="1"/>
  <c r="Q234" i="7"/>
  <c r="Y234" i="7" s="1"/>
  <c r="AB234" i="7" s="1"/>
  <c r="T248" i="9"/>
  <c r="O240" i="9"/>
  <c r="O237" i="9"/>
  <c r="O247" i="9"/>
  <c r="O239" i="9"/>
  <c r="O245" i="9"/>
  <c r="O243" i="9"/>
  <c r="C221" i="7"/>
  <c r="O246" i="9"/>
  <c r="O238" i="9"/>
  <c r="E235" i="9"/>
  <c r="O242" i="9"/>
  <c r="O244" i="9"/>
  <c r="O248" i="9"/>
  <c r="O241" i="9"/>
  <c r="S297" i="4"/>
  <c r="D298" i="4"/>
  <c r="N297" i="4"/>
  <c r="Y249" i="9"/>
  <c r="X249" i="9"/>
  <c r="Z233" i="7"/>
  <c r="AC233" i="7" s="1"/>
  <c r="D211" i="9"/>
  <c r="N224" i="9"/>
  <c r="S224" i="9"/>
  <c r="N223" i="9"/>
  <c r="N222" i="9"/>
  <c r="N221" i="9"/>
  <c r="N220" i="9"/>
  <c r="N219" i="9"/>
  <c r="N218" i="9"/>
  <c r="N217" i="9"/>
  <c r="N216" i="9"/>
  <c r="N215" i="9"/>
  <c r="N214" i="9"/>
  <c r="U287" i="4"/>
  <c r="F288" i="4"/>
  <c r="P287" i="4"/>
  <c r="F203" i="9"/>
  <c r="U216" i="9"/>
  <c r="U220" i="7"/>
  <c r="D219" i="7"/>
  <c r="R232" i="7"/>
  <c r="E296" i="4"/>
  <c r="O295" i="4"/>
  <c r="T295" i="4"/>
  <c r="G221" i="7" l="1"/>
  <c r="T247" i="9"/>
  <c r="E234" i="9"/>
  <c r="C220" i="7"/>
  <c r="N298" i="4"/>
  <c r="D299" i="4"/>
  <c r="S298" i="4"/>
  <c r="X248" i="9"/>
  <c r="Y248" i="9"/>
  <c r="L233" i="7"/>
  <c r="L232" i="7"/>
  <c r="L231" i="7"/>
  <c r="L230" i="7"/>
  <c r="L229" i="7"/>
  <c r="L228" i="7"/>
  <c r="L227" i="7"/>
  <c r="L226" i="7"/>
  <c r="L225" i="7"/>
  <c r="L224" i="7"/>
  <c r="L223" i="7"/>
  <c r="Q233" i="7"/>
  <c r="Y233" i="7" s="1"/>
  <c r="AB233" i="7" s="1"/>
  <c r="T221" i="7"/>
  <c r="G222" i="7"/>
  <c r="L222" i="7"/>
  <c r="Z232" i="7"/>
  <c r="AC232" i="7" s="1"/>
  <c r="F202" i="9"/>
  <c r="U215" i="9"/>
  <c r="D210" i="9"/>
  <c r="S223" i="9"/>
  <c r="U288" i="4"/>
  <c r="F289" i="4"/>
  <c r="P288" i="4"/>
  <c r="U219" i="7"/>
  <c r="D218" i="7"/>
  <c r="R231" i="7"/>
  <c r="T296" i="4"/>
  <c r="T366" i="4" s="1"/>
  <c r="E297" i="4"/>
  <c r="O296" i="4"/>
  <c r="S299" i="4" l="1"/>
  <c r="D300" i="4"/>
  <c r="N299" i="4"/>
  <c r="Q232" i="7"/>
  <c r="T220" i="7"/>
  <c r="E233" i="9"/>
  <c r="C219" i="7"/>
  <c r="T246" i="9"/>
  <c r="Y247" i="9"/>
  <c r="X247" i="9"/>
  <c r="P289" i="4"/>
  <c r="F290" i="4"/>
  <c r="U289" i="4"/>
  <c r="Z231" i="7"/>
  <c r="AC231" i="7" s="1"/>
  <c r="D209" i="9"/>
  <c r="S222" i="9"/>
  <c r="F201" i="9"/>
  <c r="U214" i="9"/>
  <c r="U218" i="7"/>
  <c r="D217" i="7"/>
  <c r="R230" i="7"/>
  <c r="E298" i="4"/>
  <c r="O297" i="4"/>
  <c r="T297" i="4"/>
  <c r="G220" i="7" l="1"/>
  <c r="Q231" i="7"/>
  <c r="T219" i="7"/>
  <c r="X246" i="9"/>
  <c r="Y246" i="9"/>
  <c r="C218" i="7"/>
  <c r="E232" i="9"/>
  <c r="T245" i="9"/>
  <c r="Y232" i="7"/>
  <c r="AB232" i="7" s="1"/>
  <c r="S300" i="4"/>
  <c r="N300" i="4"/>
  <c r="D301" i="4"/>
  <c r="Z230" i="7"/>
  <c r="AC230" i="7" s="1"/>
  <c r="F200" i="9"/>
  <c r="P201" i="9" s="1"/>
  <c r="U213" i="9"/>
  <c r="D208" i="9"/>
  <c r="S221" i="9"/>
  <c r="F291" i="4"/>
  <c r="P290" i="4"/>
  <c r="U290" i="4"/>
  <c r="U217" i="7"/>
  <c r="D216" i="7"/>
  <c r="R229" i="7"/>
  <c r="O298" i="4"/>
  <c r="T298" i="4"/>
  <c r="E299" i="4"/>
  <c r="E231" i="9" l="1"/>
  <c r="C217" i="7"/>
  <c r="T244" i="9"/>
  <c r="G219" i="7"/>
  <c r="T218" i="7"/>
  <c r="Q230" i="7"/>
  <c r="Y230" i="7" s="1"/>
  <c r="AB230" i="7" s="1"/>
  <c r="N301" i="4"/>
  <c r="S301" i="4"/>
  <c r="D302" i="4"/>
  <c r="Y231" i="7"/>
  <c r="AB231" i="7" s="1"/>
  <c r="Y245" i="9"/>
  <c r="X245" i="9"/>
  <c r="P291" i="4"/>
  <c r="U291" i="4"/>
  <c r="F292" i="4"/>
  <c r="D207" i="9"/>
  <c r="S220" i="9"/>
  <c r="Z229" i="7"/>
  <c r="AC229" i="7" s="1"/>
  <c r="F199" i="9"/>
  <c r="U212" i="9"/>
  <c r="P212" i="9"/>
  <c r="P211" i="9"/>
  <c r="P210" i="9"/>
  <c r="P209" i="9"/>
  <c r="P208" i="9"/>
  <c r="P207" i="9"/>
  <c r="P206" i="9"/>
  <c r="P205" i="9"/>
  <c r="P204" i="9"/>
  <c r="P203" i="9"/>
  <c r="P202" i="9"/>
  <c r="U216" i="7"/>
  <c r="D215" i="7"/>
  <c r="R228" i="7"/>
  <c r="E300" i="4"/>
  <c r="O299" i="4"/>
  <c r="T299" i="4"/>
  <c r="S302" i="4" l="1"/>
  <c r="N302" i="4"/>
  <c r="D303" i="4"/>
  <c r="Y244" i="9"/>
  <c r="X244" i="9"/>
  <c r="G218" i="7"/>
  <c r="T217" i="7"/>
  <c r="Q229" i="7"/>
  <c r="E230" i="9"/>
  <c r="T243" i="9"/>
  <c r="C216" i="7"/>
  <c r="F198" i="9"/>
  <c r="U211" i="9"/>
  <c r="D206" i="9"/>
  <c r="S219" i="9"/>
  <c r="Z228" i="7"/>
  <c r="AC228" i="7" s="1"/>
  <c r="P292" i="4"/>
  <c r="U292" i="4"/>
  <c r="F293" i="4"/>
  <c r="U215" i="7"/>
  <c r="D214" i="7"/>
  <c r="R227" i="7"/>
  <c r="O300" i="4"/>
  <c r="T300" i="4"/>
  <c r="E301" i="4"/>
  <c r="G217" i="7" l="1"/>
  <c r="T216" i="7"/>
  <c r="Q228" i="7"/>
  <c r="Y243" i="9"/>
  <c r="X243" i="9"/>
  <c r="T242" i="9"/>
  <c r="E229" i="9"/>
  <c r="C215" i="7"/>
  <c r="S303" i="4"/>
  <c r="N303" i="4"/>
  <c r="D304" i="4"/>
  <c r="Y229" i="7"/>
  <c r="AB229" i="7" s="1"/>
  <c r="D205" i="9"/>
  <c r="S218" i="9"/>
  <c r="Z227" i="7"/>
  <c r="AC227" i="7" s="1"/>
  <c r="P293" i="4"/>
  <c r="F294" i="4"/>
  <c r="U293" i="4"/>
  <c r="F197" i="9"/>
  <c r="U210" i="9"/>
  <c r="U214" i="7"/>
  <c r="D213" i="7"/>
  <c r="R226" i="7"/>
  <c r="E302" i="4"/>
  <c r="O301" i="4"/>
  <c r="T301" i="4"/>
  <c r="Y242" i="9" l="1"/>
  <c r="X242" i="9"/>
  <c r="S304" i="4"/>
  <c r="D305" i="4"/>
  <c r="N304" i="4"/>
  <c r="Y228" i="7"/>
  <c r="AB228" i="7" s="1"/>
  <c r="E228" i="9"/>
  <c r="T241" i="9"/>
  <c r="C214" i="7"/>
  <c r="Z226" i="7"/>
  <c r="AC226" i="7" s="1"/>
  <c r="G216" i="7"/>
  <c r="G215" i="7"/>
  <c r="Q227" i="7"/>
  <c r="T215" i="7"/>
  <c r="F196" i="9"/>
  <c r="U209" i="9"/>
  <c r="F295" i="4"/>
  <c r="P294" i="4"/>
  <c r="U294" i="4"/>
  <c r="D204" i="9"/>
  <c r="S217" i="9"/>
  <c r="U213" i="7"/>
  <c r="D212" i="7"/>
  <c r="R225" i="7"/>
  <c r="E303" i="4"/>
  <c r="T302" i="4"/>
  <c r="O302" i="4"/>
  <c r="D306" i="4" l="1"/>
  <c r="N305" i="4"/>
  <c r="S305" i="4"/>
  <c r="Y227" i="7"/>
  <c r="AB227" i="7" s="1"/>
  <c r="C213" i="7"/>
  <c r="E227" i="9"/>
  <c r="T240" i="9"/>
  <c r="T214" i="7"/>
  <c r="Q226" i="7"/>
  <c r="Y241" i="9"/>
  <c r="X241" i="9"/>
  <c r="D203" i="9"/>
  <c r="S216" i="9"/>
  <c r="Z225" i="7"/>
  <c r="AC225" i="7" s="1"/>
  <c r="F296" i="4"/>
  <c r="P295" i="4"/>
  <c r="U295" i="4"/>
  <c r="F195" i="9"/>
  <c r="U208" i="9"/>
  <c r="U212" i="7"/>
  <c r="D211" i="7"/>
  <c r="R224" i="7"/>
  <c r="E304" i="4"/>
  <c r="O303" i="4"/>
  <c r="T303" i="4"/>
  <c r="E226" i="9" l="1"/>
  <c r="C212" i="7"/>
  <c r="T239" i="9"/>
  <c r="G214" i="7"/>
  <c r="T213" i="7"/>
  <c r="Q225" i="7"/>
  <c r="Y225" i="7" s="1"/>
  <c r="AB225" i="7" s="1"/>
  <c r="Y240" i="9"/>
  <c r="X240" i="9"/>
  <c r="G213" i="7"/>
  <c r="Y226" i="7"/>
  <c r="AB226" i="7" s="1"/>
  <c r="N306" i="4"/>
  <c r="D307" i="4"/>
  <c r="S306" i="4"/>
  <c r="Z224" i="7"/>
  <c r="AC224" i="7" s="1"/>
  <c r="D202" i="9"/>
  <c r="S215" i="9"/>
  <c r="F194" i="9"/>
  <c r="U207" i="9"/>
  <c r="P296" i="4"/>
  <c r="F297" i="4"/>
  <c r="U296" i="4"/>
  <c r="U366" i="4" s="1"/>
  <c r="U211" i="7"/>
  <c r="D210" i="7"/>
  <c r="R223" i="7"/>
  <c r="E305" i="4"/>
  <c r="T304" i="4"/>
  <c r="O304" i="4"/>
  <c r="N307" i="4" l="1"/>
  <c r="S307" i="4"/>
  <c r="D308" i="4"/>
  <c r="X239" i="9"/>
  <c r="Y239" i="9"/>
  <c r="M210" i="7"/>
  <c r="T212" i="7"/>
  <c r="Q224" i="7"/>
  <c r="T238" i="9"/>
  <c r="E225" i="9"/>
  <c r="C211" i="7"/>
  <c r="Z223" i="7"/>
  <c r="AC223" i="7" s="1"/>
  <c r="U297" i="4"/>
  <c r="F298" i="4"/>
  <c r="P297" i="4"/>
  <c r="F193" i="9"/>
  <c r="U206" i="9"/>
  <c r="D201" i="9"/>
  <c r="S214" i="9"/>
  <c r="U210" i="7"/>
  <c r="D209" i="7"/>
  <c r="R222" i="7"/>
  <c r="O305" i="4"/>
  <c r="T305" i="4"/>
  <c r="E306" i="4"/>
  <c r="T237" i="9" l="1"/>
  <c r="E224" i="9"/>
  <c r="C210" i="7"/>
  <c r="D309" i="4"/>
  <c r="N308" i="4"/>
  <c r="S308" i="4"/>
  <c r="S367" i="4" s="1"/>
  <c r="S370" i="4" s="1"/>
  <c r="T211" i="7"/>
  <c r="Q223" i="7"/>
  <c r="G212" i="7"/>
  <c r="X238" i="9"/>
  <c r="Y238" i="9"/>
  <c r="M221" i="7"/>
  <c r="M220" i="7"/>
  <c r="M219" i="7"/>
  <c r="M218" i="7"/>
  <c r="M217" i="7"/>
  <c r="M216" i="7"/>
  <c r="M215" i="7"/>
  <c r="M214" i="7"/>
  <c r="M213" i="7"/>
  <c r="M212" i="7"/>
  <c r="M211" i="7"/>
  <c r="Y224" i="7"/>
  <c r="AB224" i="7" s="1"/>
  <c r="F299" i="4"/>
  <c r="U298" i="4"/>
  <c r="P298" i="4"/>
  <c r="Z222" i="7"/>
  <c r="AC222" i="7" s="1"/>
  <c r="D200" i="9"/>
  <c r="S213" i="9"/>
  <c r="F192" i="9"/>
  <c r="U205" i="9"/>
  <c r="U209" i="7"/>
  <c r="D208" i="7"/>
  <c r="R221" i="7"/>
  <c r="O306" i="4"/>
  <c r="E307" i="4"/>
  <c r="T306" i="4"/>
  <c r="N309" i="4" l="1"/>
  <c r="S309" i="4"/>
  <c r="D310" i="4"/>
  <c r="G211" i="7"/>
  <c r="L210" i="7"/>
  <c r="T210" i="7"/>
  <c r="Q222" i="7"/>
  <c r="Y222" i="7" s="1"/>
  <c r="AB222" i="7" s="1"/>
  <c r="O225" i="9"/>
  <c r="O233" i="9"/>
  <c r="C209" i="7"/>
  <c r="O229" i="9"/>
  <c r="O228" i="9"/>
  <c r="O232" i="9"/>
  <c r="O231" i="9"/>
  <c r="E223" i="9"/>
  <c r="O230" i="9"/>
  <c r="T236" i="9"/>
  <c r="O235" i="9"/>
  <c r="O236" i="9"/>
  <c r="O227" i="9"/>
  <c r="O234" i="9"/>
  <c r="O226" i="9"/>
  <c r="Y223" i="7"/>
  <c r="AB223" i="7" s="1"/>
  <c r="Y237" i="9"/>
  <c r="X237" i="9"/>
  <c r="Z221" i="7"/>
  <c r="AC221" i="7" s="1"/>
  <c r="U299" i="4"/>
  <c r="P299" i="4"/>
  <c r="F300" i="4"/>
  <c r="D199" i="9"/>
  <c r="N210" i="9"/>
  <c r="N209" i="9"/>
  <c r="N208" i="9"/>
  <c r="N207" i="9"/>
  <c r="N206" i="9"/>
  <c r="N205" i="9"/>
  <c r="N204" i="9"/>
  <c r="N203" i="9"/>
  <c r="N202" i="9"/>
  <c r="F191" i="9"/>
  <c r="U204" i="9"/>
  <c r="N201" i="9"/>
  <c r="U208" i="7"/>
  <c r="D207" i="7"/>
  <c r="R220" i="7"/>
  <c r="T307" i="4"/>
  <c r="E308" i="4"/>
  <c r="O307" i="4"/>
  <c r="E222" i="9" l="1"/>
  <c r="C208" i="7"/>
  <c r="T235" i="9"/>
  <c r="G210" i="7"/>
  <c r="L221" i="7"/>
  <c r="L220" i="7"/>
  <c r="L219" i="7"/>
  <c r="L218" i="7"/>
  <c r="L217" i="7"/>
  <c r="L216" i="7"/>
  <c r="L215" i="7"/>
  <c r="L214" i="7"/>
  <c r="L213" i="7"/>
  <c r="L212" i="7"/>
  <c r="L211" i="7"/>
  <c r="T209" i="7"/>
  <c r="Q221" i="7"/>
  <c r="Y221" i="7" s="1"/>
  <c r="AB221" i="7" s="1"/>
  <c r="S310" i="4"/>
  <c r="D311" i="4"/>
  <c r="N310" i="4"/>
  <c r="Y236" i="9"/>
  <c r="X236" i="9"/>
  <c r="P300" i="4"/>
  <c r="U300" i="4"/>
  <c r="F301" i="4"/>
  <c r="Z220" i="7"/>
  <c r="AC220" i="7" s="1"/>
  <c r="F190" i="9"/>
  <c r="U203" i="9"/>
  <c r="D198" i="9"/>
  <c r="U207" i="7"/>
  <c r="D206" i="7"/>
  <c r="R219" i="7"/>
  <c r="T308" i="4"/>
  <c r="T367" i="4" s="1"/>
  <c r="E309" i="4"/>
  <c r="O308" i="4"/>
  <c r="D312" i="4" l="1"/>
  <c r="S311" i="4"/>
  <c r="N311" i="4"/>
  <c r="Y235" i="9"/>
  <c r="X235" i="9"/>
  <c r="G209" i="7"/>
  <c r="T208" i="7"/>
  <c r="Q220" i="7"/>
  <c r="T234" i="9"/>
  <c r="C207" i="7"/>
  <c r="E221" i="9"/>
  <c r="P301" i="4"/>
  <c r="U301" i="4"/>
  <c r="F302" i="4"/>
  <c r="Z219" i="7"/>
  <c r="AC219" i="7" s="1"/>
  <c r="F189" i="9"/>
  <c r="U202" i="9"/>
  <c r="D197" i="9"/>
  <c r="S210" i="9"/>
  <c r="U206" i="7"/>
  <c r="D205" i="7"/>
  <c r="R218" i="7"/>
  <c r="O309" i="4"/>
  <c r="T309" i="4"/>
  <c r="E310" i="4"/>
  <c r="T370" i="4"/>
  <c r="E220" i="9" l="1"/>
  <c r="C206" i="7"/>
  <c r="T233" i="9"/>
  <c r="X234" i="9"/>
  <c r="Y234" i="9"/>
  <c r="G208" i="7"/>
  <c r="Q219" i="7"/>
  <c r="Y219" i="7" s="1"/>
  <c r="AB219" i="7" s="1"/>
  <c r="T207" i="7"/>
  <c r="Y220" i="7"/>
  <c r="AB220" i="7" s="1"/>
  <c r="N312" i="4"/>
  <c r="S312" i="4"/>
  <c r="D313" i="4"/>
  <c r="Z218" i="7"/>
  <c r="AC218" i="7" s="1"/>
  <c r="D196" i="9"/>
  <c r="S209" i="9"/>
  <c r="F188" i="9"/>
  <c r="P189" i="9" s="1"/>
  <c r="U201" i="9"/>
  <c r="F303" i="4"/>
  <c r="P302" i="4"/>
  <c r="U302" i="4"/>
  <c r="U205" i="7"/>
  <c r="D204" i="7"/>
  <c r="R217" i="7"/>
  <c r="T310" i="4"/>
  <c r="O310" i="4"/>
  <c r="E311" i="4"/>
  <c r="D314" i="4" l="1"/>
  <c r="S313" i="4"/>
  <c r="N313" i="4"/>
  <c r="T206" i="7"/>
  <c r="Q218" i="7"/>
  <c r="Y218" i="7" s="1"/>
  <c r="AB218" i="7" s="1"/>
  <c r="Y233" i="9"/>
  <c r="X233" i="9"/>
  <c r="G207" i="7"/>
  <c r="C205" i="7"/>
  <c r="T232" i="9"/>
  <c r="E219" i="9"/>
  <c r="Z217" i="7"/>
  <c r="AC217" i="7" s="1"/>
  <c r="D195" i="9"/>
  <c r="S208" i="9"/>
  <c r="F304" i="4"/>
  <c r="U303" i="4"/>
  <c r="P303" i="4"/>
  <c r="F187" i="9"/>
  <c r="P200" i="9"/>
  <c r="U200" i="9"/>
  <c r="P199" i="9"/>
  <c r="P198" i="9"/>
  <c r="P197" i="9"/>
  <c r="P196" i="9"/>
  <c r="P195" i="9"/>
  <c r="P194" i="9"/>
  <c r="P193" i="9"/>
  <c r="P192" i="9"/>
  <c r="P191" i="9"/>
  <c r="P190" i="9"/>
  <c r="U204" i="7"/>
  <c r="D203" i="7"/>
  <c r="R216" i="7"/>
  <c r="E312" i="4"/>
  <c r="T311" i="4"/>
  <c r="O311" i="4"/>
  <c r="N314" i="4" l="1"/>
  <c r="D315" i="4"/>
  <c r="S314" i="4"/>
  <c r="C204" i="7"/>
  <c r="T231" i="9"/>
  <c r="E218" i="9"/>
  <c r="Y232" i="9"/>
  <c r="X232" i="9"/>
  <c r="Q217" i="7"/>
  <c r="G206" i="7"/>
  <c r="T205" i="7"/>
  <c r="F186" i="9"/>
  <c r="U199" i="9"/>
  <c r="D194" i="9"/>
  <c r="S207" i="9"/>
  <c r="Z216" i="7"/>
  <c r="AC216" i="7" s="1"/>
  <c r="U304" i="4"/>
  <c r="P304" i="4"/>
  <c r="F305" i="4"/>
  <c r="U203" i="7"/>
  <c r="D202" i="7"/>
  <c r="R215" i="7"/>
  <c r="E313" i="4"/>
  <c r="O312" i="4"/>
  <c r="T312" i="4"/>
  <c r="X231" i="9" l="1"/>
  <c r="Y231" i="9"/>
  <c r="G205" i="7"/>
  <c r="Q216" i="7"/>
  <c r="G204" i="7"/>
  <c r="T204" i="7"/>
  <c r="C203" i="7"/>
  <c r="E217" i="9"/>
  <c r="T230" i="9"/>
  <c r="Y217" i="7"/>
  <c r="AB217" i="7" s="1"/>
  <c r="N315" i="4"/>
  <c r="S315" i="4"/>
  <c r="D316" i="4"/>
  <c r="F185" i="9"/>
  <c r="U198" i="9"/>
  <c r="Z215" i="7"/>
  <c r="AC215" i="7" s="1"/>
  <c r="D193" i="9"/>
  <c r="S206" i="9"/>
  <c r="F306" i="4"/>
  <c r="P305" i="4"/>
  <c r="U305" i="4"/>
  <c r="U202" i="7"/>
  <c r="D201" i="7"/>
  <c r="R214" i="7"/>
  <c r="E314" i="4"/>
  <c r="T313" i="4"/>
  <c r="O313" i="4"/>
  <c r="Y216" i="7" l="1"/>
  <c r="AB216" i="7" s="1"/>
  <c r="N316" i="4"/>
  <c r="S316" i="4"/>
  <c r="D317" i="4"/>
  <c r="Y230" i="9"/>
  <c r="X230" i="9"/>
  <c r="E216" i="9"/>
  <c r="C202" i="7"/>
  <c r="T229" i="9"/>
  <c r="Q215" i="7"/>
  <c r="T203" i="7"/>
  <c r="Z214" i="7"/>
  <c r="AC214" i="7" s="1"/>
  <c r="F184" i="9"/>
  <c r="U197" i="9"/>
  <c r="P306" i="4"/>
  <c r="U306" i="4"/>
  <c r="F307" i="4"/>
  <c r="D192" i="9"/>
  <c r="S205" i="9"/>
  <c r="U201" i="7"/>
  <c r="D200" i="7"/>
  <c r="R213" i="7"/>
  <c r="E315" i="4"/>
  <c r="T314" i="4"/>
  <c r="O314" i="4"/>
  <c r="C201" i="7" l="1"/>
  <c r="T228" i="9"/>
  <c r="E215" i="9"/>
  <c r="Q214" i="7"/>
  <c r="Y214" i="7" s="1"/>
  <c r="AB214" i="7" s="1"/>
  <c r="G203" i="7"/>
  <c r="T202" i="7"/>
  <c r="Y215" i="7"/>
  <c r="AB215" i="7" s="1"/>
  <c r="D318" i="4"/>
  <c r="S317" i="4"/>
  <c r="N317" i="4"/>
  <c r="X229" i="9"/>
  <c r="Y229" i="9"/>
  <c r="D191" i="9"/>
  <c r="S204" i="9"/>
  <c r="Z213" i="7"/>
  <c r="AC213" i="7" s="1"/>
  <c r="F183" i="9"/>
  <c r="U196" i="9"/>
  <c r="F308" i="4"/>
  <c r="P307" i="4"/>
  <c r="U307" i="4"/>
  <c r="U200" i="7"/>
  <c r="D199" i="7"/>
  <c r="R212" i="7"/>
  <c r="O315" i="4"/>
  <c r="E316" i="4"/>
  <c r="T315" i="4"/>
  <c r="G202" i="7" l="1"/>
  <c r="Q213" i="7"/>
  <c r="Y213" i="7" s="1"/>
  <c r="AB213" i="7" s="1"/>
  <c r="T201" i="7"/>
  <c r="C200" i="7"/>
  <c r="T227" i="9"/>
  <c r="E214" i="9"/>
  <c r="N318" i="4"/>
  <c r="D319" i="4"/>
  <c r="S318" i="4"/>
  <c r="Y228" i="9"/>
  <c r="X228" i="9"/>
  <c r="Z212" i="7"/>
  <c r="AC212" i="7" s="1"/>
  <c r="F182" i="9"/>
  <c r="U195" i="9"/>
  <c r="F309" i="4"/>
  <c r="P308" i="4"/>
  <c r="U308" i="4"/>
  <c r="U367" i="4" s="1"/>
  <c r="U370" i="4" s="1"/>
  <c r="D190" i="9"/>
  <c r="S203" i="9"/>
  <c r="U199" i="7"/>
  <c r="D198" i="7"/>
  <c r="R211" i="7"/>
  <c r="O316" i="4"/>
  <c r="T316" i="4"/>
  <c r="E317" i="4"/>
  <c r="T200" i="7" l="1"/>
  <c r="Q212" i="7"/>
  <c r="Y212" i="7" s="1"/>
  <c r="AB212" i="7" s="1"/>
  <c r="G201" i="7"/>
  <c r="Y227" i="9"/>
  <c r="X227" i="9"/>
  <c r="D320" i="4"/>
  <c r="N319" i="4"/>
  <c r="S319" i="4"/>
  <c r="S368" i="4" s="1"/>
  <c r="S371" i="4" s="1"/>
  <c r="E213" i="9"/>
  <c r="T226" i="9"/>
  <c r="C199" i="7"/>
  <c r="D189" i="9"/>
  <c r="S202" i="9"/>
  <c r="F310" i="4"/>
  <c r="U309" i="4"/>
  <c r="P309" i="4"/>
  <c r="F181" i="9"/>
  <c r="U194" i="9"/>
  <c r="Z211" i="7"/>
  <c r="AC211" i="7" s="1"/>
  <c r="U198" i="7"/>
  <c r="D197" i="7"/>
  <c r="M198" i="7" s="1"/>
  <c r="R210" i="7"/>
  <c r="O317" i="4"/>
  <c r="T317" i="4"/>
  <c r="E318" i="4"/>
  <c r="S320" i="4" l="1"/>
  <c r="N320" i="4"/>
  <c r="D321" i="4"/>
  <c r="G200" i="7"/>
  <c r="Q211" i="7"/>
  <c r="T199" i="7"/>
  <c r="G199" i="7"/>
  <c r="Y226" i="9"/>
  <c r="X226" i="9"/>
  <c r="T225" i="9"/>
  <c r="C198" i="7"/>
  <c r="E212" i="9"/>
  <c r="M209" i="7"/>
  <c r="M208" i="7"/>
  <c r="M207" i="7"/>
  <c r="M206" i="7"/>
  <c r="M205" i="7"/>
  <c r="M204" i="7"/>
  <c r="M203" i="7"/>
  <c r="M202" i="7"/>
  <c r="M201" i="7"/>
  <c r="M200" i="7"/>
  <c r="M199" i="7"/>
  <c r="Z210" i="7"/>
  <c r="AC210" i="7" s="1"/>
  <c r="F311" i="4"/>
  <c r="U310" i="4"/>
  <c r="P310" i="4"/>
  <c r="D188" i="9"/>
  <c r="N189" i="9" s="1"/>
  <c r="S201" i="9"/>
  <c r="F180" i="9"/>
  <c r="U193" i="9"/>
  <c r="U197" i="7"/>
  <c r="D196" i="7"/>
  <c r="R209" i="7"/>
  <c r="O318" i="4"/>
  <c r="E319" i="4"/>
  <c r="T318" i="4"/>
  <c r="Y211" i="7" l="1"/>
  <c r="AB211" i="7" s="1"/>
  <c r="C197" i="7"/>
  <c r="O219" i="9"/>
  <c r="E211" i="9"/>
  <c r="O218" i="9"/>
  <c r="T224" i="9"/>
  <c r="O217" i="9"/>
  <c r="O224" i="9"/>
  <c r="O216" i="9"/>
  <c r="O215" i="9"/>
  <c r="O222" i="9"/>
  <c r="O223" i="9"/>
  <c r="O214" i="9"/>
  <c r="O221" i="9"/>
  <c r="O213" i="9"/>
  <c r="O220" i="9"/>
  <c r="L198" i="7"/>
  <c r="G198" i="7"/>
  <c r="T198" i="7"/>
  <c r="Q210" i="7"/>
  <c r="Y210" i="7" s="1"/>
  <c r="AB210" i="7" s="1"/>
  <c r="Z209" i="7"/>
  <c r="AC209" i="7" s="1"/>
  <c r="Y225" i="9"/>
  <c r="X225" i="9"/>
  <c r="S321" i="4"/>
  <c r="N321" i="4"/>
  <c r="D322" i="4"/>
  <c r="D187" i="9"/>
  <c r="N200" i="9"/>
  <c r="S200" i="9"/>
  <c r="N199" i="9"/>
  <c r="N198" i="9"/>
  <c r="N197" i="9"/>
  <c r="N196" i="9"/>
  <c r="N195" i="9"/>
  <c r="N194" i="9"/>
  <c r="N193" i="9"/>
  <c r="N192" i="9"/>
  <c r="N191" i="9"/>
  <c r="N190" i="9"/>
  <c r="U311" i="4"/>
  <c r="P311" i="4"/>
  <c r="F312" i="4"/>
  <c r="F179" i="9"/>
  <c r="U192" i="9"/>
  <c r="U196" i="7"/>
  <c r="D195" i="7"/>
  <c r="R208" i="7"/>
  <c r="T319" i="4"/>
  <c r="T368" i="4" s="1"/>
  <c r="T371" i="4" s="1"/>
  <c r="E320" i="4"/>
  <c r="O319" i="4"/>
  <c r="Z208" i="7" l="1"/>
  <c r="AC208" i="7" s="1"/>
  <c r="Y224" i="9"/>
  <c r="X224" i="9"/>
  <c r="C196" i="7"/>
  <c r="E210" i="9"/>
  <c r="T223" i="9"/>
  <c r="N322" i="4"/>
  <c r="D323" i="4"/>
  <c r="S322" i="4"/>
  <c r="L209" i="7"/>
  <c r="L208" i="7"/>
  <c r="L207" i="7"/>
  <c r="L206" i="7"/>
  <c r="L205" i="7"/>
  <c r="L204" i="7"/>
  <c r="L203" i="7"/>
  <c r="L202" i="7"/>
  <c r="L201" i="7"/>
  <c r="L200" i="7"/>
  <c r="T197" i="7"/>
  <c r="Q209" i="7"/>
  <c r="Y209" i="7" s="1"/>
  <c r="AB209" i="7" s="1"/>
  <c r="L199" i="7"/>
  <c r="F178" i="9"/>
  <c r="U191" i="9"/>
  <c r="U312" i="4"/>
  <c r="F313" i="4"/>
  <c r="P312" i="4"/>
  <c r="D186" i="9"/>
  <c r="S199" i="9"/>
  <c r="U195" i="7"/>
  <c r="D194" i="7"/>
  <c r="R207" i="7"/>
  <c r="T320" i="4"/>
  <c r="O320" i="4"/>
  <c r="E321" i="4"/>
  <c r="Y223" i="9" l="1"/>
  <c r="X223" i="9"/>
  <c r="E209" i="9"/>
  <c r="T222" i="9"/>
  <c r="C195" i="7"/>
  <c r="T196" i="7"/>
  <c r="Q208" i="7"/>
  <c r="Y208" i="7" s="1"/>
  <c r="AB208" i="7" s="1"/>
  <c r="G197" i="7"/>
  <c r="S323" i="4"/>
  <c r="N323" i="4"/>
  <c r="D324" i="4"/>
  <c r="F177" i="9"/>
  <c r="U190" i="9"/>
  <c r="Z207" i="7"/>
  <c r="AC207" i="7" s="1"/>
  <c r="D185" i="9"/>
  <c r="S198" i="9"/>
  <c r="F314" i="4"/>
  <c r="U313" i="4"/>
  <c r="P313" i="4"/>
  <c r="U194" i="7"/>
  <c r="D193" i="7"/>
  <c r="R206" i="7"/>
  <c r="O321" i="4"/>
  <c r="E322" i="4"/>
  <c r="T321" i="4"/>
  <c r="Y222" i="9" l="1"/>
  <c r="X222" i="9"/>
  <c r="Q207" i="7"/>
  <c r="G196" i="7"/>
  <c r="T195" i="7"/>
  <c r="E208" i="9"/>
  <c r="C194" i="7"/>
  <c r="T221" i="9"/>
  <c r="Z206" i="7"/>
  <c r="AC206" i="7" s="1"/>
  <c r="S324" i="4"/>
  <c r="D325" i="4"/>
  <c r="N324" i="4"/>
  <c r="F176" i="9"/>
  <c r="P177" i="9"/>
  <c r="U189" i="9"/>
  <c r="D184" i="9"/>
  <c r="S197" i="9"/>
  <c r="U314" i="4"/>
  <c r="F315" i="4"/>
  <c r="P314" i="4"/>
  <c r="U193" i="7"/>
  <c r="D192" i="7"/>
  <c r="R205" i="7"/>
  <c r="O322" i="4"/>
  <c r="T322" i="4"/>
  <c r="E323" i="4"/>
  <c r="T220" i="9" l="1"/>
  <c r="C193" i="7"/>
  <c r="E207" i="9"/>
  <c r="N325" i="4"/>
  <c r="S325" i="4"/>
  <c r="D326" i="4"/>
  <c r="Y207" i="7"/>
  <c r="AB207" i="7" s="1"/>
  <c r="X221" i="9"/>
  <c r="Y221" i="9"/>
  <c r="G195" i="7"/>
  <c r="Q206" i="7"/>
  <c r="G194" i="7"/>
  <c r="T194" i="7"/>
  <c r="P315" i="4"/>
  <c r="F316" i="4"/>
  <c r="U315" i="4"/>
  <c r="Z205" i="7"/>
  <c r="AC205" i="7" s="1"/>
  <c r="D183" i="9"/>
  <c r="S196" i="9"/>
  <c r="F175" i="9"/>
  <c r="U188" i="9"/>
  <c r="P188" i="9"/>
  <c r="P187" i="9"/>
  <c r="P186" i="9"/>
  <c r="P185" i="9"/>
  <c r="P184" i="9"/>
  <c r="P183" i="9"/>
  <c r="P182" i="9"/>
  <c r="P181" i="9"/>
  <c r="P180" i="9"/>
  <c r="P179" i="9"/>
  <c r="P178" i="9"/>
  <c r="U192" i="7"/>
  <c r="D191" i="7"/>
  <c r="R204" i="7"/>
  <c r="T323" i="4"/>
  <c r="O323" i="4"/>
  <c r="E324" i="4"/>
  <c r="N326" i="4" l="1"/>
  <c r="D327" i="4"/>
  <c r="S326" i="4"/>
  <c r="Y206" i="7"/>
  <c r="AB206" i="7" s="1"/>
  <c r="C192" i="7"/>
  <c r="E206" i="9"/>
  <c r="T219" i="9"/>
  <c r="T193" i="7"/>
  <c r="Q205" i="7"/>
  <c r="Y205" i="7" s="1"/>
  <c r="AB205" i="7" s="1"/>
  <c r="Y220" i="9"/>
  <c r="X220" i="9"/>
  <c r="F317" i="4"/>
  <c r="P316" i="4"/>
  <c r="U316" i="4"/>
  <c r="Z204" i="7"/>
  <c r="AC204" i="7" s="1"/>
  <c r="F174" i="9"/>
  <c r="U187" i="9"/>
  <c r="D182" i="9"/>
  <c r="S195" i="9"/>
  <c r="U191" i="7"/>
  <c r="D190" i="7"/>
  <c r="R203" i="7"/>
  <c r="E325" i="4"/>
  <c r="T324" i="4"/>
  <c r="O324" i="4"/>
  <c r="X219" i="9" l="1"/>
  <c r="Y219" i="9"/>
  <c r="Z203" i="7"/>
  <c r="AC203" i="7" s="1"/>
  <c r="E205" i="9"/>
  <c r="C191" i="7"/>
  <c r="T218" i="9"/>
  <c r="T192" i="7"/>
  <c r="Q204" i="7"/>
  <c r="G193" i="7"/>
  <c r="D328" i="4"/>
  <c r="S327" i="4"/>
  <c r="N327" i="4"/>
  <c r="F318" i="4"/>
  <c r="P317" i="4"/>
  <c r="U317" i="4"/>
  <c r="F173" i="9"/>
  <c r="U186" i="9"/>
  <c r="D181" i="9"/>
  <c r="S194" i="9"/>
  <c r="U190" i="7"/>
  <c r="D189" i="7"/>
  <c r="R202" i="7"/>
  <c r="T325" i="4"/>
  <c r="O325" i="4"/>
  <c r="E326" i="4"/>
  <c r="Y218" i="9" l="1"/>
  <c r="X218" i="9"/>
  <c r="T191" i="7"/>
  <c r="Q203" i="7"/>
  <c r="Y203" i="7" s="1"/>
  <c r="AB203" i="7" s="1"/>
  <c r="E204" i="9"/>
  <c r="T217" i="9"/>
  <c r="C190" i="7"/>
  <c r="G192" i="7"/>
  <c r="D188" i="7"/>
  <c r="N328" i="4"/>
  <c r="S328" i="4"/>
  <c r="D329" i="4"/>
  <c r="Y204" i="7"/>
  <c r="AB204" i="7" s="1"/>
  <c r="D180" i="9"/>
  <c r="S193" i="9"/>
  <c r="F319" i="4"/>
  <c r="P318" i="4"/>
  <c r="U318" i="4"/>
  <c r="Z202" i="7"/>
  <c r="AC202" i="7" s="1"/>
  <c r="F172" i="9"/>
  <c r="U185" i="9"/>
  <c r="U189" i="7"/>
  <c r="R201" i="7"/>
  <c r="T326" i="4"/>
  <c r="O326" i="4"/>
  <c r="E327" i="4"/>
  <c r="G191" i="7" l="1"/>
  <c r="Q202" i="7"/>
  <c r="T190" i="7"/>
  <c r="C189" i="7"/>
  <c r="E203" i="9"/>
  <c r="T216" i="9"/>
  <c r="X217" i="9"/>
  <c r="Y217" i="9"/>
  <c r="N329" i="4"/>
  <c r="S329" i="4"/>
  <c r="D330" i="4"/>
  <c r="Z201" i="7"/>
  <c r="AC201" i="7" s="1"/>
  <c r="F171" i="9"/>
  <c r="U184" i="9"/>
  <c r="F320" i="4"/>
  <c r="U319" i="4"/>
  <c r="U368" i="4" s="1"/>
  <c r="U371" i="4" s="1"/>
  <c r="P319" i="4"/>
  <c r="D179" i="9"/>
  <c r="S192" i="9"/>
  <c r="U188" i="7"/>
  <c r="R200" i="7"/>
  <c r="T327" i="4"/>
  <c r="E328" i="4"/>
  <c r="O327" i="4"/>
  <c r="X216" i="9" l="1"/>
  <c r="Y216" i="9"/>
  <c r="T189" i="7"/>
  <c r="Q201" i="7"/>
  <c r="Y201" i="7" s="1"/>
  <c r="AB201" i="7" s="1"/>
  <c r="Y202" i="7"/>
  <c r="AB202" i="7" s="1"/>
  <c r="N330" i="4"/>
  <c r="S330" i="4"/>
  <c r="D331" i="4"/>
  <c r="C188" i="7"/>
  <c r="E202" i="9"/>
  <c r="T215" i="9"/>
  <c r="G190" i="7"/>
  <c r="Z200" i="7"/>
  <c r="AC200" i="7" s="1"/>
  <c r="D178" i="9"/>
  <c r="S191" i="9"/>
  <c r="F321" i="4"/>
  <c r="P320" i="4"/>
  <c r="U320" i="4"/>
  <c r="F170" i="9"/>
  <c r="U183" i="9"/>
  <c r="O328" i="4"/>
  <c r="T328" i="4"/>
  <c r="E329" i="4"/>
  <c r="Y215" i="9" l="1"/>
  <c r="X215" i="9"/>
  <c r="T214" i="9"/>
  <c r="C187" i="7"/>
  <c r="E201" i="9"/>
  <c r="Q200" i="7"/>
  <c r="Y200" i="7" s="1"/>
  <c r="AB200" i="7" s="1"/>
  <c r="G189" i="7"/>
  <c r="T188" i="7"/>
  <c r="N331" i="4"/>
  <c r="D332" i="4"/>
  <c r="S331" i="4"/>
  <c r="F169" i="9"/>
  <c r="U182" i="9"/>
  <c r="P321" i="4"/>
  <c r="F322" i="4"/>
  <c r="U321" i="4"/>
  <c r="D177" i="9"/>
  <c r="S190" i="9"/>
  <c r="T329" i="4"/>
  <c r="E330" i="4"/>
  <c r="O329" i="4"/>
  <c r="G188" i="7" l="1"/>
  <c r="D187" i="7"/>
  <c r="T187" i="7"/>
  <c r="Q199" i="7"/>
  <c r="Y199" i="7" s="1"/>
  <c r="AB199" i="7" s="1"/>
  <c r="S332" i="4"/>
  <c r="D333" i="4"/>
  <c r="N332" i="4"/>
  <c r="X214" i="9"/>
  <c r="Y214" i="9"/>
  <c r="T213" i="9"/>
  <c r="C186" i="7"/>
  <c r="E200" i="9"/>
  <c r="F323" i="4"/>
  <c r="P322" i="4"/>
  <c r="U322" i="4"/>
  <c r="F168" i="9"/>
  <c r="U181" i="9"/>
  <c r="D176" i="9"/>
  <c r="N177" i="9" s="1"/>
  <c r="S189" i="9"/>
  <c r="E331" i="4"/>
  <c r="O330" i="4"/>
  <c r="T330" i="4"/>
  <c r="N333" i="4" l="1"/>
  <c r="S333" i="4"/>
  <c r="D334" i="4"/>
  <c r="T212" i="9"/>
  <c r="O205" i="9"/>
  <c r="O201" i="9"/>
  <c r="O208" i="9"/>
  <c r="E199" i="9"/>
  <c r="O212" i="9"/>
  <c r="O204" i="9"/>
  <c r="O211" i="9"/>
  <c r="O202" i="9"/>
  <c r="O203" i="9"/>
  <c r="O210" i="9"/>
  <c r="O209" i="9"/>
  <c r="O207" i="9"/>
  <c r="O206" i="9"/>
  <c r="C185" i="7"/>
  <c r="Y213" i="9"/>
  <c r="X213" i="9"/>
  <c r="H188" i="7"/>
  <c r="U187" i="7"/>
  <c r="R199" i="7"/>
  <c r="Z199" i="7" s="1"/>
  <c r="AC199" i="7" s="1"/>
  <c r="L186" i="7"/>
  <c r="G187" i="7"/>
  <c r="D186" i="7"/>
  <c r="T186" i="7"/>
  <c r="Q198" i="7"/>
  <c r="D175" i="9"/>
  <c r="S188" i="9"/>
  <c r="N188" i="9"/>
  <c r="N187" i="9"/>
  <c r="N186" i="9"/>
  <c r="N185" i="9"/>
  <c r="N184" i="9"/>
  <c r="N183" i="9"/>
  <c r="N182" i="9"/>
  <c r="N181" i="9"/>
  <c r="N180" i="9"/>
  <c r="N179" i="9"/>
  <c r="N178" i="9"/>
  <c r="F167" i="9"/>
  <c r="U180" i="9"/>
  <c r="F324" i="4"/>
  <c r="P323" i="4"/>
  <c r="U323" i="4"/>
  <c r="E332" i="4"/>
  <c r="O331" i="4"/>
  <c r="T331" i="4"/>
  <c r="C184" i="7" l="1"/>
  <c r="E198" i="9"/>
  <c r="T211" i="9"/>
  <c r="Y198" i="7"/>
  <c r="AB198" i="7" s="1"/>
  <c r="N334" i="4"/>
  <c r="D335" i="4"/>
  <c r="S334" i="4"/>
  <c r="X212" i="9"/>
  <c r="Y212" i="9"/>
  <c r="H187" i="7"/>
  <c r="R198" i="7"/>
  <c r="U186" i="7"/>
  <c r="G186" i="7"/>
  <c r="L197" i="7"/>
  <c r="L196" i="7"/>
  <c r="L195" i="7"/>
  <c r="L194" i="7"/>
  <c r="L193" i="7"/>
  <c r="L192" i="7"/>
  <c r="L191" i="7"/>
  <c r="L190" i="7"/>
  <c r="L189" i="7"/>
  <c r="L188" i="7"/>
  <c r="L187" i="7"/>
  <c r="D185" i="7"/>
  <c r="T185" i="7"/>
  <c r="Q197" i="7"/>
  <c r="F166" i="9"/>
  <c r="U179" i="9"/>
  <c r="D174" i="9"/>
  <c r="S187" i="9"/>
  <c r="F325" i="4"/>
  <c r="P324" i="4"/>
  <c r="U324" i="4"/>
  <c r="E333" i="4"/>
  <c r="T332" i="4"/>
  <c r="O332" i="4"/>
  <c r="Y197" i="7" l="1"/>
  <c r="AB197" i="7" s="1"/>
  <c r="N335" i="4"/>
  <c r="D336" i="4"/>
  <c r="S335" i="4"/>
  <c r="M197" i="7"/>
  <c r="M196" i="7"/>
  <c r="M195" i="7"/>
  <c r="M194" i="7"/>
  <c r="M193" i="7"/>
  <c r="M192" i="7"/>
  <c r="M191" i="7"/>
  <c r="M190" i="7"/>
  <c r="M189" i="7"/>
  <c r="M188" i="7"/>
  <c r="U185" i="7"/>
  <c r="R197" i="7"/>
  <c r="M187" i="7"/>
  <c r="Z198" i="7"/>
  <c r="AC198" i="7" s="1"/>
  <c r="T184" i="7"/>
  <c r="D184" i="7"/>
  <c r="Q196" i="7"/>
  <c r="Y196" i="7" s="1"/>
  <c r="AB196" i="7" s="1"/>
  <c r="M186" i="7"/>
  <c r="X211" i="9"/>
  <c r="Y211" i="9"/>
  <c r="G185" i="7"/>
  <c r="H186" i="7"/>
  <c r="T210" i="9"/>
  <c r="E197" i="9"/>
  <c r="C183" i="7"/>
  <c r="U325" i="4"/>
  <c r="P325" i="4"/>
  <c r="F326" i="4"/>
  <c r="D173" i="9"/>
  <c r="S186" i="9"/>
  <c r="F165" i="9"/>
  <c r="U178" i="9"/>
  <c r="T333" i="4"/>
  <c r="E334" i="4"/>
  <c r="O333" i="4"/>
  <c r="G184" i="7" l="1"/>
  <c r="D183" i="7"/>
  <c r="T183" i="7"/>
  <c r="Q195" i="7"/>
  <c r="Y195" i="7" s="1"/>
  <c r="AB195" i="7" s="1"/>
  <c r="Y210" i="9"/>
  <c r="X210" i="9"/>
  <c r="H185" i="7"/>
  <c r="R196" i="7"/>
  <c r="U184" i="7"/>
  <c r="S336" i="4"/>
  <c r="D337" i="4"/>
  <c r="N336" i="4"/>
  <c r="C182" i="7"/>
  <c r="E196" i="9"/>
  <c r="T209" i="9"/>
  <c r="Z197" i="7"/>
  <c r="AC197" i="7" s="1"/>
  <c r="D172" i="9"/>
  <c r="S185" i="9"/>
  <c r="P326" i="4"/>
  <c r="U326" i="4"/>
  <c r="F327" i="4"/>
  <c r="F164" i="9"/>
  <c r="P165" i="9" s="1"/>
  <c r="U177" i="9"/>
  <c r="T334" i="4"/>
  <c r="O334" i="4"/>
  <c r="E335" i="4"/>
  <c r="E195" i="9" l="1"/>
  <c r="T208" i="9"/>
  <c r="C181" i="7"/>
  <c r="G183" i="7"/>
  <c r="T182" i="7"/>
  <c r="Q194" i="7"/>
  <c r="Y194" i="7" s="1"/>
  <c r="AB194" i="7" s="1"/>
  <c r="D182" i="7"/>
  <c r="N337" i="4"/>
  <c r="D338" i="4"/>
  <c r="S337" i="4"/>
  <c r="H184" i="7"/>
  <c r="U183" i="7"/>
  <c r="R195" i="7"/>
  <c r="Z195" i="7" s="1"/>
  <c r="AC195" i="7" s="1"/>
  <c r="G182" i="7"/>
  <c r="Z196" i="7"/>
  <c r="AC196" i="7" s="1"/>
  <c r="X209" i="9"/>
  <c r="Y209" i="9"/>
  <c r="D171" i="9"/>
  <c r="S184" i="9"/>
  <c r="F163" i="9"/>
  <c r="P176" i="9"/>
  <c r="U176" i="9"/>
  <c r="P175" i="9"/>
  <c r="P174" i="9"/>
  <c r="P173" i="9"/>
  <c r="P172" i="9"/>
  <c r="P171" i="9"/>
  <c r="P170" i="9"/>
  <c r="P169" i="9"/>
  <c r="P168" i="9"/>
  <c r="P167" i="9"/>
  <c r="P166" i="9"/>
  <c r="U327" i="4"/>
  <c r="F328" i="4"/>
  <c r="P327" i="4"/>
  <c r="E336" i="4"/>
  <c r="T335" i="4"/>
  <c r="O335" i="4"/>
  <c r="R194" i="7" l="1"/>
  <c r="H183" i="7"/>
  <c r="U182" i="7"/>
  <c r="T181" i="7"/>
  <c r="D181" i="7"/>
  <c r="Q193" i="7"/>
  <c r="Y193" i="7" s="1"/>
  <c r="AB193" i="7" s="1"/>
  <c r="D339" i="4"/>
  <c r="S338" i="4"/>
  <c r="N338" i="4"/>
  <c r="X208" i="9"/>
  <c r="Y208" i="9"/>
  <c r="E194" i="9"/>
  <c r="T207" i="9"/>
  <c r="C180" i="7"/>
  <c r="P328" i="4"/>
  <c r="U328" i="4"/>
  <c r="F329" i="4"/>
  <c r="F162" i="9"/>
  <c r="U175" i="9"/>
  <c r="D170" i="9"/>
  <c r="S183" i="9"/>
  <c r="O336" i="4"/>
  <c r="E337" i="4"/>
  <c r="T336" i="4"/>
  <c r="X207" i="9" l="1"/>
  <c r="Y207" i="9"/>
  <c r="G181" i="7"/>
  <c r="D180" i="7"/>
  <c r="T180" i="7"/>
  <c r="Q192" i="7"/>
  <c r="Y192" i="7" s="1"/>
  <c r="AB192" i="7" s="1"/>
  <c r="H182" i="7"/>
  <c r="U181" i="7"/>
  <c r="R193" i="7"/>
  <c r="Z193" i="7" s="1"/>
  <c r="AC193" i="7" s="1"/>
  <c r="E193" i="9"/>
  <c r="C179" i="7"/>
  <c r="T206" i="9"/>
  <c r="Z194" i="7"/>
  <c r="AC194" i="7" s="1"/>
  <c r="D340" i="4"/>
  <c r="N339" i="4"/>
  <c r="S339" i="4"/>
  <c r="F161" i="9"/>
  <c r="U174" i="9"/>
  <c r="D169" i="9"/>
  <c r="S182" i="9"/>
  <c r="U329" i="4"/>
  <c r="F330" i="4"/>
  <c r="P329" i="4"/>
  <c r="E338" i="4"/>
  <c r="O337" i="4"/>
  <c r="T337" i="4"/>
  <c r="Y206" i="9" l="1"/>
  <c r="X206" i="9"/>
  <c r="G180" i="7"/>
  <c r="Q191" i="7"/>
  <c r="D179" i="7"/>
  <c r="T179" i="7"/>
  <c r="H181" i="7"/>
  <c r="U180" i="7"/>
  <c r="R192" i="7"/>
  <c r="Z192" i="7" s="1"/>
  <c r="AC192" i="7" s="1"/>
  <c r="E192" i="9"/>
  <c r="C178" i="7"/>
  <c r="T205" i="9"/>
  <c r="N340" i="4"/>
  <c r="D341" i="4"/>
  <c r="S340" i="4"/>
  <c r="F331" i="4"/>
  <c r="P330" i="4"/>
  <c r="U330" i="4"/>
  <c r="D168" i="9"/>
  <c r="S181" i="9"/>
  <c r="F160" i="9"/>
  <c r="U173" i="9"/>
  <c r="T338" i="4"/>
  <c r="E339" i="4"/>
  <c r="O338" i="4"/>
  <c r="H180" i="7" l="1"/>
  <c r="R191" i="7"/>
  <c r="U179" i="7"/>
  <c r="Q190" i="7"/>
  <c r="D178" i="7"/>
  <c r="T178" i="7"/>
  <c r="T204" i="9"/>
  <c r="E191" i="9"/>
  <c r="C177" i="7"/>
  <c r="G179" i="7"/>
  <c r="G178" i="7"/>
  <c r="Y205" i="9"/>
  <c r="X205" i="9"/>
  <c r="Y191" i="7"/>
  <c r="AB191" i="7" s="1"/>
  <c r="S341" i="4"/>
  <c r="N341" i="4"/>
  <c r="D342" i="4"/>
  <c r="D167" i="9"/>
  <c r="S180" i="9"/>
  <c r="U331" i="4"/>
  <c r="P331" i="4"/>
  <c r="F332" i="4"/>
  <c r="F159" i="9"/>
  <c r="U172" i="9"/>
  <c r="O339" i="4"/>
  <c r="E340" i="4"/>
  <c r="T339" i="4"/>
  <c r="U178" i="7" l="1"/>
  <c r="H179" i="7"/>
  <c r="R190" i="7"/>
  <c r="Z190" i="7" s="1"/>
  <c r="AC190" i="7" s="1"/>
  <c r="N342" i="4"/>
  <c r="D343" i="4"/>
  <c r="S342" i="4"/>
  <c r="T177" i="7"/>
  <c r="Q189" i="7"/>
  <c r="Y189" i="7" s="1"/>
  <c r="AB189" i="7" s="1"/>
  <c r="D177" i="7"/>
  <c r="Z191" i="7"/>
  <c r="AC191" i="7" s="1"/>
  <c r="Y190" i="7"/>
  <c r="AB190" i="7" s="1"/>
  <c r="C176" i="7"/>
  <c r="E190" i="9"/>
  <c r="T203" i="9"/>
  <c r="Y204" i="9"/>
  <c r="X204" i="9"/>
  <c r="D166" i="9"/>
  <c r="S179" i="9"/>
  <c r="F158" i="9"/>
  <c r="U171" i="9"/>
  <c r="P332" i="4"/>
  <c r="F333" i="4"/>
  <c r="U332" i="4"/>
  <c r="E341" i="4"/>
  <c r="T340" i="4"/>
  <c r="O340" i="4"/>
  <c r="D344" i="4" l="1"/>
  <c r="S343" i="4"/>
  <c r="N343" i="4"/>
  <c r="E189" i="9"/>
  <c r="C175" i="7"/>
  <c r="T202" i="9"/>
  <c r="U177" i="7"/>
  <c r="R189" i="7"/>
  <c r="H178" i="7"/>
  <c r="G177" i="7"/>
  <c r="T176" i="7"/>
  <c r="Q188" i="7"/>
  <c r="Y188" i="7" s="1"/>
  <c r="AB188" i="7" s="1"/>
  <c r="D176" i="7"/>
  <c r="G176" i="7"/>
  <c r="X203" i="9"/>
  <c r="Y203" i="9"/>
  <c r="D165" i="9"/>
  <c r="S178" i="9"/>
  <c r="F334" i="4"/>
  <c r="U333" i="4"/>
  <c r="P333" i="4"/>
  <c r="F157" i="9"/>
  <c r="U170" i="9"/>
  <c r="O341" i="4"/>
  <c r="T341" i="4"/>
  <c r="E342" i="4"/>
  <c r="Q187" i="7" l="1"/>
  <c r="D175" i="7"/>
  <c r="T175" i="7"/>
  <c r="R188" i="7"/>
  <c r="U176" i="7"/>
  <c r="H177" i="7"/>
  <c r="T201" i="9"/>
  <c r="E188" i="9"/>
  <c r="C174" i="7"/>
  <c r="X202" i="9"/>
  <c r="Y202" i="9"/>
  <c r="Z189" i="7"/>
  <c r="AC189" i="7" s="1"/>
  <c r="D345" i="4"/>
  <c r="S344" i="4"/>
  <c r="N344" i="4"/>
  <c r="F156" i="9"/>
  <c r="U169" i="9"/>
  <c r="P334" i="4"/>
  <c r="U334" i="4"/>
  <c r="F335" i="4"/>
  <c r="D164" i="9"/>
  <c r="S177" i="9"/>
  <c r="E343" i="4"/>
  <c r="T342" i="4"/>
  <c r="O342" i="4"/>
  <c r="D346" i="4" l="1"/>
  <c r="S345" i="4"/>
  <c r="N345" i="4"/>
  <c r="G175" i="7"/>
  <c r="D174" i="7"/>
  <c r="T174" i="7"/>
  <c r="Q186" i="7"/>
  <c r="Y186" i="7" s="1"/>
  <c r="AB186" i="7" s="1"/>
  <c r="E187" i="9"/>
  <c r="O194" i="9"/>
  <c r="O200" i="9"/>
  <c r="O193" i="9"/>
  <c r="O191" i="9"/>
  <c r="O198" i="9"/>
  <c r="T200" i="9"/>
  <c r="O192" i="9"/>
  <c r="O196" i="9"/>
  <c r="O195" i="9"/>
  <c r="O199" i="9"/>
  <c r="O197" i="9"/>
  <c r="O190" i="9"/>
  <c r="C173" i="7"/>
  <c r="L174" i="7" s="1"/>
  <c r="H176" i="7"/>
  <c r="R187" i="7"/>
  <c r="U175" i="7"/>
  <c r="Y201" i="9"/>
  <c r="X201" i="9"/>
  <c r="Y187" i="7"/>
  <c r="AB187" i="7" s="1"/>
  <c r="Z188" i="7"/>
  <c r="AC188" i="7" s="1"/>
  <c r="O189" i="9"/>
  <c r="F155" i="9"/>
  <c r="U168" i="9"/>
  <c r="P335" i="4"/>
  <c r="U335" i="4"/>
  <c r="F336" i="4"/>
  <c r="D163" i="9"/>
  <c r="N176" i="9"/>
  <c r="S176" i="9"/>
  <c r="N175" i="9"/>
  <c r="N174" i="9"/>
  <c r="N173" i="9"/>
  <c r="N172" i="9"/>
  <c r="N171" i="9"/>
  <c r="N170" i="9"/>
  <c r="N169" i="9"/>
  <c r="N168" i="9"/>
  <c r="N167" i="9"/>
  <c r="N166" i="9"/>
  <c r="N165" i="9"/>
  <c r="E344" i="4"/>
  <c r="O343" i="4"/>
  <c r="T343" i="4"/>
  <c r="H175" i="7" l="1"/>
  <c r="U174" i="7"/>
  <c r="R186" i="7"/>
  <c r="Z186" i="7" s="1"/>
  <c r="AC186" i="7" s="1"/>
  <c r="X200" i="9"/>
  <c r="Y200" i="9"/>
  <c r="G174" i="7"/>
  <c r="L185" i="7"/>
  <c r="L184" i="7"/>
  <c r="L183" i="7"/>
  <c r="L182" i="7"/>
  <c r="L181" i="7"/>
  <c r="L180" i="7"/>
  <c r="L179" i="7"/>
  <c r="L178" i="7"/>
  <c r="L177" i="7"/>
  <c r="L176" i="7"/>
  <c r="L175" i="7"/>
  <c r="D173" i="7"/>
  <c r="Q185" i="7"/>
  <c r="T173" i="7"/>
  <c r="G173" i="7"/>
  <c r="Z187" i="7"/>
  <c r="AC187" i="7" s="1"/>
  <c r="C172" i="7"/>
  <c r="E186" i="9"/>
  <c r="T199" i="9"/>
  <c r="N346" i="4"/>
  <c r="S346" i="4"/>
  <c r="D347" i="4"/>
  <c r="F154" i="9"/>
  <c r="U167" i="9"/>
  <c r="D162" i="9"/>
  <c r="S175" i="9"/>
  <c r="U336" i="4"/>
  <c r="F337" i="4"/>
  <c r="P336" i="4"/>
  <c r="E345" i="4"/>
  <c r="T344" i="4"/>
  <c r="O344" i="4"/>
  <c r="Y185" i="7" l="1"/>
  <c r="AB185" i="7" s="1"/>
  <c r="Y199" i="9"/>
  <c r="X199" i="9"/>
  <c r="S347" i="4"/>
  <c r="N347" i="4"/>
  <c r="D348" i="4"/>
  <c r="H174" i="7"/>
  <c r="M185" i="7"/>
  <c r="M184" i="7"/>
  <c r="M183" i="7"/>
  <c r="M182" i="7"/>
  <c r="M181" i="7"/>
  <c r="M180" i="7"/>
  <c r="M179" i="7"/>
  <c r="M178" i="7"/>
  <c r="M177" i="7"/>
  <c r="M176" i="7"/>
  <c r="U173" i="7"/>
  <c r="R185" i="7"/>
  <c r="Z185" i="7" s="1"/>
  <c r="AC185" i="7" s="1"/>
  <c r="M175" i="7"/>
  <c r="E185" i="9"/>
  <c r="T198" i="9"/>
  <c r="C171" i="7"/>
  <c r="M174" i="7"/>
  <c r="T172" i="7"/>
  <c r="D172" i="7"/>
  <c r="Q184" i="7"/>
  <c r="Y184" i="7" s="1"/>
  <c r="AB184" i="7" s="1"/>
  <c r="D161" i="9"/>
  <c r="S174" i="9"/>
  <c r="P337" i="4"/>
  <c r="F338" i="4"/>
  <c r="U337" i="4"/>
  <c r="F153" i="9"/>
  <c r="U166" i="9"/>
  <c r="T345" i="4"/>
  <c r="E346" i="4"/>
  <c r="O345" i="4"/>
  <c r="H173" i="7" l="1"/>
  <c r="R184" i="7"/>
  <c r="U172" i="7"/>
  <c r="T197" i="9"/>
  <c r="E184" i="9"/>
  <c r="C170" i="7"/>
  <c r="D349" i="4"/>
  <c r="S348" i="4"/>
  <c r="N348" i="4"/>
  <c r="G172" i="7"/>
  <c r="T171" i="7"/>
  <c r="D171" i="7"/>
  <c r="Q183" i="7"/>
  <c r="Y183" i="7" s="1"/>
  <c r="AB183" i="7" s="1"/>
  <c r="Y198" i="9"/>
  <c r="X198" i="9"/>
  <c r="D160" i="9"/>
  <c r="S173" i="9"/>
  <c r="F152" i="9"/>
  <c r="P153" i="9" s="1"/>
  <c r="U165" i="9"/>
  <c r="P338" i="4"/>
  <c r="F339" i="4"/>
  <c r="U338" i="4"/>
  <c r="E347" i="4"/>
  <c r="T346" i="4"/>
  <c r="O346" i="4"/>
  <c r="G171" i="7" l="1"/>
  <c r="D170" i="7"/>
  <c r="Q182" i="7"/>
  <c r="T170" i="7"/>
  <c r="Y197" i="9"/>
  <c r="X197" i="9"/>
  <c r="H172" i="7"/>
  <c r="U171" i="7"/>
  <c r="R183" i="7"/>
  <c r="Z183" i="7" s="1"/>
  <c r="AC183" i="7" s="1"/>
  <c r="Z184" i="7"/>
  <c r="AC184" i="7" s="1"/>
  <c r="S349" i="4"/>
  <c r="N349" i="4"/>
  <c r="D350" i="4"/>
  <c r="C169" i="7"/>
  <c r="T196" i="9"/>
  <c r="E183" i="9"/>
  <c r="H171" i="7"/>
  <c r="P339" i="4"/>
  <c r="U339" i="4"/>
  <c r="F340" i="4"/>
  <c r="F151" i="9"/>
  <c r="U164" i="9"/>
  <c r="P164" i="9"/>
  <c r="P163" i="9"/>
  <c r="P162" i="9"/>
  <c r="P161" i="9"/>
  <c r="P160" i="9"/>
  <c r="P159" i="9"/>
  <c r="P158" i="9"/>
  <c r="P157" i="9"/>
  <c r="P156" i="9"/>
  <c r="P155" i="9"/>
  <c r="P154" i="9"/>
  <c r="D159" i="9"/>
  <c r="S172" i="9"/>
  <c r="T347" i="4"/>
  <c r="E348" i="4"/>
  <c r="O347" i="4"/>
  <c r="G170" i="7" l="1"/>
  <c r="Q181" i="7"/>
  <c r="T169" i="7"/>
  <c r="D169" i="7"/>
  <c r="Y182" i="7"/>
  <c r="AB182" i="7" s="1"/>
  <c r="R182" i="7"/>
  <c r="U170" i="7"/>
  <c r="N350" i="4"/>
  <c r="S350" i="4"/>
  <c r="D351" i="4"/>
  <c r="C168" i="7"/>
  <c r="E182" i="9"/>
  <c r="T195" i="9"/>
  <c r="Y196" i="9"/>
  <c r="X196" i="9"/>
  <c r="F150" i="9"/>
  <c r="U163" i="9"/>
  <c r="F341" i="4"/>
  <c r="P340" i="4"/>
  <c r="U340" i="4"/>
  <c r="D158" i="9"/>
  <c r="S171" i="9"/>
  <c r="E349" i="4"/>
  <c r="T348" i="4"/>
  <c r="O348" i="4"/>
  <c r="Q180" i="7" l="1"/>
  <c r="T168" i="7"/>
  <c r="D168" i="7"/>
  <c r="Y181" i="7"/>
  <c r="AB181" i="7" s="1"/>
  <c r="G169" i="7"/>
  <c r="Y195" i="9"/>
  <c r="X195" i="9"/>
  <c r="D352" i="4"/>
  <c r="N351" i="4"/>
  <c r="S351" i="4"/>
  <c r="E181" i="9"/>
  <c r="T194" i="9"/>
  <c r="C167" i="7"/>
  <c r="H170" i="7"/>
  <c r="R181" i="7"/>
  <c r="Z181" i="7" s="1"/>
  <c r="AC181" i="7" s="1"/>
  <c r="U169" i="7"/>
  <c r="Z182" i="7"/>
  <c r="AC182" i="7" s="1"/>
  <c r="D157" i="9"/>
  <c r="S170" i="9"/>
  <c r="U341" i="4"/>
  <c r="F342" i="4"/>
  <c r="P341" i="4"/>
  <c r="F149" i="9"/>
  <c r="U162" i="9"/>
  <c r="E350" i="4"/>
  <c r="O349" i="4"/>
  <c r="T349" i="4"/>
  <c r="G168" i="7" l="1"/>
  <c r="Q179" i="7"/>
  <c r="T167" i="7"/>
  <c r="D167" i="7"/>
  <c r="R180" i="7"/>
  <c r="U168" i="7"/>
  <c r="Y180" i="7"/>
  <c r="AB180" i="7" s="1"/>
  <c r="Y194" i="9"/>
  <c r="X194" i="9"/>
  <c r="E180" i="9"/>
  <c r="C166" i="7"/>
  <c r="T193" i="9"/>
  <c r="D353" i="4"/>
  <c r="S352" i="4"/>
  <c r="N352" i="4"/>
  <c r="H169" i="7"/>
  <c r="U342" i="4"/>
  <c r="P342" i="4"/>
  <c r="F343" i="4"/>
  <c r="F148" i="9"/>
  <c r="U161" i="9"/>
  <c r="D156" i="9"/>
  <c r="S169" i="9"/>
  <c r="O350" i="4"/>
  <c r="T350" i="4"/>
  <c r="E351" i="4"/>
  <c r="S353" i="4" l="1"/>
  <c r="N353" i="4"/>
  <c r="D354" i="4"/>
  <c r="E179" i="9"/>
  <c r="C165" i="7"/>
  <c r="T192" i="9"/>
  <c r="X193" i="9"/>
  <c r="Y193" i="9"/>
  <c r="Y179" i="7"/>
  <c r="AB179" i="7" s="1"/>
  <c r="Q178" i="7"/>
  <c r="D166" i="7"/>
  <c r="T166" i="7"/>
  <c r="Z180" i="7"/>
  <c r="AC180" i="7" s="1"/>
  <c r="H168" i="7"/>
  <c r="R179" i="7"/>
  <c r="U167" i="7"/>
  <c r="G167" i="7"/>
  <c r="D155" i="9"/>
  <c r="S168" i="9"/>
  <c r="F147" i="9"/>
  <c r="U160" i="9"/>
  <c r="P343" i="4"/>
  <c r="U343" i="4"/>
  <c r="F344" i="4"/>
  <c r="E352" i="4"/>
  <c r="O351" i="4"/>
  <c r="T351" i="4"/>
  <c r="X192" i="9" l="1"/>
  <c r="Y192" i="9"/>
  <c r="T165" i="7"/>
  <c r="D165" i="7"/>
  <c r="Q177" i="7"/>
  <c r="Y177" i="7" s="1"/>
  <c r="AB177" i="7" s="1"/>
  <c r="R178" i="7"/>
  <c r="Z178" i="7" s="1"/>
  <c r="AC178" i="7" s="1"/>
  <c r="U166" i="7"/>
  <c r="C164" i="7"/>
  <c r="E178" i="9"/>
  <c r="T191" i="9"/>
  <c r="D355" i="4"/>
  <c r="S354" i="4"/>
  <c r="N354" i="4"/>
  <c r="G166" i="7"/>
  <c r="Y178" i="7"/>
  <c r="AB178" i="7" s="1"/>
  <c r="Z179" i="7"/>
  <c r="AC179" i="7" s="1"/>
  <c r="H167" i="7"/>
  <c r="P344" i="4"/>
  <c r="F345" i="4"/>
  <c r="U344" i="4"/>
  <c r="F146" i="9"/>
  <c r="U159" i="9"/>
  <c r="D154" i="9"/>
  <c r="S167" i="9"/>
  <c r="O352" i="4"/>
  <c r="T352" i="4"/>
  <c r="E353" i="4"/>
  <c r="D356" i="4" l="1"/>
  <c r="N355" i="4"/>
  <c r="S355" i="4"/>
  <c r="H165" i="7"/>
  <c r="R177" i="7"/>
  <c r="U165" i="7"/>
  <c r="G165" i="7"/>
  <c r="T164" i="7"/>
  <c r="D164" i="7"/>
  <c r="Q176" i="7"/>
  <c r="Y176" i="7" s="1"/>
  <c r="AB176" i="7" s="1"/>
  <c r="Y191" i="9"/>
  <c r="X191" i="9"/>
  <c r="H166" i="7"/>
  <c r="E177" i="9"/>
  <c r="T190" i="9"/>
  <c r="C163" i="7"/>
  <c r="D153" i="9"/>
  <c r="S166" i="9"/>
  <c r="F145" i="9"/>
  <c r="U158" i="9"/>
  <c r="P345" i="4"/>
  <c r="F346" i="4"/>
  <c r="U345" i="4"/>
  <c r="E354" i="4"/>
  <c r="E355" i="4" s="1"/>
  <c r="O353" i="4"/>
  <c r="T353" i="4"/>
  <c r="Z177" i="7" l="1"/>
  <c r="AC177" i="7" s="1"/>
  <c r="T189" i="9"/>
  <c r="C162" i="7"/>
  <c r="E176" i="9"/>
  <c r="O177" i="9"/>
  <c r="U164" i="7"/>
  <c r="R176" i="7"/>
  <c r="Z176" i="7" s="1"/>
  <c r="AC176" i="7" s="1"/>
  <c r="G164" i="7"/>
  <c r="D163" i="7"/>
  <c r="T163" i="7"/>
  <c r="Q175" i="7"/>
  <c r="Y175" i="7" s="1"/>
  <c r="AB175" i="7" s="1"/>
  <c r="X190" i="9"/>
  <c r="Y190" i="9"/>
  <c r="N356" i="4"/>
  <c r="S356" i="4"/>
  <c r="E356" i="4"/>
  <c r="T355" i="4"/>
  <c r="O355" i="4"/>
  <c r="P346" i="4"/>
  <c r="U346" i="4"/>
  <c r="F347" i="4"/>
  <c r="F144" i="9"/>
  <c r="U157" i="9"/>
  <c r="D152" i="9"/>
  <c r="N153" i="9" s="1"/>
  <c r="S165" i="9"/>
  <c r="T354" i="4"/>
  <c r="O354" i="4"/>
  <c r="O188" i="9" l="1"/>
  <c r="O180" i="9"/>
  <c r="O187" i="9"/>
  <c r="T188" i="9"/>
  <c r="O179" i="9"/>
  <c r="O186" i="9"/>
  <c r="O178" i="9"/>
  <c r="O185" i="9"/>
  <c r="C161" i="7"/>
  <c r="E175" i="9"/>
  <c r="O184" i="9"/>
  <c r="O182" i="9"/>
  <c r="O181" i="9"/>
  <c r="O183" i="9"/>
  <c r="U163" i="7"/>
  <c r="H164" i="7"/>
  <c r="R175" i="7"/>
  <c r="L162" i="7"/>
  <c r="Q174" i="7"/>
  <c r="G163" i="7"/>
  <c r="T162" i="7"/>
  <c r="D162" i="7"/>
  <c r="X189" i="9"/>
  <c r="Y189" i="9"/>
  <c r="D151" i="9"/>
  <c r="N164" i="9"/>
  <c r="S164" i="9"/>
  <c r="N163" i="9"/>
  <c r="N162" i="9"/>
  <c r="N161" i="9"/>
  <c r="N160" i="9"/>
  <c r="N159" i="9"/>
  <c r="N158" i="9"/>
  <c r="N157" i="9"/>
  <c r="N156" i="9"/>
  <c r="N155" i="9"/>
  <c r="N154" i="9"/>
  <c r="F143" i="9"/>
  <c r="U156" i="9"/>
  <c r="U347" i="4"/>
  <c r="F348" i="4"/>
  <c r="P347" i="4"/>
  <c r="T356" i="4"/>
  <c r="O356" i="4"/>
  <c r="H163" i="7" l="1"/>
  <c r="R174" i="7"/>
  <c r="U162" i="7"/>
  <c r="Y174" i="7"/>
  <c r="AB174" i="7" s="1"/>
  <c r="Y188" i="9"/>
  <c r="X188" i="9"/>
  <c r="Z175" i="7"/>
  <c r="AC175" i="7" s="1"/>
  <c r="T187" i="9"/>
  <c r="C160" i="7"/>
  <c r="E174" i="9"/>
  <c r="L173" i="7"/>
  <c r="L172" i="7"/>
  <c r="L171" i="7"/>
  <c r="L170" i="7"/>
  <c r="L169" i="7"/>
  <c r="L168" i="7"/>
  <c r="L167" i="7"/>
  <c r="L166" i="7"/>
  <c r="L165" i="7"/>
  <c r="L164" i="7"/>
  <c r="D161" i="7"/>
  <c r="L163" i="7"/>
  <c r="Q173" i="7"/>
  <c r="Y173" i="7" s="1"/>
  <c r="AB173" i="7" s="1"/>
  <c r="T161" i="7"/>
  <c r="G162" i="7"/>
  <c r="D150" i="9"/>
  <c r="S163" i="9"/>
  <c r="U348" i="4"/>
  <c r="P348" i="4"/>
  <c r="F349" i="4"/>
  <c r="F142" i="9"/>
  <c r="U155" i="9"/>
  <c r="Z174" i="7" l="1"/>
  <c r="AC174" i="7" s="1"/>
  <c r="H162" i="7"/>
  <c r="M173" i="7"/>
  <c r="M172" i="7"/>
  <c r="M171" i="7"/>
  <c r="M170" i="7"/>
  <c r="M169" i="7"/>
  <c r="M168" i="7"/>
  <c r="M167" i="7"/>
  <c r="M166" i="7"/>
  <c r="M165" i="7"/>
  <c r="M164" i="7"/>
  <c r="U161" i="7"/>
  <c r="H161" i="7"/>
  <c r="R173" i="7"/>
  <c r="Z173" i="7" s="1"/>
  <c r="AC173" i="7" s="1"/>
  <c r="M163" i="7"/>
  <c r="C159" i="7"/>
  <c r="E173" i="9"/>
  <c r="T186" i="9"/>
  <c r="G161" i="7"/>
  <c r="Q172" i="7"/>
  <c r="T160" i="7"/>
  <c r="D160" i="7"/>
  <c r="M162" i="7"/>
  <c r="X187" i="9"/>
  <c r="Y187" i="9"/>
  <c r="P349" i="4"/>
  <c r="U349" i="4"/>
  <c r="F350" i="4"/>
  <c r="F141" i="9"/>
  <c r="U154" i="9"/>
  <c r="D149" i="9"/>
  <c r="S162" i="9"/>
  <c r="Y186" i="9" l="1"/>
  <c r="X186" i="9"/>
  <c r="G160" i="7"/>
  <c r="Q171" i="7"/>
  <c r="T159" i="7"/>
  <c r="D159" i="7"/>
  <c r="Y172" i="7"/>
  <c r="AB172" i="7" s="1"/>
  <c r="T185" i="9"/>
  <c r="C158" i="7"/>
  <c r="E172" i="9"/>
  <c r="U160" i="7"/>
  <c r="R172" i="7"/>
  <c r="Z172" i="7" s="1"/>
  <c r="AC172" i="7" s="1"/>
  <c r="D148" i="9"/>
  <c r="S161" i="9"/>
  <c r="F140" i="9"/>
  <c r="P141" i="9" s="1"/>
  <c r="U153" i="9"/>
  <c r="U350" i="4"/>
  <c r="F351" i="4"/>
  <c r="P350" i="4"/>
  <c r="Y171" i="7" l="1"/>
  <c r="AB171" i="7" s="1"/>
  <c r="C157" i="7"/>
  <c r="T184" i="9"/>
  <c r="E171" i="9"/>
  <c r="G159" i="7"/>
  <c r="D158" i="7"/>
  <c r="T158" i="7"/>
  <c r="Q170" i="7"/>
  <c r="R171" i="7"/>
  <c r="U159" i="7"/>
  <c r="H160" i="7"/>
  <c r="Y185" i="9"/>
  <c r="X185" i="9"/>
  <c r="F139" i="9"/>
  <c r="P152" i="9"/>
  <c r="U152" i="9"/>
  <c r="P151" i="9"/>
  <c r="P150" i="9"/>
  <c r="P149" i="9"/>
  <c r="P148" i="9"/>
  <c r="P147" i="9"/>
  <c r="P146" i="9"/>
  <c r="P145" i="9"/>
  <c r="P144" i="9"/>
  <c r="P143" i="9"/>
  <c r="P142" i="9"/>
  <c r="U351" i="4"/>
  <c r="F352" i="4"/>
  <c r="P351" i="4"/>
  <c r="D147" i="9"/>
  <c r="S160" i="9"/>
  <c r="H159" i="7" l="1"/>
  <c r="U158" i="7"/>
  <c r="R170" i="7"/>
  <c r="Z170" i="7" s="1"/>
  <c r="AC170" i="7" s="1"/>
  <c r="C156" i="7"/>
  <c r="T183" i="9"/>
  <c r="E170" i="9"/>
  <c r="Z171" i="7"/>
  <c r="AC171" i="7" s="1"/>
  <c r="Y184" i="9"/>
  <c r="X184" i="9"/>
  <c r="G158" i="7"/>
  <c r="T157" i="7"/>
  <c r="G157" i="7"/>
  <c r="D157" i="7"/>
  <c r="H158" i="7" s="1"/>
  <c r="Q169" i="7"/>
  <c r="Y170" i="7"/>
  <c r="AB170" i="7" s="1"/>
  <c r="D146" i="9"/>
  <c r="S159" i="9"/>
  <c r="U352" i="4"/>
  <c r="P352" i="4"/>
  <c r="F353" i="4"/>
  <c r="F138" i="9"/>
  <c r="U151" i="9"/>
  <c r="X183" i="9" l="1"/>
  <c r="Y183" i="9"/>
  <c r="D156" i="7"/>
  <c r="T156" i="7"/>
  <c r="Q168" i="7"/>
  <c r="Y168" i="7" s="1"/>
  <c r="AB168" i="7" s="1"/>
  <c r="C155" i="7"/>
  <c r="G156" i="7" s="1"/>
  <c r="E169" i="9"/>
  <c r="T182" i="9"/>
  <c r="R169" i="7"/>
  <c r="U157" i="7"/>
  <c r="Y169" i="7"/>
  <c r="AB169" i="7" s="1"/>
  <c r="F137" i="9"/>
  <c r="U150" i="9"/>
  <c r="D145" i="9"/>
  <c r="S158" i="9"/>
  <c r="U353" i="4"/>
  <c r="F354" i="4"/>
  <c r="P353" i="4"/>
  <c r="E168" i="9" l="1"/>
  <c r="C154" i="7"/>
  <c r="T181" i="9"/>
  <c r="Z169" i="7"/>
  <c r="AC169" i="7" s="1"/>
  <c r="U156" i="7"/>
  <c r="R168" i="7"/>
  <c r="Z168" i="7" s="1"/>
  <c r="AC168" i="7" s="1"/>
  <c r="H157" i="7"/>
  <c r="G155" i="7"/>
  <c r="Q167" i="7"/>
  <c r="T155" i="7"/>
  <c r="D155" i="7"/>
  <c r="Y182" i="9"/>
  <c r="X182" i="9"/>
  <c r="D144" i="9"/>
  <c r="S157" i="9"/>
  <c r="F136" i="9"/>
  <c r="U149" i="9"/>
  <c r="F355" i="4"/>
  <c r="U354" i="4"/>
  <c r="P354" i="4"/>
  <c r="H156" i="7" l="1"/>
  <c r="U155" i="7"/>
  <c r="H155" i="7"/>
  <c r="R167" i="7"/>
  <c r="Z167" i="7" s="1"/>
  <c r="AC167" i="7" s="1"/>
  <c r="X181" i="9"/>
  <c r="Y181" i="9"/>
  <c r="Y167" i="7"/>
  <c r="AB167" i="7" s="1"/>
  <c r="T154" i="7"/>
  <c r="D154" i="7"/>
  <c r="Q166" i="7"/>
  <c r="Y166" i="7" s="1"/>
  <c r="AB166" i="7" s="1"/>
  <c r="T180" i="9"/>
  <c r="C153" i="7"/>
  <c r="E167" i="9"/>
  <c r="F135" i="9"/>
  <c r="U148" i="9"/>
  <c r="D143" i="9"/>
  <c r="S156" i="9"/>
  <c r="F356" i="4"/>
  <c r="P355" i="4"/>
  <c r="U355" i="4"/>
  <c r="Y180" i="9" l="1"/>
  <c r="X180" i="9"/>
  <c r="T179" i="9"/>
  <c r="C152" i="7"/>
  <c r="E166" i="9"/>
  <c r="G154" i="7"/>
  <c r="Q165" i="7"/>
  <c r="Y165" i="7" s="1"/>
  <c r="AB165" i="7" s="1"/>
  <c r="T153" i="7"/>
  <c r="D153" i="7"/>
  <c r="R166" i="7"/>
  <c r="U154" i="7"/>
  <c r="P356" i="4"/>
  <c r="U356" i="4"/>
  <c r="D142" i="9"/>
  <c r="S155" i="9"/>
  <c r="F134" i="9"/>
  <c r="U147" i="9"/>
  <c r="G153" i="7" l="1"/>
  <c r="Q164" i="7"/>
  <c r="T152" i="7"/>
  <c r="D152" i="7"/>
  <c r="T178" i="9"/>
  <c r="E165" i="9"/>
  <c r="C151" i="7"/>
  <c r="X179" i="9"/>
  <c r="Y179" i="9"/>
  <c r="Z166" i="7"/>
  <c r="AC166" i="7" s="1"/>
  <c r="H154" i="7"/>
  <c r="H153" i="7"/>
  <c r="R165" i="7"/>
  <c r="U153" i="7"/>
  <c r="D141" i="9"/>
  <c r="S154" i="9"/>
  <c r="F133" i="9"/>
  <c r="U146" i="9"/>
  <c r="T177" i="9" l="1"/>
  <c r="C150" i="7"/>
  <c r="E164" i="9"/>
  <c r="Z165" i="7"/>
  <c r="AC165" i="7" s="1"/>
  <c r="U152" i="7"/>
  <c r="R164" i="7"/>
  <c r="Y164" i="7"/>
  <c r="AB164" i="7" s="1"/>
  <c r="T151" i="7"/>
  <c r="G151" i="7"/>
  <c r="D151" i="7"/>
  <c r="G152" i="7"/>
  <c r="Q163" i="7"/>
  <c r="Y163" i="7" s="1"/>
  <c r="AB163" i="7" s="1"/>
  <c r="O165" i="9"/>
  <c r="X178" i="9"/>
  <c r="Y178" i="9"/>
  <c r="F132" i="9"/>
  <c r="U145" i="9"/>
  <c r="D140" i="9"/>
  <c r="N141" i="9" s="1"/>
  <c r="S153" i="9"/>
  <c r="Z164" i="7" l="1"/>
  <c r="AC164" i="7" s="1"/>
  <c r="R163" i="7"/>
  <c r="U151" i="7"/>
  <c r="O172" i="9"/>
  <c r="E163" i="9"/>
  <c r="O166" i="9"/>
  <c r="C149" i="7"/>
  <c r="O171" i="9"/>
  <c r="O170" i="9"/>
  <c r="O169" i="9"/>
  <c r="O176" i="9"/>
  <c r="O168" i="9"/>
  <c r="T176" i="9"/>
  <c r="O175" i="9"/>
  <c r="O173" i="9"/>
  <c r="O167" i="9"/>
  <c r="O174" i="9"/>
  <c r="L150" i="7"/>
  <c r="T150" i="7"/>
  <c r="G150" i="7"/>
  <c r="D150" i="7"/>
  <c r="Q162" i="7"/>
  <c r="Y162" i="7" s="1"/>
  <c r="AB162" i="7" s="1"/>
  <c r="H152" i="7"/>
  <c r="X177" i="9"/>
  <c r="Y177" i="9"/>
  <c r="D139" i="9"/>
  <c r="S152" i="9"/>
  <c r="N152" i="9"/>
  <c r="N151" i="9"/>
  <c r="N150" i="9"/>
  <c r="N149" i="9"/>
  <c r="N148" i="9"/>
  <c r="N147" i="9"/>
  <c r="N146" i="9"/>
  <c r="N145" i="9"/>
  <c r="N144" i="9"/>
  <c r="N143" i="9"/>
  <c r="N142" i="9"/>
  <c r="F131" i="9"/>
  <c r="U144" i="9"/>
  <c r="U150" i="7" l="1"/>
  <c r="R162" i="7"/>
  <c r="Z162" i="7" s="1"/>
  <c r="AC162" i="7" s="1"/>
  <c r="H151" i="7"/>
  <c r="Y176" i="9"/>
  <c r="X176" i="9"/>
  <c r="T175" i="9"/>
  <c r="C148" i="7"/>
  <c r="E162" i="9"/>
  <c r="Z163" i="7"/>
  <c r="AC163" i="7" s="1"/>
  <c r="L161" i="7"/>
  <c r="L160" i="7"/>
  <c r="L159" i="7"/>
  <c r="L158" i="7"/>
  <c r="L157" i="7"/>
  <c r="L156" i="7"/>
  <c r="L155" i="7"/>
  <c r="L154" i="7"/>
  <c r="L153" i="7"/>
  <c r="L152" i="7"/>
  <c r="Q161" i="7"/>
  <c r="Y161" i="7" s="1"/>
  <c r="AB161" i="7" s="1"/>
  <c r="D149" i="7"/>
  <c r="L151" i="7"/>
  <c r="T149" i="7"/>
  <c r="F130" i="9"/>
  <c r="U143" i="9"/>
  <c r="D138" i="9"/>
  <c r="S151" i="9"/>
  <c r="D148" i="7" l="1"/>
  <c r="T148" i="7"/>
  <c r="Q160" i="7"/>
  <c r="Y160" i="7" s="1"/>
  <c r="AB160" i="7" s="1"/>
  <c r="G149" i="7"/>
  <c r="H150" i="7"/>
  <c r="M161" i="7"/>
  <c r="M160" i="7"/>
  <c r="M159" i="7"/>
  <c r="M158" i="7"/>
  <c r="M157" i="7"/>
  <c r="M156" i="7"/>
  <c r="M155" i="7"/>
  <c r="M154" i="7"/>
  <c r="M153" i="7"/>
  <c r="M152" i="7"/>
  <c r="U149" i="7"/>
  <c r="M151" i="7"/>
  <c r="R161" i="7"/>
  <c r="Z161" i="7" s="1"/>
  <c r="AC161" i="7" s="1"/>
  <c r="X175" i="9"/>
  <c r="Y175" i="9"/>
  <c r="T174" i="9"/>
  <c r="C147" i="7"/>
  <c r="E161" i="9"/>
  <c r="M150" i="7"/>
  <c r="F129" i="9"/>
  <c r="U142" i="9"/>
  <c r="D137" i="9"/>
  <c r="S150" i="9"/>
  <c r="G148" i="7" l="1"/>
  <c r="Q159" i="7"/>
  <c r="T147" i="7"/>
  <c r="D147" i="7"/>
  <c r="Y174" i="9"/>
  <c r="X174" i="9"/>
  <c r="H149" i="7"/>
  <c r="U148" i="7"/>
  <c r="R160" i="7"/>
  <c r="Z160" i="7" s="1"/>
  <c r="AC160" i="7" s="1"/>
  <c r="E160" i="9"/>
  <c r="T173" i="9"/>
  <c r="C146" i="7"/>
  <c r="F128" i="9"/>
  <c r="P129" i="9" s="1"/>
  <c r="U141" i="9"/>
  <c r="D136" i="9"/>
  <c r="S149" i="9"/>
  <c r="G147" i="7" l="1"/>
  <c r="T146" i="7"/>
  <c r="Q158" i="7"/>
  <c r="Y158" i="7" s="1"/>
  <c r="AB158" i="7" s="1"/>
  <c r="D146" i="7"/>
  <c r="Y173" i="9"/>
  <c r="X173" i="9"/>
  <c r="R159" i="7"/>
  <c r="U147" i="7"/>
  <c r="Y159" i="7"/>
  <c r="AB159" i="7" s="1"/>
  <c r="H148" i="7"/>
  <c r="E159" i="9"/>
  <c r="C145" i="7"/>
  <c r="T172" i="9"/>
  <c r="D135" i="9"/>
  <c r="S148" i="9"/>
  <c r="F127" i="9"/>
  <c r="P140" i="9"/>
  <c r="U140" i="9"/>
  <c r="P139" i="9"/>
  <c r="P138" i="9"/>
  <c r="P137" i="9"/>
  <c r="P136" i="9"/>
  <c r="P135" i="9"/>
  <c r="P134" i="9"/>
  <c r="P133" i="9"/>
  <c r="P132" i="9"/>
  <c r="P131" i="9"/>
  <c r="P130" i="9"/>
  <c r="G146" i="7" l="1"/>
  <c r="D145" i="7"/>
  <c r="T145" i="7"/>
  <c r="Q157" i="7"/>
  <c r="Y157" i="7" s="1"/>
  <c r="AB157" i="7" s="1"/>
  <c r="E158" i="9"/>
  <c r="T171" i="9"/>
  <c r="C144" i="7"/>
  <c r="H147" i="7"/>
  <c r="R158" i="7"/>
  <c r="U146" i="7"/>
  <c r="Y172" i="9"/>
  <c r="X172" i="9"/>
  <c r="Z159" i="7"/>
  <c r="AC159" i="7" s="1"/>
  <c r="F126" i="9"/>
  <c r="U139" i="9"/>
  <c r="D134" i="9"/>
  <c r="S147" i="9"/>
  <c r="G145" i="7" l="1"/>
  <c r="T144" i="7"/>
  <c r="D144" i="7"/>
  <c r="Q156" i="7"/>
  <c r="Y156" i="7" s="1"/>
  <c r="AB156" i="7" s="1"/>
  <c r="T170" i="9"/>
  <c r="E157" i="9"/>
  <c r="C143" i="7"/>
  <c r="H146" i="7"/>
  <c r="R157" i="7"/>
  <c r="U145" i="7"/>
  <c r="Z158" i="7"/>
  <c r="AC158" i="7" s="1"/>
  <c r="X171" i="9"/>
  <c r="Y171" i="9"/>
  <c r="D133" i="9"/>
  <c r="S146" i="9"/>
  <c r="F125" i="9"/>
  <c r="U138" i="9"/>
  <c r="T143" i="7" l="1"/>
  <c r="D143" i="7"/>
  <c r="Q155" i="7"/>
  <c r="Y155" i="7" s="1"/>
  <c r="AB155" i="7" s="1"/>
  <c r="X170" i="9"/>
  <c r="Y170" i="9"/>
  <c r="Z157" i="7"/>
  <c r="AC157" i="7" s="1"/>
  <c r="U144" i="7"/>
  <c r="R156" i="7"/>
  <c r="Z156" i="7" s="1"/>
  <c r="AC156" i="7" s="1"/>
  <c r="H145" i="7"/>
  <c r="T169" i="9"/>
  <c r="E156" i="9"/>
  <c r="C142" i="7"/>
  <c r="G144" i="7"/>
  <c r="F124" i="9"/>
  <c r="U137" i="9"/>
  <c r="D132" i="9"/>
  <c r="S145" i="9"/>
  <c r="D142" i="7" l="1"/>
  <c r="Q154" i="7"/>
  <c r="T142" i="7"/>
  <c r="C141" i="7"/>
  <c r="E155" i="9"/>
  <c r="T168" i="9"/>
  <c r="H144" i="7"/>
  <c r="U143" i="7"/>
  <c r="R155" i="7"/>
  <c r="Z155" i="7" s="1"/>
  <c r="AC155" i="7" s="1"/>
  <c r="G143" i="7"/>
  <c r="X169" i="9"/>
  <c r="Y169" i="9"/>
  <c r="D131" i="9"/>
  <c r="S144" i="9"/>
  <c r="F123" i="9"/>
  <c r="U136" i="9"/>
  <c r="C140" i="7" l="1"/>
  <c r="T167" i="9"/>
  <c r="E154" i="9"/>
  <c r="Y168" i="9"/>
  <c r="X168" i="9"/>
  <c r="T141" i="7"/>
  <c r="D141" i="7"/>
  <c r="Q153" i="7"/>
  <c r="G142" i="7"/>
  <c r="Y154" i="7"/>
  <c r="AB154" i="7" s="1"/>
  <c r="H143" i="7"/>
  <c r="U142" i="7"/>
  <c r="R154" i="7"/>
  <c r="Z154" i="7" s="1"/>
  <c r="AC154" i="7" s="1"/>
  <c r="F122" i="9"/>
  <c r="U135" i="9"/>
  <c r="D130" i="9"/>
  <c r="S143" i="9"/>
  <c r="E153" i="9" l="1"/>
  <c r="T166" i="9"/>
  <c r="C139" i="7"/>
  <c r="Y167" i="9"/>
  <c r="X167" i="9"/>
  <c r="R153" i="7"/>
  <c r="Z153" i="7" s="1"/>
  <c r="AC153" i="7" s="1"/>
  <c r="H142" i="7"/>
  <c r="U141" i="7"/>
  <c r="Y153" i="7"/>
  <c r="AB153" i="7" s="1"/>
  <c r="G141" i="7"/>
  <c r="Q152" i="7"/>
  <c r="D140" i="7"/>
  <c r="T140" i="7"/>
  <c r="D129" i="9"/>
  <c r="S142" i="9"/>
  <c r="F121" i="9"/>
  <c r="U134" i="9"/>
  <c r="T139" i="7" l="1"/>
  <c r="D139" i="7"/>
  <c r="Q151" i="7"/>
  <c r="Y151" i="7" s="1"/>
  <c r="AB151" i="7" s="1"/>
  <c r="G140" i="7"/>
  <c r="Y152" i="7"/>
  <c r="AB152" i="7" s="1"/>
  <c r="X166" i="9"/>
  <c r="Y166" i="9"/>
  <c r="H141" i="7"/>
  <c r="R152" i="7"/>
  <c r="U140" i="7"/>
  <c r="H140" i="7"/>
  <c r="T165" i="9"/>
  <c r="C138" i="7"/>
  <c r="G139" i="7" s="1"/>
  <c r="E152" i="9"/>
  <c r="F120" i="9"/>
  <c r="U133" i="9"/>
  <c r="D128" i="9"/>
  <c r="N129" i="9"/>
  <c r="S141" i="9"/>
  <c r="R151" i="7" l="1"/>
  <c r="U139" i="7"/>
  <c r="T138" i="7"/>
  <c r="D138" i="7"/>
  <c r="Q150" i="7"/>
  <c r="Y150" i="7" s="1"/>
  <c r="AB150" i="7" s="1"/>
  <c r="X165" i="9"/>
  <c r="Y165" i="9"/>
  <c r="Z152" i="7"/>
  <c r="AC152" i="7" s="1"/>
  <c r="O153" i="9"/>
  <c r="C137" i="7"/>
  <c r="L138" i="7" s="1"/>
  <c r="O159" i="9"/>
  <c r="O156" i="9"/>
  <c r="O163" i="9"/>
  <c r="O160" i="9"/>
  <c r="E151" i="9"/>
  <c r="O158" i="9"/>
  <c r="O157" i="9"/>
  <c r="O154" i="9"/>
  <c r="T164" i="9"/>
  <c r="O155" i="9"/>
  <c r="O164" i="9"/>
  <c r="O162" i="9"/>
  <c r="O161" i="9"/>
  <c r="D127" i="9"/>
  <c r="S140" i="9"/>
  <c r="N140" i="9"/>
  <c r="N139" i="9"/>
  <c r="N138" i="9"/>
  <c r="N137" i="9"/>
  <c r="N136" i="9"/>
  <c r="N135" i="9"/>
  <c r="N134" i="9"/>
  <c r="N133" i="9"/>
  <c r="N132" i="9"/>
  <c r="N131" i="9"/>
  <c r="N130" i="9"/>
  <c r="F119" i="9"/>
  <c r="U132" i="9"/>
  <c r="H139" i="7" l="1"/>
  <c r="R150" i="7"/>
  <c r="U138" i="7"/>
  <c r="Y164" i="9"/>
  <c r="X164" i="9"/>
  <c r="Z151" i="7"/>
  <c r="AC151" i="7" s="1"/>
  <c r="G138" i="7"/>
  <c r="L149" i="7"/>
  <c r="L148" i="7"/>
  <c r="L147" i="7"/>
  <c r="L146" i="7"/>
  <c r="L145" i="7"/>
  <c r="L144" i="7"/>
  <c r="L143" i="7"/>
  <c r="L142" i="7"/>
  <c r="L141" i="7"/>
  <c r="L140" i="7"/>
  <c r="L139" i="7"/>
  <c r="Q149" i="7"/>
  <c r="T137" i="7"/>
  <c r="D137" i="7"/>
  <c r="C136" i="7"/>
  <c r="E150" i="9"/>
  <c r="T163" i="9"/>
  <c r="D126" i="9"/>
  <c r="S139" i="9"/>
  <c r="F118" i="9"/>
  <c r="U131" i="9"/>
  <c r="M149" i="7" l="1"/>
  <c r="M148" i="7"/>
  <c r="M147" i="7"/>
  <c r="M146" i="7"/>
  <c r="M145" i="7"/>
  <c r="M144" i="7"/>
  <c r="M143" i="7"/>
  <c r="M142" i="7"/>
  <c r="M141" i="7"/>
  <c r="M140" i="7"/>
  <c r="M139" i="7"/>
  <c r="U137" i="7"/>
  <c r="R149" i="7"/>
  <c r="Z149" i="7" s="1"/>
  <c r="AC149" i="7" s="1"/>
  <c r="H138" i="7"/>
  <c r="G137" i="7"/>
  <c r="T136" i="7"/>
  <c r="D136" i="7"/>
  <c r="Q148" i="7"/>
  <c r="Y148" i="7" s="1"/>
  <c r="AB148" i="7" s="1"/>
  <c r="Y149" i="7"/>
  <c r="AB149" i="7" s="1"/>
  <c r="Z150" i="7"/>
  <c r="AC150" i="7" s="1"/>
  <c r="H137" i="7"/>
  <c r="Y163" i="9"/>
  <c r="X163" i="9"/>
  <c r="M138" i="7"/>
  <c r="E149" i="9"/>
  <c r="T162" i="9"/>
  <c r="C135" i="7"/>
  <c r="F117" i="9"/>
  <c r="U130" i="9"/>
  <c r="D125" i="9"/>
  <c r="S138" i="9"/>
  <c r="D135" i="7" l="1"/>
  <c r="T135" i="7"/>
  <c r="Q147" i="7"/>
  <c r="Y147" i="7" s="1"/>
  <c r="AB147" i="7" s="1"/>
  <c r="T161" i="9"/>
  <c r="E148" i="9"/>
  <c r="C134" i="7"/>
  <c r="R148" i="7"/>
  <c r="U136" i="7"/>
  <c r="G136" i="7"/>
  <c r="Y162" i="9"/>
  <c r="X162" i="9"/>
  <c r="D124" i="9"/>
  <c r="S137" i="9"/>
  <c r="F116" i="9"/>
  <c r="P117" i="9" s="1"/>
  <c r="U129" i="9"/>
  <c r="G135" i="7" l="1"/>
  <c r="T134" i="7"/>
  <c r="G134" i="7"/>
  <c r="D134" i="7"/>
  <c r="Q146" i="7"/>
  <c r="Y146" i="7" s="1"/>
  <c r="AB146" i="7" s="1"/>
  <c r="T160" i="9"/>
  <c r="E147" i="9"/>
  <c r="C133" i="7"/>
  <c r="Y161" i="9"/>
  <c r="X161" i="9"/>
  <c r="H136" i="7"/>
  <c r="U135" i="7"/>
  <c r="R147" i="7"/>
  <c r="Z147" i="7" s="1"/>
  <c r="AC147" i="7" s="1"/>
  <c r="Z148" i="7"/>
  <c r="AC148" i="7" s="1"/>
  <c r="F115" i="9"/>
  <c r="U128" i="9"/>
  <c r="P128" i="9"/>
  <c r="P127" i="9"/>
  <c r="P126" i="9"/>
  <c r="P125" i="9"/>
  <c r="P124" i="9"/>
  <c r="P123" i="9"/>
  <c r="P122" i="9"/>
  <c r="P121" i="9"/>
  <c r="P120" i="9"/>
  <c r="P119" i="9"/>
  <c r="P118" i="9"/>
  <c r="D123" i="9"/>
  <c r="S136" i="9"/>
  <c r="H135" i="7" l="1"/>
  <c r="R146" i="7"/>
  <c r="Z146" i="7" s="1"/>
  <c r="AC146" i="7" s="1"/>
  <c r="U134" i="7"/>
  <c r="X160" i="9"/>
  <c r="Y160" i="9"/>
  <c r="C132" i="7"/>
  <c r="E146" i="9"/>
  <c r="T159" i="9"/>
  <c r="D133" i="7"/>
  <c r="Q145" i="7"/>
  <c r="T133" i="7"/>
  <c r="D122" i="9"/>
  <c r="S135" i="9"/>
  <c r="F114" i="9"/>
  <c r="U127" i="9"/>
  <c r="G133" i="7" l="1"/>
  <c r="D132" i="7"/>
  <c r="T132" i="7"/>
  <c r="Q144" i="7"/>
  <c r="Y144" i="7" s="1"/>
  <c r="AB144" i="7" s="1"/>
  <c r="C131" i="7"/>
  <c r="T158" i="9"/>
  <c r="E145" i="9"/>
  <c r="Y145" i="7"/>
  <c r="AB145" i="7" s="1"/>
  <c r="U133" i="7"/>
  <c r="H134" i="7"/>
  <c r="R145" i="7"/>
  <c r="Z145" i="7" s="1"/>
  <c r="AC145" i="7" s="1"/>
  <c r="Y159" i="9"/>
  <c r="X159" i="9"/>
  <c r="F113" i="9"/>
  <c r="U126" i="9"/>
  <c r="D121" i="9"/>
  <c r="S134" i="9"/>
  <c r="Y158" i="9" l="1"/>
  <c r="X158" i="9"/>
  <c r="G132" i="7"/>
  <c r="D131" i="7"/>
  <c r="T131" i="7"/>
  <c r="Q143" i="7"/>
  <c r="Y143" i="7" s="1"/>
  <c r="AB143" i="7" s="1"/>
  <c r="C130" i="7"/>
  <c r="E144" i="9"/>
  <c r="T157" i="9"/>
  <c r="R144" i="7"/>
  <c r="Z144" i="7" s="1"/>
  <c r="AC144" i="7" s="1"/>
  <c r="U132" i="7"/>
  <c r="H133" i="7"/>
  <c r="D120" i="9"/>
  <c r="S133" i="9"/>
  <c r="F112" i="9"/>
  <c r="U125" i="9"/>
  <c r="T130" i="7" l="1"/>
  <c r="D130" i="7"/>
  <c r="Q142" i="7"/>
  <c r="Y142" i="7" s="1"/>
  <c r="AB142" i="7" s="1"/>
  <c r="G131" i="7"/>
  <c r="H132" i="7"/>
  <c r="R143" i="7"/>
  <c r="U131" i="7"/>
  <c r="Y157" i="9"/>
  <c r="X157" i="9"/>
  <c r="C129" i="7"/>
  <c r="G130" i="7" s="1"/>
  <c r="T156" i="9"/>
  <c r="E143" i="9"/>
  <c r="F111" i="9"/>
  <c r="U124" i="9"/>
  <c r="D119" i="9"/>
  <c r="S132" i="9"/>
  <c r="C128" i="7" l="1"/>
  <c r="E142" i="9"/>
  <c r="T155" i="9"/>
  <c r="G129" i="7"/>
  <c r="Y156" i="9"/>
  <c r="X156" i="9"/>
  <c r="D129" i="7"/>
  <c r="H130" i="7" s="1"/>
  <c r="T129" i="7"/>
  <c r="Q141" i="7"/>
  <c r="Y141" i="7" s="1"/>
  <c r="AB141" i="7" s="1"/>
  <c r="H131" i="7"/>
  <c r="R142" i="7"/>
  <c r="U130" i="7"/>
  <c r="Z143" i="7"/>
  <c r="AC143" i="7" s="1"/>
  <c r="F110" i="9"/>
  <c r="U123" i="9"/>
  <c r="D118" i="9"/>
  <c r="S131" i="9"/>
  <c r="Y155" i="9" l="1"/>
  <c r="X155" i="9"/>
  <c r="U129" i="7"/>
  <c r="R141" i="7"/>
  <c r="Z141" i="7" s="1"/>
  <c r="AC141" i="7" s="1"/>
  <c r="E141" i="9"/>
  <c r="T154" i="9"/>
  <c r="C127" i="7"/>
  <c r="Z142" i="7"/>
  <c r="AC142" i="7" s="1"/>
  <c r="Q140" i="7"/>
  <c r="T128" i="7"/>
  <c r="D128" i="7"/>
  <c r="D117" i="9"/>
  <c r="S130" i="9"/>
  <c r="F109" i="9"/>
  <c r="U122" i="9"/>
  <c r="H129" i="7" l="1"/>
  <c r="U128" i="7"/>
  <c r="R140" i="7"/>
  <c r="Z140" i="7" s="1"/>
  <c r="AC140" i="7" s="1"/>
  <c r="Y154" i="9"/>
  <c r="X154" i="9"/>
  <c r="C126" i="7"/>
  <c r="O141" i="9"/>
  <c r="E140" i="9"/>
  <c r="T153" i="9"/>
  <c r="T127" i="7"/>
  <c r="D127" i="7"/>
  <c r="Q139" i="7"/>
  <c r="Y139" i="7" s="1"/>
  <c r="AB139" i="7" s="1"/>
  <c r="Y140" i="7"/>
  <c r="AB140" i="7" s="1"/>
  <c r="G128" i="7"/>
  <c r="D116" i="9"/>
  <c r="N117" i="9" s="1"/>
  <c r="S129" i="9"/>
  <c r="F108" i="9"/>
  <c r="U121" i="9"/>
  <c r="H128" i="7" l="1"/>
  <c r="R139" i="7"/>
  <c r="U127" i="7"/>
  <c r="G127" i="7"/>
  <c r="Q138" i="7"/>
  <c r="T126" i="7"/>
  <c r="D126" i="7"/>
  <c r="Y153" i="9"/>
  <c r="X153" i="9"/>
  <c r="H127" i="7"/>
  <c r="O150" i="9"/>
  <c r="O142" i="9"/>
  <c r="O149" i="9"/>
  <c r="O148" i="9"/>
  <c r="E139" i="9"/>
  <c r="O144" i="9"/>
  <c r="O151" i="9"/>
  <c r="O147" i="9"/>
  <c r="T152" i="9"/>
  <c r="O152" i="9"/>
  <c r="C125" i="7"/>
  <c r="L126" i="7" s="1"/>
  <c r="O146" i="9"/>
  <c r="O145" i="9"/>
  <c r="O143" i="9"/>
  <c r="D115" i="9"/>
  <c r="N128" i="9"/>
  <c r="S128" i="9"/>
  <c r="N127" i="9"/>
  <c r="N126" i="9"/>
  <c r="N125" i="9"/>
  <c r="N124" i="9"/>
  <c r="N123" i="9"/>
  <c r="N122" i="9"/>
  <c r="N121" i="9"/>
  <c r="N120" i="9"/>
  <c r="N119" i="9"/>
  <c r="N118" i="9"/>
  <c r="F107" i="9"/>
  <c r="U120" i="9"/>
  <c r="Y138" i="7" l="1"/>
  <c r="AB138" i="7" s="1"/>
  <c r="Y152" i="9"/>
  <c r="X152" i="9"/>
  <c r="Z139" i="7"/>
  <c r="AC139" i="7" s="1"/>
  <c r="G126" i="7"/>
  <c r="L137" i="7"/>
  <c r="L136" i="7"/>
  <c r="L135" i="7"/>
  <c r="L134" i="7"/>
  <c r="L133" i="7"/>
  <c r="L132" i="7"/>
  <c r="L131" i="7"/>
  <c r="L130" i="7"/>
  <c r="L129" i="7"/>
  <c r="L128" i="7"/>
  <c r="L127" i="7"/>
  <c r="D125" i="7"/>
  <c r="Q137" i="7"/>
  <c r="Y137" i="7" s="1"/>
  <c r="AB137" i="7" s="1"/>
  <c r="T125" i="7"/>
  <c r="C124" i="7"/>
  <c r="E138" i="9"/>
  <c r="T151" i="9"/>
  <c r="M126" i="7"/>
  <c r="U126" i="7"/>
  <c r="H126" i="7"/>
  <c r="R138" i="7"/>
  <c r="Z138" i="7" s="1"/>
  <c r="AC138" i="7" s="1"/>
  <c r="F106" i="9"/>
  <c r="U119" i="9"/>
  <c r="D114" i="9"/>
  <c r="S127" i="9"/>
  <c r="G125" i="7" l="1"/>
  <c r="T124" i="7"/>
  <c r="D124" i="7"/>
  <c r="Q136" i="7"/>
  <c r="Y136" i="7" s="1"/>
  <c r="AB136" i="7" s="1"/>
  <c r="X151" i="9"/>
  <c r="Y151" i="9"/>
  <c r="E137" i="9"/>
  <c r="T150" i="9"/>
  <c r="C123" i="7"/>
  <c r="M137" i="7"/>
  <c r="M136" i="7"/>
  <c r="M135" i="7"/>
  <c r="M134" i="7"/>
  <c r="M133" i="7"/>
  <c r="M132" i="7"/>
  <c r="M131" i="7"/>
  <c r="M130" i="7"/>
  <c r="M129" i="7"/>
  <c r="M128" i="7"/>
  <c r="M127" i="7"/>
  <c r="U125" i="7"/>
  <c r="R137" i="7"/>
  <c r="Z137" i="7" s="1"/>
  <c r="AC137" i="7" s="1"/>
  <c r="D113" i="9"/>
  <c r="S126" i="9"/>
  <c r="F105" i="9"/>
  <c r="U118" i="9"/>
  <c r="E136" i="9" l="1"/>
  <c r="C122" i="7"/>
  <c r="T149" i="9"/>
  <c r="U124" i="7"/>
  <c r="R136" i="7"/>
  <c r="Z136" i="7" s="1"/>
  <c r="AC136" i="7" s="1"/>
  <c r="H125" i="7"/>
  <c r="G124" i="7"/>
  <c r="D123" i="7"/>
  <c r="T123" i="7"/>
  <c r="Q135" i="7"/>
  <c r="Y135" i="7" s="1"/>
  <c r="AB135" i="7" s="1"/>
  <c r="Y150" i="9"/>
  <c r="X150" i="9"/>
  <c r="D112" i="9"/>
  <c r="S125" i="9"/>
  <c r="F104" i="9"/>
  <c r="P105" i="9" s="1"/>
  <c r="U117" i="9"/>
  <c r="H124" i="7" l="1"/>
  <c r="U123" i="7"/>
  <c r="R135" i="7"/>
  <c r="Z135" i="7" s="1"/>
  <c r="AC135" i="7" s="1"/>
  <c r="G123" i="7"/>
  <c r="T122" i="7"/>
  <c r="D122" i="7"/>
  <c r="Q134" i="7"/>
  <c r="X149" i="9"/>
  <c r="Y149" i="9"/>
  <c r="E135" i="9"/>
  <c r="C121" i="7"/>
  <c r="T148" i="9"/>
  <c r="F103" i="9"/>
  <c r="U116" i="9"/>
  <c r="P116" i="9"/>
  <c r="P115" i="9"/>
  <c r="P114" i="9"/>
  <c r="P113" i="9"/>
  <c r="P112" i="9"/>
  <c r="P111" i="9"/>
  <c r="P110" i="9"/>
  <c r="P109" i="9"/>
  <c r="P108" i="9"/>
  <c r="P107" i="9"/>
  <c r="P106" i="9"/>
  <c r="D111" i="9"/>
  <c r="S124" i="9"/>
  <c r="G122" i="7" l="1"/>
  <c r="Q133" i="7"/>
  <c r="D121" i="7"/>
  <c r="T121" i="7"/>
  <c r="H123" i="7"/>
  <c r="U122" i="7"/>
  <c r="R134" i="7"/>
  <c r="Y148" i="9"/>
  <c r="X148" i="9"/>
  <c r="E134" i="9"/>
  <c r="C120" i="7"/>
  <c r="T147" i="9"/>
  <c r="G121" i="7"/>
  <c r="H122" i="7"/>
  <c r="Y134" i="7"/>
  <c r="AB134" i="7" s="1"/>
  <c r="D110" i="9"/>
  <c r="S123" i="9"/>
  <c r="F102" i="9"/>
  <c r="U115" i="9"/>
  <c r="X147" i="9" l="1"/>
  <c r="Y147" i="9"/>
  <c r="R133" i="7"/>
  <c r="U121" i="7"/>
  <c r="D120" i="7"/>
  <c r="Q132" i="7"/>
  <c r="Y132" i="7" s="1"/>
  <c r="AB132" i="7" s="1"/>
  <c r="T120" i="7"/>
  <c r="Y133" i="7"/>
  <c r="AB133" i="7" s="1"/>
  <c r="T146" i="9"/>
  <c r="C119" i="7"/>
  <c r="E133" i="9"/>
  <c r="G120" i="7"/>
  <c r="Z134" i="7"/>
  <c r="AC134" i="7" s="1"/>
  <c r="D109" i="9"/>
  <c r="S122" i="9"/>
  <c r="F101" i="9"/>
  <c r="U114" i="9"/>
  <c r="Q131" i="7" l="1"/>
  <c r="T119" i="7"/>
  <c r="D119" i="7"/>
  <c r="H121" i="7"/>
  <c r="U120" i="7"/>
  <c r="R132" i="7"/>
  <c r="Z132" i="7" s="1"/>
  <c r="AC132" i="7" s="1"/>
  <c r="T145" i="9"/>
  <c r="E132" i="9"/>
  <c r="C118" i="7"/>
  <c r="Z133" i="7"/>
  <c r="AC133" i="7" s="1"/>
  <c r="Y146" i="9"/>
  <c r="X146" i="9"/>
  <c r="G119" i="7"/>
  <c r="D108" i="9"/>
  <c r="S121" i="9"/>
  <c r="F100" i="9"/>
  <c r="U113" i="9"/>
  <c r="H120" i="7" l="1"/>
  <c r="U119" i="7"/>
  <c r="R131" i="7"/>
  <c r="Z131" i="7" s="1"/>
  <c r="AC131" i="7" s="1"/>
  <c r="T118" i="7"/>
  <c r="D118" i="7"/>
  <c r="Q130" i="7"/>
  <c r="Y130" i="7" s="1"/>
  <c r="AB130" i="7" s="1"/>
  <c r="E131" i="9"/>
  <c r="T144" i="9"/>
  <c r="C117" i="7"/>
  <c r="Y131" i="7"/>
  <c r="AB131" i="7" s="1"/>
  <c r="Y145" i="9"/>
  <c r="X145" i="9"/>
  <c r="D107" i="9"/>
  <c r="S120" i="9"/>
  <c r="F99" i="9"/>
  <c r="U112" i="9"/>
  <c r="Y144" i="9" l="1"/>
  <c r="X144" i="9"/>
  <c r="H119" i="7"/>
  <c r="U118" i="7"/>
  <c r="R130" i="7"/>
  <c r="Z130" i="7" s="1"/>
  <c r="AC130" i="7" s="1"/>
  <c r="D117" i="7"/>
  <c r="T117" i="7"/>
  <c r="Q129" i="7"/>
  <c r="Y129" i="7" s="1"/>
  <c r="AB129" i="7" s="1"/>
  <c r="E130" i="9"/>
  <c r="T143" i="9"/>
  <c r="C116" i="7"/>
  <c r="G117" i="7"/>
  <c r="G118" i="7"/>
  <c r="F98" i="9"/>
  <c r="U111" i="9"/>
  <c r="D106" i="9"/>
  <c r="S119" i="9"/>
  <c r="U117" i="7" l="1"/>
  <c r="R129" i="7"/>
  <c r="Z129" i="7" s="1"/>
  <c r="AC129" i="7" s="1"/>
  <c r="H118" i="7"/>
  <c r="G116" i="7"/>
  <c r="D116" i="7"/>
  <c r="T116" i="7"/>
  <c r="Q128" i="7"/>
  <c r="X143" i="9"/>
  <c r="Y143" i="9"/>
  <c r="E129" i="9"/>
  <c r="C115" i="7"/>
  <c r="T142" i="9"/>
  <c r="F97" i="9"/>
  <c r="U110" i="9"/>
  <c r="D105" i="9"/>
  <c r="S118" i="9"/>
  <c r="H117" i="7" l="1"/>
  <c r="R128" i="7"/>
  <c r="U116" i="7"/>
  <c r="D115" i="7"/>
  <c r="T115" i="7"/>
  <c r="Q127" i="7"/>
  <c r="Y127" i="7" s="1"/>
  <c r="AB127" i="7" s="1"/>
  <c r="E128" i="9"/>
  <c r="C114" i="7"/>
  <c r="T141" i="9"/>
  <c r="O129" i="9"/>
  <c r="Y142" i="9"/>
  <c r="X142" i="9"/>
  <c r="G115" i="7"/>
  <c r="Y128" i="7"/>
  <c r="AB128" i="7" s="1"/>
  <c r="D104" i="9"/>
  <c r="N105" i="9" s="1"/>
  <c r="S117" i="9"/>
  <c r="F96" i="9"/>
  <c r="U109" i="9"/>
  <c r="H116" i="7" l="1"/>
  <c r="U115" i="7"/>
  <c r="R127" i="7"/>
  <c r="Z127" i="7" s="1"/>
  <c r="AC127" i="7" s="1"/>
  <c r="Z128" i="7"/>
  <c r="AC128" i="7" s="1"/>
  <c r="Y141" i="9"/>
  <c r="X141" i="9"/>
  <c r="L114" i="7"/>
  <c r="T114" i="7"/>
  <c r="D114" i="7"/>
  <c r="Q126" i="7"/>
  <c r="Y126" i="7" s="1"/>
  <c r="AB126" i="7" s="1"/>
  <c r="O138" i="9"/>
  <c r="O130" i="9"/>
  <c r="O132" i="9"/>
  <c r="O137" i="9"/>
  <c r="O136" i="9"/>
  <c r="O135" i="9"/>
  <c r="C113" i="7"/>
  <c r="E127" i="9"/>
  <c r="T140" i="9"/>
  <c r="O139" i="9"/>
  <c r="O134" i="9"/>
  <c r="O133" i="9"/>
  <c r="O131" i="9"/>
  <c r="O140" i="9"/>
  <c r="F95" i="9"/>
  <c r="U108" i="9"/>
  <c r="D103" i="9"/>
  <c r="S116" i="9"/>
  <c r="N116" i="9"/>
  <c r="N115" i="9"/>
  <c r="N114" i="9"/>
  <c r="N113" i="9"/>
  <c r="N112" i="9"/>
  <c r="N111" i="9"/>
  <c r="N110" i="9"/>
  <c r="N109" i="9"/>
  <c r="N108" i="9"/>
  <c r="N107" i="9"/>
  <c r="N106" i="9"/>
  <c r="Y140" i="9" l="1"/>
  <c r="X140" i="9"/>
  <c r="C112" i="7"/>
  <c r="E126" i="9"/>
  <c r="T139" i="9"/>
  <c r="G114" i="7"/>
  <c r="L125" i="7"/>
  <c r="L124" i="7"/>
  <c r="L123" i="7"/>
  <c r="L122" i="7"/>
  <c r="L121" i="7"/>
  <c r="L120" i="7"/>
  <c r="L119" i="7"/>
  <c r="L118" i="7"/>
  <c r="L117" i="7"/>
  <c r="L116" i="7"/>
  <c r="D113" i="7"/>
  <c r="L115" i="7"/>
  <c r="T113" i="7"/>
  <c r="Q125" i="7"/>
  <c r="Y125" i="7" s="1"/>
  <c r="AB125" i="7" s="1"/>
  <c r="M114" i="7"/>
  <c r="H114" i="7"/>
  <c r="H115" i="7"/>
  <c r="U114" i="7"/>
  <c r="R126" i="7"/>
  <c r="Z126" i="7" s="1"/>
  <c r="AC126" i="7" s="1"/>
  <c r="D102" i="9"/>
  <c r="S115" i="9"/>
  <c r="F94" i="9"/>
  <c r="U107" i="9"/>
  <c r="Y139" i="9" l="1"/>
  <c r="X139" i="9"/>
  <c r="T138" i="9"/>
  <c r="E125" i="9"/>
  <c r="C111" i="7"/>
  <c r="G113" i="7"/>
  <c r="D112" i="7"/>
  <c r="Q124" i="7"/>
  <c r="Y124" i="7" s="1"/>
  <c r="AB124" i="7" s="1"/>
  <c r="T112" i="7"/>
  <c r="M125" i="7"/>
  <c r="M124" i="7"/>
  <c r="M123" i="7"/>
  <c r="M122" i="7"/>
  <c r="M121" i="7"/>
  <c r="M120" i="7"/>
  <c r="M119" i="7"/>
  <c r="M118" i="7"/>
  <c r="M117" i="7"/>
  <c r="M116" i="7"/>
  <c r="M115" i="7"/>
  <c r="U113" i="7"/>
  <c r="R125" i="7"/>
  <c r="Z125" i="7" s="1"/>
  <c r="AC125" i="7" s="1"/>
  <c r="F93" i="9"/>
  <c r="U106" i="9"/>
  <c r="D101" i="9"/>
  <c r="S114" i="9"/>
  <c r="G112" i="7" l="1"/>
  <c r="Q123" i="7"/>
  <c r="D111" i="7"/>
  <c r="T111" i="7"/>
  <c r="C110" i="7"/>
  <c r="E124" i="9"/>
  <c r="T137" i="9"/>
  <c r="H113" i="7"/>
  <c r="R124" i="7"/>
  <c r="U112" i="7"/>
  <c r="H112" i="7"/>
  <c r="Y138" i="9"/>
  <c r="X138" i="9"/>
  <c r="G111" i="7"/>
  <c r="F92" i="9"/>
  <c r="P93" i="9" s="1"/>
  <c r="U105" i="9"/>
  <c r="D100" i="9"/>
  <c r="S113" i="9"/>
  <c r="Y137" i="9" l="1"/>
  <c r="X137" i="9"/>
  <c r="Y123" i="7"/>
  <c r="AB123" i="7" s="1"/>
  <c r="E123" i="9"/>
  <c r="C109" i="7"/>
  <c r="T136" i="9"/>
  <c r="Q122" i="7"/>
  <c r="Y122" i="7" s="1"/>
  <c r="AB122" i="7" s="1"/>
  <c r="T110" i="7"/>
  <c r="D110" i="7"/>
  <c r="U111" i="7"/>
  <c r="H111" i="7"/>
  <c r="R123" i="7"/>
  <c r="Z123" i="7" s="1"/>
  <c r="AC123" i="7" s="1"/>
  <c r="Z124" i="7"/>
  <c r="AC124" i="7" s="1"/>
  <c r="G110" i="7"/>
  <c r="F91" i="9"/>
  <c r="P104" i="9"/>
  <c r="U104" i="9"/>
  <c r="P103" i="9"/>
  <c r="P102" i="9"/>
  <c r="P101" i="9"/>
  <c r="P100" i="9"/>
  <c r="P99" i="9"/>
  <c r="P98" i="9"/>
  <c r="P97" i="9"/>
  <c r="P96" i="9"/>
  <c r="P95" i="9"/>
  <c r="P94" i="9"/>
  <c r="D99" i="9"/>
  <c r="S112" i="9"/>
  <c r="Q121" i="7" l="1"/>
  <c r="T109" i="7"/>
  <c r="D109" i="7"/>
  <c r="C108" i="7"/>
  <c r="T135" i="9"/>
  <c r="E122" i="9"/>
  <c r="U110" i="7"/>
  <c r="R122" i="7"/>
  <c r="Z122" i="7" s="1"/>
  <c r="AC122" i="7" s="1"/>
  <c r="Y136" i="9"/>
  <c r="X136" i="9"/>
  <c r="D98" i="9"/>
  <c r="S111" i="9"/>
  <c r="F90" i="9"/>
  <c r="U103" i="9"/>
  <c r="C107" i="7" l="1"/>
  <c r="E121" i="9"/>
  <c r="T134" i="9"/>
  <c r="U109" i="7"/>
  <c r="R121" i="7"/>
  <c r="Z121" i="7" s="1"/>
  <c r="AC121" i="7" s="1"/>
  <c r="H110" i="7"/>
  <c r="G109" i="7"/>
  <c r="T108" i="7"/>
  <c r="D108" i="7"/>
  <c r="Q120" i="7"/>
  <c r="Y120" i="7" s="1"/>
  <c r="AB120" i="7" s="1"/>
  <c r="Y135" i="9"/>
  <c r="X135" i="9"/>
  <c r="Y121" i="7"/>
  <c r="AB121" i="7" s="1"/>
  <c r="F89" i="9"/>
  <c r="U102" i="9"/>
  <c r="D97" i="9"/>
  <c r="S110" i="9"/>
  <c r="Y134" i="9" l="1"/>
  <c r="X134" i="9"/>
  <c r="T133" i="9"/>
  <c r="E120" i="9"/>
  <c r="C106" i="7"/>
  <c r="H109" i="7"/>
  <c r="H108" i="7"/>
  <c r="R120" i="7"/>
  <c r="Z120" i="7" s="1"/>
  <c r="AC120" i="7" s="1"/>
  <c r="U108" i="7"/>
  <c r="G108" i="7"/>
  <c r="T107" i="7"/>
  <c r="D107" i="7"/>
  <c r="Q119" i="7"/>
  <c r="Y119" i="7" s="1"/>
  <c r="AB119" i="7" s="1"/>
  <c r="F88" i="9"/>
  <c r="U101" i="9"/>
  <c r="D96" i="9"/>
  <c r="S109" i="9"/>
  <c r="R119" i="7" l="1"/>
  <c r="U107" i="7"/>
  <c r="G107" i="7"/>
  <c r="D106" i="7"/>
  <c r="Q118" i="7"/>
  <c r="T106" i="7"/>
  <c r="Y133" i="9"/>
  <c r="X133" i="9"/>
  <c r="C105" i="7"/>
  <c r="T132" i="9"/>
  <c r="E119" i="9"/>
  <c r="D95" i="9"/>
  <c r="S108" i="9"/>
  <c r="F87" i="9"/>
  <c r="U100" i="9"/>
  <c r="C104" i="7" l="1"/>
  <c r="E118" i="9"/>
  <c r="T131" i="9"/>
  <c r="H107" i="7"/>
  <c r="R118" i="7"/>
  <c r="U106" i="7"/>
  <c r="T105" i="7"/>
  <c r="D105" i="7"/>
  <c r="Q117" i="7"/>
  <c r="Y117" i="7" s="1"/>
  <c r="AB117" i="7" s="1"/>
  <c r="G106" i="7"/>
  <c r="Y118" i="7"/>
  <c r="AB118" i="7" s="1"/>
  <c r="Z119" i="7"/>
  <c r="AC119" i="7" s="1"/>
  <c r="X132" i="9"/>
  <c r="Y132" i="9"/>
  <c r="D94" i="9"/>
  <c r="S107" i="9"/>
  <c r="F86" i="9"/>
  <c r="U99" i="9"/>
  <c r="Y131" i="9" l="1"/>
  <c r="X131" i="9"/>
  <c r="Z118" i="7"/>
  <c r="AC118" i="7" s="1"/>
  <c r="H106" i="7"/>
  <c r="U105" i="7"/>
  <c r="R117" i="7"/>
  <c r="Z117" i="7" s="1"/>
  <c r="AC117" i="7" s="1"/>
  <c r="C103" i="7"/>
  <c r="T130" i="9"/>
  <c r="E117" i="9"/>
  <c r="G105" i="7"/>
  <c r="Q116" i="7"/>
  <c r="Y116" i="7" s="1"/>
  <c r="AB116" i="7" s="1"/>
  <c r="T104" i="7"/>
  <c r="D104" i="7"/>
  <c r="F85" i="9"/>
  <c r="U98" i="9"/>
  <c r="D93" i="9"/>
  <c r="S106" i="9"/>
  <c r="U104" i="7" l="1"/>
  <c r="R116" i="7"/>
  <c r="Z116" i="7" s="1"/>
  <c r="AC116" i="7" s="1"/>
  <c r="G104" i="7"/>
  <c r="T103" i="7"/>
  <c r="Q115" i="7"/>
  <c r="Y115" i="7" s="1"/>
  <c r="AB115" i="7" s="1"/>
  <c r="D103" i="7"/>
  <c r="E116" i="9"/>
  <c r="C102" i="7"/>
  <c r="T129" i="9"/>
  <c r="H105" i="7"/>
  <c r="Y130" i="9"/>
  <c r="X130" i="9"/>
  <c r="D92" i="9"/>
  <c r="N93" i="9" s="1"/>
  <c r="S105" i="9"/>
  <c r="F84" i="9"/>
  <c r="U97" i="9"/>
  <c r="H104" i="7" l="1"/>
  <c r="U103" i="7"/>
  <c r="R115" i="7"/>
  <c r="Z115" i="7" s="1"/>
  <c r="AC115" i="7" s="1"/>
  <c r="Y129" i="9"/>
  <c r="X129" i="9"/>
  <c r="G103" i="7"/>
  <c r="L102" i="7"/>
  <c r="D102" i="7"/>
  <c r="Q114" i="7"/>
  <c r="T102" i="7"/>
  <c r="O125" i="9"/>
  <c r="O123" i="9"/>
  <c r="E115" i="9"/>
  <c r="O122" i="9"/>
  <c r="O117" i="9"/>
  <c r="O128" i="9"/>
  <c r="O121" i="9"/>
  <c r="O124" i="9"/>
  <c r="C101" i="7"/>
  <c r="T128" i="9"/>
  <c r="O119" i="9"/>
  <c r="O126" i="9"/>
  <c r="O118" i="9"/>
  <c r="O120" i="9"/>
  <c r="O127" i="9"/>
  <c r="F83" i="9"/>
  <c r="U96" i="9"/>
  <c r="D91" i="9"/>
  <c r="S104" i="9"/>
  <c r="N104" i="9"/>
  <c r="N103" i="9"/>
  <c r="N102" i="9"/>
  <c r="N101" i="9"/>
  <c r="N100" i="9"/>
  <c r="N99" i="9"/>
  <c r="N98" i="9"/>
  <c r="N97" i="9"/>
  <c r="N96" i="9"/>
  <c r="N95" i="9"/>
  <c r="N94" i="9"/>
  <c r="L113" i="7" l="1"/>
  <c r="L112" i="7"/>
  <c r="L111" i="7"/>
  <c r="L110" i="7"/>
  <c r="L109" i="7"/>
  <c r="L108" i="7"/>
  <c r="L107" i="7"/>
  <c r="L106" i="7"/>
  <c r="L105" i="7"/>
  <c r="L104" i="7"/>
  <c r="D101" i="7"/>
  <c r="L103" i="7"/>
  <c r="G101" i="7"/>
  <c r="T101" i="7"/>
  <c r="Q113" i="7"/>
  <c r="Y113" i="7" s="1"/>
  <c r="AB113" i="7" s="1"/>
  <c r="E114" i="9"/>
  <c r="T127" i="9"/>
  <c r="C100" i="7"/>
  <c r="X128" i="9"/>
  <c r="Y128" i="9"/>
  <c r="Y114" i="7"/>
  <c r="AB114" i="7" s="1"/>
  <c r="H103" i="7"/>
  <c r="M102" i="7"/>
  <c r="U102" i="7"/>
  <c r="R114" i="7"/>
  <c r="Z114" i="7" s="1"/>
  <c r="AC114" i="7" s="1"/>
  <c r="G102" i="7"/>
  <c r="D90" i="9"/>
  <c r="S103" i="9"/>
  <c r="F82" i="9"/>
  <c r="U95" i="9"/>
  <c r="T100" i="7" l="1"/>
  <c r="D100" i="7"/>
  <c r="Q112" i="7"/>
  <c r="Y112" i="7" s="1"/>
  <c r="AB112" i="7" s="1"/>
  <c r="M113" i="7"/>
  <c r="M112" i="7"/>
  <c r="M111" i="7"/>
  <c r="M110" i="7"/>
  <c r="M109" i="7"/>
  <c r="M108" i="7"/>
  <c r="M107" i="7"/>
  <c r="M106" i="7"/>
  <c r="M105" i="7"/>
  <c r="M104" i="7"/>
  <c r="M103" i="7"/>
  <c r="H102" i="7"/>
  <c r="R113" i="7"/>
  <c r="U101" i="7"/>
  <c r="H101" i="7"/>
  <c r="X127" i="9"/>
  <c r="Y127" i="9"/>
  <c r="C99" i="7"/>
  <c r="T126" i="9"/>
  <c r="E113" i="9"/>
  <c r="F81" i="9"/>
  <c r="U94" i="9"/>
  <c r="D89" i="9"/>
  <c r="S102" i="9"/>
  <c r="G100" i="7" l="1"/>
  <c r="D99" i="7"/>
  <c r="Q111" i="7"/>
  <c r="Y111" i="7" s="1"/>
  <c r="AB111" i="7" s="1"/>
  <c r="T99" i="7"/>
  <c r="Z113" i="7"/>
  <c r="AC113" i="7" s="1"/>
  <c r="R112" i="7"/>
  <c r="U100" i="7"/>
  <c r="T125" i="9"/>
  <c r="C98" i="7"/>
  <c r="E112" i="9"/>
  <c r="Y126" i="9"/>
  <c r="X126" i="9"/>
  <c r="F80" i="9"/>
  <c r="U93" i="9"/>
  <c r="D88" i="9"/>
  <c r="S101" i="9"/>
  <c r="D98" i="7" l="1"/>
  <c r="Q110" i="7"/>
  <c r="T98" i="7"/>
  <c r="R111" i="7"/>
  <c r="U99" i="7"/>
  <c r="G99" i="7"/>
  <c r="Y125" i="9"/>
  <c r="X125" i="9"/>
  <c r="Z112" i="7"/>
  <c r="AC112" i="7" s="1"/>
  <c r="H100" i="7"/>
  <c r="T124" i="9"/>
  <c r="C97" i="7"/>
  <c r="E111" i="9"/>
  <c r="F79" i="9"/>
  <c r="P92" i="9"/>
  <c r="U92" i="9"/>
  <c r="P91" i="9"/>
  <c r="P90" i="9"/>
  <c r="P89" i="9"/>
  <c r="P88" i="9"/>
  <c r="P87" i="9"/>
  <c r="P86" i="9"/>
  <c r="P85" i="9"/>
  <c r="P84" i="9"/>
  <c r="P83" i="9"/>
  <c r="P82" i="9"/>
  <c r="D87" i="9"/>
  <c r="S100" i="9"/>
  <c r="P81" i="9"/>
  <c r="E110" i="9" l="1"/>
  <c r="C96" i="7"/>
  <c r="T123" i="9"/>
  <c r="Z111" i="7"/>
  <c r="AC111" i="7" s="1"/>
  <c r="X124" i="9"/>
  <c r="Y124" i="9"/>
  <c r="Y110" i="7"/>
  <c r="AB110" i="7" s="1"/>
  <c r="R110" i="7"/>
  <c r="U98" i="7"/>
  <c r="H99" i="7"/>
  <c r="D97" i="7"/>
  <c r="G97" i="7"/>
  <c r="T97" i="7"/>
  <c r="Q109" i="7"/>
  <c r="G98" i="7"/>
  <c r="D86" i="9"/>
  <c r="S99" i="9"/>
  <c r="F78" i="9"/>
  <c r="U91" i="9"/>
  <c r="H98" i="7" l="1"/>
  <c r="R109" i="7"/>
  <c r="U97" i="7"/>
  <c r="Y123" i="9"/>
  <c r="X123" i="9"/>
  <c r="Z110" i="7"/>
  <c r="AC110" i="7" s="1"/>
  <c r="Q108" i="7"/>
  <c r="Y108" i="7" s="1"/>
  <c r="AB108" i="7" s="1"/>
  <c r="T96" i="7"/>
  <c r="D96" i="7"/>
  <c r="Y109" i="7"/>
  <c r="AB109" i="7" s="1"/>
  <c r="C95" i="7"/>
  <c r="E109" i="9"/>
  <c r="T122" i="9"/>
  <c r="F77" i="9"/>
  <c r="U90" i="9"/>
  <c r="D85" i="9"/>
  <c r="S98" i="9"/>
  <c r="T121" i="9" l="1"/>
  <c r="C94" i="7"/>
  <c r="E108" i="9"/>
  <c r="T95" i="7"/>
  <c r="D95" i="7"/>
  <c r="Q107" i="7"/>
  <c r="Y107" i="7" s="1"/>
  <c r="AB107" i="7" s="1"/>
  <c r="G96" i="7"/>
  <c r="R108" i="7"/>
  <c r="U96" i="7"/>
  <c r="Z109" i="7"/>
  <c r="AC109" i="7" s="1"/>
  <c r="H97" i="7"/>
  <c r="X122" i="9"/>
  <c r="Y122" i="9"/>
  <c r="F76" i="9"/>
  <c r="U89" i="9"/>
  <c r="D84" i="9"/>
  <c r="S97" i="9"/>
  <c r="U95" i="7" l="1"/>
  <c r="R107" i="7"/>
  <c r="Z107" i="7" s="1"/>
  <c r="AC107" i="7" s="1"/>
  <c r="H96" i="7"/>
  <c r="T120" i="9"/>
  <c r="E107" i="9"/>
  <c r="C93" i="7"/>
  <c r="G95" i="7"/>
  <c r="T94" i="7"/>
  <c r="D94" i="7"/>
  <c r="H95" i="7" s="1"/>
  <c r="Q106" i="7"/>
  <c r="Y106" i="7" s="1"/>
  <c r="AB106" i="7" s="1"/>
  <c r="Z108" i="7"/>
  <c r="AC108" i="7" s="1"/>
  <c r="X121" i="9"/>
  <c r="Y121" i="9"/>
  <c r="F75" i="9"/>
  <c r="U88" i="9"/>
  <c r="D83" i="9"/>
  <c r="S96" i="9"/>
  <c r="T119" i="9" l="1"/>
  <c r="C92" i="7"/>
  <c r="E106" i="9"/>
  <c r="X120" i="9"/>
  <c r="Y120" i="9"/>
  <c r="U94" i="7"/>
  <c r="R106" i="7"/>
  <c r="G94" i="7"/>
  <c r="D93" i="7"/>
  <c r="Q105" i="7"/>
  <c r="T93" i="7"/>
  <c r="D82" i="9"/>
  <c r="S95" i="9"/>
  <c r="F74" i="9"/>
  <c r="U87" i="9"/>
  <c r="E105" i="9" l="1"/>
  <c r="T118" i="9"/>
  <c r="C91" i="7"/>
  <c r="Y105" i="7"/>
  <c r="AB105" i="7" s="1"/>
  <c r="H94" i="7"/>
  <c r="R105" i="7"/>
  <c r="Z105" i="7" s="1"/>
  <c r="AC105" i="7" s="1"/>
  <c r="U93" i="7"/>
  <c r="Q104" i="7"/>
  <c r="G93" i="7"/>
  <c r="T92" i="7"/>
  <c r="D92" i="7"/>
  <c r="Z106" i="7"/>
  <c r="AC106" i="7" s="1"/>
  <c r="Y119" i="9"/>
  <c r="X119" i="9"/>
  <c r="F73" i="9"/>
  <c r="U86" i="9"/>
  <c r="D81" i="9"/>
  <c r="S94" i="9"/>
  <c r="G92" i="7" l="1"/>
  <c r="D91" i="7"/>
  <c r="T91" i="7"/>
  <c r="Q103" i="7"/>
  <c r="Y103" i="7" s="1"/>
  <c r="AB103" i="7" s="1"/>
  <c r="Y118" i="9"/>
  <c r="X118" i="9"/>
  <c r="H93" i="7"/>
  <c r="R104" i="7"/>
  <c r="Z104" i="7" s="1"/>
  <c r="AC104" i="7" s="1"/>
  <c r="U92" i="7"/>
  <c r="H92" i="7"/>
  <c r="Y104" i="7"/>
  <c r="AB104" i="7" s="1"/>
  <c r="T117" i="9"/>
  <c r="C90" i="7"/>
  <c r="E104" i="9"/>
  <c r="D80" i="9"/>
  <c r="N81" i="9" s="1"/>
  <c r="S93" i="9"/>
  <c r="F72" i="9"/>
  <c r="U85" i="9"/>
  <c r="G91" i="7" l="1"/>
  <c r="D90" i="7"/>
  <c r="Q102" i="7"/>
  <c r="T90" i="7"/>
  <c r="Y117" i="9"/>
  <c r="X117" i="9"/>
  <c r="R103" i="7"/>
  <c r="H91" i="7"/>
  <c r="U91" i="7"/>
  <c r="G90" i="7"/>
  <c r="O105" i="9"/>
  <c r="O115" i="9"/>
  <c r="O107" i="9"/>
  <c r="O111" i="9"/>
  <c r="T116" i="9"/>
  <c r="O114" i="9"/>
  <c r="O106" i="9"/>
  <c r="O112" i="9"/>
  <c r="O109" i="9"/>
  <c r="O108" i="9"/>
  <c r="O113" i="9"/>
  <c r="C89" i="7"/>
  <c r="L90" i="7" s="1"/>
  <c r="E103" i="9"/>
  <c r="O110" i="9"/>
  <c r="O116" i="9"/>
  <c r="F71" i="9"/>
  <c r="U84" i="9"/>
  <c r="D79" i="9"/>
  <c r="S92" i="9"/>
  <c r="N92" i="9"/>
  <c r="N91" i="9"/>
  <c r="N90" i="9"/>
  <c r="N89" i="9"/>
  <c r="N88" i="9"/>
  <c r="N87" i="9"/>
  <c r="N86" i="9"/>
  <c r="N85" i="9"/>
  <c r="N84" i="9"/>
  <c r="N83" i="9"/>
  <c r="N82" i="9"/>
  <c r="Y102" i="7" l="1"/>
  <c r="AB102" i="7" s="1"/>
  <c r="U90" i="7"/>
  <c r="R102" i="7"/>
  <c r="Z102" i="7" s="1"/>
  <c r="AC102" i="7" s="1"/>
  <c r="G89" i="7"/>
  <c r="T115" i="9"/>
  <c r="E102" i="9"/>
  <c r="C88" i="7"/>
  <c r="Y116" i="9"/>
  <c r="X116" i="9"/>
  <c r="Z103" i="7"/>
  <c r="AC103" i="7" s="1"/>
  <c r="D89" i="7"/>
  <c r="M90" i="7" s="1"/>
  <c r="L101" i="7"/>
  <c r="L100" i="7"/>
  <c r="L99" i="7"/>
  <c r="L98" i="7"/>
  <c r="L97" i="7"/>
  <c r="L96" i="7"/>
  <c r="L95" i="7"/>
  <c r="L94" i="7"/>
  <c r="L93" i="7"/>
  <c r="L92" i="7"/>
  <c r="Q101" i="7"/>
  <c r="L91" i="7"/>
  <c r="D78" i="9"/>
  <c r="S91" i="9"/>
  <c r="F70" i="9"/>
  <c r="U83" i="9"/>
  <c r="X115" i="9" l="1"/>
  <c r="Y115" i="9"/>
  <c r="T114" i="9"/>
  <c r="C87" i="7"/>
  <c r="E101" i="9"/>
  <c r="H90" i="7"/>
  <c r="R101" i="7"/>
  <c r="M101" i="7"/>
  <c r="M100" i="7"/>
  <c r="M99" i="7"/>
  <c r="M98" i="7"/>
  <c r="M97" i="7"/>
  <c r="M96" i="7"/>
  <c r="M95" i="7"/>
  <c r="M94" i="7"/>
  <c r="M93" i="7"/>
  <c r="M92" i="7"/>
  <c r="M91" i="7"/>
  <c r="D88" i="7"/>
  <c r="Q100" i="7"/>
  <c r="F69" i="9"/>
  <c r="U82" i="9"/>
  <c r="D77" i="9"/>
  <c r="S90" i="9"/>
  <c r="R100" i="7" l="1"/>
  <c r="Y114" i="9"/>
  <c r="X114" i="9"/>
  <c r="C86" i="7"/>
  <c r="E100" i="9"/>
  <c r="T113" i="9"/>
  <c r="H89" i="7"/>
  <c r="D87" i="7"/>
  <c r="Q99" i="7"/>
  <c r="G88" i="7"/>
  <c r="D76" i="9"/>
  <c r="S89" i="9"/>
  <c r="F68" i="9"/>
  <c r="U81" i="9"/>
  <c r="C85" i="7" l="1"/>
  <c r="T112" i="9"/>
  <c r="E99" i="9"/>
  <c r="G87" i="7"/>
  <c r="D86" i="7"/>
  <c r="Q98" i="7"/>
  <c r="H87" i="7"/>
  <c r="R99" i="7"/>
  <c r="G86" i="7"/>
  <c r="H88" i="7"/>
  <c r="X113" i="9"/>
  <c r="Y113" i="9"/>
  <c r="F67" i="9"/>
  <c r="U80" i="9"/>
  <c r="P80" i="9"/>
  <c r="P79" i="9"/>
  <c r="P78" i="9"/>
  <c r="P77" i="9"/>
  <c r="P76" i="9"/>
  <c r="P75" i="9"/>
  <c r="P74" i="9"/>
  <c r="P73" i="9"/>
  <c r="P72" i="9"/>
  <c r="P71" i="9"/>
  <c r="P70" i="9"/>
  <c r="P69" i="9"/>
  <c r="D75" i="9"/>
  <c r="S88" i="9"/>
  <c r="R98" i="7" l="1"/>
  <c r="C84" i="7"/>
  <c r="G85" i="7" s="1"/>
  <c r="E98" i="9"/>
  <c r="T111" i="9"/>
  <c r="Y112" i="9"/>
  <c r="X112" i="9"/>
  <c r="D85" i="7"/>
  <c r="Q97" i="7"/>
  <c r="D74" i="9"/>
  <c r="S87" i="9"/>
  <c r="F66" i="9"/>
  <c r="U79" i="9"/>
  <c r="E97" i="9" l="1"/>
  <c r="T110" i="9"/>
  <c r="C83" i="7"/>
  <c r="X111" i="9"/>
  <c r="Y111" i="9"/>
  <c r="H85" i="7"/>
  <c r="R97" i="7"/>
  <c r="H86" i="7"/>
  <c r="D84" i="7"/>
  <c r="G84" i="7"/>
  <c r="Q96" i="7"/>
  <c r="F65" i="9"/>
  <c r="U78" i="9"/>
  <c r="D73" i="9"/>
  <c r="S86" i="9"/>
  <c r="H84" i="7" l="1"/>
  <c r="R96" i="7"/>
  <c r="D83" i="7"/>
  <c r="Q95" i="7"/>
  <c r="X110" i="9"/>
  <c r="Y110" i="9"/>
  <c r="C82" i="7"/>
  <c r="T109" i="9"/>
  <c r="E96" i="9"/>
  <c r="D72" i="9"/>
  <c r="S85" i="9"/>
  <c r="F64" i="9"/>
  <c r="U77" i="9"/>
  <c r="R95" i="7" l="1"/>
  <c r="X109" i="9"/>
  <c r="Y109" i="9"/>
  <c r="E95" i="9"/>
  <c r="C81" i="7"/>
  <c r="T108" i="9"/>
  <c r="G83" i="7"/>
  <c r="D82" i="7"/>
  <c r="Q94" i="7"/>
  <c r="D71" i="9"/>
  <c r="S84" i="9"/>
  <c r="F63" i="9"/>
  <c r="U76" i="9"/>
  <c r="D81" i="7" l="1"/>
  <c r="Q93" i="7"/>
  <c r="G82" i="7"/>
  <c r="E94" i="9"/>
  <c r="T107" i="9"/>
  <c r="C80" i="7"/>
  <c r="G81" i="7"/>
  <c r="H82" i="7"/>
  <c r="R94" i="7"/>
  <c r="Y108" i="9"/>
  <c r="X108" i="9"/>
  <c r="H83" i="7"/>
  <c r="F62" i="9"/>
  <c r="U75" i="9"/>
  <c r="D70" i="9"/>
  <c r="S83" i="9"/>
  <c r="X107" i="9" l="1"/>
  <c r="Y107" i="9"/>
  <c r="C79" i="7"/>
  <c r="E93" i="9"/>
  <c r="T106" i="9"/>
  <c r="H81" i="7"/>
  <c r="R93" i="7"/>
  <c r="D80" i="7"/>
  <c r="Q92" i="7"/>
  <c r="D69" i="9"/>
  <c r="S82" i="9"/>
  <c r="F61" i="9"/>
  <c r="U74" i="9"/>
  <c r="D79" i="7" l="1"/>
  <c r="Q91" i="7"/>
  <c r="C78" i="7"/>
  <c r="E92" i="9"/>
  <c r="T105" i="9"/>
  <c r="X106" i="9"/>
  <c r="Y106" i="9"/>
  <c r="H80" i="7"/>
  <c r="R92" i="7"/>
  <c r="G80" i="7"/>
  <c r="F60" i="9"/>
  <c r="U73" i="9"/>
  <c r="D68" i="9"/>
  <c r="S81" i="9"/>
  <c r="O93" i="9" l="1"/>
  <c r="T104" i="9"/>
  <c r="O97" i="9"/>
  <c r="O104" i="9"/>
  <c r="O96" i="9"/>
  <c r="O95" i="9"/>
  <c r="E91" i="9"/>
  <c r="O103" i="9"/>
  <c r="O102" i="9"/>
  <c r="C77" i="7"/>
  <c r="O98" i="9"/>
  <c r="O94" i="9"/>
  <c r="O101" i="9"/>
  <c r="O99" i="9"/>
  <c r="O100" i="9"/>
  <c r="X105" i="9"/>
  <c r="Y105" i="9"/>
  <c r="L78" i="7"/>
  <c r="D78" i="7"/>
  <c r="G78" i="7"/>
  <c r="Q90" i="7"/>
  <c r="H79" i="7"/>
  <c r="R91" i="7"/>
  <c r="G79" i="7"/>
  <c r="D67" i="9"/>
  <c r="S80" i="9"/>
  <c r="N80" i="9"/>
  <c r="N79" i="9"/>
  <c r="N78" i="9"/>
  <c r="N77" i="9"/>
  <c r="N76" i="9"/>
  <c r="N75" i="9"/>
  <c r="N74" i="9"/>
  <c r="N73" i="9"/>
  <c r="N72" i="9"/>
  <c r="N71" i="9"/>
  <c r="N70" i="9"/>
  <c r="F59" i="9"/>
  <c r="U72" i="9"/>
  <c r="N69" i="9"/>
  <c r="C76" i="7" l="1"/>
  <c r="T103" i="9"/>
  <c r="E90" i="9"/>
  <c r="H78" i="7"/>
  <c r="M78" i="7"/>
  <c r="R90" i="7"/>
  <c r="D77" i="7"/>
  <c r="L89" i="7"/>
  <c r="L88" i="7"/>
  <c r="L87" i="7"/>
  <c r="L86" i="7"/>
  <c r="L85" i="7"/>
  <c r="L84" i="7"/>
  <c r="L83" i="7"/>
  <c r="L82" i="7"/>
  <c r="L81" i="7"/>
  <c r="L80" i="7"/>
  <c r="L79" i="7"/>
  <c r="Q89" i="7"/>
  <c r="Y104" i="9"/>
  <c r="X104" i="9"/>
  <c r="D66" i="9"/>
  <c r="S79" i="9"/>
  <c r="F58" i="9"/>
  <c r="U71" i="9"/>
  <c r="C75" i="7" l="1"/>
  <c r="E89" i="9"/>
  <c r="T102" i="9"/>
  <c r="Y103" i="9"/>
  <c r="X103" i="9"/>
  <c r="R89" i="7"/>
  <c r="M89" i="7"/>
  <c r="M88" i="7"/>
  <c r="M87" i="7"/>
  <c r="M86" i="7"/>
  <c r="M85" i="7"/>
  <c r="M84" i="7"/>
  <c r="M83" i="7"/>
  <c r="M82" i="7"/>
  <c r="M81" i="7"/>
  <c r="M80" i="7"/>
  <c r="M79" i="7"/>
  <c r="D76" i="7"/>
  <c r="G77" i="7"/>
  <c r="Q88" i="7"/>
  <c r="D65" i="9"/>
  <c r="S78" i="9"/>
  <c r="F57" i="9"/>
  <c r="U70" i="9"/>
  <c r="R88" i="7" l="1"/>
  <c r="H77" i="7"/>
  <c r="Y102" i="9"/>
  <c r="X102" i="9"/>
  <c r="E88" i="9"/>
  <c r="T101" i="9"/>
  <c r="C74" i="7"/>
  <c r="G76" i="7"/>
  <c r="D75" i="7"/>
  <c r="G75" i="7"/>
  <c r="Q87" i="7"/>
  <c r="F56" i="9"/>
  <c r="P57" i="9" s="1"/>
  <c r="U69" i="9"/>
  <c r="D64" i="9"/>
  <c r="S77" i="9"/>
  <c r="C73" i="7" l="1"/>
  <c r="E87" i="9"/>
  <c r="T100" i="9"/>
  <c r="H75" i="7"/>
  <c r="R87" i="7"/>
  <c r="D74" i="7"/>
  <c r="Q86" i="7"/>
  <c r="G74" i="7"/>
  <c r="X101" i="9"/>
  <c r="Y101" i="9"/>
  <c r="H76" i="7"/>
  <c r="D63" i="9"/>
  <c r="S76" i="9"/>
  <c r="F55" i="9"/>
  <c r="U68" i="9"/>
  <c r="P68" i="9"/>
  <c r="P67" i="9"/>
  <c r="P66" i="9"/>
  <c r="P65" i="9"/>
  <c r="P64" i="9"/>
  <c r="P63" i="9"/>
  <c r="P62" i="9"/>
  <c r="P61" i="9"/>
  <c r="P60" i="9"/>
  <c r="P59" i="9"/>
  <c r="P58" i="9"/>
  <c r="Y100" i="9" l="1"/>
  <c r="X100" i="9"/>
  <c r="E86" i="9"/>
  <c r="T99" i="9"/>
  <c r="C72" i="7"/>
  <c r="G73" i="7" s="1"/>
  <c r="H74" i="7"/>
  <c r="R86" i="7"/>
  <c r="D73" i="7"/>
  <c r="Q85" i="7"/>
  <c r="F54" i="9"/>
  <c r="U67" i="9"/>
  <c r="D62" i="9"/>
  <c r="S75" i="9"/>
  <c r="D72" i="7" l="1"/>
  <c r="Q84" i="7"/>
  <c r="H73" i="7"/>
  <c r="R85" i="7"/>
  <c r="Y99" i="9"/>
  <c r="X99" i="9"/>
  <c r="C71" i="7"/>
  <c r="E85" i="9"/>
  <c r="T98" i="9"/>
  <c r="D61" i="9"/>
  <c r="S74" i="9"/>
  <c r="F53" i="9"/>
  <c r="U66" i="9"/>
  <c r="X98" i="9" l="1"/>
  <c r="Y98" i="9"/>
  <c r="H72" i="7"/>
  <c r="R84" i="7"/>
  <c r="T97" i="9"/>
  <c r="E84" i="9"/>
  <c r="C70" i="7"/>
  <c r="D71" i="7"/>
  <c r="Q83" i="7"/>
  <c r="G72" i="7"/>
  <c r="D60" i="9"/>
  <c r="S73" i="9"/>
  <c r="F52" i="9"/>
  <c r="U65" i="9"/>
  <c r="E83" i="9" l="1"/>
  <c r="T96" i="9"/>
  <c r="C69" i="7"/>
  <c r="Y97" i="9"/>
  <c r="X97" i="9"/>
  <c r="H71" i="7"/>
  <c r="R83" i="7"/>
  <c r="G71" i="7"/>
  <c r="D70" i="7"/>
  <c r="Q82" i="7"/>
  <c r="F51" i="9"/>
  <c r="U64" i="9"/>
  <c r="D59" i="9"/>
  <c r="S72" i="9"/>
  <c r="R82" i="7" l="1"/>
  <c r="Y96" i="9"/>
  <c r="X96" i="9"/>
  <c r="G70" i="7"/>
  <c r="D69" i="7"/>
  <c r="H70" i="7" s="1"/>
  <c r="Q81" i="7"/>
  <c r="E82" i="9"/>
  <c r="T95" i="9"/>
  <c r="C68" i="7"/>
  <c r="D58" i="9"/>
  <c r="S71" i="9"/>
  <c r="F50" i="9"/>
  <c r="U63" i="9"/>
  <c r="D68" i="7" l="1"/>
  <c r="Q80" i="7"/>
  <c r="G69" i="7"/>
  <c r="G68" i="7"/>
  <c r="Y95" i="9"/>
  <c r="X95" i="9"/>
  <c r="E81" i="9"/>
  <c r="C67" i="7"/>
  <c r="T94" i="9"/>
  <c r="H69" i="7"/>
  <c r="R81" i="7"/>
  <c r="D57" i="9"/>
  <c r="S70" i="9"/>
  <c r="F49" i="9"/>
  <c r="U62" i="9"/>
  <c r="C66" i="7" l="1"/>
  <c r="E80" i="9"/>
  <c r="T93" i="9"/>
  <c r="X94" i="9"/>
  <c r="Y94" i="9"/>
  <c r="H68" i="7"/>
  <c r="R80" i="7"/>
  <c r="D67" i="7"/>
  <c r="Q79" i="7"/>
  <c r="D56" i="9"/>
  <c r="S69" i="9"/>
  <c r="F48" i="9"/>
  <c r="U61" i="9"/>
  <c r="Y93" i="9" l="1"/>
  <c r="X93" i="9"/>
  <c r="R79" i="7"/>
  <c r="O81" i="9"/>
  <c r="C65" i="7"/>
  <c r="O87" i="9"/>
  <c r="T92" i="9"/>
  <c r="O91" i="9"/>
  <c r="O83" i="9"/>
  <c r="O90" i="9"/>
  <c r="E79" i="9"/>
  <c r="O86" i="9"/>
  <c r="O84" i="9"/>
  <c r="O85" i="9"/>
  <c r="O88" i="9"/>
  <c r="O92" i="9"/>
  <c r="O82" i="9"/>
  <c r="O89" i="9"/>
  <c r="D66" i="7"/>
  <c r="H67" i="7" s="1"/>
  <c r="G67" i="7"/>
  <c r="Q78" i="7"/>
  <c r="F47" i="9"/>
  <c r="U60" i="9"/>
  <c r="D55" i="9"/>
  <c r="S68" i="9"/>
  <c r="N68" i="9"/>
  <c r="N67" i="9"/>
  <c r="N66" i="9"/>
  <c r="N65" i="9"/>
  <c r="N64" i="9"/>
  <c r="N63" i="9"/>
  <c r="N62" i="9"/>
  <c r="N61" i="9"/>
  <c r="N60" i="9"/>
  <c r="N59" i="9"/>
  <c r="N58" i="9"/>
  <c r="N57" i="9"/>
  <c r="G66" i="7" l="1"/>
  <c r="D65" i="7"/>
  <c r="L77" i="7"/>
  <c r="L76" i="7"/>
  <c r="L75" i="7"/>
  <c r="L74" i="7"/>
  <c r="L73" i="7"/>
  <c r="L72" i="7"/>
  <c r="L71" i="7"/>
  <c r="L70" i="7"/>
  <c r="L69" i="7"/>
  <c r="L68" i="7"/>
  <c r="Q77" i="7"/>
  <c r="L67" i="7"/>
  <c r="C64" i="7"/>
  <c r="E78" i="9"/>
  <c r="T91" i="9"/>
  <c r="L66" i="7"/>
  <c r="Y92" i="9"/>
  <c r="X92" i="9"/>
  <c r="M66" i="7"/>
  <c r="H66" i="7"/>
  <c r="R78" i="7"/>
  <c r="D54" i="9"/>
  <c r="S67" i="9"/>
  <c r="F46" i="9"/>
  <c r="U59" i="9"/>
  <c r="G65" i="7" l="1"/>
  <c r="D64" i="7"/>
  <c r="Q76" i="7"/>
  <c r="H65" i="7"/>
  <c r="M77" i="7"/>
  <c r="R77" i="7"/>
  <c r="M76" i="7"/>
  <c r="M75" i="7"/>
  <c r="M74" i="7"/>
  <c r="M73" i="7"/>
  <c r="M72" i="7"/>
  <c r="M71" i="7"/>
  <c r="M70" i="7"/>
  <c r="M69" i="7"/>
  <c r="M68" i="7"/>
  <c r="M67" i="7"/>
  <c r="Y91" i="9"/>
  <c r="X91" i="9"/>
  <c r="C63" i="7"/>
  <c r="T90" i="9"/>
  <c r="E77" i="9"/>
  <c r="F45" i="9"/>
  <c r="U58" i="9"/>
  <c r="D53" i="9"/>
  <c r="S66" i="9"/>
  <c r="R76" i="7" l="1"/>
  <c r="C62" i="7"/>
  <c r="E76" i="9"/>
  <c r="T89" i="9"/>
  <c r="Y90" i="9"/>
  <c r="X90" i="9"/>
  <c r="G64" i="7"/>
  <c r="D63" i="7"/>
  <c r="Q75" i="7"/>
  <c r="D52" i="9"/>
  <c r="S65" i="9"/>
  <c r="F44" i="9"/>
  <c r="P45" i="9"/>
  <c r="U57" i="9"/>
  <c r="D62" i="7" l="1"/>
  <c r="Q74" i="7"/>
  <c r="G63" i="7"/>
  <c r="H63" i="7"/>
  <c r="R75" i="7"/>
  <c r="C61" i="7"/>
  <c r="G62" i="7" s="1"/>
  <c r="E75" i="9"/>
  <c r="T88" i="9"/>
  <c r="H64" i="7"/>
  <c r="X89" i="9"/>
  <c r="Y89" i="9"/>
  <c r="F43" i="9"/>
  <c r="P56" i="9"/>
  <c r="U56" i="9"/>
  <c r="P55" i="9"/>
  <c r="P54" i="9"/>
  <c r="P53" i="9"/>
  <c r="P52" i="9"/>
  <c r="P51" i="9"/>
  <c r="P50" i="9"/>
  <c r="P49" i="9"/>
  <c r="P48" i="9"/>
  <c r="P47" i="9"/>
  <c r="P46" i="9"/>
  <c r="D51" i="9"/>
  <c r="S64" i="9"/>
  <c r="Y88" i="9" l="1"/>
  <c r="X88" i="9"/>
  <c r="T87" i="9"/>
  <c r="C60" i="7"/>
  <c r="E74" i="9"/>
  <c r="D61" i="7"/>
  <c r="G61" i="7"/>
  <c r="Q73" i="7"/>
  <c r="R74" i="7"/>
  <c r="F42" i="9"/>
  <c r="U55" i="9"/>
  <c r="D50" i="9"/>
  <c r="S63" i="9"/>
  <c r="C59" i="7" l="1"/>
  <c r="T86" i="9"/>
  <c r="E73" i="9"/>
  <c r="H61" i="7"/>
  <c r="R73" i="7"/>
  <c r="D60" i="7"/>
  <c r="Q72" i="7"/>
  <c r="H62" i="7"/>
  <c r="Y87" i="9"/>
  <c r="X87" i="9"/>
  <c r="D49" i="9"/>
  <c r="S62" i="9"/>
  <c r="F41" i="9"/>
  <c r="U54" i="9"/>
  <c r="Y86" i="9" l="1"/>
  <c r="X86" i="9"/>
  <c r="E72" i="9"/>
  <c r="T85" i="9"/>
  <c r="C58" i="7"/>
  <c r="R72" i="7"/>
  <c r="D59" i="7"/>
  <c r="H60" i="7" s="1"/>
  <c r="Q71" i="7"/>
  <c r="G60" i="7"/>
  <c r="F40" i="9"/>
  <c r="U53" i="9"/>
  <c r="D48" i="9"/>
  <c r="S61" i="9"/>
  <c r="G59" i="7" l="1"/>
  <c r="D58" i="7"/>
  <c r="Q70" i="7"/>
  <c r="G58" i="7"/>
  <c r="X85" i="9"/>
  <c r="Y85" i="9"/>
  <c r="E71" i="9"/>
  <c r="C57" i="7"/>
  <c r="T84" i="9"/>
  <c r="H59" i="7"/>
  <c r="R71" i="7"/>
  <c r="D47" i="9"/>
  <c r="S60" i="9"/>
  <c r="F39" i="9"/>
  <c r="U52" i="9"/>
  <c r="R70" i="7" l="1"/>
  <c r="Y84" i="9"/>
  <c r="X84" i="9"/>
  <c r="T83" i="9"/>
  <c r="C56" i="7"/>
  <c r="E70" i="9"/>
  <c r="D57" i="7"/>
  <c r="H58" i="7" s="1"/>
  <c r="Q69" i="7"/>
  <c r="F38" i="9"/>
  <c r="U51" i="9"/>
  <c r="D46" i="9"/>
  <c r="S59" i="9"/>
  <c r="Y83" i="9" l="1"/>
  <c r="X83" i="9"/>
  <c r="D56" i="7"/>
  <c r="Q68" i="7"/>
  <c r="G57" i="7"/>
  <c r="G56" i="7"/>
  <c r="R69" i="7"/>
  <c r="C55" i="7"/>
  <c r="E69" i="9"/>
  <c r="T82" i="9"/>
  <c r="D45" i="9"/>
  <c r="S58" i="9"/>
  <c r="F37" i="9"/>
  <c r="U50" i="9"/>
  <c r="C54" i="7" l="1"/>
  <c r="E68" i="9"/>
  <c r="T81" i="9"/>
  <c r="D55" i="7"/>
  <c r="Q67" i="7"/>
  <c r="H56" i="7"/>
  <c r="R68" i="7"/>
  <c r="X82" i="9"/>
  <c r="Y82" i="9"/>
  <c r="H57" i="7"/>
  <c r="F36" i="9"/>
  <c r="U49" i="9"/>
  <c r="D44" i="9"/>
  <c r="S57" i="9"/>
  <c r="R67" i="7" l="1"/>
  <c r="Y81" i="9"/>
  <c r="X81" i="9"/>
  <c r="O69" i="9"/>
  <c r="C53" i="7"/>
  <c r="O75" i="9"/>
  <c r="O80" i="9"/>
  <c r="O73" i="9"/>
  <c r="O70" i="9"/>
  <c r="E67" i="9"/>
  <c r="O74" i="9"/>
  <c r="O78" i="9"/>
  <c r="T80" i="9"/>
  <c r="O72" i="9"/>
  <c r="O71" i="9"/>
  <c r="O77" i="9"/>
  <c r="O76" i="9"/>
  <c r="O79" i="9"/>
  <c r="G55" i="7"/>
  <c r="L54" i="7"/>
  <c r="D54" i="7"/>
  <c r="Q66" i="7"/>
  <c r="D43" i="9"/>
  <c r="N56" i="9"/>
  <c r="S56" i="9"/>
  <c r="N55" i="9"/>
  <c r="N54" i="9"/>
  <c r="N53" i="9"/>
  <c r="N52" i="9"/>
  <c r="N51" i="9"/>
  <c r="N50" i="9"/>
  <c r="N49" i="9"/>
  <c r="N48" i="9"/>
  <c r="N47" i="9"/>
  <c r="N46" i="9"/>
  <c r="N45" i="9"/>
  <c r="F35" i="9"/>
  <c r="U48" i="9"/>
  <c r="M54" i="7" l="1"/>
  <c r="R66" i="7"/>
  <c r="X80" i="9"/>
  <c r="Y80" i="9"/>
  <c r="G54" i="7"/>
  <c r="D53" i="7"/>
  <c r="L65" i="7"/>
  <c r="L64" i="7"/>
  <c r="L63" i="7"/>
  <c r="L62" i="7"/>
  <c r="L61" i="7"/>
  <c r="L60" i="7"/>
  <c r="L59" i="7"/>
  <c r="L58" i="7"/>
  <c r="L57" i="7"/>
  <c r="L56" i="7"/>
  <c r="Q65" i="7"/>
  <c r="L55" i="7"/>
  <c r="C52" i="7"/>
  <c r="E66" i="9"/>
  <c r="T79" i="9"/>
  <c r="H55" i="7"/>
  <c r="F34" i="9"/>
  <c r="U47" i="9"/>
  <c r="D42" i="9"/>
  <c r="S55" i="9"/>
  <c r="D52" i="7" l="1"/>
  <c r="Q64" i="7"/>
  <c r="G53" i="7"/>
  <c r="C51" i="7"/>
  <c r="E65" i="9"/>
  <c r="T78" i="9"/>
  <c r="Y79" i="9"/>
  <c r="X79" i="9"/>
  <c r="H53" i="7"/>
  <c r="M65" i="7"/>
  <c r="R65" i="7"/>
  <c r="M64" i="7"/>
  <c r="M63" i="7"/>
  <c r="M62" i="7"/>
  <c r="M61" i="7"/>
  <c r="M60" i="7"/>
  <c r="M59" i="7"/>
  <c r="M58" i="7"/>
  <c r="M57" i="7"/>
  <c r="M56" i="7"/>
  <c r="M55" i="7"/>
  <c r="H54" i="7"/>
  <c r="D41" i="9"/>
  <c r="S54" i="9"/>
  <c r="F33" i="9"/>
  <c r="U46" i="9"/>
  <c r="E64" i="9" l="1"/>
  <c r="C50" i="7"/>
  <c r="T77" i="9"/>
  <c r="G52" i="7"/>
  <c r="D51" i="7"/>
  <c r="Q63" i="7"/>
  <c r="Y78" i="9"/>
  <c r="X78" i="9"/>
  <c r="R64" i="7"/>
  <c r="D40" i="9"/>
  <c r="S53" i="9"/>
  <c r="F32" i="9"/>
  <c r="P33" i="9"/>
  <c r="U45" i="9"/>
  <c r="R63" i="7" l="1"/>
  <c r="X77" i="9"/>
  <c r="Y77" i="9"/>
  <c r="H52" i="7"/>
  <c r="D50" i="7"/>
  <c r="Q62" i="7"/>
  <c r="G51" i="7"/>
  <c r="E63" i="9"/>
  <c r="C49" i="7"/>
  <c r="T76" i="9"/>
  <c r="D39" i="9"/>
  <c r="S52" i="9"/>
  <c r="F31" i="9"/>
  <c r="P44" i="9"/>
  <c r="U44" i="9"/>
  <c r="P43" i="9"/>
  <c r="P42" i="9"/>
  <c r="P41" i="9"/>
  <c r="P40" i="9"/>
  <c r="P39" i="9"/>
  <c r="P38" i="9"/>
  <c r="P37" i="9"/>
  <c r="P36" i="9"/>
  <c r="P35" i="9"/>
  <c r="P34" i="9"/>
  <c r="Y76" i="9" l="1"/>
  <c r="X76" i="9"/>
  <c r="D49" i="7"/>
  <c r="Q61" i="7"/>
  <c r="G50" i="7"/>
  <c r="T75" i="9"/>
  <c r="C48" i="7"/>
  <c r="E62" i="9"/>
  <c r="H50" i="7"/>
  <c r="R62" i="7"/>
  <c r="H51" i="7"/>
  <c r="F30" i="9"/>
  <c r="U43" i="9"/>
  <c r="D38" i="9"/>
  <c r="S51" i="9"/>
  <c r="G49" i="7" l="1"/>
  <c r="D48" i="7"/>
  <c r="Q60" i="7"/>
  <c r="X75" i="9"/>
  <c r="Y75" i="9"/>
  <c r="H49" i="7"/>
  <c r="R61" i="7"/>
  <c r="C47" i="7"/>
  <c r="E61" i="9"/>
  <c r="T74" i="9"/>
  <c r="D37" i="9"/>
  <c r="S50" i="9"/>
  <c r="F29" i="9"/>
  <c r="U42" i="9"/>
  <c r="Y74" i="9" l="1"/>
  <c r="X74" i="9"/>
  <c r="R60" i="7"/>
  <c r="T73" i="9"/>
  <c r="E60" i="9"/>
  <c r="C46" i="7"/>
  <c r="G48" i="7"/>
  <c r="D47" i="7"/>
  <c r="G47" i="7"/>
  <c r="Q59" i="7"/>
  <c r="F28" i="9"/>
  <c r="U41" i="9"/>
  <c r="D36" i="9"/>
  <c r="S49" i="9"/>
  <c r="Y73" i="9" l="1"/>
  <c r="X73" i="9"/>
  <c r="C45" i="7"/>
  <c r="E59" i="9"/>
  <c r="T72" i="9"/>
  <c r="H47" i="7"/>
  <c r="R59" i="7"/>
  <c r="H48" i="7"/>
  <c r="D46" i="7"/>
  <c r="G46" i="7"/>
  <c r="Q58" i="7"/>
  <c r="D35" i="9"/>
  <c r="S48" i="9"/>
  <c r="F27" i="9"/>
  <c r="U40" i="9"/>
  <c r="C44" i="7" l="1"/>
  <c r="T71" i="9"/>
  <c r="E58" i="9"/>
  <c r="Y72" i="9"/>
  <c r="X72" i="9"/>
  <c r="H46" i="7"/>
  <c r="R58" i="7"/>
  <c r="D45" i="7"/>
  <c r="G45" i="7"/>
  <c r="Q57" i="7"/>
  <c r="D34" i="9"/>
  <c r="S47" i="9"/>
  <c r="F26" i="9"/>
  <c r="U39" i="9"/>
  <c r="R57" i="7" l="1"/>
  <c r="T70" i="9"/>
  <c r="C43" i="7"/>
  <c r="E57" i="9"/>
  <c r="X71" i="9"/>
  <c r="Y71" i="9"/>
  <c r="D44" i="7"/>
  <c r="Q56" i="7"/>
  <c r="G44" i="7"/>
  <c r="F25" i="9"/>
  <c r="U38" i="9"/>
  <c r="D33" i="9"/>
  <c r="S46" i="9"/>
  <c r="X70" i="9" l="1"/>
  <c r="Y70" i="9"/>
  <c r="R56" i="7"/>
  <c r="H45" i="7"/>
  <c r="T69" i="9"/>
  <c r="E56" i="9"/>
  <c r="C42" i="7"/>
  <c r="D43" i="7"/>
  <c r="H44" i="7" s="1"/>
  <c r="G43" i="7"/>
  <c r="Q55" i="7"/>
  <c r="D32" i="9"/>
  <c r="N33" i="9"/>
  <c r="S45" i="9"/>
  <c r="F24" i="9"/>
  <c r="U37" i="9"/>
  <c r="X69" i="9" l="1"/>
  <c r="Y69" i="9"/>
  <c r="D42" i="7"/>
  <c r="Q54" i="7"/>
  <c r="H43" i="7"/>
  <c r="R55" i="7"/>
  <c r="O64" i="9"/>
  <c r="T68" i="9"/>
  <c r="C41" i="7"/>
  <c r="L42" i="7" s="1"/>
  <c r="O63" i="9"/>
  <c r="E55" i="9"/>
  <c r="O61" i="9"/>
  <c r="O62" i="9"/>
  <c r="O67" i="9"/>
  <c r="O59" i="9"/>
  <c r="O66" i="9"/>
  <c r="O58" i="9"/>
  <c r="O68" i="9"/>
  <c r="O60" i="9"/>
  <c r="O65" i="9"/>
  <c r="O57" i="9"/>
  <c r="F23" i="9"/>
  <c r="U36" i="9"/>
  <c r="D31" i="9"/>
  <c r="S44" i="9"/>
  <c r="N44" i="9"/>
  <c r="N43" i="9"/>
  <c r="N42" i="9"/>
  <c r="N41" i="9"/>
  <c r="N40" i="9"/>
  <c r="N39" i="9"/>
  <c r="N38" i="9"/>
  <c r="N37" i="9"/>
  <c r="N36" i="9"/>
  <c r="N35" i="9"/>
  <c r="N34" i="9"/>
  <c r="C40" i="7" l="1"/>
  <c r="E54" i="9"/>
  <c r="T67" i="9"/>
  <c r="M42" i="7"/>
  <c r="H42" i="7"/>
  <c r="R54" i="7"/>
  <c r="X68" i="9"/>
  <c r="Y68" i="9"/>
  <c r="G42" i="7"/>
  <c r="D41" i="7"/>
  <c r="L53" i="7"/>
  <c r="L52" i="7"/>
  <c r="L51" i="7"/>
  <c r="L50" i="7"/>
  <c r="L49" i="7"/>
  <c r="L48" i="7"/>
  <c r="L47" i="7"/>
  <c r="L46" i="7"/>
  <c r="L45" i="7"/>
  <c r="L44" i="7"/>
  <c r="L43" i="7"/>
  <c r="Q53" i="7"/>
  <c r="G41" i="7"/>
  <c r="D30" i="9"/>
  <c r="S43" i="9"/>
  <c r="F22" i="9"/>
  <c r="U35" i="9"/>
  <c r="Y67" i="9" l="1"/>
  <c r="X67" i="9"/>
  <c r="M53" i="7"/>
  <c r="R53" i="7"/>
  <c r="M52" i="7"/>
  <c r="M51" i="7"/>
  <c r="M50" i="7"/>
  <c r="M49" i="7"/>
  <c r="M48" i="7"/>
  <c r="M47" i="7"/>
  <c r="M46" i="7"/>
  <c r="M45" i="7"/>
  <c r="M44" i="7"/>
  <c r="M43" i="7"/>
  <c r="T66" i="9"/>
  <c r="C39" i="7"/>
  <c r="E53" i="9"/>
  <c r="D40" i="7"/>
  <c r="Q52" i="7"/>
  <c r="D29" i="9"/>
  <c r="S42" i="9"/>
  <c r="F21" i="9"/>
  <c r="U34" i="9"/>
  <c r="R52" i="7" l="1"/>
  <c r="E52" i="9"/>
  <c r="T65" i="9"/>
  <c r="C38" i="7"/>
  <c r="D39" i="7"/>
  <c r="H40" i="7" s="1"/>
  <c r="Q51" i="7"/>
  <c r="G40" i="7"/>
  <c r="H41" i="7"/>
  <c r="X66" i="9"/>
  <c r="Y66" i="9"/>
  <c r="D28" i="9"/>
  <c r="S41" i="9"/>
  <c r="F20" i="9"/>
  <c r="U33" i="9"/>
  <c r="D38" i="7" l="1"/>
  <c r="Q50" i="7"/>
  <c r="G39" i="7"/>
  <c r="Y65" i="9"/>
  <c r="X65" i="9"/>
  <c r="C37" i="7"/>
  <c r="T64" i="9"/>
  <c r="E51" i="9"/>
  <c r="H39" i="7"/>
  <c r="R51" i="7"/>
  <c r="D27" i="9"/>
  <c r="S40" i="9"/>
  <c r="F19" i="9"/>
  <c r="P32" i="9"/>
  <c r="U32" i="9"/>
  <c r="P31" i="9"/>
  <c r="P30" i="9"/>
  <c r="P29" i="9"/>
  <c r="P28" i="9"/>
  <c r="P27" i="9"/>
  <c r="P26" i="9"/>
  <c r="P25" i="9"/>
  <c r="P24" i="9"/>
  <c r="P23" i="9"/>
  <c r="P22" i="9"/>
  <c r="P21" i="9"/>
  <c r="D37" i="7" l="1"/>
  <c r="Q49" i="7"/>
  <c r="Y64" i="9"/>
  <c r="X64" i="9"/>
  <c r="G38" i="7"/>
  <c r="R50" i="7"/>
  <c r="T63" i="9"/>
  <c r="C36" i="7"/>
  <c r="E50" i="9"/>
  <c r="F18" i="9"/>
  <c r="U31" i="9"/>
  <c r="D26" i="9"/>
  <c r="S39" i="9"/>
  <c r="Y63" i="9" l="1"/>
  <c r="X63" i="9"/>
  <c r="D36" i="7"/>
  <c r="H37" i="7" s="1"/>
  <c r="Q48" i="7"/>
  <c r="T62" i="9"/>
  <c r="C35" i="7"/>
  <c r="E49" i="9"/>
  <c r="R49" i="7"/>
  <c r="G37" i="7"/>
  <c r="H38" i="7"/>
  <c r="D25" i="9"/>
  <c r="S38" i="9"/>
  <c r="F17" i="9"/>
  <c r="U30" i="9"/>
  <c r="X62" i="9" l="1"/>
  <c r="Y62" i="9"/>
  <c r="D35" i="7"/>
  <c r="G36" i="7"/>
  <c r="Q47" i="7"/>
  <c r="C34" i="7"/>
  <c r="T61" i="9"/>
  <c r="E48" i="9"/>
  <c r="R48" i="7"/>
  <c r="F16" i="9"/>
  <c r="U29" i="9"/>
  <c r="D24" i="9"/>
  <c r="S37" i="9"/>
  <c r="Y61" i="9" l="1"/>
  <c r="X61" i="9"/>
  <c r="G35" i="7"/>
  <c r="D34" i="7"/>
  <c r="Q46" i="7"/>
  <c r="H35" i="7"/>
  <c r="R47" i="7"/>
  <c r="H36" i="7"/>
  <c r="T60" i="9"/>
  <c r="C33" i="7"/>
  <c r="E47" i="9"/>
  <c r="F15" i="9"/>
  <c r="U28" i="9"/>
  <c r="D23" i="9"/>
  <c r="S36" i="9"/>
  <c r="E46" i="9" l="1"/>
  <c r="T59" i="9"/>
  <c r="C32" i="7"/>
  <c r="D33" i="7"/>
  <c r="H34" i="7" s="1"/>
  <c r="Q45" i="7"/>
  <c r="G34" i="7"/>
  <c r="Y60" i="9"/>
  <c r="X60" i="9"/>
  <c r="R46" i="7"/>
  <c r="D22" i="9"/>
  <c r="S35" i="9"/>
  <c r="F14" i="9"/>
  <c r="U27" i="9"/>
  <c r="D32" i="7" l="1"/>
  <c r="Q44" i="7"/>
  <c r="G33" i="7"/>
  <c r="H33" i="7"/>
  <c r="R45" i="7"/>
  <c r="Y59" i="9"/>
  <c r="X59" i="9"/>
  <c r="T58" i="9"/>
  <c r="E45" i="9"/>
  <c r="C31" i="7"/>
  <c r="G32" i="7" s="1"/>
  <c r="F13" i="9"/>
  <c r="U26" i="9"/>
  <c r="D21" i="9"/>
  <c r="S34" i="9"/>
  <c r="C30" i="7" l="1"/>
  <c r="E44" i="9"/>
  <c r="O45" i="9"/>
  <c r="T57" i="9"/>
  <c r="Y58" i="9"/>
  <c r="X58" i="9"/>
  <c r="H32" i="7"/>
  <c r="R44" i="7"/>
  <c r="D31" i="7"/>
  <c r="Q43" i="7"/>
  <c r="G31" i="7"/>
  <c r="F12" i="9"/>
  <c r="U25" i="9"/>
  <c r="D20" i="9"/>
  <c r="S33" i="9"/>
  <c r="R43" i="7" l="1"/>
  <c r="O54" i="9"/>
  <c r="O46" i="9"/>
  <c r="O53" i="9"/>
  <c r="O52" i="9"/>
  <c r="O51" i="9"/>
  <c r="C29" i="7"/>
  <c r="O49" i="9"/>
  <c r="O56" i="9"/>
  <c r="O55" i="9"/>
  <c r="E43" i="9"/>
  <c r="T56" i="9"/>
  <c r="O48" i="9"/>
  <c r="O50" i="9"/>
  <c r="O47" i="9"/>
  <c r="Y57" i="9"/>
  <c r="X57" i="9"/>
  <c r="L30" i="7"/>
  <c r="D30" i="7"/>
  <c r="Q42" i="7"/>
  <c r="N32" i="9"/>
  <c r="S32" i="9"/>
  <c r="N31" i="9"/>
  <c r="N30" i="9"/>
  <c r="N29" i="9"/>
  <c r="N28" i="9"/>
  <c r="N27" i="9"/>
  <c r="N26" i="9"/>
  <c r="N25" i="9"/>
  <c r="N24" i="9"/>
  <c r="N23" i="9"/>
  <c r="N22" i="9"/>
  <c r="N21" i="9"/>
  <c r="F11" i="9"/>
  <c r="U23" i="9" s="1"/>
  <c r="U24" i="9"/>
  <c r="X56" i="9" l="1"/>
  <c r="Y56" i="9"/>
  <c r="M30" i="7"/>
  <c r="R42" i="7"/>
  <c r="E42" i="9"/>
  <c r="T55" i="9"/>
  <c r="C28" i="7"/>
  <c r="G30" i="7"/>
  <c r="D29" i="7"/>
  <c r="L41" i="7"/>
  <c r="L40" i="7"/>
  <c r="L39" i="7"/>
  <c r="L38" i="7"/>
  <c r="L37" i="7"/>
  <c r="L36" i="7"/>
  <c r="L35" i="7"/>
  <c r="L34" i="7"/>
  <c r="L33" i="7"/>
  <c r="L32" i="7"/>
  <c r="Q41" i="7"/>
  <c r="L31" i="7"/>
  <c r="H31" i="7"/>
  <c r="X55" i="9" l="1"/>
  <c r="Y55" i="9"/>
  <c r="C27" i="7"/>
  <c r="E41" i="9"/>
  <c r="T54" i="9"/>
  <c r="R41" i="7"/>
  <c r="M41" i="7"/>
  <c r="M40" i="7"/>
  <c r="M39" i="7"/>
  <c r="M38" i="7"/>
  <c r="M37" i="7"/>
  <c r="M36" i="7"/>
  <c r="M35" i="7"/>
  <c r="M34" i="7"/>
  <c r="M33" i="7"/>
  <c r="M32" i="7"/>
  <c r="M31" i="7"/>
  <c r="H30" i="7"/>
  <c r="D28" i="7"/>
  <c r="G29" i="7"/>
  <c r="Q40" i="7"/>
  <c r="R40" i="7" l="1"/>
  <c r="Y54" i="9"/>
  <c r="X54" i="9"/>
  <c r="C26" i="7"/>
  <c r="E40" i="9"/>
  <c r="T53" i="9"/>
  <c r="H29" i="7"/>
  <c r="D27" i="7"/>
  <c r="Q39" i="7"/>
  <c r="G28" i="7"/>
  <c r="C25" i="7" l="1"/>
  <c r="T52" i="9"/>
  <c r="E39" i="9"/>
  <c r="H27" i="7"/>
  <c r="R39" i="7"/>
  <c r="D26" i="7"/>
  <c r="Q38" i="7"/>
  <c r="G27" i="7"/>
  <c r="X53" i="9"/>
  <c r="Y53" i="9"/>
  <c r="H28" i="7"/>
  <c r="D25" i="7" l="1"/>
  <c r="Q37" i="7"/>
  <c r="E38" i="9"/>
  <c r="T51" i="9"/>
  <c r="C24" i="7"/>
  <c r="Y52" i="9"/>
  <c r="X52" i="9"/>
  <c r="H26" i="7"/>
  <c r="R38" i="7"/>
  <c r="G26" i="7"/>
  <c r="D24" i="7" l="1"/>
  <c r="Q36" i="7"/>
  <c r="C23" i="7"/>
  <c r="E37" i="9"/>
  <c r="T50" i="9"/>
  <c r="X51" i="9"/>
  <c r="Y51" i="9"/>
  <c r="G25" i="7"/>
  <c r="H25" i="7"/>
  <c r="R37" i="7"/>
  <c r="D23" i="7" l="1"/>
  <c r="Q35" i="7"/>
  <c r="H24" i="7"/>
  <c r="R36" i="7"/>
  <c r="X50" i="9"/>
  <c r="Y50" i="9"/>
  <c r="C22" i="7"/>
  <c r="E36" i="9"/>
  <c r="T49" i="9"/>
  <c r="G24" i="7"/>
  <c r="T48" i="9" l="1"/>
  <c r="C21" i="7"/>
  <c r="E35" i="9"/>
  <c r="D22" i="7"/>
  <c r="Q34" i="7"/>
  <c r="G22" i="7"/>
  <c r="G23" i="7"/>
  <c r="R35" i="7"/>
  <c r="Y49" i="9"/>
  <c r="X49" i="9"/>
  <c r="H22" i="7" l="1"/>
  <c r="R34" i="7"/>
  <c r="E34" i="9"/>
  <c r="C20" i="7"/>
  <c r="T47" i="9"/>
  <c r="D21" i="7"/>
  <c r="Q33" i="7"/>
  <c r="H23" i="7"/>
  <c r="Y48" i="9"/>
  <c r="X48" i="9"/>
  <c r="D20" i="7" l="1"/>
  <c r="Q32" i="7"/>
  <c r="X47" i="9"/>
  <c r="Y47" i="9"/>
  <c r="C19" i="7"/>
  <c r="E33" i="9"/>
  <c r="T46" i="9"/>
  <c r="G21" i="7"/>
  <c r="H21" i="7"/>
  <c r="R33" i="7"/>
  <c r="D19" i="7" l="1"/>
  <c r="Q31" i="7"/>
  <c r="E32" i="9"/>
  <c r="C18" i="7"/>
  <c r="T45" i="9"/>
  <c r="G20" i="7"/>
  <c r="H20" i="7"/>
  <c r="R32" i="7"/>
  <c r="O33" i="9"/>
  <c r="Y46" i="9"/>
  <c r="X46" i="9"/>
  <c r="Y45" i="9" l="1"/>
  <c r="X45" i="9"/>
  <c r="G19" i="7"/>
  <c r="D18" i="7"/>
  <c r="Q30" i="7"/>
  <c r="C17" i="7"/>
  <c r="O39" i="9"/>
  <c r="O35" i="9"/>
  <c r="O42" i="9"/>
  <c r="O40" i="9"/>
  <c r="E31" i="9"/>
  <c r="O38" i="9"/>
  <c r="O44" i="9"/>
  <c r="O37" i="9"/>
  <c r="O36" i="9"/>
  <c r="O34" i="9"/>
  <c r="T44" i="9"/>
  <c r="O43" i="9"/>
  <c r="O41" i="9"/>
  <c r="H19" i="7"/>
  <c r="R31" i="7"/>
  <c r="G18" i="7" l="1"/>
  <c r="D17" i="7"/>
  <c r="L29" i="7"/>
  <c r="L28" i="7"/>
  <c r="L27" i="7"/>
  <c r="L26" i="7"/>
  <c r="L25" i="7"/>
  <c r="L24" i="7"/>
  <c r="L23" i="7"/>
  <c r="L22" i="7"/>
  <c r="L21" i="7"/>
  <c r="L20" i="7"/>
  <c r="L19" i="7"/>
  <c r="Q29" i="7"/>
  <c r="C16" i="7"/>
  <c r="T43" i="9"/>
  <c r="E30" i="9"/>
  <c r="M18" i="7"/>
  <c r="H18" i="7"/>
  <c r="R30" i="7"/>
  <c r="L18" i="7"/>
  <c r="Y44" i="9"/>
  <c r="X44" i="9"/>
  <c r="D16" i="7" l="1"/>
  <c r="Q28" i="7"/>
  <c r="C15" i="7"/>
  <c r="E29" i="9"/>
  <c r="T42" i="9"/>
  <c r="H17" i="7"/>
  <c r="M29" i="7"/>
  <c r="R29" i="7"/>
  <c r="M28" i="7"/>
  <c r="M27" i="7"/>
  <c r="M26" i="7"/>
  <c r="M25" i="7"/>
  <c r="M24" i="7"/>
  <c r="M23" i="7"/>
  <c r="M22" i="7"/>
  <c r="M21" i="7"/>
  <c r="M20" i="7"/>
  <c r="M19" i="7"/>
  <c r="G17" i="7"/>
  <c r="X43" i="9"/>
  <c r="Y43" i="9"/>
  <c r="E28" i="9" l="1"/>
  <c r="C14" i="7"/>
  <c r="T41" i="9"/>
  <c r="X42" i="9"/>
  <c r="Y42" i="9"/>
  <c r="D15" i="7"/>
  <c r="Q27" i="7"/>
  <c r="G16" i="7"/>
  <c r="R28" i="7"/>
  <c r="Y41" i="9" l="1"/>
  <c r="X41" i="9"/>
  <c r="D14" i="7"/>
  <c r="Q26" i="7"/>
  <c r="G15" i="7"/>
  <c r="H15" i="7"/>
  <c r="R27" i="7"/>
  <c r="H16" i="7"/>
  <c r="E27" i="9"/>
  <c r="T40" i="9"/>
  <c r="C13" i="7"/>
  <c r="G14" i="7" s="1"/>
  <c r="R26" i="7" l="1"/>
  <c r="D13" i="7"/>
  <c r="Q25" i="7"/>
  <c r="G13" i="7"/>
  <c r="X40" i="9"/>
  <c r="Y40" i="9"/>
  <c r="E26" i="9"/>
  <c r="C12" i="7"/>
  <c r="T39" i="9"/>
  <c r="E25" i="9" l="1"/>
  <c r="T38" i="9"/>
  <c r="C11" i="7"/>
  <c r="Y39" i="9"/>
  <c r="X39" i="9"/>
  <c r="R25" i="7"/>
  <c r="D12" i="7"/>
  <c r="Q24" i="7"/>
  <c r="H14" i="7"/>
  <c r="R24" i="7" l="1"/>
  <c r="H13" i="7"/>
  <c r="X38" i="9"/>
  <c r="Y38" i="9"/>
  <c r="D11" i="7"/>
  <c r="G12" i="7"/>
  <c r="Q23" i="7"/>
  <c r="E24" i="9"/>
  <c r="T37" i="9"/>
  <c r="C10" i="7"/>
  <c r="R23" i="7" l="1"/>
  <c r="D10" i="7"/>
  <c r="G11" i="7"/>
  <c r="Q22" i="7"/>
  <c r="G10" i="7"/>
  <c r="Y37" i="9"/>
  <c r="X37" i="9"/>
  <c r="T36" i="9"/>
  <c r="C9" i="7"/>
  <c r="E23" i="9"/>
  <c r="H12" i="7"/>
  <c r="T35" i="9" l="1"/>
  <c r="E22" i="9"/>
  <c r="C8" i="7"/>
  <c r="D9" i="7"/>
  <c r="Q21" i="7"/>
  <c r="H10" i="7"/>
  <c r="R22" i="7"/>
  <c r="Y36" i="9"/>
  <c r="X36" i="9"/>
  <c r="H11" i="7"/>
  <c r="X35" i="9" l="1"/>
  <c r="Y35" i="9"/>
  <c r="R21" i="7"/>
  <c r="G9" i="7"/>
  <c r="D8" i="7"/>
  <c r="H9" i="7" s="1"/>
  <c r="Q20" i="7"/>
  <c r="C7" i="7"/>
  <c r="E21" i="9"/>
  <c r="T34" i="9"/>
  <c r="D7" i="7" l="1"/>
  <c r="Q19" i="7"/>
  <c r="G8" i="7"/>
  <c r="R20" i="7"/>
  <c r="X34" i="9"/>
  <c r="Y34" i="9"/>
  <c r="E20" i="9"/>
  <c r="T33" i="9"/>
  <c r="C6" i="7"/>
  <c r="H7" i="7" l="1"/>
  <c r="R19" i="7"/>
  <c r="Q18" i="7"/>
  <c r="D6" i="7"/>
  <c r="R18" i="7" s="1"/>
  <c r="O21" i="9"/>
  <c r="O28" i="9"/>
  <c r="O27" i="9"/>
  <c r="O26" i="9"/>
  <c r="O25" i="9"/>
  <c r="O24" i="9"/>
  <c r="E19" i="9"/>
  <c r="T32" i="9"/>
  <c r="O32" i="9"/>
  <c r="O31" i="9"/>
  <c r="O22" i="9"/>
  <c r="O30" i="9"/>
  <c r="O23" i="9"/>
  <c r="O29" i="9"/>
  <c r="H8" i="7"/>
  <c r="X33" i="9"/>
  <c r="Y33" i="9"/>
  <c r="G7" i="7"/>
  <c r="Y32" i="9" l="1"/>
  <c r="X32" i="9"/>
  <c r="E18" i="9"/>
  <c r="T31" i="9"/>
  <c r="T30" i="9" l="1"/>
  <c r="E17" i="9"/>
  <c r="Y31" i="9"/>
  <c r="X31" i="9"/>
  <c r="X30" i="9" l="1"/>
  <c r="Y30" i="9"/>
  <c r="T29" i="9"/>
  <c r="E16" i="9"/>
  <c r="T28" i="9" l="1"/>
  <c r="E15" i="9"/>
  <c r="X29" i="9"/>
  <c r="Y29" i="9"/>
  <c r="X28" i="9" l="1"/>
  <c r="Y28" i="9"/>
  <c r="E14" i="9"/>
  <c r="T27" i="9"/>
  <c r="E13" i="9" l="1"/>
  <c r="T26" i="9"/>
  <c r="Y27" i="9"/>
  <c r="X27" i="9"/>
  <c r="X26" i="9" l="1"/>
  <c r="Y26" i="9"/>
  <c r="E12" i="9"/>
  <c r="T25" i="9"/>
  <c r="X25" i="9" l="1"/>
  <c r="Y25" i="9"/>
  <c r="T24" i="9"/>
  <c r="E11" i="9"/>
  <c r="T23" i="9" s="1"/>
  <c r="Y24" i="9" l="1"/>
  <c r="X24" i="9"/>
  <c r="X23" i="9"/>
  <c r="Y23" i="9"/>
</calcChain>
</file>

<file path=xl/sharedStrings.xml><?xml version="1.0" encoding="utf-8"?>
<sst xmlns="http://schemas.openxmlformats.org/spreadsheetml/2006/main" count="210" uniqueCount="61">
  <si>
    <t>INF</t>
  </si>
  <si>
    <t>Tasas mensuales</t>
  </si>
  <si>
    <t>Tasas acumuladas</t>
  </si>
  <si>
    <t>Tasas a doce meses</t>
  </si>
  <si>
    <t>Fecha</t>
  </si>
  <si>
    <t>Índices</t>
  </si>
  <si>
    <t>INF-SUBY</t>
  </si>
  <si>
    <t>NÚCLEO</t>
  </si>
  <si>
    <t>Fecha:</t>
  </si>
  <si>
    <t>IPC-SA</t>
  </si>
  <si>
    <t>BOLIVIA: INFLACIÓN, INFLACIÓN SUBYACENTE, NÚCLEO INFLACIONARIO E INFLACIÓN SIN ALIMENTOS</t>
  </si>
  <si>
    <t>Corregida:</t>
  </si>
  <si>
    <t>BOLIVIA: INFLACIÓN, NÚCLEO INFLACIONARIO, INFLACIÓN SIN ALIMENTOS E INFLACIÓN SUBYACENTE</t>
  </si>
  <si>
    <t>IPC-Núcleo</t>
  </si>
  <si>
    <t>IPC-Total</t>
  </si>
  <si>
    <t>IPC-Subyacente</t>
  </si>
  <si>
    <t>BOLIVIA: INFLACIÓN, NÚCLEO INFLACIONARIO Y FUERA DEL NÚCLEO</t>
  </si>
  <si>
    <t>NO NÚCLEO</t>
  </si>
  <si>
    <t>IPC-Fuera del Núcleo</t>
  </si>
  <si>
    <t>2012-2016</t>
  </si>
  <si>
    <t>2013-2017</t>
  </si>
  <si>
    <t xml:space="preserve"> </t>
  </si>
  <si>
    <t>IPC-Sin Alimentos</t>
  </si>
  <si>
    <t>IPC</t>
  </si>
  <si>
    <t>Fuente: 2 Base Subíndices IPC Base 2016 ampliado; Pestaña: Núcleo</t>
  </si>
  <si>
    <t>Promedio</t>
  </si>
  <si>
    <t>Promedio total</t>
  </si>
  <si>
    <t>Promedio Excluyentes</t>
  </si>
  <si>
    <t>Variación</t>
  </si>
  <si>
    <t>Ponderadores</t>
  </si>
  <si>
    <t>Incidencias</t>
  </si>
  <si>
    <t>Ajustado</t>
  </si>
  <si>
    <t>alimentos V</t>
  </si>
  <si>
    <t>Alimentos y bebidas no alcohólicas</t>
  </si>
  <si>
    <t>nucleo</t>
  </si>
  <si>
    <t>Bebidas alcohólicas y tabaco</t>
  </si>
  <si>
    <t>Prendas de vestir y calzados</t>
  </si>
  <si>
    <t>regulados</t>
  </si>
  <si>
    <t>Vivienda y servicios básicos</t>
  </si>
  <si>
    <t>No nucleo</t>
  </si>
  <si>
    <t>Muebles, bienes y servicios domésticos</t>
  </si>
  <si>
    <t>Salud</t>
  </si>
  <si>
    <t>Diferencia</t>
  </si>
  <si>
    <t>Transporte</t>
  </si>
  <si>
    <t>Comunicaciones</t>
  </si>
  <si>
    <t>Recreación y cultura</t>
  </si>
  <si>
    <t>Educación</t>
  </si>
  <si>
    <t>Alimentos y bebidas fuera del hogar</t>
  </si>
  <si>
    <t>Bienes y servicios diversos</t>
  </si>
  <si>
    <t>Variación bien</t>
  </si>
  <si>
    <t>REPOND</t>
  </si>
  <si>
    <t>MT10_5</t>
  </si>
  <si>
    <t>IPC-Subyacente2</t>
  </si>
  <si>
    <t>IPC-Subyacente1</t>
  </si>
  <si>
    <t>alimentos</t>
  </si>
  <si>
    <t>sin alimentos</t>
  </si>
  <si>
    <t>Participación</t>
  </si>
  <si>
    <t>Incidecnia</t>
  </si>
  <si>
    <t>Procentaje</t>
  </si>
  <si>
    <t>IPC-Reponderado</t>
  </si>
  <si>
    <t>3er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</si>
</sst>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* #,##0.00_);_(* \(#,##0.00\);_(* &quot;-&quot;??_);_(@_)"/>
    <numFmt numFmtId="165" formatCode="dd/mm/yy;@"/>
    <numFmt numFmtId="166" formatCode="0.000000000"/>
    <numFmt numFmtId="167" formatCode="0.0000000000"/>
    <numFmt numFmtId="168" formatCode="0.00000000"/>
    <numFmt numFmtId="169" formatCode="0.0000000"/>
    <numFmt numFmtId="170" formatCode="0.0"/>
    <numFmt numFmtId="171" formatCode="0.000"/>
    <numFmt numFmtId="172" formatCode="#,##0.0"/>
    <numFmt numFmtId="173" formatCode="\$#.00"/>
    <numFmt numFmtId="174" formatCode="_-* #,##0.00\ [$€]_-;\-* #,##0.00\ [$€]_-;_-* &quot;-&quot;??\ [$€]_-;_-@_-"/>
    <numFmt numFmtId="175" formatCode="#."/>
    <numFmt numFmtId="176" formatCode="#.00"/>
    <numFmt numFmtId="177" formatCode="hh:mm:ss\ \a\.m\./\p\.m\._)"/>
    <numFmt numFmtId="178" formatCode="_-* #,##0.00\ _€_-;\-* #,##0.00\ _€_-;_-* &quot;-&quot;??\ _€_-;_-@_-"/>
    <numFmt numFmtId="179" formatCode="%#.00"/>
    <numFmt numFmtId="180" formatCode="0.00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2"/>
      <name val="Courier"/>
      <family val="3"/>
    </font>
    <font>
      <b/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u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0"/>
      <name val="Calibri"/>
      <family val="2"/>
    </font>
    <font>
      <sz val="10"/>
      <name val="Courier"/>
      <family val="3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90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19" fillId="34" borderId="0" applyNumberFormat="0" applyBorder="0" applyAlignment="0" applyProtection="0"/>
    <xf numFmtId="0" fontId="20" fillId="30" borderId="0" applyNumberFormat="0" applyBorder="0" applyAlignment="0" applyProtection="0"/>
    <xf numFmtId="0" fontId="20" fillId="35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19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28" borderId="0" applyNumberFormat="0" applyBorder="0" applyAlignment="0" applyProtection="0"/>
    <xf numFmtId="0" fontId="19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7" borderId="0" applyNumberFormat="0" applyBorder="0" applyAlignment="0" applyProtection="0"/>
    <xf numFmtId="0" fontId="19" fillId="38" borderId="0" applyNumberFormat="0" applyBorder="0" applyAlignment="0" applyProtection="0"/>
    <xf numFmtId="0" fontId="20" fillId="30" borderId="0" applyNumberFormat="0" applyBorder="0" applyAlignment="0" applyProtection="0"/>
    <xf numFmtId="0" fontId="20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4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38" borderId="0" applyNumberFormat="0" applyBorder="0" applyAlignment="0" applyProtection="0"/>
    <xf numFmtId="0" fontId="22" fillId="41" borderId="13" applyNumberFormat="0" applyAlignment="0" applyProtection="0"/>
    <xf numFmtId="0" fontId="23" fillId="12" borderId="0" applyNumberFormat="0" applyBorder="0" applyAlignment="0" applyProtection="0"/>
    <xf numFmtId="0" fontId="24" fillId="41" borderId="14" applyNumberFormat="0" applyAlignment="0" applyProtection="0"/>
    <xf numFmtId="172" fontId="3" fillId="0" borderId="0" applyNumberFormat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4" fillId="41" borderId="14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6" fillId="42" borderId="15" applyNumberFormat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6" fillId="42" borderId="15" applyNumberFormat="0" applyAlignment="0" applyProtection="0"/>
    <xf numFmtId="4" fontId="28" fillId="0" borderId="0">
      <protection locked="0"/>
    </xf>
    <xf numFmtId="173" fontId="28" fillId="0" borderId="0">
      <protection locked="0"/>
    </xf>
    <xf numFmtId="0" fontId="28" fillId="0" borderId="0">
      <protection locked="0"/>
    </xf>
    <xf numFmtId="0" fontId="29" fillId="16" borderId="14" applyNumberFormat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29" fillId="16" borderId="14" applyNumberFormat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174" fontId="34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0">
      <protection locked="0"/>
    </xf>
    <xf numFmtId="175" fontId="35" fillId="0" borderId="0">
      <protection locked="0"/>
    </xf>
    <xf numFmtId="175" fontId="35" fillId="0" borderId="0">
      <protection locked="0"/>
    </xf>
    <xf numFmtId="0" fontId="28" fillId="0" borderId="0">
      <protection locked="0"/>
    </xf>
    <xf numFmtId="175" fontId="36" fillId="0" borderId="0">
      <protection locked="0"/>
    </xf>
    <xf numFmtId="175" fontId="36" fillId="0" borderId="0">
      <protection locked="0"/>
    </xf>
    <xf numFmtId="0" fontId="28" fillId="0" borderId="0">
      <protection locked="0"/>
    </xf>
    <xf numFmtId="175" fontId="36" fillId="0" borderId="0">
      <protection locked="0"/>
    </xf>
    <xf numFmtId="175" fontId="36" fillId="0" borderId="0">
      <protection locked="0"/>
    </xf>
    <xf numFmtId="0" fontId="28" fillId="0" borderId="0">
      <protection locked="0"/>
    </xf>
    <xf numFmtId="175" fontId="35" fillId="0" borderId="0">
      <protection locked="0"/>
    </xf>
    <xf numFmtId="175" fontId="35" fillId="0" borderId="0">
      <protection locked="0"/>
    </xf>
    <xf numFmtId="0" fontId="28" fillId="0" borderId="0">
      <protection locked="0"/>
    </xf>
    <xf numFmtId="175" fontId="37" fillId="0" borderId="0">
      <protection locked="0"/>
    </xf>
    <xf numFmtId="175" fontId="37" fillId="0" borderId="0">
      <protection locked="0"/>
    </xf>
    <xf numFmtId="0" fontId="28" fillId="0" borderId="0">
      <protection locked="0"/>
    </xf>
    <xf numFmtId="175" fontId="38" fillId="0" borderId="0">
      <protection locked="0"/>
    </xf>
    <xf numFmtId="175" fontId="38" fillId="0" borderId="0">
      <protection locked="0"/>
    </xf>
    <xf numFmtId="0" fontId="28" fillId="0" borderId="0">
      <protection locked="0"/>
    </xf>
    <xf numFmtId="175" fontId="35" fillId="0" borderId="0">
      <protection locked="0"/>
    </xf>
    <xf numFmtId="175" fontId="35" fillId="0" borderId="0">
      <protection locked="0"/>
    </xf>
    <xf numFmtId="176" fontId="28" fillId="0" borderId="0">
      <protection locked="0"/>
    </xf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0" applyNumberForma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9" fillId="16" borderId="14" applyNumberFormat="0" applyAlignment="0" applyProtection="0"/>
    <xf numFmtId="0" fontId="27" fillId="0" borderId="16" applyNumberFormat="0" applyFill="0" applyAlignment="0" applyProtection="0"/>
    <xf numFmtId="17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37" fontId="3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2" fillId="10" borderId="12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3" fillId="47" borderId="21" applyNumberFormat="0" applyFont="0" applyAlignment="0" applyProtection="0"/>
    <xf numFmtId="0" fontId="22" fillId="41" borderId="13" applyNumberFormat="0" applyAlignment="0" applyProtection="0"/>
    <xf numFmtId="179" fontId="28" fillId="0" borderId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2" fillId="41" borderId="13" applyNumberFormat="0" applyAlignment="0" applyProtection="0"/>
    <xf numFmtId="0" fontId="23" fillId="12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22">
      <protection locked="0"/>
    </xf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46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0" applyNumberFormat="0" applyFill="0" applyBorder="0" applyAlignment="0" applyProtection="0"/>
    <xf numFmtId="0" fontId="27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42" borderId="15" applyNumberFormat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10" fontId="4" fillId="0" borderId="0" xfId="0" applyNumberFormat="1" applyFont="1" applyBorder="1"/>
    <xf numFmtId="0" fontId="4" fillId="0" borderId="0" xfId="0" applyFont="1" applyBorder="1"/>
    <xf numFmtId="2" fontId="4" fillId="0" borderId="0" xfId="0" applyNumberFormat="1" applyFont="1" applyBorder="1"/>
    <xf numFmtId="2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2" fontId="4" fillId="0" borderId="2" xfId="0" applyNumberFormat="1" applyFont="1" applyBorder="1"/>
    <xf numFmtId="17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/>
    <xf numFmtId="0" fontId="6" fillId="0" borderId="0" xfId="0" applyFont="1"/>
    <xf numFmtId="2" fontId="5" fillId="0" borderId="0" xfId="0" applyNumberFormat="1" applyFont="1" applyBorder="1" applyAlignment="1">
      <alignment horizontal="right"/>
    </xf>
    <xf numFmtId="17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7" fillId="0" borderId="2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3" xfId="0" applyFont="1" applyBorder="1"/>
    <xf numFmtId="17" fontId="4" fillId="0" borderId="4" xfId="0" applyNumberFormat="1" applyFont="1" applyBorder="1" applyAlignment="1">
      <alignment horizontal="left"/>
    </xf>
    <xf numFmtId="2" fontId="4" fillId="0" borderId="0" xfId="1" applyNumberFormat="1" applyFont="1"/>
    <xf numFmtId="2" fontId="7" fillId="0" borderId="0" xfId="1" applyNumberFormat="1" applyFont="1"/>
    <xf numFmtId="2" fontId="7" fillId="0" borderId="0" xfId="1" applyNumberFormat="1" applyFont="1" applyBorder="1"/>
    <xf numFmtId="2" fontId="4" fillId="0" borderId="4" xfId="0" applyNumberFormat="1" applyFont="1" applyBorder="1"/>
    <xf numFmtId="2" fontId="4" fillId="0" borderId="0" xfId="0" applyNumberFormat="1" applyFont="1" applyFill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2" fontId="4" fillId="0" borderId="0" xfId="0" applyNumberFormat="1" applyFont="1" applyFill="1"/>
    <xf numFmtId="0" fontId="4" fillId="0" borderId="0" xfId="0" applyFont="1" applyFill="1" applyBorder="1"/>
    <xf numFmtId="2" fontId="7" fillId="3" borderId="0" xfId="1" applyNumberFormat="1" applyFont="1" applyFill="1" applyBorder="1"/>
    <xf numFmtId="2" fontId="7" fillId="3" borderId="2" xfId="1" applyNumberFormat="1" applyFont="1" applyFill="1" applyBorder="1"/>
    <xf numFmtId="2" fontId="7" fillId="3" borderId="4" xfId="1" applyNumberFormat="1" applyFont="1" applyFill="1" applyBorder="1"/>
    <xf numFmtId="2" fontId="4" fillId="4" borderId="0" xfId="0" applyNumberFormat="1" applyFont="1" applyFill="1" applyBorder="1"/>
    <xf numFmtId="2" fontId="4" fillId="4" borderId="4" xfId="0" applyNumberFormat="1" applyFont="1" applyFill="1" applyBorder="1"/>
    <xf numFmtId="2" fontId="4" fillId="4" borderId="0" xfId="0" applyNumberFormat="1" applyFont="1" applyFill="1"/>
    <xf numFmtId="2" fontId="4" fillId="4" borderId="2" xfId="0" applyNumberFormat="1" applyFont="1" applyFill="1" applyBorder="1"/>
    <xf numFmtId="166" fontId="4" fillId="0" borderId="0" xfId="0" applyNumberFormat="1" applyFont="1"/>
    <xf numFmtId="2" fontId="6" fillId="0" borderId="0" xfId="0" applyNumberFormat="1" applyFont="1"/>
    <xf numFmtId="167" fontId="4" fillId="0" borderId="0" xfId="0" applyNumberFormat="1" applyFont="1"/>
    <xf numFmtId="2" fontId="4" fillId="0" borderId="4" xfId="0" applyNumberFormat="1" applyFont="1" applyFill="1" applyBorder="1"/>
    <xf numFmtId="165" fontId="4" fillId="2" borderId="0" xfId="0" applyNumberFormat="1" applyFont="1" applyFill="1" applyAlignment="1"/>
    <xf numFmtId="14" fontId="4" fillId="5" borderId="0" xfId="0" applyNumberFormat="1" applyFont="1" applyFill="1"/>
    <xf numFmtId="168" fontId="4" fillId="0" borderId="0" xfId="0" applyNumberFormat="1" applyFont="1"/>
    <xf numFmtId="168" fontId="8" fillId="0" borderId="0" xfId="0" applyNumberFormat="1" applyFont="1"/>
    <xf numFmtId="2" fontId="0" fillId="0" borderId="0" xfId="0" applyNumberFormat="1"/>
    <xf numFmtId="2" fontId="0" fillId="6" borderId="0" xfId="0" applyNumberFormat="1" applyFill="1"/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2" fontId="0" fillId="4" borderId="0" xfId="0" applyNumberFormat="1" applyFill="1"/>
    <xf numFmtId="2" fontId="9" fillId="0" borderId="0" xfId="0" applyNumberFormat="1" applyFont="1"/>
    <xf numFmtId="2" fontId="9" fillId="0" borderId="2" xfId="0" applyNumberFormat="1" applyFont="1" applyBorder="1"/>
    <xf numFmtId="2" fontId="0" fillId="6" borderId="2" xfId="0" applyNumberFormat="1" applyFill="1" applyBorder="1"/>
    <xf numFmtId="2" fontId="0" fillId="7" borderId="0" xfId="0" applyNumberFormat="1" applyFill="1"/>
    <xf numFmtId="2" fontId="0" fillId="7" borderId="2" xfId="0" applyNumberFormat="1" applyFill="1" applyBorder="1"/>
    <xf numFmtId="2" fontId="10" fillId="0" borderId="0" xfId="0" applyNumberFormat="1" applyFont="1"/>
    <xf numFmtId="2" fontId="10" fillId="4" borderId="0" xfId="0" applyNumberFormat="1" applyFont="1" applyFill="1"/>
    <xf numFmtId="2" fontId="10" fillId="3" borderId="0" xfId="1" applyNumberFormat="1" applyFont="1" applyFill="1" applyBorder="1"/>
    <xf numFmtId="169" fontId="11" fillId="0" borderId="0" xfId="0" applyNumberFormat="1" applyFont="1"/>
    <xf numFmtId="170" fontId="4" fillId="0" borderId="0" xfId="0" applyNumberFormat="1" applyFont="1"/>
    <xf numFmtId="0" fontId="3" fillId="0" borderId="0" xfId="0" applyFont="1"/>
    <xf numFmtId="2" fontId="4" fillId="8" borderId="0" xfId="0" applyNumberFormat="1" applyFont="1" applyFill="1"/>
    <xf numFmtId="2" fontId="4" fillId="8" borderId="0" xfId="0" applyNumberFormat="1" applyFont="1" applyFill="1" applyBorder="1"/>
    <xf numFmtId="2" fontId="4" fillId="8" borderId="2" xfId="0" applyNumberFormat="1" applyFont="1" applyFill="1" applyBorder="1"/>
    <xf numFmtId="2" fontId="4" fillId="8" borderId="0" xfId="1" applyNumberFormat="1" applyFont="1" applyFill="1"/>
    <xf numFmtId="2" fontId="7" fillId="8" borderId="0" xfId="1" applyNumberFormat="1" applyFont="1" applyFill="1"/>
    <xf numFmtId="2" fontId="4" fillId="8" borderId="4" xfId="0" applyNumberFormat="1" applyFont="1" applyFill="1" applyBorder="1"/>
    <xf numFmtId="2" fontId="0" fillId="8" borderId="0" xfId="0" applyNumberFormat="1" applyFill="1"/>
    <xf numFmtId="171" fontId="4" fillId="8" borderId="0" xfId="0" applyNumberFormat="1" applyFont="1" applyFill="1"/>
    <xf numFmtId="2" fontId="4" fillId="2" borderId="0" xfId="0" applyNumberFormat="1" applyFont="1" applyFill="1"/>
    <xf numFmtId="0" fontId="12" fillId="2" borderId="0" xfId="0" applyFont="1" applyFill="1"/>
    <xf numFmtId="0" fontId="0" fillId="2" borderId="0" xfId="0" applyFill="1"/>
    <xf numFmtId="1" fontId="0" fillId="0" borderId="0" xfId="0" applyNumberFormat="1"/>
    <xf numFmtId="0" fontId="4" fillId="0" borderId="0" xfId="0" applyFont="1" applyFill="1" applyBorder="1" applyAlignment="1">
      <alignment horizontal="center"/>
    </xf>
    <xf numFmtId="2" fontId="0" fillId="9" borderId="0" xfId="0" applyNumberFormat="1" applyFill="1"/>
    <xf numFmtId="0" fontId="12" fillId="0" borderId="0" xfId="0" applyFont="1"/>
    <xf numFmtId="0" fontId="2" fillId="0" borderId="0" xfId="2"/>
    <xf numFmtId="17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2" fontId="2" fillId="0" borderId="0" xfId="2" applyNumberFormat="1"/>
    <xf numFmtId="0" fontId="15" fillId="3" borderId="0" xfId="2" applyFont="1" applyFill="1" applyAlignment="1">
      <alignment horizontal="center"/>
    </xf>
    <xf numFmtId="0" fontId="14" fillId="0" borderId="0" xfId="2" applyFont="1"/>
    <xf numFmtId="0" fontId="15" fillId="0" borderId="0" xfId="2" applyFont="1" applyAlignment="1">
      <alignment horizontal="center"/>
    </xf>
    <xf numFmtId="0" fontId="16" fillId="0" borderId="0" xfId="3" applyFont="1" applyFill="1" applyBorder="1" applyAlignment="1">
      <alignment vertical="center"/>
    </xf>
    <xf numFmtId="2" fontId="13" fillId="3" borderId="0" xfId="2" applyNumberFormat="1" applyFont="1" applyFill="1"/>
    <xf numFmtId="2" fontId="13" fillId="0" borderId="0" xfId="2" applyNumberFormat="1" applyFont="1"/>
    <xf numFmtId="0" fontId="15" fillId="0" borderId="0" xfId="2" applyFont="1"/>
    <xf numFmtId="2" fontId="17" fillId="0" borderId="0" xfId="3" applyNumberFormat="1" applyFont="1"/>
    <xf numFmtId="2" fontId="2" fillId="2" borderId="0" xfId="2" applyNumberFormat="1" applyFill="1"/>
    <xf numFmtId="170" fontId="0" fillId="0" borderId="0" xfId="0" applyNumberFormat="1"/>
    <xf numFmtId="2" fontId="1" fillId="3" borderId="0" xfId="2" applyNumberFormat="1" applyFont="1" applyFill="1"/>
    <xf numFmtId="2" fontId="1" fillId="2" borderId="0" xfId="2" applyNumberFormat="1" applyFont="1" applyFill="1"/>
    <xf numFmtId="168" fontId="11" fillId="0" borderId="0" xfId="0" applyNumberFormat="1" applyFont="1"/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80" fontId="9" fillId="0" borderId="0" xfId="0" applyNumberFormat="1" applyFont="1"/>
  </cellXfs>
  <cellStyles count="690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Akzent1" xfId="10"/>
    <cellStyle name="20% - Akzent2" xfId="11"/>
    <cellStyle name="20% - Akzent3" xfId="12"/>
    <cellStyle name="20% - Akzent4" xfId="13"/>
    <cellStyle name="20% - Akzent5" xfId="14"/>
    <cellStyle name="20% - Akzent6" xfId="15"/>
    <cellStyle name="20% - Énfasis1 10" xfId="16"/>
    <cellStyle name="20% - Énfasis1 11" xfId="17"/>
    <cellStyle name="20% - Énfasis1 12" xfId="18"/>
    <cellStyle name="20% - Énfasis1 13" xfId="19"/>
    <cellStyle name="20% - Énfasis1 2" xfId="20"/>
    <cellStyle name="20% - Énfasis1 3" xfId="21"/>
    <cellStyle name="20% - Énfasis1 4" xfId="22"/>
    <cellStyle name="20% - Énfasis1 5" xfId="23"/>
    <cellStyle name="20% - Énfasis1 6" xfId="24"/>
    <cellStyle name="20% - Énfasis1 7" xfId="25"/>
    <cellStyle name="20% - Énfasis1 8" xfId="26"/>
    <cellStyle name="20% - Énfasis1 9" xfId="27"/>
    <cellStyle name="20% - Énfasis2 10" xfId="28"/>
    <cellStyle name="20% - Énfasis2 11" xfId="29"/>
    <cellStyle name="20% - Énfasis2 12" xfId="30"/>
    <cellStyle name="20% - Énfasis2 13" xfId="31"/>
    <cellStyle name="20% - Énfasis2 2" xfId="32"/>
    <cellStyle name="20% - Énfasis2 3" xfId="33"/>
    <cellStyle name="20% - Énfasis2 4" xfId="34"/>
    <cellStyle name="20% - Énfasis2 5" xfId="35"/>
    <cellStyle name="20% - Énfasis2 6" xfId="36"/>
    <cellStyle name="20% - Énfasis2 7" xfId="37"/>
    <cellStyle name="20% - Énfasis2 8" xfId="38"/>
    <cellStyle name="20% - Énfasis2 9" xfId="39"/>
    <cellStyle name="20% - Énfasis3 10" xfId="40"/>
    <cellStyle name="20% - Énfasis3 11" xfId="41"/>
    <cellStyle name="20% - Énfasis3 12" xfId="42"/>
    <cellStyle name="20% - Énfasis3 13" xfId="43"/>
    <cellStyle name="20% - Énfasis3 2" xfId="44"/>
    <cellStyle name="20% - Énfasis3 3" xfId="45"/>
    <cellStyle name="20% - Énfasis3 4" xfId="46"/>
    <cellStyle name="20% - Énfasis3 5" xfId="47"/>
    <cellStyle name="20% - Énfasis3 6" xfId="48"/>
    <cellStyle name="20% - Énfasis3 7" xfId="49"/>
    <cellStyle name="20% - Énfasis3 8" xfId="50"/>
    <cellStyle name="20% - Énfasis3 9" xfId="51"/>
    <cellStyle name="20% - Énfasis4 10" xfId="52"/>
    <cellStyle name="20% - Énfasis4 11" xfId="53"/>
    <cellStyle name="20% - Énfasis4 12" xfId="54"/>
    <cellStyle name="20% - Énfasis4 13" xfId="55"/>
    <cellStyle name="20% - Énfasis4 2" xfId="56"/>
    <cellStyle name="20% - Énfasis4 3" xfId="57"/>
    <cellStyle name="20% - Énfasis4 4" xfId="58"/>
    <cellStyle name="20% - Énfasis4 5" xfId="59"/>
    <cellStyle name="20% - Énfasis4 6" xfId="60"/>
    <cellStyle name="20% - Énfasis4 7" xfId="61"/>
    <cellStyle name="20% - Énfasis4 8" xfId="62"/>
    <cellStyle name="20% - Énfasis4 9" xfId="63"/>
    <cellStyle name="20% - Énfasis5 10" xfId="64"/>
    <cellStyle name="20% - Énfasis5 11" xfId="65"/>
    <cellStyle name="20% - Énfasis5 12" xfId="66"/>
    <cellStyle name="20% - Énfasis5 13" xfId="67"/>
    <cellStyle name="20% - Énfasis5 2" xfId="68"/>
    <cellStyle name="20% - Énfasis5 3" xfId="69"/>
    <cellStyle name="20% - Énfasis5 4" xfId="70"/>
    <cellStyle name="20% - Énfasis5 5" xfId="71"/>
    <cellStyle name="20% - Énfasis5 6" xfId="72"/>
    <cellStyle name="20% - Énfasis5 7" xfId="73"/>
    <cellStyle name="20% - Énfasis5 8" xfId="74"/>
    <cellStyle name="20% - Énfasis5 9" xfId="75"/>
    <cellStyle name="20% - Énfasis6 10" xfId="76"/>
    <cellStyle name="20% - Énfasis6 11" xfId="77"/>
    <cellStyle name="20% - Énfasis6 12" xfId="78"/>
    <cellStyle name="20% - Énfasis6 13" xfId="79"/>
    <cellStyle name="20% - Énfasis6 2" xfId="80"/>
    <cellStyle name="20% - Énfasis6 3" xfId="81"/>
    <cellStyle name="20% - Énfasis6 4" xfId="82"/>
    <cellStyle name="20% - Énfasis6 5" xfId="83"/>
    <cellStyle name="20% - Énfasis6 6" xfId="84"/>
    <cellStyle name="20% - Énfasis6 7" xfId="85"/>
    <cellStyle name="20% - Énfasis6 8" xfId="86"/>
    <cellStyle name="20% - Énfasis6 9" xfId="87"/>
    <cellStyle name="40% - Accent1" xfId="88"/>
    <cellStyle name="40% - Accent2" xfId="89"/>
    <cellStyle name="40% - Accent3" xfId="90"/>
    <cellStyle name="40% - Accent4" xfId="91"/>
    <cellStyle name="40% - Accent5" xfId="92"/>
    <cellStyle name="40% - Accent6" xfId="93"/>
    <cellStyle name="40% - Akzent1" xfId="94"/>
    <cellStyle name="40% - Akzent2" xfId="95"/>
    <cellStyle name="40% - Akzent3" xfId="96"/>
    <cellStyle name="40% - Akzent4" xfId="97"/>
    <cellStyle name="40% - Akzent5" xfId="98"/>
    <cellStyle name="40% - Akzent6" xfId="99"/>
    <cellStyle name="40% - Énfasis1 10" xfId="100"/>
    <cellStyle name="40% - Énfasis1 11" xfId="101"/>
    <cellStyle name="40% - Énfasis1 12" xfId="102"/>
    <cellStyle name="40% - Énfasis1 13" xfId="103"/>
    <cellStyle name="40% - Énfasis1 2" xfId="104"/>
    <cellStyle name="40% - Énfasis1 3" xfId="105"/>
    <cellStyle name="40% - Énfasis1 4" xfId="106"/>
    <cellStyle name="40% - Énfasis1 5" xfId="107"/>
    <cellStyle name="40% - Énfasis1 6" xfId="108"/>
    <cellStyle name="40% - Énfasis1 7" xfId="109"/>
    <cellStyle name="40% - Énfasis1 8" xfId="110"/>
    <cellStyle name="40% - Énfasis1 9" xfId="111"/>
    <cellStyle name="40% - Énfasis2 10" xfId="112"/>
    <cellStyle name="40% - Énfasis2 11" xfId="113"/>
    <cellStyle name="40% - Énfasis2 12" xfId="114"/>
    <cellStyle name="40% - Énfasis2 13" xfId="115"/>
    <cellStyle name="40% - Énfasis2 2" xfId="116"/>
    <cellStyle name="40% - Énfasis2 3" xfId="117"/>
    <cellStyle name="40% - Énfasis2 4" xfId="118"/>
    <cellStyle name="40% - Énfasis2 5" xfId="119"/>
    <cellStyle name="40% - Énfasis2 6" xfId="120"/>
    <cellStyle name="40% - Énfasis2 7" xfId="121"/>
    <cellStyle name="40% - Énfasis2 8" xfId="122"/>
    <cellStyle name="40% - Énfasis2 9" xfId="123"/>
    <cellStyle name="40% - Énfasis3 10" xfId="124"/>
    <cellStyle name="40% - Énfasis3 11" xfId="125"/>
    <cellStyle name="40% - Énfasis3 12" xfId="126"/>
    <cellStyle name="40% - Énfasis3 13" xfId="127"/>
    <cellStyle name="40% - Énfasis3 2" xfId="128"/>
    <cellStyle name="40% - Énfasis3 3" xfId="129"/>
    <cellStyle name="40% - Énfasis3 4" xfId="130"/>
    <cellStyle name="40% - Énfasis3 5" xfId="131"/>
    <cellStyle name="40% - Énfasis3 6" xfId="132"/>
    <cellStyle name="40% - Énfasis3 7" xfId="133"/>
    <cellStyle name="40% - Énfasis3 8" xfId="134"/>
    <cellStyle name="40% - Énfasis3 9" xfId="135"/>
    <cellStyle name="40% - Énfasis4 10" xfId="136"/>
    <cellStyle name="40% - Énfasis4 11" xfId="137"/>
    <cellStyle name="40% - Énfasis4 12" xfId="138"/>
    <cellStyle name="40% - Énfasis4 13" xfId="139"/>
    <cellStyle name="40% - Énfasis4 2" xfId="140"/>
    <cellStyle name="40% - Énfasis4 3" xfId="141"/>
    <cellStyle name="40% - Énfasis4 4" xfId="142"/>
    <cellStyle name="40% - Énfasis4 5" xfId="143"/>
    <cellStyle name="40% - Énfasis4 6" xfId="144"/>
    <cellStyle name="40% - Énfasis4 7" xfId="145"/>
    <cellStyle name="40% - Énfasis4 8" xfId="146"/>
    <cellStyle name="40% - Énfasis4 9" xfId="147"/>
    <cellStyle name="40% - Énfasis5 10" xfId="148"/>
    <cellStyle name="40% - Énfasis5 11" xfId="149"/>
    <cellStyle name="40% - Énfasis5 12" xfId="150"/>
    <cellStyle name="40% - Énfasis5 13" xfId="151"/>
    <cellStyle name="40% - Énfasis5 2" xfId="152"/>
    <cellStyle name="40% - Énfasis5 3" xfId="153"/>
    <cellStyle name="40% - Énfasis5 4" xfId="154"/>
    <cellStyle name="40% - Énfasis5 5" xfId="155"/>
    <cellStyle name="40% - Énfasis5 6" xfId="156"/>
    <cellStyle name="40% - Énfasis5 7" xfId="157"/>
    <cellStyle name="40% - Énfasis5 8" xfId="158"/>
    <cellStyle name="40% - Énfasis5 9" xfId="159"/>
    <cellStyle name="40% - Énfasis6 10" xfId="160"/>
    <cellStyle name="40% - Énfasis6 11" xfId="161"/>
    <cellStyle name="40% - Énfasis6 12" xfId="162"/>
    <cellStyle name="40% - Énfasis6 13" xfId="163"/>
    <cellStyle name="40% - Énfasis6 2" xfId="164"/>
    <cellStyle name="40% - Énfasis6 3" xfId="165"/>
    <cellStyle name="40% - Énfasis6 4" xfId="166"/>
    <cellStyle name="40% - Énfasis6 5" xfId="167"/>
    <cellStyle name="40% - Énfasis6 6" xfId="168"/>
    <cellStyle name="40% - Énfasis6 7" xfId="169"/>
    <cellStyle name="40% - Énfasis6 8" xfId="170"/>
    <cellStyle name="40% - Énfasis6 9" xfId="171"/>
    <cellStyle name="60% - Accent1" xfId="172"/>
    <cellStyle name="60% - Accent2" xfId="173"/>
    <cellStyle name="60% - Accent3" xfId="174"/>
    <cellStyle name="60% - Accent4" xfId="175"/>
    <cellStyle name="60% - Accent5" xfId="176"/>
    <cellStyle name="60% - Accent6" xfId="177"/>
    <cellStyle name="60% - Akzent1" xfId="178"/>
    <cellStyle name="60% - Akzent2" xfId="179"/>
    <cellStyle name="60% - Akzent3" xfId="180"/>
    <cellStyle name="60% - Akzent4" xfId="181"/>
    <cellStyle name="60% - Akzent5" xfId="182"/>
    <cellStyle name="60% - Akzent6" xfId="183"/>
    <cellStyle name="60% - Énfasis1 10" xfId="184"/>
    <cellStyle name="60% - Énfasis1 11" xfId="185"/>
    <cellStyle name="60% - Énfasis1 12" xfId="186"/>
    <cellStyle name="60% - Énfasis1 13" xfId="187"/>
    <cellStyle name="60% - Énfasis1 2" xfId="188"/>
    <cellStyle name="60% - Énfasis1 3" xfId="189"/>
    <cellStyle name="60% - Énfasis1 4" xfId="190"/>
    <cellStyle name="60% - Énfasis1 5" xfId="191"/>
    <cellStyle name="60% - Énfasis1 6" xfId="192"/>
    <cellStyle name="60% - Énfasis1 7" xfId="193"/>
    <cellStyle name="60% - Énfasis1 8" xfId="194"/>
    <cellStyle name="60% - Énfasis1 9" xfId="195"/>
    <cellStyle name="60% - Énfasis2 10" xfId="196"/>
    <cellStyle name="60% - Énfasis2 11" xfId="197"/>
    <cellStyle name="60% - Énfasis2 12" xfId="198"/>
    <cellStyle name="60% - Énfasis2 13" xfId="199"/>
    <cellStyle name="60% - Énfasis2 2" xfId="200"/>
    <cellStyle name="60% - Énfasis2 3" xfId="201"/>
    <cellStyle name="60% - Énfasis2 4" xfId="202"/>
    <cellStyle name="60% - Énfasis2 5" xfId="203"/>
    <cellStyle name="60% - Énfasis2 6" xfId="204"/>
    <cellStyle name="60% - Énfasis2 7" xfId="205"/>
    <cellStyle name="60% - Énfasis2 8" xfId="206"/>
    <cellStyle name="60% - Énfasis2 9" xfId="207"/>
    <cellStyle name="60% - Énfasis3 10" xfId="208"/>
    <cellStyle name="60% - Énfasis3 11" xfId="209"/>
    <cellStyle name="60% - Énfasis3 12" xfId="210"/>
    <cellStyle name="60% - Énfasis3 13" xfId="211"/>
    <cellStyle name="60% - Énfasis3 2" xfId="212"/>
    <cellStyle name="60% - Énfasis3 3" xfId="213"/>
    <cellStyle name="60% - Énfasis3 4" xfId="214"/>
    <cellStyle name="60% - Énfasis3 5" xfId="215"/>
    <cellStyle name="60% - Énfasis3 6" xfId="216"/>
    <cellStyle name="60% - Énfasis3 7" xfId="217"/>
    <cellStyle name="60% - Énfasis3 8" xfId="218"/>
    <cellStyle name="60% - Énfasis3 9" xfId="219"/>
    <cellStyle name="60% - Énfasis4 10" xfId="220"/>
    <cellStyle name="60% - Énfasis4 11" xfId="221"/>
    <cellStyle name="60% - Énfasis4 12" xfId="222"/>
    <cellStyle name="60% - Énfasis4 13" xfId="223"/>
    <cellStyle name="60% - Énfasis4 2" xfId="224"/>
    <cellStyle name="60% - Énfasis4 3" xfId="225"/>
    <cellStyle name="60% - Énfasis4 4" xfId="226"/>
    <cellStyle name="60% - Énfasis4 5" xfId="227"/>
    <cellStyle name="60% - Énfasis4 6" xfId="228"/>
    <cellStyle name="60% - Énfasis4 7" xfId="229"/>
    <cellStyle name="60% - Énfasis4 8" xfId="230"/>
    <cellStyle name="60% - Énfasis4 9" xfId="231"/>
    <cellStyle name="60% - Énfasis5 10" xfId="232"/>
    <cellStyle name="60% - Énfasis5 11" xfId="233"/>
    <cellStyle name="60% - Énfasis5 12" xfId="234"/>
    <cellStyle name="60% - Énfasis5 13" xfId="235"/>
    <cellStyle name="60% - Énfasis5 2" xfId="236"/>
    <cellStyle name="60% - Énfasis5 3" xfId="237"/>
    <cellStyle name="60% - Énfasis5 4" xfId="238"/>
    <cellStyle name="60% - Énfasis5 5" xfId="239"/>
    <cellStyle name="60% - Énfasis5 6" xfId="240"/>
    <cellStyle name="60% - Énfasis5 7" xfId="241"/>
    <cellStyle name="60% - Énfasis5 8" xfId="242"/>
    <cellStyle name="60% - Énfasis5 9" xfId="243"/>
    <cellStyle name="60% - Énfasis6 10" xfId="244"/>
    <cellStyle name="60% - Énfasis6 11" xfId="245"/>
    <cellStyle name="60% - Énfasis6 12" xfId="246"/>
    <cellStyle name="60% - Énfasis6 13" xfId="247"/>
    <cellStyle name="60% - Énfasis6 2" xfId="248"/>
    <cellStyle name="60% - Énfasis6 3" xfId="249"/>
    <cellStyle name="60% - Énfasis6 4" xfId="250"/>
    <cellStyle name="60% - Énfasis6 5" xfId="251"/>
    <cellStyle name="60% - Énfasis6 6" xfId="252"/>
    <cellStyle name="60% - Énfasis6 7" xfId="253"/>
    <cellStyle name="60% - Énfasis6 8" xfId="254"/>
    <cellStyle name="60% - Énfasis6 9" xfId="255"/>
    <cellStyle name="Accent1" xfId="256"/>
    <cellStyle name="Accent1 - 20%" xfId="257"/>
    <cellStyle name="Accent1 - 40%" xfId="258"/>
    <cellStyle name="Accent1 - 60%" xfId="259"/>
    <cellStyle name="Accent1_Proyecciones_08_04_2008" xfId="260"/>
    <cellStyle name="Accent2" xfId="261"/>
    <cellStyle name="Accent2 - 20%" xfId="262"/>
    <cellStyle name="Accent2 - 40%" xfId="263"/>
    <cellStyle name="Accent2 - 60%" xfId="264"/>
    <cellStyle name="Accent2_Proyecciones_08_04_2008" xfId="265"/>
    <cellStyle name="Accent3" xfId="266"/>
    <cellStyle name="Accent3 - 20%" xfId="267"/>
    <cellStyle name="Accent3 - 40%" xfId="268"/>
    <cellStyle name="Accent3 - 60%" xfId="269"/>
    <cellStyle name="Accent3_Proyecciones_08_04_2008" xfId="270"/>
    <cellStyle name="Accent4" xfId="271"/>
    <cellStyle name="Accent4 - 20%" xfId="272"/>
    <cellStyle name="Accent4 - 40%" xfId="273"/>
    <cellStyle name="Accent4 - 60%" xfId="274"/>
    <cellStyle name="Accent4_Proyecciones_08_04_2008" xfId="275"/>
    <cellStyle name="Accent5" xfId="276"/>
    <cellStyle name="Accent5 - 20%" xfId="277"/>
    <cellStyle name="Accent5 - 40%" xfId="278"/>
    <cellStyle name="Accent5 - 60%" xfId="279"/>
    <cellStyle name="Accent5_Proyecciones_08_04_2008" xfId="280"/>
    <cellStyle name="Accent6" xfId="281"/>
    <cellStyle name="Accent6 - 20%" xfId="282"/>
    <cellStyle name="Accent6 - 40%" xfId="283"/>
    <cellStyle name="Accent6 - 60%" xfId="284"/>
    <cellStyle name="Accent6_Proyecciones_08_04_2008" xfId="285"/>
    <cellStyle name="Akzent1" xfId="286"/>
    <cellStyle name="Akzent2" xfId="287"/>
    <cellStyle name="Akzent3" xfId="288"/>
    <cellStyle name="Akzent4" xfId="289"/>
    <cellStyle name="Akzent5" xfId="290"/>
    <cellStyle name="Akzent6" xfId="291"/>
    <cellStyle name="Ausgabe" xfId="292"/>
    <cellStyle name="Bad" xfId="293"/>
    <cellStyle name="Berechnung" xfId="294"/>
    <cellStyle name="Bolivianos" xfId="295"/>
    <cellStyle name="Buena 10" xfId="296"/>
    <cellStyle name="Buena 11" xfId="297"/>
    <cellStyle name="Buena 12" xfId="298"/>
    <cellStyle name="Buena 13" xfId="299"/>
    <cellStyle name="Buena 2" xfId="300"/>
    <cellStyle name="Buena 3" xfId="301"/>
    <cellStyle name="Buena 4" xfId="302"/>
    <cellStyle name="Buena 5" xfId="303"/>
    <cellStyle name="Buena 6" xfId="304"/>
    <cellStyle name="Buena 7" xfId="305"/>
    <cellStyle name="Buena 8" xfId="306"/>
    <cellStyle name="Buena 9" xfId="307"/>
    <cellStyle name="Calculation" xfId="308"/>
    <cellStyle name="Cálculo 10" xfId="309"/>
    <cellStyle name="Cálculo 11" xfId="310"/>
    <cellStyle name="Cálculo 12" xfId="311"/>
    <cellStyle name="Cálculo 13" xfId="312"/>
    <cellStyle name="Cálculo 2" xfId="313"/>
    <cellStyle name="Cálculo 3" xfId="314"/>
    <cellStyle name="Cálculo 4" xfId="315"/>
    <cellStyle name="Cálculo 5" xfId="316"/>
    <cellStyle name="Cálculo 6" xfId="317"/>
    <cellStyle name="Cálculo 7" xfId="318"/>
    <cellStyle name="Cálculo 8" xfId="319"/>
    <cellStyle name="Cálculo 9" xfId="320"/>
    <cellStyle name="Celda de comprobación 10" xfId="321"/>
    <cellStyle name="Celda de comprobación 11" xfId="322"/>
    <cellStyle name="Celda de comprobación 12" xfId="323"/>
    <cellStyle name="Celda de comprobación 13" xfId="324"/>
    <cellStyle name="Celda de comprobación 2" xfId="325"/>
    <cellStyle name="Celda de comprobación 3" xfId="326"/>
    <cellStyle name="Celda de comprobación 4" xfId="327"/>
    <cellStyle name="Celda de comprobación 5" xfId="328"/>
    <cellStyle name="Celda de comprobación 6" xfId="329"/>
    <cellStyle name="Celda de comprobación 7" xfId="330"/>
    <cellStyle name="Celda de comprobación 8" xfId="331"/>
    <cellStyle name="Celda de comprobación 9" xfId="332"/>
    <cellStyle name="Celda vinculada 10" xfId="333"/>
    <cellStyle name="Celda vinculada 11" xfId="334"/>
    <cellStyle name="Celda vinculada 12" xfId="335"/>
    <cellStyle name="Celda vinculada 13" xfId="336"/>
    <cellStyle name="Celda vinculada 2" xfId="337"/>
    <cellStyle name="Celda vinculada 3" xfId="338"/>
    <cellStyle name="Celda vinculada 4" xfId="339"/>
    <cellStyle name="Celda vinculada 5" xfId="340"/>
    <cellStyle name="Celda vinculada 6" xfId="341"/>
    <cellStyle name="Celda vinculada 7" xfId="342"/>
    <cellStyle name="Celda vinculada 8" xfId="343"/>
    <cellStyle name="Celda vinculada 9" xfId="344"/>
    <cellStyle name="Check Cell" xfId="345"/>
    <cellStyle name="Comma" xfId="346"/>
    <cellStyle name="Currency" xfId="347"/>
    <cellStyle name="Date" xfId="348"/>
    <cellStyle name="Eingabe" xfId="349"/>
    <cellStyle name="Emphasis 1" xfId="350"/>
    <cellStyle name="Emphasis 2" xfId="351"/>
    <cellStyle name="Emphasis 3" xfId="352"/>
    <cellStyle name="Encabezado 4 10" xfId="353"/>
    <cellStyle name="Encabezado 4 11" xfId="354"/>
    <cellStyle name="Encabezado 4 12" xfId="355"/>
    <cellStyle name="Encabezado 4 13" xfId="356"/>
    <cellStyle name="Encabezado 4 2" xfId="357"/>
    <cellStyle name="Encabezado 4 3" xfId="358"/>
    <cellStyle name="Encabezado 4 4" xfId="359"/>
    <cellStyle name="Encabezado 4 5" xfId="360"/>
    <cellStyle name="Encabezado 4 6" xfId="361"/>
    <cellStyle name="Encabezado 4 7" xfId="362"/>
    <cellStyle name="Encabezado 4 8" xfId="363"/>
    <cellStyle name="Encabezado 4 9" xfId="364"/>
    <cellStyle name="Énfasis1 10" xfId="365"/>
    <cellStyle name="Énfasis1 11" xfId="366"/>
    <cellStyle name="Énfasis1 12" xfId="367"/>
    <cellStyle name="Énfasis1 13" xfId="368"/>
    <cellStyle name="Énfasis1 2" xfId="369"/>
    <cellStyle name="Énfasis1 3" xfId="370"/>
    <cellStyle name="Énfasis1 4" xfId="371"/>
    <cellStyle name="Énfasis1 5" xfId="372"/>
    <cellStyle name="Énfasis1 6" xfId="373"/>
    <cellStyle name="Énfasis1 7" xfId="374"/>
    <cellStyle name="Énfasis1 8" xfId="375"/>
    <cellStyle name="Énfasis1 9" xfId="376"/>
    <cellStyle name="Énfasis2 10" xfId="377"/>
    <cellStyle name="Énfasis2 11" xfId="378"/>
    <cellStyle name="Énfasis2 12" xfId="379"/>
    <cellStyle name="Énfasis2 13" xfId="380"/>
    <cellStyle name="Énfasis2 2" xfId="381"/>
    <cellStyle name="Énfasis2 3" xfId="382"/>
    <cellStyle name="Énfasis2 4" xfId="383"/>
    <cellStyle name="Énfasis2 5" xfId="384"/>
    <cellStyle name="Énfasis2 6" xfId="385"/>
    <cellStyle name="Énfasis2 7" xfId="386"/>
    <cellStyle name="Énfasis2 8" xfId="387"/>
    <cellStyle name="Énfasis2 9" xfId="388"/>
    <cellStyle name="Énfasis3 10" xfId="389"/>
    <cellStyle name="Énfasis3 11" xfId="390"/>
    <cellStyle name="Énfasis3 12" xfId="391"/>
    <cellStyle name="Énfasis3 13" xfId="392"/>
    <cellStyle name="Énfasis3 2" xfId="393"/>
    <cellStyle name="Énfasis3 3" xfId="394"/>
    <cellStyle name="Énfasis3 4" xfId="395"/>
    <cellStyle name="Énfasis3 5" xfId="396"/>
    <cellStyle name="Énfasis3 6" xfId="397"/>
    <cellStyle name="Énfasis3 7" xfId="398"/>
    <cellStyle name="Énfasis3 8" xfId="399"/>
    <cellStyle name="Énfasis3 9" xfId="400"/>
    <cellStyle name="Énfasis4 10" xfId="401"/>
    <cellStyle name="Énfasis4 11" xfId="402"/>
    <cellStyle name="Énfasis4 12" xfId="403"/>
    <cellStyle name="Énfasis4 13" xfId="404"/>
    <cellStyle name="Énfasis4 2" xfId="405"/>
    <cellStyle name="Énfasis4 3" xfId="406"/>
    <cellStyle name="Énfasis4 4" xfId="407"/>
    <cellStyle name="Énfasis4 5" xfId="408"/>
    <cellStyle name="Énfasis4 6" xfId="409"/>
    <cellStyle name="Énfasis4 7" xfId="410"/>
    <cellStyle name="Énfasis4 8" xfId="411"/>
    <cellStyle name="Énfasis4 9" xfId="412"/>
    <cellStyle name="Énfasis5 10" xfId="413"/>
    <cellStyle name="Énfasis5 11" xfId="414"/>
    <cellStyle name="Énfasis5 12" xfId="415"/>
    <cellStyle name="Énfasis5 13" xfId="416"/>
    <cellStyle name="Énfasis5 2" xfId="417"/>
    <cellStyle name="Énfasis5 3" xfId="418"/>
    <cellStyle name="Énfasis5 4" xfId="419"/>
    <cellStyle name="Énfasis5 5" xfId="420"/>
    <cellStyle name="Énfasis5 6" xfId="421"/>
    <cellStyle name="Énfasis5 7" xfId="422"/>
    <cellStyle name="Énfasis5 8" xfId="423"/>
    <cellStyle name="Énfasis5 9" xfId="424"/>
    <cellStyle name="Énfasis6 10" xfId="425"/>
    <cellStyle name="Énfasis6 11" xfId="426"/>
    <cellStyle name="Énfasis6 12" xfId="427"/>
    <cellStyle name="Énfasis6 13" xfId="428"/>
    <cellStyle name="Énfasis6 2" xfId="429"/>
    <cellStyle name="Énfasis6 3" xfId="430"/>
    <cellStyle name="Énfasis6 4" xfId="431"/>
    <cellStyle name="Énfasis6 5" xfId="432"/>
    <cellStyle name="Énfasis6 6" xfId="433"/>
    <cellStyle name="Énfasis6 7" xfId="434"/>
    <cellStyle name="Énfasis6 8" xfId="435"/>
    <cellStyle name="Énfasis6 9" xfId="436"/>
    <cellStyle name="Entrada 10" xfId="437"/>
    <cellStyle name="Entrada 11" xfId="438"/>
    <cellStyle name="Entrada 12" xfId="439"/>
    <cellStyle name="Entrada 13" xfId="440"/>
    <cellStyle name="Entrada 2" xfId="441"/>
    <cellStyle name="Entrada 3" xfId="442"/>
    <cellStyle name="Entrada 4" xfId="443"/>
    <cellStyle name="Entrada 5" xfId="444"/>
    <cellStyle name="Entrada 6" xfId="445"/>
    <cellStyle name="Entrada 7" xfId="446"/>
    <cellStyle name="Entrada 8" xfId="447"/>
    <cellStyle name="Entrada 9" xfId="448"/>
    <cellStyle name="Ergebnis" xfId="449"/>
    <cellStyle name="Erklärender Text" xfId="450"/>
    <cellStyle name="Euro" xfId="451"/>
    <cellStyle name="Euro 2" xfId="452"/>
    <cellStyle name="Explanatory Text" xfId="453"/>
    <cellStyle name="F2" xfId="454"/>
    <cellStyle name="F2 2" xfId="455"/>
    <cellStyle name="F2 3" xfId="456"/>
    <cellStyle name="F3" xfId="457"/>
    <cellStyle name="F3 2" xfId="458"/>
    <cellStyle name="F3 3" xfId="459"/>
    <cellStyle name="F4" xfId="460"/>
    <cellStyle name="F4 2" xfId="461"/>
    <cellStyle name="F4 3" xfId="462"/>
    <cellStyle name="F5" xfId="463"/>
    <cellStyle name="F5 2" xfId="464"/>
    <cellStyle name="F5 3" xfId="465"/>
    <cellStyle name="F6" xfId="466"/>
    <cellStyle name="F6 2" xfId="467"/>
    <cellStyle name="F6 3" xfId="468"/>
    <cellStyle name="F7" xfId="469"/>
    <cellStyle name="F7 2" xfId="470"/>
    <cellStyle name="F7 3" xfId="471"/>
    <cellStyle name="F8" xfId="472"/>
    <cellStyle name="F8 2" xfId="473"/>
    <cellStyle name="F8 3" xfId="474"/>
    <cellStyle name="Fixed" xfId="475"/>
    <cellStyle name="Good" xfId="476"/>
    <cellStyle name="Gut" xfId="477"/>
    <cellStyle name="Heading 1" xfId="478"/>
    <cellStyle name="Heading 2" xfId="479"/>
    <cellStyle name="Heading 3" xfId="480"/>
    <cellStyle name="Heading 4" xfId="481"/>
    <cellStyle name="Heading1" xfId="482"/>
    <cellStyle name="Heading2" xfId="483"/>
    <cellStyle name="Incorrecto 10" xfId="484"/>
    <cellStyle name="Incorrecto 11" xfId="485"/>
    <cellStyle name="Incorrecto 12" xfId="486"/>
    <cellStyle name="Incorrecto 13" xfId="487"/>
    <cellStyle name="Incorrecto 2" xfId="488"/>
    <cellStyle name="Incorrecto 3" xfId="489"/>
    <cellStyle name="Incorrecto 4" xfId="490"/>
    <cellStyle name="Incorrecto 5" xfId="491"/>
    <cellStyle name="Incorrecto 6" xfId="492"/>
    <cellStyle name="Incorrecto 7" xfId="493"/>
    <cellStyle name="Incorrecto 8" xfId="494"/>
    <cellStyle name="Incorrecto 9" xfId="495"/>
    <cellStyle name="Input" xfId="496"/>
    <cellStyle name="Linked Cell" xfId="497"/>
    <cellStyle name="Millares [0] 2" xfId="498"/>
    <cellStyle name="Millares 10" xfId="499"/>
    <cellStyle name="Millares 2" xfId="500"/>
    <cellStyle name="Millares 2 2" xfId="501"/>
    <cellStyle name="Millares 2 3" xfId="502"/>
    <cellStyle name="Millares 2 4" xfId="503"/>
    <cellStyle name="Millares 3" xfId="504"/>
    <cellStyle name="Millares 4" xfId="505"/>
    <cellStyle name="Millares 5" xfId="506"/>
    <cellStyle name="Millares 6" xfId="507"/>
    <cellStyle name="Moneda [0] 2" xfId="508"/>
    <cellStyle name="Neutral 10" xfId="509"/>
    <cellStyle name="Neutral 11" xfId="510"/>
    <cellStyle name="Neutral 12" xfId="511"/>
    <cellStyle name="Neutral 13" xfId="512"/>
    <cellStyle name="Neutral 2" xfId="513"/>
    <cellStyle name="Neutral 3" xfId="514"/>
    <cellStyle name="Neutral 4" xfId="515"/>
    <cellStyle name="Neutral 5" xfId="516"/>
    <cellStyle name="Neutral 6" xfId="517"/>
    <cellStyle name="Neutral 7" xfId="518"/>
    <cellStyle name="Neutral 8" xfId="519"/>
    <cellStyle name="Neutral 9" xfId="520"/>
    <cellStyle name="Normal" xfId="0" builtinId="0"/>
    <cellStyle name="Normal 10" xfId="521"/>
    <cellStyle name="Normal 11" xfId="522"/>
    <cellStyle name="Normal 12" xfId="523"/>
    <cellStyle name="Normal 13" xfId="524"/>
    <cellStyle name="Normal 14" xfId="525"/>
    <cellStyle name="Normal 15" xfId="526"/>
    <cellStyle name="Normal 16" xfId="527"/>
    <cellStyle name="Normal 17" xfId="528"/>
    <cellStyle name="Normal 2" xfId="2"/>
    <cellStyle name="Normal 2 2" xfId="529"/>
    <cellStyle name="Normal 2 2 2" xfId="530"/>
    <cellStyle name="Normal 2 3" xfId="531"/>
    <cellStyle name="Normal 2 4" xfId="532"/>
    <cellStyle name="Normal 3" xfId="3"/>
    <cellStyle name="Normal 3 2" xfId="533"/>
    <cellStyle name="Normal 3 3" xfId="534"/>
    <cellStyle name="Normal 3 4" xfId="535"/>
    <cellStyle name="Normal 3 5" xfId="536"/>
    <cellStyle name="Normal 3 6" xfId="537"/>
    <cellStyle name="Normal 3 7" xfId="538"/>
    <cellStyle name="Normal 3 8" xfId="539"/>
    <cellStyle name="Normal 4" xfId="540"/>
    <cellStyle name="Normal 4 2" xfId="541"/>
    <cellStyle name="Normal 4 3" xfId="542"/>
    <cellStyle name="Normal 4 4" xfId="543"/>
    <cellStyle name="Normal 5" xfId="544"/>
    <cellStyle name="Normal 5 2" xfId="545"/>
    <cellStyle name="Normal 6" xfId="546"/>
    <cellStyle name="Normal 6 2" xfId="547"/>
    <cellStyle name="Normal 7" xfId="548"/>
    <cellStyle name="Normal 8" xfId="549"/>
    <cellStyle name="Normal 9" xfId="550"/>
    <cellStyle name="Notas 10" xfId="551"/>
    <cellStyle name="Notas 11" xfId="552"/>
    <cellStyle name="Notas 12" xfId="553"/>
    <cellStyle name="Notas 13" xfId="554"/>
    <cellStyle name="Notas 14" xfId="555"/>
    <cellStyle name="Notas 2" xfId="556"/>
    <cellStyle name="Notas 3" xfId="557"/>
    <cellStyle name="Notas 4" xfId="558"/>
    <cellStyle name="Notas 5" xfId="559"/>
    <cellStyle name="Notas 6" xfId="560"/>
    <cellStyle name="Notas 7" xfId="561"/>
    <cellStyle name="Notas 8" xfId="562"/>
    <cellStyle name="Notas 9" xfId="563"/>
    <cellStyle name="Note" xfId="564"/>
    <cellStyle name="Notiz" xfId="565"/>
    <cellStyle name="Output" xfId="566"/>
    <cellStyle name="Percent" xfId="567"/>
    <cellStyle name="Percent 2" xfId="568"/>
    <cellStyle name="Percent 2 2" xfId="569"/>
    <cellStyle name="Percent 2 3" xfId="570"/>
    <cellStyle name="Percent 2 4" xfId="571"/>
    <cellStyle name="Percent 2 5" xfId="572"/>
    <cellStyle name="Percent 2 6" xfId="573"/>
    <cellStyle name="Percent 2 7" xfId="574"/>
    <cellStyle name="Porcentaje" xfId="1" builtinId="5"/>
    <cellStyle name="Porcentaje 2" xfId="575"/>
    <cellStyle name="Porcentual 2" xfId="576"/>
    <cellStyle name="Porcentual 2 2" xfId="577"/>
    <cellStyle name="Porcentual 3" xfId="578"/>
    <cellStyle name="Porcentual 4" xfId="579"/>
    <cellStyle name="Porcentual 5" xfId="580"/>
    <cellStyle name="Porcentual 6" xfId="581"/>
    <cellStyle name="Salida 10" xfId="582"/>
    <cellStyle name="Salida 11" xfId="583"/>
    <cellStyle name="Salida 12" xfId="584"/>
    <cellStyle name="Salida 13" xfId="585"/>
    <cellStyle name="Salida 2" xfId="586"/>
    <cellStyle name="Salida 3" xfId="587"/>
    <cellStyle name="Salida 4" xfId="588"/>
    <cellStyle name="Salida 5" xfId="589"/>
    <cellStyle name="Salida 6" xfId="590"/>
    <cellStyle name="Salida 7" xfId="591"/>
    <cellStyle name="Salida 8" xfId="592"/>
    <cellStyle name="Salida 9" xfId="593"/>
    <cellStyle name="Schlecht" xfId="594"/>
    <cellStyle name="Sheet Title" xfId="595"/>
    <cellStyle name="Texto de advertencia 10" xfId="596"/>
    <cellStyle name="Texto de advertencia 11" xfId="597"/>
    <cellStyle name="Texto de advertencia 12" xfId="598"/>
    <cellStyle name="Texto de advertencia 13" xfId="599"/>
    <cellStyle name="Texto de advertencia 2" xfId="600"/>
    <cellStyle name="Texto de advertencia 3" xfId="601"/>
    <cellStyle name="Texto de advertencia 4" xfId="602"/>
    <cellStyle name="Texto de advertencia 5" xfId="603"/>
    <cellStyle name="Texto de advertencia 6" xfId="604"/>
    <cellStyle name="Texto de advertencia 7" xfId="605"/>
    <cellStyle name="Texto de advertencia 8" xfId="606"/>
    <cellStyle name="Texto de advertencia 9" xfId="607"/>
    <cellStyle name="Texto explicativo 10" xfId="608"/>
    <cellStyle name="Texto explicativo 11" xfId="609"/>
    <cellStyle name="Texto explicativo 12" xfId="610"/>
    <cellStyle name="Texto explicativo 13" xfId="611"/>
    <cellStyle name="Texto explicativo 2" xfId="612"/>
    <cellStyle name="Texto explicativo 3" xfId="613"/>
    <cellStyle name="Texto explicativo 4" xfId="614"/>
    <cellStyle name="Texto explicativo 5" xfId="615"/>
    <cellStyle name="Texto explicativo 6" xfId="616"/>
    <cellStyle name="Texto explicativo 7" xfId="617"/>
    <cellStyle name="Texto explicativo 8" xfId="618"/>
    <cellStyle name="Texto explicativo 9" xfId="619"/>
    <cellStyle name="Title" xfId="620"/>
    <cellStyle name="Título 1 10" xfId="621"/>
    <cellStyle name="Título 1 11" xfId="622"/>
    <cellStyle name="Título 1 12" xfId="623"/>
    <cellStyle name="Título 1 13" xfId="624"/>
    <cellStyle name="Título 1 2" xfId="625"/>
    <cellStyle name="Título 1 3" xfId="626"/>
    <cellStyle name="Título 1 4" xfId="627"/>
    <cellStyle name="Título 1 5" xfId="628"/>
    <cellStyle name="Título 1 6" xfId="629"/>
    <cellStyle name="Título 1 7" xfId="630"/>
    <cellStyle name="Título 1 8" xfId="631"/>
    <cellStyle name="Título 1 9" xfId="632"/>
    <cellStyle name="Título 10" xfId="633"/>
    <cellStyle name="Título 11" xfId="634"/>
    <cellStyle name="Título 12" xfId="635"/>
    <cellStyle name="Título 13" xfId="636"/>
    <cellStyle name="Título 14" xfId="637"/>
    <cellStyle name="Título 15" xfId="638"/>
    <cellStyle name="Título 2 10" xfId="639"/>
    <cellStyle name="Título 2 11" xfId="640"/>
    <cellStyle name="Título 2 12" xfId="641"/>
    <cellStyle name="Título 2 13" xfId="642"/>
    <cellStyle name="Título 2 2" xfId="643"/>
    <cellStyle name="Título 2 3" xfId="644"/>
    <cellStyle name="Título 2 4" xfId="645"/>
    <cellStyle name="Título 2 5" xfId="646"/>
    <cellStyle name="Título 2 6" xfId="647"/>
    <cellStyle name="Título 2 7" xfId="648"/>
    <cellStyle name="Título 2 8" xfId="649"/>
    <cellStyle name="Título 2 9" xfId="650"/>
    <cellStyle name="Título 3 10" xfId="651"/>
    <cellStyle name="Título 3 11" xfId="652"/>
    <cellStyle name="Título 3 12" xfId="653"/>
    <cellStyle name="Título 3 13" xfId="654"/>
    <cellStyle name="Título 3 2" xfId="655"/>
    <cellStyle name="Título 3 3" xfId="656"/>
    <cellStyle name="Título 3 4" xfId="657"/>
    <cellStyle name="Título 3 5" xfId="658"/>
    <cellStyle name="Título 3 6" xfId="659"/>
    <cellStyle name="Título 3 7" xfId="660"/>
    <cellStyle name="Título 3 8" xfId="661"/>
    <cellStyle name="Título 3 9" xfId="662"/>
    <cellStyle name="Título 4" xfId="663"/>
    <cellStyle name="Título 5" xfId="664"/>
    <cellStyle name="Título 6" xfId="665"/>
    <cellStyle name="Título 7" xfId="666"/>
    <cellStyle name="Título 8" xfId="667"/>
    <cellStyle name="Título 9" xfId="668"/>
    <cellStyle name="Total 10" xfId="669"/>
    <cellStyle name="Total 11" xfId="670"/>
    <cellStyle name="Total 12" xfId="671"/>
    <cellStyle name="Total 13" xfId="672"/>
    <cellStyle name="Total 2" xfId="673"/>
    <cellStyle name="Total 3" xfId="674"/>
    <cellStyle name="Total 4" xfId="675"/>
    <cellStyle name="Total 5" xfId="676"/>
    <cellStyle name="Total 6" xfId="677"/>
    <cellStyle name="Total 7" xfId="678"/>
    <cellStyle name="Total 8" xfId="679"/>
    <cellStyle name="Total 9" xfId="680"/>
    <cellStyle name="Überschrift" xfId="681"/>
    <cellStyle name="Überschrift 1" xfId="682"/>
    <cellStyle name="Überschrift 2" xfId="683"/>
    <cellStyle name="Überschrift 3" xfId="684"/>
    <cellStyle name="Überschrift 4" xfId="685"/>
    <cellStyle name="Verknüpfte Zelle" xfId="686"/>
    <cellStyle name="Warnender Text" xfId="687"/>
    <cellStyle name="Warning Text" xfId="688"/>
    <cellStyle name="Zelle überprüfen" xfId="68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8990930059362414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9"/>
              <c:layout>
                <c:manualLayout>
                  <c:x val="2.0202020202020336E-2"/>
                  <c:y val="2.919712504109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2D3-414D-8A11-3FF68E5133D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amplio'!$J$6:$J$55</c:f>
              <c:numCache>
                <c:formatCode>0.00</c:formatCode>
                <c:ptCount val="50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74368"/>
        <c:axId val="40875904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2D3-414D-8A11-3FF68E5133D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amplio'!$K$6:$K$55</c:f>
              <c:numCache>
                <c:formatCode>0.00</c:formatCode>
                <c:ptCount val="50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2D3-414D-8A11-3FF68E5133D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amplio'!$L$6:$L$55</c:f>
              <c:numCache>
                <c:formatCode>0.00</c:formatCode>
                <c:ptCount val="50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2D3-414D-8A11-3FF68E5133D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amplio'!$O$6:$O$55</c:f>
              <c:numCache>
                <c:formatCode>0.00</c:formatCode>
                <c:ptCount val="50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  <c:pt idx="48">
                  <c:v>0.3453040741217217</c:v>
                </c:pt>
                <c:pt idx="49">
                  <c:v>0.65172000600819402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4368"/>
        <c:axId val="40875904"/>
      </c:lineChart>
      <c:dateAx>
        <c:axId val="40874368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0875904"/>
        <c:crosses val="autoZero"/>
        <c:auto val="1"/>
        <c:lblOffset val="100"/>
        <c:baseTimeUnit val="months"/>
      </c:dateAx>
      <c:valAx>
        <c:axId val="4087590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87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excluyentes'!$G$6:$G$53</c:f>
              <c:numCache>
                <c:formatCode>0.00</c:formatCode>
                <c:ptCount val="48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7936"/>
        <c:axId val="42089472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excluyentes'!$H$6:$H$53</c:f>
              <c:numCache>
                <c:formatCode>0.00</c:formatCode>
                <c:ptCount val="48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excluyentes'!$I$6:$I$53</c:f>
              <c:numCache>
                <c:formatCode>0.00</c:formatCode>
                <c:ptCount val="48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'ITI excluyentes'!$J$5</c:f>
              <c:strCache>
                <c:ptCount val="1"/>
                <c:pt idx="0">
                  <c:v>IPC-Subyacente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3BF-4BB9-934B-7B4A97C831A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excluyentes'!$F$6:$F$53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'ITI excluyentes'!$J$6:$J$53</c:f>
              <c:numCache>
                <c:formatCode>0.00</c:formatCode>
                <c:ptCount val="48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7936"/>
        <c:axId val="42089472"/>
      </c:lineChart>
      <c:dateAx>
        <c:axId val="42087936"/>
        <c:scaling>
          <c:orientation val="minMax"/>
          <c:min val="4340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2089472"/>
        <c:crosses val="autoZero"/>
        <c:auto val="1"/>
        <c:lblOffset val="100"/>
        <c:baseTimeUnit val="months"/>
      </c:dateAx>
      <c:valAx>
        <c:axId val="42089472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208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8990011665208516"/>
          <c:h val="0.7398750076815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1"/>
              <c:layout>
                <c:manualLayout>
                  <c:x val="2.7777777777777776E-2"/>
                  <c:y val="3.8929500054792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497-43B4-BA8B-458E695296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excluyentes'!$G$6:$G$57</c:f>
              <c:numCache>
                <c:formatCode>0.00</c:formatCode>
                <c:ptCount val="52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  <c:pt idx="51">
                  <c:v>0.70547448306088612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8224"/>
        <c:axId val="42149760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497-43B4-BA8B-458E695296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excluyentes'!$H$6:$H$57</c:f>
              <c:numCache>
                <c:formatCode>0.00</c:formatCode>
                <c:ptCount val="52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  <c:pt idx="51">
                  <c:v>0.15884761580429174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1"/>
              <c:layout>
                <c:manualLayout>
                  <c:x val="0"/>
                  <c:y val="-1.2976500018264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497-43B4-BA8B-458E695296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'ITI excluyentes'!$F$6:$F$57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'ITI excluyentes'!$I$6:$I$57</c:f>
              <c:numCache>
                <c:formatCode>0.00</c:formatCode>
                <c:ptCount val="52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  <c:pt idx="51">
                  <c:v>0.94702976521456872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8224"/>
        <c:axId val="42149760"/>
      </c:lineChart>
      <c:dateAx>
        <c:axId val="42148224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2149760"/>
        <c:crosses val="autoZero"/>
        <c:auto val="1"/>
        <c:lblOffset val="100"/>
        <c:baseTimeUnit val="months"/>
        <c:majorUnit val="2"/>
        <c:majorTimeUnit val="months"/>
      </c:dateAx>
      <c:valAx>
        <c:axId val="42149760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214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'ITI excluyentes'!$G$5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excluyentes'!$G$6:$G$52</c:f>
              <c:numCache>
                <c:formatCode>0.00</c:formatCode>
                <c:ptCount val="47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7888"/>
        <c:axId val="42359424"/>
      </c:barChart>
      <c:lineChart>
        <c:grouping val="standard"/>
        <c:varyColors val="0"/>
        <c:ser>
          <c:idx val="1"/>
          <c:order val="1"/>
          <c:tx>
            <c:strRef>
              <c:f>'ITI excluyentes'!$H$5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excluyentes'!$H$6:$H$52</c:f>
              <c:numCache>
                <c:formatCode>0.00</c:formatCode>
                <c:ptCount val="47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'ITI excluyentes'!$I$5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excluyentes'!$I$6:$I$52</c:f>
              <c:numCache>
                <c:formatCode>0.00</c:formatCode>
                <c:ptCount val="47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'ITI excluyentes'!$J$5</c:f>
              <c:strCache>
                <c:ptCount val="1"/>
                <c:pt idx="0">
                  <c:v>IPC-Subyacente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51-458E-8951-556457CF108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'ITI excluyentes'!$F$6:$F$52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'ITI excluyentes'!$J$6:$J$52</c:f>
              <c:numCache>
                <c:formatCode>0.00</c:formatCode>
                <c:ptCount val="47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7888"/>
        <c:axId val="42359424"/>
      </c:lineChart>
      <c:dateAx>
        <c:axId val="42357888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2359424"/>
        <c:crosses val="autoZero"/>
        <c:auto val="1"/>
        <c:lblOffset val="100"/>
        <c:baseTimeUnit val="months"/>
        <c:majorUnit val="3"/>
        <c:majorTimeUnit val="months"/>
      </c:dateAx>
      <c:valAx>
        <c:axId val="4235942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235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914703340096749E-2"/>
          <c:y val="3.5332433940800247E-2"/>
          <c:w val="0.95619417798120454"/>
          <c:h val="0.76876892123510476"/>
        </c:manualLayout>
      </c:layout>
      <c:lineChart>
        <c:grouping val="standard"/>
        <c:varyColors val="0"/>
        <c:ser>
          <c:idx val="0"/>
          <c:order val="0"/>
          <c:tx>
            <c:strRef>
              <c:f>Encadenamiento16!$X$22</c:f>
              <c:strCache>
                <c:ptCount val="1"/>
                <c:pt idx="0">
                  <c:v>Promedio total</c:v>
                </c:pt>
              </c:strCache>
            </c:strRef>
          </c:tx>
          <c:marker>
            <c:symbol val="none"/>
          </c:marker>
          <c:cat>
            <c:numRef>
              <c:f>Encadenamiento16!$W$23:$W$345</c:f>
              <c:numCache>
                <c:formatCode>mmm\-yy</c:formatCode>
                <c:ptCount val="323"/>
                <c:pt idx="0">
                  <c:v>34029</c:v>
                </c:pt>
                <c:pt idx="1">
                  <c:v>34060</c:v>
                </c:pt>
                <c:pt idx="2">
                  <c:v>34090</c:v>
                </c:pt>
                <c:pt idx="3">
                  <c:v>34121</c:v>
                </c:pt>
                <c:pt idx="4">
                  <c:v>34151</c:v>
                </c:pt>
                <c:pt idx="5">
                  <c:v>34182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34335</c:v>
                </c:pt>
                <c:pt idx="11">
                  <c:v>34366</c:v>
                </c:pt>
                <c:pt idx="12">
                  <c:v>34394</c:v>
                </c:pt>
                <c:pt idx="13">
                  <c:v>34425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34608</c:v>
                </c:pt>
                <c:pt idx="20">
                  <c:v>34639</c:v>
                </c:pt>
                <c:pt idx="21">
                  <c:v>34669</c:v>
                </c:pt>
                <c:pt idx="22">
                  <c:v>34700</c:v>
                </c:pt>
                <c:pt idx="23">
                  <c:v>34731</c:v>
                </c:pt>
                <c:pt idx="24">
                  <c:v>34759</c:v>
                </c:pt>
                <c:pt idx="25">
                  <c:v>34790</c:v>
                </c:pt>
                <c:pt idx="26">
                  <c:v>34820</c:v>
                </c:pt>
                <c:pt idx="27">
                  <c:v>34851</c:v>
                </c:pt>
                <c:pt idx="28">
                  <c:v>34881</c:v>
                </c:pt>
                <c:pt idx="29">
                  <c:v>34912</c:v>
                </c:pt>
                <c:pt idx="30">
                  <c:v>34943</c:v>
                </c:pt>
                <c:pt idx="31">
                  <c:v>34973</c:v>
                </c:pt>
                <c:pt idx="32">
                  <c:v>35004</c:v>
                </c:pt>
                <c:pt idx="33">
                  <c:v>35034</c:v>
                </c:pt>
                <c:pt idx="34">
                  <c:v>35065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35217</c:v>
                </c:pt>
                <c:pt idx="40">
                  <c:v>35247</c:v>
                </c:pt>
                <c:pt idx="41">
                  <c:v>35278</c:v>
                </c:pt>
                <c:pt idx="42">
                  <c:v>35309</c:v>
                </c:pt>
                <c:pt idx="43">
                  <c:v>35339</c:v>
                </c:pt>
                <c:pt idx="44">
                  <c:v>35370</c:v>
                </c:pt>
                <c:pt idx="45">
                  <c:v>35400</c:v>
                </c:pt>
                <c:pt idx="46">
                  <c:v>35431</c:v>
                </c:pt>
                <c:pt idx="47">
                  <c:v>35462</c:v>
                </c:pt>
                <c:pt idx="48">
                  <c:v>35490</c:v>
                </c:pt>
                <c:pt idx="49">
                  <c:v>35521</c:v>
                </c:pt>
                <c:pt idx="50">
                  <c:v>35551</c:v>
                </c:pt>
                <c:pt idx="51">
                  <c:v>35582</c:v>
                </c:pt>
                <c:pt idx="52">
                  <c:v>35612</c:v>
                </c:pt>
                <c:pt idx="53">
                  <c:v>35643</c:v>
                </c:pt>
                <c:pt idx="54">
                  <c:v>35674</c:v>
                </c:pt>
                <c:pt idx="55">
                  <c:v>35704</c:v>
                </c:pt>
                <c:pt idx="56">
                  <c:v>35735</c:v>
                </c:pt>
                <c:pt idx="57">
                  <c:v>35765</c:v>
                </c:pt>
                <c:pt idx="58">
                  <c:v>35796</c:v>
                </c:pt>
                <c:pt idx="59">
                  <c:v>35827</c:v>
                </c:pt>
                <c:pt idx="60">
                  <c:v>35855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36008</c:v>
                </c:pt>
                <c:pt idx="66">
                  <c:v>36039</c:v>
                </c:pt>
                <c:pt idx="67">
                  <c:v>36069</c:v>
                </c:pt>
                <c:pt idx="68">
                  <c:v>36100</c:v>
                </c:pt>
                <c:pt idx="69">
                  <c:v>36130</c:v>
                </c:pt>
                <c:pt idx="70">
                  <c:v>36161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36281</c:v>
                </c:pt>
                <c:pt idx="75">
                  <c:v>36312</c:v>
                </c:pt>
                <c:pt idx="76">
                  <c:v>36342</c:v>
                </c:pt>
                <c:pt idx="77">
                  <c:v>36373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36526</c:v>
                </c:pt>
                <c:pt idx="83">
                  <c:v>36557</c:v>
                </c:pt>
                <c:pt idx="84">
                  <c:v>36586</c:v>
                </c:pt>
                <c:pt idx="85">
                  <c:v>36617</c:v>
                </c:pt>
                <c:pt idx="86">
                  <c:v>36647</c:v>
                </c:pt>
                <c:pt idx="87">
                  <c:v>36678</c:v>
                </c:pt>
                <c:pt idx="88">
                  <c:v>36708</c:v>
                </c:pt>
                <c:pt idx="89">
                  <c:v>36739</c:v>
                </c:pt>
                <c:pt idx="90">
                  <c:v>36770</c:v>
                </c:pt>
                <c:pt idx="91">
                  <c:v>36800</c:v>
                </c:pt>
                <c:pt idx="92">
                  <c:v>36831</c:v>
                </c:pt>
                <c:pt idx="93">
                  <c:v>36861</c:v>
                </c:pt>
                <c:pt idx="94">
                  <c:v>36892</c:v>
                </c:pt>
                <c:pt idx="95">
                  <c:v>36923</c:v>
                </c:pt>
                <c:pt idx="96">
                  <c:v>36951</c:v>
                </c:pt>
                <c:pt idx="97">
                  <c:v>36982</c:v>
                </c:pt>
                <c:pt idx="98">
                  <c:v>37012</c:v>
                </c:pt>
                <c:pt idx="99">
                  <c:v>37043</c:v>
                </c:pt>
                <c:pt idx="100">
                  <c:v>37073</c:v>
                </c:pt>
                <c:pt idx="101">
                  <c:v>37104</c:v>
                </c:pt>
                <c:pt idx="102">
                  <c:v>37135</c:v>
                </c:pt>
                <c:pt idx="103">
                  <c:v>37165</c:v>
                </c:pt>
                <c:pt idx="104">
                  <c:v>37196</c:v>
                </c:pt>
                <c:pt idx="105">
                  <c:v>37226</c:v>
                </c:pt>
                <c:pt idx="106">
                  <c:v>37257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37408</c:v>
                </c:pt>
                <c:pt idx="112">
                  <c:v>37438</c:v>
                </c:pt>
                <c:pt idx="113">
                  <c:v>37469</c:v>
                </c:pt>
                <c:pt idx="114">
                  <c:v>37500</c:v>
                </c:pt>
                <c:pt idx="115">
                  <c:v>37530</c:v>
                </c:pt>
                <c:pt idx="116">
                  <c:v>37561</c:v>
                </c:pt>
                <c:pt idx="117">
                  <c:v>37591</c:v>
                </c:pt>
                <c:pt idx="118">
                  <c:v>37622</c:v>
                </c:pt>
                <c:pt idx="119">
                  <c:v>37653</c:v>
                </c:pt>
                <c:pt idx="120">
                  <c:v>37681</c:v>
                </c:pt>
                <c:pt idx="121">
                  <c:v>37712</c:v>
                </c:pt>
                <c:pt idx="122">
                  <c:v>37742</c:v>
                </c:pt>
                <c:pt idx="123">
                  <c:v>37773</c:v>
                </c:pt>
                <c:pt idx="124">
                  <c:v>37803</c:v>
                </c:pt>
                <c:pt idx="125">
                  <c:v>37834</c:v>
                </c:pt>
                <c:pt idx="126">
                  <c:v>37865</c:v>
                </c:pt>
                <c:pt idx="127">
                  <c:v>37895</c:v>
                </c:pt>
                <c:pt idx="128">
                  <c:v>37926</c:v>
                </c:pt>
                <c:pt idx="129">
                  <c:v>37956</c:v>
                </c:pt>
                <c:pt idx="130">
                  <c:v>37987</c:v>
                </c:pt>
                <c:pt idx="131">
                  <c:v>38018</c:v>
                </c:pt>
                <c:pt idx="132">
                  <c:v>38047</c:v>
                </c:pt>
                <c:pt idx="133">
                  <c:v>38078</c:v>
                </c:pt>
                <c:pt idx="134">
                  <c:v>38108</c:v>
                </c:pt>
                <c:pt idx="135">
                  <c:v>38139</c:v>
                </c:pt>
                <c:pt idx="136">
                  <c:v>38169</c:v>
                </c:pt>
                <c:pt idx="137">
                  <c:v>38200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38353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38718</c:v>
                </c:pt>
                <c:pt idx="155">
                  <c:v>38749</c:v>
                </c:pt>
                <c:pt idx="156">
                  <c:v>38777</c:v>
                </c:pt>
                <c:pt idx="157">
                  <c:v>38808</c:v>
                </c:pt>
                <c:pt idx="158">
                  <c:v>38838</c:v>
                </c:pt>
                <c:pt idx="159">
                  <c:v>38869</c:v>
                </c:pt>
                <c:pt idx="160">
                  <c:v>38899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39023</c:v>
                </c:pt>
                <c:pt idx="165">
                  <c:v>39054</c:v>
                </c:pt>
                <c:pt idx="166">
                  <c:v>39083</c:v>
                </c:pt>
                <c:pt idx="167">
                  <c:v>39114</c:v>
                </c:pt>
                <c:pt idx="168">
                  <c:v>39142</c:v>
                </c:pt>
                <c:pt idx="169">
                  <c:v>39173</c:v>
                </c:pt>
                <c:pt idx="170">
                  <c:v>39203</c:v>
                </c:pt>
                <c:pt idx="171">
                  <c:v>39234</c:v>
                </c:pt>
                <c:pt idx="172">
                  <c:v>39264</c:v>
                </c:pt>
                <c:pt idx="173">
                  <c:v>39295</c:v>
                </c:pt>
                <c:pt idx="174">
                  <c:v>39326</c:v>
                </c:pt>
                <c:pt idx="175">
                  <c:v>39356</c:v>
                </c:pt>
                <c:pt idx="176">
                  <c:v>39387</c:v>
                </c:pt>
                <c:pt idx="177">
                  <c:v>39417</c:v>
                </c:pt>
                <c:pt idx="178">
                  <c:v>39448</c:v>
                </c:pt>
                <c:pt idx="179">
                  <c:v>39479</c:v>
                </c:pt>
                <c:pt idx="180">
                  <c:v>39508</c:v>
                </c:pt>
                <c:pt idx="181">
                  <c:v>39539</c:v>
                </c:pt>
                <c:pt idx="182">
                  <c:v>39569</c:v>
                </c:pt>
                <c:pt idx="183">
                  <c:v>39600</c:v>
                </c:pt>
                <c:pt idx="184">
                  <c:v>39630</c:v>
                </c:pt>
                <c:pt idx="185">
                  <c:v>39661</c:v>
                </c:pt>
                <c:pt idx="186">
                  <c:v>39692</c:v>
                </c:pt>
                <c:pt idx="187">
                  <c:v>39722</c:v>
                </c:pt>
                <c:pt idx="188">
                  <c:v>39753</c:v>
                </c:pt>
                <c:pt idx="189">
                  <c:v>39783</c:v>
                </c:pt>
                <c:pt idx="190">
                  <c:v>39814</c:v>
                </c:pt>
                <c:pt idx="191">
                  <c:v>39845</c:v>
                </c:pt>
                <c:pt idx="192">
                  <c:v>39873</c:v>
                </c:pt>
                <c:pt idx="193">
                  <c:v>39904</c:v>
                </c:pt>
                <c:pt idx="194">
                  <c:v>39934</c:v>
                </c:pt>
                <c:pt idx="195">
                  <c:v>39965</c:v>
                </c:pt>
                <c:pt idx="196">
                  <c:v>39995</c:v>
                </c:pt>
                <c:pt idx="197">
                  <c:v>40026</c:v>
                </c:pt>
                <c:pt idx="198">
                  <c:v>40057</c:v>
                </c:pt>
                <c:pt idx="199">
                  <c:v>40087</c:v>
                </c:pt>
                <c:pt idx="200">
                  <c:v>40118</c:v>
                </c:pt>
                <c:pt idx="201">
                  <c:v>40148</c:v>
                </c:pt>
                <c:pt idx="202">
                  <c:v>40179</c:v>
                </c:pt>
                <c:pt idx="203">
                  <c:v>40210</c:v>
                </c:pt>
                <c:pt idx="204">
                  <c:v>40238</c:v>
                </c:pt>
                <c:pt idx="205">
                  <c:v>40269</c:v>
                </c:pt>
                <c:pt idx="206">
                  <c:v>40299</c:v>
                </c:pt>
                <c:pt idx="207">
                  <c:v>40330</c:v>
                </c:pt>
                <c:pt idx="208">
                  <c:v>40360</c:v>
                </c:pt>
                <c:pt idx="209">
                  <c:v>40391</c:v>
                </c:pt>
                <c:pt idx="210">
                  <c:v>40422</c:v>
                </c:pt>
                <c:pt idx="211">
                  <c:v>40452</c:v>
                </c:pt>
                <c:pt idx="212">
                  <c:v>40483</c:v>
                </c:pt>
                <c:pt idx="213">
                  <c:v>40513</c:v>
                </c:pt>
                <c:pt idx="214">
                  <c:v>40544</c:v>
                </c:pt>
                <c:pt idx="215">
                  <c:v>40575</c:v>
                </c:pt>
                <c:pt idx="216">
                  <c:v>40603</c:v>
                </c:pt>
                <c:pt idx="217">
                  <c:v>40634</c:v>
                </c:pt>
                <c:pt idx="218">
                  <c:v>40664</c:v>
                </c:pt>
                <c:pt idx="219">
                  <c:v>40695</c:v>
                </c:pt>
                <c:pt idx="220">
                  <c:v>40725</c:v>
                </c:pt>
                <c:pt idx="221">
                  <c:v>40756</c:v>
                </c:pt>
                <c:pt idx="222">
                  <c:v>40787</c:v>
                </c:pt>
                <c:pt idx="223">
                  <c:v>40817</c:v>
                </c:pt>
                <c:pt idx="224">
                  <c:v>40848</c:v>
                </c:pt>
                <c:pt idx="225">
                  <c:v>40878</c:v>
                </c:pt>
                <c:pt idx="226">
                  <c:v>40909</c:v>
                </c:pt>
                <c:pt idx="227">
                  <c:v>40940</c:v>
                </c:pt>
                <c:pt idx="228">
                  <c:v>40969</c:v>
                </c:pt>
                <c:pt idx="229">
                  <c:v>41000</c:v>
                </c:pt>
                <c:pt idx="230">
                  <c:v>41030</c:v>
                </c:pt>
                <c:pt idx="231">
                  <c:v>41061</c:v>
                </c:pt>
                <c:pt idx="232">
                  <c:v>41091</c:v>
                </c:pt>
                <c:pt idx="233">
                  <c:v>41122</c:v>
                </c:pt>
                <c:pt idx="234">
                  <c:v>41153</c:v>
                </c:pt>
                <c:pt idx="235">
                  <c:v>41183</c:v>
                </c:pt>
                <c:pt idx="236">
                  <c:v>41214</c:v>
                </c:pt>
                <c:pt idx="237">
                  <c:v>41244</c:v>
                </c:pt>
                <c:pt idx="238">
                  <c:v>41275</c:v>
                </c:pt>
                <c:pt idx="239">
                  <c:v>41306</c:v>
                </c:pt>
                <c:pt idx="240">
                  <c:v>41334</c:v>
                </c:pt>
                <c:pt idx="241">
                  <c:v>41365</c:v>
                </c:pt>
                <c:pt idx="242">
                  <c:v>41395</c:v>
                </c:pt>
                <c:pt idx="243">
                  <c:v>41426</c:v>
                </c:pt>
                <c:pt idx="244">
                  <c:v>41456</c:v>
                </c:pt>
                <c:pt idx="245">
                  <c:v>41487</c:v>
                </c:pt>
                <c:pt idx="246">
                  <c:v>41518</c:v>
                </c:pt>
                <c:pt idx="247">
                  <c:v>41548</c:v>
                </c:pt>
                <c:pt idx="248">
                  <c:v>41579</c:v>
                </c:pt>
                <c:pt idx="249">
                  <c:v>41609</c:v>
                </c:pt>
                <c:pt idx="250">
                  <c:v>41640</c:v>
                </c:pt>
                <c:pt idx="251">
                  <c:v>41671</c:v>
                </c:pt>
                <c:pt idx="252">
                  <c:v>41699</c:v>
                </c:pt>
                <c:pt idx="253">
                  <c:v>41730</c:v>
                </c:pt>
                <c:pt idx="254">
                  <c:v>41760</c:v>
                </c:pt>
                <c:pt idx="255">
                  <c:v>41791</c:v>
                </c:pt>
                <c:pt idx="256">
                  <c:v>41821</c:v>
                </c:pt>
                <c:pt idx="257">
                  <c:v>41852</c:v>
                </c:pt>
                <c:pt idx="258">
                  <c:v>41883</c:v>
                </c:pt>
                <c:pt idx="259">
                  <c:v>41913</c:v>
                </c:pt>
                <c:pt idx="260">
                  <c:v>41944</c:v>
                </c:pt>
                <c:pt idx="261">
                  <c:v>41974</c:v>
                </c:pt>
                <c:pt idx="262">
                  <c:v>42005</c:v>
                </c:pt>
                <c:pt idx="263">
                  <c:v>42036</c:v>
                </c:pt>
                <c:pt idx="264">
                  <c:v>42064</c:v>
                </c:pt>
                <c:pt idx="265">
                  <c:v>42095</c:v>
                </c:pt>
                <c:pt idx="266">
                  <c:v>42125</c:v>
                </c:pt>
                <c:pt idx="267">
                  <c:v>42156</c:v>
                </c:pt>
                <c:pt idx="268">
                  <c:v>42186</c:v>
                </c:pt>
                <c:pt idx="269">
                  <c:v>42217</c:v>
                </c:pt>
                <c:pt idx="270">
                  <c:v>42248</c:v>
                </c:pt>
                <c:pt idx="271">
                  <c:v>42278</c:v>
                </c:pt>
                <c:pt idx="272">
                  <c:v>42309</c:v>
                </c:pt>
                <c:pt idx="273">
                  <c:v>42339</c:v>
                </c:pt>
                <c:pt idx="274">
                  <c:v>42370</c:v>
                </c:pt>
                <c:pt idx="275">
                  <c:v>42401</c:v>
                </c:pt>
                <c:pt idx="276">
                  <c:v>42430</c:v>
                </c:pt>
                <c:pt idx="277">
                  <c:v>42461</c:v>
                </c:pt>
                <c:pt idx="278">
                  <c:v>42491</c:v>
                </c:pt>
                <c:pt idx="279">
                  <c:v>42522</c:v>
                </c:pt>
                <c:pt idx="280">
                  <c:v>42552</c:v>
                </c:pt>
                <c:pt idx="281">
                  <c:v>42583</c:v>
                </c:pt>
                <c:pt idx="282">
                  <c:v>42614</c:v>
                </c:pt>
                <c:pt idx="283">
                  <c:v>42644</c:v>
                </c:pt>
                <c:pt idx="284">
                  <c:v>42675</c:v>
                </c:pt>
                <c:pt idx="285">
                  <c:v>42705</c:v>
                </c:pt>
                <c:pt idx="286">
                  <c:v>42736</c:v>
                </c:pt>
                <c:pt idx="287">
                  <c:v>42767</c:v>
                </c:pt>
                <c:pt idx="288">
                  <c:v>42795</c:v>
                </c:pt>
                <c:pt idx="289">
                  <c:v>42826</c:v>
                </c:pt>
                <c:pt idx="290">
                  <c:v>42856</c:v>
                </c:pt>
                <c:pt idx="291">
                  <c:v>42887</c:v>
                </c:pt>
                <c:pt idx="292">
                  <c:v>42917</c:v>
                </c:pt>
                <c:pt idx="293">
                  <c:v>42948</c:v>
                </c:pt>
                <c:pt idx="294">
                  <c:v>42979</c:v>
                </c:pt>
                <c:pt idx="295">
                  <c:v>43009</c:v>
                </c:pt>
                <c:pt idx="296">
                  <c:v>43040</c:v>
                </c:pt>
                <c:pt idx="297">
                  <c:v>43070</c:v>
                </c:pt>
                <c:pt idx="298">
                  <c:v>43101</c:v>
                </c:pt>
                <c:pt idx="299">
                  <c:v>43132</c:v>
                </c:pt>
                <c:pt idx="300">
                  <c:v>43160</c:v>
                </c:pt>
                <c:pt idx="301">
                  <c:v>43191</c:v>
                </c:pt>
                <c:pt idx="302">
                  <c:v>43221</c:v>
                </c:pt>
                <c:pt idx="303">
                  <c:v>43252</c:v>
                </c:pt>
                <c:pt idx="304">
                  <c:v>43282</c:v>
                </c:pt>
                <c:pt idx="305">
                  <c:v>43313</c:v>
                </c:pt>
                <c:pt idx="306">
                  <c:v>43344</c:v>
                </c:pt>
                <c:pt idx="307">
                  <c:v>43374</c:v>
                </c:pt>
                <c:pt idx="308">
                  <c:v>43405</c:v>
                </c:pt>
                <c:pt idx="309">
                  <c:v>43435</c:v>
                </c:pt>
                <c:pt idx="310">
                  <c:v>43466</c:v>
                </c:pt>
                <c:pt idx="311">
                  <c:v>43497</c:v>
                </c:pt>
                <c:pt idx="312">
                  <c:v>43525</c:v>
                </c:pt>
                <c:pt idx="313">
                  <c:v>43556</c:v>
                </c:pt>
                <c:pt idx="314">
                  <c:v>43586</c:v>
                </c:pt>
                <c:pt idx="315">
                  <c:v>43617</c:v>
                </c:pt>
                <c:pt idx="316">
                  <c:v>43647</c:v>
                </c:pt>
                <c:pt idx="317">
                  <c:v>43678</c:v>
                </c:pt>
                <c:pt idx="318">
                  <c:v>43709</c:v>
                </c:pt>
                <c:pt idx="319">
                  <c:v>43739</c:v>
                </c:pt>
                <c:pt idx="320">
                  <c:v>43770</c:v>
                </c:pt>
                <c:pt idx="321">
                  <c:v>43800</c:v>
                </c:pt>
                <c:pt idx="322">
                  <c:v>43831</c:v>
                </c:pt>
              </c:numCache>
            </c:numRef>
          </c:cat>
          <c:val>
            <c:numRef>
              <c:f>Encadenamiento16!$X$23:$X$345</c:f>
              <c:numCache>
                <c:formatCode>0.00</c:formatCode>
                <c:ptCount val="323"/>
                <c:pt idx="0">
                  <c:v>9.9226366212236137</c:v>
                </c:pt>
                <c:pt idx="1">
                  <c:v>9.6110550455483441</c:v>
                </c:pt>
                <c:pt idx="2">
                  <c:v>10.68699259741096</c:v>
                </c:pt>
                <c:pt idx="3">
                  <c:v>10.587977527881421</c:v>
                </c:pt>
                <c:pt idx="4">
                  <c:v>10.762939124617832</c:v>
                </c:pt>
                <c:pt idx="5">
                  <c:v>11.130280209991028</c:v>
                </c:pt>
                <c:pt idx="6">
                  <c:v>10.755995647817718</c:v>
                </c:pt>
                <c:pt idx="7">
                  <c:v>10.441826834920986</c:v>
                </c:pt>
                <c:pt idx="8">
                  <c:v>10.039722086982216</c:v>
                </c:pt>
                <c:pt idx="9">
                  <c:v>8.7058273900379337</c:v>
                </c:pt>
                <c:pt idx="10">
                  <c:v>8.4459311749861481</c:v>
                </c:pt>
                <c:pt idx="11">
                  <c:v>8.0795362474729657</c:v>
                </c:pt>
                <c:pt idx="12">
                  <c:v>8.2317356276804325</c:v>
                </c:pt>
                <c:pt idx="13">
                  <c:v>8.0409832141127353</c:v>
                </c:pt>
                <c:pt idx="14">
                  <c:v>7.7230943193042547</c:v>
                </c:pt>
                <c:pt idx="15">
                  <c:v>7.4621281848774075</c:v>
                </c:pt>
                <c:pt idx="16">
                  <c:v>7.0798737588323597</c:v>
                </c:pt>
                <c:pt idx="17">
                  <c:v>6.8710226015660298</c:v>
                </c:pt>
                <c:pt idx="18">
                  <c:v>7.0371234976354486</c:v>
                </c:pt>
                <c:pt idx="19">
                  <c:v>6.6683430024822625</c:v>
                </c:pt>
                <c:pt idx="20">
                  <c:v>6.8712432912732284</c:v>
                </c:pt>
                <c:pt idx="21">
                  <c:v>7.2197350376691576</c:v>
                </c:pt>
                <c:pt idx="22">
                  <c:v>7.5481339284552957</c:v>
                </c:pt>
                <c:pt idx="23">
                  <c:v>7.9396994201100739</c:v>
                </c:pt>
                <c:pt idx="24">
                  <c:v>8.4611633878408927</c:v>
                </c:pt>
                <c:pt idx="25">
                  <c:v>9.1273365073191837</c:v>
                </c:pt>
                <c:pt idx="26">
                  <c:v>9.3884036688660846</c:v>
                </c:pt>
                <c:pt idx="27">
                  <c:v>9.474678374752747</c:v>
                </c:pt>
                <c:pt idx="28">
                  <c:v>9.1901828580473861</c:v>
                </c:pt>
                <c:pt idx="29">
                  <c:v>8.9324407348551897</c:v>
                </c:pt>
                <c:pt idx="30">
                  <c:v>8.9091435723202732</c:v>
                </c:pt>
                <c:pt idx="31">
                  <c:v>9.6576058696759901</c:v>
                </c:pt>
                <c:pt idx="32">
                  <c:v>9.8880767385367623</c:v>
                </c:pt>
                <c:pt idx="33">
                  <c:v>9.9836421320572697</c:v>
                </c:pt>
                <c:pt idx="34">
                  <c:v>10.287647587357592</c:v>
                </c:pt>
                <c:pt idx="35">
                  <c:v>12.140925112554735</c:v>
                </c:pt>
                <c:pt idx="36">
                  <c:v>12.065484691526285</c:v>
                </c:pt>
                <c:pt idx="37">
                  <c:v>11.333695583565747</c:v>
                </c:pt>
                <c:pt idx="38">
                  <c:v>10.652294653163709</c:v>
                </c:pt>
                <c:pt idx="39">
                  <c:v>10.154115403851902</c:v>
                </c:pt>
                <c:pt idx="40">
                  <c:v>10.353625267579702</c:v>
                </c:pt>
                <c:pt idx="41">
                  <c:v>9.99081757964783</c:v>
                </c:pt>
                <c:pt idx="42">
                  <c:v>9.8400340725072866</c:v>
                </c:pt>
                <c:pt idx="43">
                  <c:v>8.7472522115985409</c:v>
                </c:pt>
                <c:pt idx="44">
                  <c:v>8.4700344601909965</c:v>
                </c:pt>
                <c:pt idx="45">
                  <c:v>8.0447359617301348</c:v>
                </c:pt>
                <c:pt idx="46">
                  <c:v>7.4256073289645643</c:v>
                </c:pt>
                <c:pt idx="47">
                  <c:v>5.271764384124304</c:v>
                </c:pt>
                <c:pt idx="48">
                  <c:v>4.5470604076794636</c:v>
                </c:pt>
                <c:pt idx="49">
                  <c:v>4.3333760123120806</c:v>
                </c:pt>
                <c:pt idx="50">
                  <c:v>4.420749284952759</c:v>
                </c:pt>
                <c:pt idx="51">
                  <c:v>4.6790083375966169</c:v>
                </c:pt>
                <c:pt idx="52">
                  <c:v>4.9538255814055576</c:v>
                </c:pt>
                <c:pt idx="53">
                  <c:v>5.3631252540633438</c:v>
                </c:pt>
                <c:pt idx="54">
                  <c:v>5.0993125754331823</c:v>
                </c:pt>
                <c:pt idx="55">
                  <c:v>5.4022528257091054</c:v>
                </c:pt>
                <c:pt idx="56">
                  <c:v>5.0829768630796286</c:v>
                </c:pt>
                <c:pt idx="57">
                  <c:v>7.4350099927258766</c:v>
                </c:pt>
                <c:pt idx="58">
                  <c:v>8.0741480254497464</c:v>
                </c:pt>
                <c:pt idx="59">
                  <c:v>7.8167129803771758</c:v>
                </c:pt>
                <c:pt idx="60">
                  <c:v>8.1079311012011228</c:v>
                </c:pt>
                <c:pt idx="61">
                  <c:v>8.3890231345973802</c:v>
                </c:pt>
                <c:pt idx="62">
                  <c:v>8.2805161241005809</c:v>
                </c:pt>
                <c:pt idx="63">
                  <c:v>8.13277999123736</c:v>
                </c:pt>
                <c:pt idx="64">
                  <c:v>7.5715455148686859</c:v>
                </c:pt>
                <c:pt idx="65">
                  <c:v>7.2242720642116041</c:v>
                </c:pt>
                <c:pt idx="66">
                  <c:v>7.427191045043724</c:v>
                </c:pt>
                <c:pt idx="67">
                  <c:v>7.5844350783365257</c:v>
                </c:pt>
                <c:pt idx="68">
                  <c:v>7.4573811356169282</c:v>
                </c:pt>
                <c:pt idx="69">
                  <c:v>5.0161438948536015</c:v>
                </c:pt>
                <c:pt idx="70">
                  <c:v>4.1632682408351052</c:v>
                </c:pt>
                <c:pt idx="71">
                  <c:v>4.2010407825078548</c:v>
                </c:pt>
                <c:pt idx="72">
                  <c:v>3.6760890691474253</c:v>
                </c:pt>
                <c:pt idx="73">
                  <c:v>3.4979711515952467</c:v>
                </c:pt>
                <c:pt idx="74">
                  <c:v>3.4775169997631523</c:v>
                </c:pt>
                <c:pt idx="75">
                  <c:v>3.6952008165406078</c:v>
                </c:pt>
                <c:pt idx="76">
                  <c:v>3.6069904609842349</c:v>
                </c:pt>
                <c:pt idx="77">
                  <c:v>3.805813279478953</c:v>
                </c:pt>
                <c:pt idx="78">
                  <c:v>4.2769323588317016</c:v>
                </c:pt>
                <c:pt idx="79">
                  <c:v>4.0806624548295574</c:v>
                </c:pt>
                <c:pt idx="80">
                  <c:v>4.2164536875882286</c:v>
                </c:pt>
                <c:pt idx="81">
                  <c:v>4.5112550872484851</c:v>
                </c:pt>
                <c:pt idx="82">
                  <c:v>4.7400899940408676</c:v>
                </c:pt>
                <c:pt idx="83">
                  <c:v>5.1479002267673515</c:v>
                </c:pt>
                <c:pt idx="84">
                  <c:v>5.727763130078027</c:v>
                </c:pt>
                <c:pt idx="85">
                  <c:v>5.9566916202720508</c:v>
                </c:pt>
                <c:pt idx="86">
                  <c:v>5.6550530313090137</c:v>
                </c:pt>
                <c:pt idx="87">
                  <c:v>5.2886448755718796</c:v>
                </c:pt>
                <c:pt idx="88">
                  <c:v>5.4306542919749043</c:v>
                </c:pt>
                <c:pt idx="89">
                  <c:v>5.2088622621784859</c:v>
                </c:pt>
                <c:pt idx="90">
                  <c:v>4.8723945409609337</c:v>
                </c:pt>
                <c:pt idx="91">
                  <c:v>5.1796590289861468</c:v>
                </c:pt>
                <c:pt idx="92">
                  <c:v>4.1844230080451057</c:v>
                </c:pt>
                <c:pt idx="93">
                  <c:v>3.5819005848000649</c:v>
                </c:pt>
                <c:pt idx="94">
                  <c:v>3.0396546364026036</c:v>
                </c:pt>
                <c:pt idx="95">
                  <c:v>2.2968612124826628</c:v>
                </c:pt>
                <c:pt idx="96">
                  <c:v>1.7454643963667509</c:v>
                </c:pt>
                <c:pt idx="97">
                  <c:v>1.4413342465127228</c:v>
                </c:pt>
                <c:pt idx="98">
                  <c:v>1.5056299111535127</c:v>
                </c:pt>
                <c:pt idx="99">
                  <c:v>1.4836192931153052</c:v>
                </c:pt>
                <c:pt idx="100">
                  <c:v>1.4041473131814068</c:v>
                </c:pt>
                <c:pt idx="101">
                  <c:v>1.1409318520314571</c:v>
                </c:pt>
                <c:pt idx="102">
                  <c:v>0.62700647373185037</c:v>
                </c:pt>
                <c:pt idx="103">
                  <c:v>0.32633508997926458</c:v>
                </c:pt>
                <c:pt idx="104">
                  <c:v>0.96897381365588231</c:v>
                </c:pt>
                <c:pt idx="105">
                  <c:v>1.1961137237063897</c:v>
                </c:pt>
                <c:pt idx="106">
                  <c:v>1.0341799511215684</c:v>
                </c:pt>
                <c:pt idx="107">
                  <c:v>1.1107671224622899</c:v>
                </c:pt>
                <c:pt idx="108">
                  <c:v>1.3944492956425858</c:v>
                </c:pt>
                <c:pt idx="109">
                  <c:v>1.3743123437053084</c:v>
                </c:pt>
                <c:pt idx="110">
                  <c:v>1.5714171473770373</c:v>
                </c:pt>
                <c:pt idx="111">
                  <c:v>1.6500380762939877</c:v>
                </c:pt>
                <c:pt idx="112">
                  <c:v>1.5854253802148888</c:v>
                </c:pt>
                <c:pt idx="113">
                  <c:v>1.897883662751898</c:v>
                </c:pt>
                <c:pt idx="114">
                  <c:v>2.1239355853934181</c:v>
                </c:pt>
                <c:pt idx="115">
                  <c:v>2.1756637398647229</c:v>
                </c:pt>
                <c:pt idx="116">
                  <c:v>2.4838348048076719</c:v>
                </c:pt>
                <c:pt idx="117">
                  <c:v>2.6036109415207878</c:v>
                </c:pt>
                <c:pt idx="118">
                  <c:v>2.8988562818487087</c:v>
                </c:pt>
                <c:pt idx="119">
                  <c:v>2.867987306254046</c:v>
                </c:pt>
                <c:pt idx="120">
                  <c:v>2.9141225764981087</c:v>
                </c:pt>
                <c:pt idx="121">
                  <c:v>2.9115298154777975</c:v>
                </c:pt>
                <c:pt idx="122">
                  <c:v>2.7834443413522703</c:v>
                </c:pt>
                <c:pt idx="123">
                  <c:v>2.8317439535046725</c:v>
                </c:pt>
                <c:pt idx="124">
                  <c:v>2.8828581934167965</c:v>
                </c:pt>
                <c:pt idx="125">
                  <c:v>2.7326304396007175</c:v>
                </c:pt>
                <c:pt idx="126">
                  <c:v>2.62949260358157</c:v>
                </c:pt>
                <c:pt idx="127">
                  <c:v>3.0168201187603736</c:v>
                </c:pt>
                <c:pt idx="128">
                  <c:v>2.7093384129534659</c:v>
                </c:pt>
                <c:pt idx="129">
                  <c:v>2.8382733429224447</c:v>
                </c:pt>
                <c:pt idx="130">
                  <c:v>2.9291456557814031</c:v>
                </c:pt>
                <c:pt idx="131">
                  <c:v>3.1247711580632664</c:v>
                </c:pt>
                <c:pt idx="132">
                  <c:v>2.9587638709417163</c:v>
                </c:pt>
                <c:pt idx="133">
                  <c:v>3.1485128925069419</c:v>
                </c:pt>
                <c:pt idx="134">
                  <c:v>3.2578159120096948</c:v>
                </c:pt>
                <c:pt idx="135">
                  <c:v>3.3457986496510697</c:v>
                </c:pt>
                <c:pt idx="136">
                  <c:v>3.3332713898834854</c:v>
                </c:pt>
                <c:pt idx="137">
                  <c:v>3.4336413549305611</c:v>
                </c:pt>
                <c:pt idx="138">
                  <c:v>3.322035971438956</c:v>
                </c:pt>
                <c:pt idx="139">
                  <c:v>3.0957842515921965</c:v>
                </c:pt>
                <c:pt idx="140">
                  <c:v>3.3724251706401809</c:v>
                </c:pt>
                <c:pt idx="141">
                  <c:v>3.5665539742837962</c:v>
                </c:pt>
                <c:pt idx="142">
                  <c:v>4.255234087596242</c:v>
                </c:pt>
                <c:pt idx="143">
                  <c:v>4.4040480058787761</c:v>
                </c:pt>
                <c:pt idx="144">
                  <c:v>4.7247013929105091</c:v>
                </c:pt>
                <c:pt idx="145">
                  <c:v>4.5376730870913207</c:v>
                </c:pt>
                <c:pt idx="146">
                  <c:v>4.7359427138310943</c:v>
                </c:pt>
                <c:pt idx="147">
                  <c:v>5.3684473650863334</c:v>
                </c:pt>
                <c:pt idx="148">
                  <c:v>5.0723467904956561</c:v>
                </c:pt>
                <c:pt idx="149">
                  <c:v>4.9822240932606938</c:v>
                </c:pt>
                <c:pt idx="150">
                  <c:v>5.0182655562563809</c:v>
                </c:pt>
                <c:pt idx="151">
                  <c:v>4.738900424486828</c:v>
                </c:pt>
                <c:pt idx="152">
                  <c:v>4.8718263286616477</c:v>
                </c:pt>
                <c:pt idx="153">
                  <c:v>4.7249021197123193</c:v>
                </c:pt>
                <c:pt idx="154">
                  <c:v>4.0540136125184771</c:v>
                </c:pt>
                <c:pt idx="155">
                  <c:v>3.9580992669441559</c:v>
                </c:pt>
                <c:pt idx="156">
                  <c:v>3.6210729695844264</c:v>
                </c:pt>
                <c:pt idx="157">
                  <c:v>3.6798608449103427</c:v>
                </c:pt>
                <c:pt idx="158">
                  <c:v>3.7859273107879665</c:v>
                </c:pt>
                <c:pt idx="159">
                  <c:v>3.3731548552911494</c:v>
                </c:pt>
                <c:pt idx="160">
                  <c:v>3.8039271223893429</c:v>
                </c:pt>
                <c:pt idx="161">
                  <c:v>3.747866535556684</c:v>
                </c:pt>
                <c:pt idx="162">
                  <c:v>3.6999702015240614</c:v>
                </c:pt>
                <c:pt idx="163">
                  <c:v>3.6209255293650453</c:v>
                </c:pt>
                <c:pt idx="164">
                  <c:v>3.5996539703842649</c:v>
                </c:pt>
                <c:pt idx="165">
                  <c:v>3.6316848132682615</c:v>
                </c:pt>
                <c:pt idx="166">
                  <c:v>3.831970470796938</c:v>
                </c:pt>
                <c:pt idx="167">
                  <c:v>4.2355920336318036</c:v>
                </c:pt>
                <c:pt idx="168">
                  <c:v>4.7040684157209816</c:v>
                </c:pt>
                <c:pt idx="169">
                  <c:v>4.7031827205185284</c:v>
                </c:pt>
                <c:pt idx="170">
                  <c:v>4.4129601259484286</c:v>
                </c:pt>
                <c:pt idx="171">
                  <c:v>4.4732228320732013</c:v>
                </c:pt>
                <c:pt idx="172">
                  <c:v>5.4393912282356238</c:v>
                </c:pt>
                <c:pt idx="173">
                  <c:v>6.2645331778197857</c:v>
                </c:pt>
                <c:pt idx="174">
                  <c:v>6.591863336039812</c:v>
                </c:pt>
                <c:pt idx="175">
                  <c:v>7.2423126785644563</c:v>
                </c:pt>
                <c:pt idx="176">
                  <c:v>7.6171592086012581</c:v>
                </c:pt>
                <c:pt idx="177">
                  <c:v>7.5870780583390172</c:v>
                </c:pt>
                <c:pt idx="178">
                  <c:v>7.6126350139046792</c:v>
                </c:pt>
                <c:pt idx="179">
                  <c:v>8.2737129520032617</c:v>
                </c:pt>
                <c:pt idx="180">
                  <c:v>8.713120694512023</c:v>
                </c:pt>
                <c:pt idx="181">
                  <c:v>9.3405013359673834</c:v>
                </c:pt>
                <c:pt idx="182">
                  <c:v>9.8473957415201969</c:v>
                </c:pt>
                <c:pt idx="183">
                  <c:v>10.109279732894594</c:v>
                </c:pt>
                <c:pt idx="184">
                  <c:v>9.2894145013648526</c:v>
                </c:pt>
                <c:pt idx="185">
                  <c:v>8.8563652050033479</c:v>
                </c:pt>
                <c:pt idx="186">
                  <c:v>8.9396306710606872</c:v>
                </c:pt>
                <c:pt idx="187">
                  <c:v>8.4856595155577601</c:v>
                </c:pt>
                <c:pt idx="188">
                  <c:v>8.0314640030186695</c:v>
                </c:pt>
                <c:pt idx="189">
                  <c:v>7.7490686657630965</c:v>
                </c:pt>
                <c:pt idx="190">
                  <c:v>7.2635693771655676</c:v>
                </c:pt>
                <c:pt idx="191">
                  <c:v>5.9827598536466544</c:v>
                </c:pt>
                <c:pt idx="192">
                  <c:v>4.8813054484255325</c:v>
                </c:pt>
                <c:pt idx="193">
                  <c:v>4.0320220323498992</c:v>
                </c:pt>
                <c:pt idx="194">
                  <c:v>3.264825052132414</c:v>
                </c:pt>
                <c:pt idx="195">
                  <c:v>2.4037718199986977</c:v>
                </c:pt>
                <c:pt idx="196">
                  <c:v>1.9004122113502515</c:v>
                </c:pt>
                <c:pt idx="197">
                  <c:v>1.4975474516431515</c:v>
                </c:pt>
                <c:pt idx="198">
                  <c:v>1.0465546672768407</c:v>
                </c:pt>
                <c:pt idx="199">
                  <c:v>0.95286980749964556</c:v>
                </c:pt>
                <c:pt idx="200">
                  <c:v>0.74579188091138027</c:v>
                </c:pt>
                <c:pt idx="201">
                  <c:v>0.73560622054216951</c:v>
                </c:pt>
                <c:pt idx="202">
                  <c:v>0.71399740394196087</c:v>
                </c:pt>
                <c:pt idx="203">
                  <c:v>0.74066299010075998</c:v>
                </c:pt>
                <c:pt idx="204">
                  <c:v>0.93049747978313968</c:v>
                </c:pt>
                <c:pt idx="205">
                  <c:v>1.2036575749211724</c:v>
                </c:pt>
                <c:pt idx="206">
                  <c:v>1.4794775955471184</c:v>
                </c:pt>
                <c:pt idx="207">
                  <c:v>1.6393659467861827</c:v>
                </c:pt>
                <c:pt idx="208">
                  <c:v>2.0384769395452271</c:v>
                </c:pt>
                <c:pt idx="209">
                  <c:v>2.4553521169836001</c:v>
                </c:pt>
                <c:pt idx="210">
                  <c:v>2.9862659062564281</c:v>
                </c:pt>
                <c:pt idx="211">
                  <c:v>3.616496787506263</c:v>
                </c:pt>
                <c:pt idx="212">
                  <c:v>4.2123187365595687</c:v>
                </c:pt>
                <c:pt idx="213">
                  <c:v>5.3850283149217653</c:v>
                </c:pt>
                <c:pt idx="214">
                  <c:v>6.4754897721152949</c:v>
                </c:pt>
                <c:pt idx="215">
                  <c:v>7.7373673314910336</c:v>
                </c:pt>
                <c:pt idx="216">
                  <c:v>8.6897512149552707</c:v>
                </c:pt>
                <c:pt idx="217">
                  <c:v>8.8967227084973146</c:v>
                </c:pt>
                <c:pt idx="218">
                  <c:v>8.9338985226857286</c:v>
                </c:pt>
                <c:pt idx="219">
                  <c:v>9.1229156110794012</c:v>
                </c:pt>
                <c:pt idx="220">
                  <c:v>9.2006825165356734</c:v>
                </c:pt>
                <c:pt idx="221">
                  <c:v>9.1051186884163027</c:v>
                </c:pt>
                <c:pt idx="222">
                  <c:v>8.800838926103852</c:v>
                </c:pt>
                <c:pt idx="223">
                  <c:v>8.298787528259151</c:v>
                </c:pt>
                <c:pt idx="224">
                  <c:v>7.9786143434196886</c:v>
                </c:pt>
                <c:pt idx="225">
                  <c:v>7.1376441341289327</c:v>
                </c:pt>
                <c:pt idx="226">
                  <c:v>6.4123185091009036</c:v>
                </c:pt>
                <c:pt idx="227">
                  <c:v>5.5812659028324623</c:v>
                </c:pt>
                <c:pt idx="228">
                  <c:v>4.7897614451732533</c:v>
                </c:pt>
                <c:pt idx="229">
                  <c:v>4.6349938125498076</c:v>
                </c:pt>
                <c:pt idx="230">
                  <c:v>4.6514173180083844</c:v>
                </c:pt>
                <c:pt idx="231">
                  <c:v>4.7690135746284295</c:v>
                </c:pt>
                <c:pt idx="232">
                  <c:v>4.5118126523892172</c:v>
                </c:pt>
                <c:pt idx="233">
                  <c:v>4.2018075738912222</c:v>
                </c:pt>
                <c:pt idx="234">
                  <c:v>4.3527844846924291</c:v>
                </c:pt>
                <c:pt idx="235">
                  <c:v>4.4826178167479176</c:v>
                </c:pt>
                <c:pt idx="236">
                  <c:v>4.3506793402767459</c:v>
                </c:pt>
                <c:pt idx="237">
                  <c:v>4.1633087300445197</c:v>
                </c:pt>
                <c:pt idx="238">
                  <c:v>4.0243499887125278</c:v>
                </c:pt>
                <c:pt idx="239">
                  <c:v>3.8851824213011366</c:v>
                </c:pt>
                <c:pt idx="240">
                  <c:v>4.0298175517885353</c:v>
                </c:pt>
                <c:pt idx="241">
                  <c:v>4.1693637093934912</c:v>
                </c:pt>
                <c:pt idx="242">
                  <c:v>4.1936155445203944</c:v>
                </c:pt>
                <c:pt idx="243">
                  <c:v>4.1170440748886952</c:v>
                </c:pt>
                <c:pt idx="244">
                  <c:v>4.2568613233974508</c:v>
                </c:pt>
                <c:pt idx="245">
                  <c:v>4.3393108940335949</c:v>
                </c:pt>
                <c:pt idx="246">
                  <c:v>4.1585173745309012</c:v>
                </c:pt>
                <c:pt idx="247">
                  <c:v>4.0498674668943968</c:v>
                </c:pt>
                <c:pt idx="248">
                  <c:v>4.0007586809933731</c:v>
                </c:pt>
                <c:pt idx="249">
                  <c:v>4.225770613250698</c:v>
                </c:pt>
                <c:pt idx="250">
                  <c:v>4.349381552550402</c:v>
                </c:pt>
                <c:pt idx="251">
                  <c:v>4.4025293399126975</c:v>
                </c:pt>
                <c:pt idx="252">
                  <c:v>4.3924041323636516</c:v>
                </c:pt>
                <c:pt idx="253">
                  <c:v>4.3326647551524156</c:v>
                </c:pt>
                <c:pt idx="254">
                  <c:v>4.3158170116544436</c:v>
                </c:pt>
                <c:pt idx="255">
                  <c:v>4.5104911386330437</c:v>
                </c:pt>
                <c:pt idx="256">
                  <c:v>4.4392582719450315</c:v>
                </c:pt>
                <c:pt idx="257">
                  <c:v>4.3749946818917236</c:v>
                </c:pt>
                <c:pt idx="258">
                  <c:v>4.3039642982346153</c:v>
                </c:pt>
                <c:pt idx="259">
                  <c:v>4.2146269161863623</c:v>
                </c:pt>
                <c:pt idx="260">
                  <c:v>4.162495736657168</c:v>
                </c:pt>
                <c:pt idx="261">
                  <c:v>4.1067689884960012</c:v>
                </c:pt>
                <c:pt idx="262">
                  <c:v>4.1359425149206137</c:v>
                </c:pt>
                <c:pt idx="263">
                  <c:v>4.1732993553125208</c:v>
                </c:pt>
                <c:pt idx="264">
                  <c:v>4.0485546356905751</c:v>
                </c:pt>
                <c:pt idx="265">
                  <c:v>3.7169613758107456</c:v>
                </c:pt>
                <c:pt idx="266">
                  <c:v>3.5430443265395497</c:v>
                </c:pt>
                <c:pt idx="267">
                  <c:v>3.2776287378152671</c:v>
                </c:pt>
                <c:pt idx="268">
                  <c:v>3.2205586933237158</c:v>
                </c:pt>
                <c:pt idx="269">
                  <c:v>3.0915415263939927</c:v>
                </c:pt>
                <c:pt idx="270">
                  <c:v>3.0833441452830033</c:v>
                </c:pt>
                <c:pt idx="271">
                  <c:v>2.993087256240146</c:v>
                </c:pt>
                <c:pt idx="272">
                  <c:v>2.9893679479206181</c:v>
                </c:pt>
                <c:pt idx="273">
                  <c:v>2.7966159830915625</c:v>
                </c:pt>
                <c:pt idx="274">
                  <c:v>2.4149279640206154</c:v>
                </c:pt>
                <c:pt idx="275">
                  <c:v>2.2693376559771661</c:v>
                </c:pt>
                <c:pt idx="276">
                  <c:v>2.2207088766583207</c:v>
                </c:pt>
                <c:pt idx="277">
                  <c:v>2.2735831012772989</c:v>
                </c:pt>
                <c:pt idx="278">
                  <c:v>2.3527292474075998</c:v>
                </c:pt>
                <c:pt idx="279">
                  <c:v>2.0845244646248742</c:v>
                </c:pt>
                <c:pt idx="280">
                  <c:v>2.0885293448640616</c:v>
                </c:pt>
                <c:pt idx="281">
                  <c:v>2.3230328447180502</c:v>
                </c:pt>
                <c:pt idx="282">
                  <c:v>2.4163877927931474</c:v>
                </c:pt>
                <c:pt idx="283">
                  <c:v>2.3892571154833897</c:v>
                </c:pt>
                <c:pt idx="284">
                  <c:v>2.3784061577622362</c:v>
                </c:pt>
                <c:pt idx="285">
                  <c:v>2.390677219430589</c:v>
                </c:pt>
                <c:pt idx="286">
                  <c:v>2.5334762386263052</c:v>
                </c:pt>
                <c:pt idx="287">
                  <c:v>2.3529953438637508</c:v>
                </c:pt>
                <c:pt idx="288">
                  <c:v>2.2446807055046611</c:v>
                </c:pt>
                <c:pt idx="289">
                  <c:v>2.3314658048471846</c:v>
                </c:pt>
                <c:pt idx="290">
                  <c:v>2.4879223953586362</c:v>
                </c:pt>
                <c:pt idx="291">
                  <c:v>2.6215223579498792</c:v>
                </c:pt>
                <c:pt idx="292">
                  <c:v>2.6106593127099544</c:v>
                </c:pt>
                <c:pt idx="293">
                  <c:v>2.4526061673535069</c:v>
                </c:pt>
                <c:pt idx="294">
                  <c:v>2.2049481921588101</c:v>
                </c:pt>
                <c:pt idx="295">
                  <c:v>2.297915572818495</c:v>
                </c:pt>
                <c:pt idx="296">
                  <c:v>2.3391363474028668</c:v>
                </c:pt>
                <c:pt idx="297">
                  <c:v>2.3851846772207308</c:v>
                </c:pt>
                <c:pt idx="298">
                  <c:v>2.1408678228103475</c:v>
                </c:pt>
                <c:pt idx="299">
                  <c:v>2.2710323434445159</c:v>
                </c:pt>
                <c:pt idx="300">
                  <c:v>2.2161967537462544</c:v>
                </c:pt>
                <c:pt idx="301">
                  <c:v>2.0472753093359572</c:v>
                </c:pt>
                <c:pt idx="302">
                  <c:v>1.7997842364953536</c:v>
                </c:pt>
                <c:pt idx="303">
                  <c:v>1.7464749304009726</c:v>
                </c:pt>
                <c:pt idx="304">
                  <c:v>1.5360203947830591</c:v>
                </c:pt>
                <c:pt idx="305">
                  <c:v>1.4268558422715276</c:v>
                </c:pt>
                <c:pt idx="306">
                  <c:v>1.4093931792308261</c:v>
                </c:pt>
                <c:pt idx="307">
                  <c:v>1.2042045270247141</c:v>
                </c:pt>
                <c:pt idx="308">
                  <c:v>1.2431113928465558</c:v>
                </c:pt>
                <c:pt idx="309">
                  <c:v>1.0070883828465549</c:v>
                </c:pt>
                <c:pt idx="310">
                  <c:v>1.1656136928112071</c:v>
                </c:pt>
                <c:pt idx="311">
                  <c:v>0.82334083654336998</c:v>
                </c:pt>
                <c:pt idx="312">
                  <c:v>0.95735963199321539</c:v>
                </c:pt>
                <c:pt idx="313">
                  <c:v>1.0163122824044561</c:v>
                </c:pt>
                <c:pt idx="314">
                  <c:v>0.92190979880037993</c:v>
                </c:pt>
                <c:pt idx="315">
                  <c:v>0.98674631400758417</c:v>
                </c:pt>
                <c:pt idx="316">
                  <c:v>1.0115929121049749</c:v>
                </c:pt>
                <c:pt idx="317">
                  <c:v>1.0247814910945137</c:v>
                </c:pt>
                <c:pt idx="318">
                  <c:v>0.99210908220045779</c:v>
                </c:pt>
                <c:pt idx="319">
                  <c:v>1.0780190649654446</c:v>
                </c:pt>
                <c:pt idx="320">
                  <c:v>1.3517261591429408</c:v>
                </c:pt>
                <c:pt idx="321">
                  <c:v>0.84781734905182338</c:v>
                </c:pt>
                <c:pt idx="322">
                  <c:v>0.72382748269613406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2-468E-A1A7-F5037E1ECAF4}"/>
            </c:ext>
          </c:extLst>
        </c:ser>
        <c:ser>
          <c:idx val="1"/>
          <c:order val="1"/>
          <c:tx>
            <c:strRef>
              <c:f>Encadenamiento16!$Y$22</c:f>
              <c:strCache>
                <c:ptCount val="1"/>
                <c:pt idx="0">
                  <c:v>Promedio Excluyentes</c:v>
                </c:pt>
              </c:strCache>
            </c:strRef>
          </c:tx>
          <c:marker>
            <c:symbol val="none"/>
          </c:marker>
          <c:cat>
            <c:numRef>
              <c:f>Encadenamiento16!$W$23:$W$345</c:f>
              <c:numCache>
                <c:formatCode>mmm\-yy</c:formatCode>
                <c:ptCount val="323"/>
                <c:pt idx="0">
                  <c:v>34029</c:v>
                </c:pt>
                <c:pt idx="1">
                  <c:v>34060</c:v>
                </c:pt>
                <c:pt idx="2">
                  <c:v>34090</c:v>
                </c:pt>
                <c:pt idx="3">
                  <c:v>34121</c:v>
                </c:pt>
                <c:pt idx="4">
                  <c:v>34151</c:v>
                </c:pt>
                <c:pt idx="5">
                  <c:v>34182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34335</c:v>
                </c:pt>
                <c:pt idx="11">
                  <c:v>34366</c:v>
                </c:pt>
                <c:pt idx="12">
                  <c:v>34394</c:v>
                </c:pt>
                <c:pt idx="13">
                  <c:v>34425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34608</c:v>
                </c:pt>
                <c:pt idx="20">
                  <c:v>34639</c:v>
                </c:pt>
                <c:pt idx="21">
                  <c:v>34669</c:v>
                </c:pt>
                <c:pt idx="22">
                  <c:v>34700</c:v>
                </c:pt>
                <c:pt idx="23">
                  <c:v>34731</c:v>
                </c:pt>
                <c:pt idx="24">
                  <c:v>34759</c:v>
                </c:pt>
                <c:pt idx="25">
                  <c:v>34790</c:v>
                </c:pt>
                <c:pt idx="26">
                  <c:v>34820</c:v>
                </c:pt>
                <c:pt idx="27">
                  <c:v>34851</c:v>
                </c:pt>
                <c:pt idx="28">
                  <c:v>34881</c:v>
                </c:pt>
                <c:pt idx="29">
                  <c:v>34912</c:v>
                </c:pt>
                <c:pt idx="30">
                  <c:v>34943</c:v>
                </c:pt>
                <c:pt idx="31">
                  <c:v>34973</c:v>
                </c:pt>
                <c:pt idx="32">
                  <c:v>35004</c:v>
                </c:pt>
                <c:pt idx="33">
                  <c:v>35034</c:v>
                </c:pt>
                <c:pt idx="34">
                  <c:v>35065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35217</c:v>
                </c:pt>
                <c:pt idx="40">
                  <c:v>35247</c:v>
                </c:pt>
                <c:pt idx="41">
                  <c:v>35278</c:v>
                </c:pt>
                <c:pt idx="42">
                  <c:v>35309</c:v>
                </c:pt>
                <c:pt idx="43">
                  <c:v>35339</c:v>
                </c:pt>
                <c:pt idx="44">
                  <c:v>35370</c:v>
                </c:pt>
                <c:pt idx="45">
                  <c:v>35400</c:v>
                </c:pt>
                <c:pt idx="46">
                  <c:v>35431</c:v>
                </c:pt>
                <c:pt idx="47">
                  <c:v>35462</c:v>
                </c:pt>
                <c:pt idx="48">
                  <c:v>35490</c:v>
                </c:pt>
                <c:pt idx="49">
                  <c:v>35521</c:v>
                </c:pt>
                <c:pt idx="50">
                  <c:v>35551</c:v>
                </c:pt>
                <c:pt idx="51">
                  <c:v>35582</c:v>
                </c:pt>
                <c:pt idx="52">
                  <c:v>35612</c:v>
                </c:pt>
                <c:pt idx="53">
                  <c:v>35643</c:v>
                </c:pt>
                <c:pt idx="54">
                  <c:v>35674</c:v>
                </c:pt>
                <c:pt idx="55">
                  <c:v>35704</c:v>
                </c:pt>
                <c:pt idx="56">
                  <c:v>35735</c:v>
                </c:pt>
                <c:pt idx="57">
                  <c:v>35765</c:v>
                </c:pt>
                <c:pt idx="58">
                  <c:v>35796</c:v>
                </c:pt>
                <c:pt idx="59">
                  <c:v>35827</c:v>
                </c:pt>
                <c:pt idx="60">
                  <c:v>35855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36008</c:v>
                </c:pt>
                <c:pt idx="66">
                  <c:v>36039</c:v>
                </c:pt>
                <c:pt idx="67">
                  <c:v>36069</c:v>
                </c:pt>
                <c:pt idx="68">
                  <c:v>36100</c:v>
                </c:pt>
                <c:pt idx="69">
                  <c:v>36130</c:v>
                </c:pt>
                <c:pt idx="70">
                  <c:v>36161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36281</c:v>
                </c:pt>
                <c:pt idx="75">
                  <c:v>36312</c:v>
                </c:pt>
                <c:pt idx="76">
                  <c:v>36342</c:v>
                </c:pt>
                <c:pt idx="77">
                  <c:v>36373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36526</c:v>
                </c:pt>
                <c:pt idx="83">
                  <c:v>36557</c:v>
                </c:pt>
                <c:pt idx="84">
                  <c:v>36586</c:v>
                </c:pt>
                <c:pt idx="85">
                  <c:v>36617</c:v>
                </c:pt>
                <c:pt idx="86">
                  <c:v>36647</c:v>
                </c:pt>
                <c:pt idx="87">
                  <c:v>36678</c:v>
                </c:pt>
                <c:pt idx="88">
                  <c:v>36708</c:v>
                </c:pt>
                <c:pt idx="89">
                  <c:v>36739</c:v>
                </c:pt>
                <c:pt idx="90">
                  <c:v>36770</c:v>
                </c:pt>
                <c:pt idx="91">
                  <c:v>36800</c:v>
                </c:pt>
                <c:pt idx="92">
                  <c:v>36831</c:v>
                </c:pt>
                <c:pt idx="93">
                  <c:v>36861</c:v>
                </c:pt>
                <c:pt idx="94">
                  <c:v>36892</c:v>
                </c:pt>
                <c:pt idx="95">
                  <c:v>36923</c:v>
                </c:pt>
                <c:pt idx="96">
                  <c:v>36951</c:v>
                </c:pt>
                <c:pt idx="97">
                  <c:v>36982</c:v>
                </c:pt>
                <c:pt idx="98">
                  <c:v>37012</c:v>
                </c:pt>
                <c:pt idx="99">
                  <c:v>37043</c:v>
                </c:pt>
                <c:pt idx="100">
                  <c:v>37073</c:v>
                </c:pt>
                <c:pt idx="101">
                  <c:v>37104</c:v>
                </c:pt>
                <c:pt idx="102">
                  <c:v>37135</c:v>
                </c:pt>
                <c:pt idx="103">
                  <c:v>37165</c:v>
                </c:pt>
                <c:pt idx="104">
                  <c:v>37196</c:v>
                </c:pt>
                <c:pt idx="105">
                  <c:v>37226</c:v>
                </c:pt>
                <c:pt idx="106">
                  <c:v>37257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37408</c:v>
                </c:pt>
                <c:pt idx="112">
                  <c:v>37438</c:v>
                </c:pt>
                <c:pt idx="113">
                  <c:v>37469</c:v>
                </c:pt>
                <c:pt idx="114">
                  <c:v>37500</c:v>
                </c:pt>
                <c:pt idx="115">
                  <c:v>37530</c:v>
                </c:pt>
                <c:pt idx="116">
                  <c:v>37561</c:v>
                </c:pt>
                <c:pt idx="117">
                  <c:v>37591</c:v>
                </c:pt>
                <c:pt idx="118">
                  <c:v>37622</c:v>
                </c:pt>
                <c:pt idx="119">
                  <c:v>37653</c:v>
                </c:pt>
                <c:pt idx="120">
                  <c:v>37681</c:v>
                </c:pt>
                <c:pt idx="121">
                  <c:v>37712</c:v>
                </c:pt>
                <c:pt idx="122">
                  <c:v>37742</c:v>
                </c:pt>
                <c:pt idx="123">
                  <c:v>37773</c:v>
                </c:pt>
                <c:pt idx="124">
                  <c:v>37803</c:v>
                </c:pt>
                <c:pt idx="125">
                  <c:v>37834</c:v>
                </c:pt>
                <c:pt idx="126">
                  <c:v>37865</c:v>
                </c:pt>
                <c:pt idx="127">
                  <c:v>37895</c:v>
                </c:pt>
                <c:pt idx="128">
                  <c:v>37926</c:v>
                </c:pt>
                <c:pt idx="129">
                  <c:v>37956</c:v>
                </c:pt>
                <c:pt idx="130">
                  <c:v>37987</c:v>
                </c:pt>
                <c:pt idx="131">
                  <c:v>38018</c:v>
                </c:pt>
                <c:pt idx="132">
                  <c:v>38047</c:v>
                </c:pt>
                <c:pt idx="133">
                  <c:v>38078</c:v>
                </c:pt>
                <c:pt idx="134">
                  <c:v>38108</c:v>
                </c:pt>
                <c:pt idx="135">
                  <c:v>38139</c:v>
                </c:pt>
                <c:pt idx="136">
                  <c:v>38169</c:v>
                </c:pt>
                <c:pt idx="137">
                  <c:v>38200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38353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38503</c:v>
                </c:pt>
                <c:pt idx="147">
                  <c:v>38533</c:v>
                </c:pt>
                <c:pt idx="148">
                  <c:v>38564</c:v>
                </c:pt>
                <c:pt idx="149">
                  <c:v>38595</c:v>
                </c:pt>
                <c:pt idx="150">
                  <c:v>38625</c:v>
                </c:pt>
                <c:pt idx="151">
                  <c:v>38656</c:v>
                </c:pt>
                <c:pt idx="152">
                  <c:v>38686</c:v>
                </c:pt>
                <c:pt idx="153">
                  <c:v>38717</c:v>
                </c:pt>
                <c:pt idx="154">
                  <c:v>38718</c:v>
                </c:pt>
                <c:pt idx="155">
                  <c:v>38749</c:v>
                </c:pt>
                <c:pt idx="156">
                  <c:v>38777</c:v>
                </c:pt>
                <c:pt idx="157">
                  <c:v>38808</c:v>
                </c:pt>
                <c:pt idx="158">
                  <c:v>38838</c:v>
                </c:pt>
                <c:pt idx="159">
                  <c:v>38869</c:v>
                </c:pt>
                <c:pt idx="160">
                  <c:v>38899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39023</c:v>
                </c:pt>
                <c:pt idx="165">
                  <c:v>39054</c:v>
                </c:pt>
                <c:pt idx="166">
                  <c:v>39083</c:v>
                </c:pt>
                <c:pt idx="167">
                  <c:v>39114</c:v>
                </c:pt>
                <c:pt idx="168">
                  <c:v>39142</c:v>
                </c:pt>
                <c:pt idx="169">
                  <c:v>39173</c:v>
                </c:pt>
                <c:pt idx="170">
                  <c:v>39203</c:v>
                </c:pt>
                <c:pt idx="171">
                  <c:v>39234</c:v>
                </c:pt>
                <c:pt idx="172">
                  <c:v>39264</c:v>
                </c:pt>
                <c:pt idx="173">
                  <c:v>39295</c:v>
                </c:pt>
                <c:pt idx="174">
                  <c:v>39326</c:v>
                </c:pt>
                <c:pt idx="175">
                  <c:v>39356</c:v>
                </c:pt>
                <c:pt idx="176">
                  <c:v>39387</c:v>
                </c:pt>
                <c:pt idx="177">
                  <c:v>39417</c:v>
                </c:pt>
                <c:pt idx="178">
                  <c:v>39448</c:v>
                </c:pt>
                <c:pt idx="179">
                  <c:v>39479</c:v>
                </c:pt>
                <c:pt idx="180">
                  <c:v>39508</c:v>
                </c:pt>
                <c:pt idx="181">
                  <c:v>39539</c:v>
                </c:pt>
                <c:pt idx="182">
                  <c:v>39569</c:v>
                </c:pt>
                <c:pt idx="183">
                  <c:v>39600</c:v>
                </c:pt>
                <c:pt idx="184">
                  <c:v>39630</c:v>
                </c:pt>
                <c:pt idx="185">
                  <c:v>39661</c:v>
                </c:pt>
                <c:pt idx="186">
                  <c:v>39692</c:v>
                </c:pt>
                <c:pt idx="187">
                  <c:v>39722</c:v>
                </c:pt>
                <c:pt idx="188">
                  <c:v>39753</c:v>
                </c:pt>
                <c:pt idx="189">
                  <c:v>39783</c:v>
                </c:pt>
                <c:pt idx="190">
                  <c:v>39814</c:v>
                </c:pt>
                <c:pt idx="191">
                  <c:v>39845</c:v>
                </c:pt>
                <c:pt idx="192">
                  <c:v>39873</c:v>
                </c:pt>
                <c:pt idx="193">
                  <c:v>39904</c:v>
                </c:pt>
                <c:pt idx="194">
                  <c:v>39934</c:v>
                </c:pt>
                <c:pt idx="195">
                  <c:v>39965</c:v>
                </c:pt>
                <c:pt idx="196">
                  <c:v>39995</c:v>
                </c:pt>
                <c:pt idx="197">
                  <c:v>40026</c:v>
                </c:pt>
                <c:pt idx="198">
                  <c:v>40057</c:v>
                </c:pt>
                <c:pt idx="199">
                  <c:v>40087</c:v>
                </c:pt>
                <c:pt idx="200">
                  <c:v>40118</c:v>
                </c:pt>
                <c:pt idx="201">
                  <c:v>40148</c:v>
                </c:pt>
                <c:pt idx="202">
                  <c:v>40179</c:v>
                </c:pt>
                <c:pt idx="203">
                  <c:v>40210</c:v>
                </c:pt>
                <c:pt idx="204">
                  <c:v>40238</c:v>
                </c:pt>
                <c:pt idx="205">
                  <c:v>40269</c:v>
                </c:pt>
                <c:pt idx="206">
                  <c:v>40299</c:v>
                </c:pt>
                <c:pt idx="207">
                  <c:v>40330</c:v>
                </c:pt>
                <c:pt idx="208">
                  <c:v>40360</c:v>
                </c:pt>
                <c:pt idx="209">
                  <c:v>40391</c:v>
                </c:pt>
                <c:pt idx="210">
                  <c:v>40422</c:v>
                </c:pt>
                <c:pt idx="211">
                  <c:v>40452</c:v>
                </c:pt>
                <c:pt idx="212">
                  <c:v>40483</c:v>
                </c:pt>
                <c:pt idx="213">
                  <c:v>40513</c:v>
                </c:pt>
                <c:pt idx="214">
                  <c:v>40544</c:v>
                </c:pt>
                <c:pt idx="215">
                  <c:v>40575</c:v>
                </c:pt>
                <c:pt idx="216">
                  <c:v>40603</c:v>
                </c:pt>
                <c:pt idx="217">
                  <c:v>40634</c:v>
                </c:pt>
                <c:pt idx="218">
                  <c:v>40664</c:v>
                </c:pt>
                <c:pt idx="219">
                  <c:v>40695</c:v>
                </c:pt>
                <c:pt idx="220">
                  <c:v>40725</c:v>
                </c:pt>
                <c:pt idx="221">
                  <c:v>40756</c:v>
                </c:pt>
                <c:pt idx="222">
                  <c:v>40787</c:v>
                </c:pt>
                <c:pt idx="223">
                  <c:v>40817</c:v>
                </c:pt>
                <c:pt idx="224">
                  <c:v>40848</c:v>
                </c:pt>
                <c:pt idx="225">
                  <c:v>40878</c:v>
                </c:pt>
                <c:pt idx="226">
                  <c:v>40909</c:v>
                </c:pt>
                <c:pt idx="227">
                  <c:v>40940</c:v>
                </c:pt>
                <c:pt idx="228">
                  <c:v>40969</c:v>
                </c:pt>
                <c:pt idx="229">
                  <c:v>41000</c:v>
                </c:pt>
                <c:pt idx="230">
                  <c:v>41030</c:v>
                </c:pt>
                <c:pt idx="231">
                  <c:v>41061</c:v>
                </c:pt>
                <c:pt idx="232">
                  <c:v>41091</c:v>
                </c:pt>
                <c:pt idx="233">
                  <c:v>41122</c:v>
                </c:pt>
                <c:pt idx="234">
                  <c:v>41153</c:v>
                </c:pt>
                <c:pt idx="235">
                  <c:v>41183</c:v>
                </c:pt>
                <c:pt idx="236">
                  <c:v>41214</c:v>
                </c:pt>
                <c:pt idx="237">
                  <c:v>41244</c:v>
                </c:pt>
                <c:pt idx="238">
                  <c:v>41275</c:v>
                </c:pt>
                <c:pt idx="239">
                  <c:v>41306</c:v>
                </c:pt>
                <c:pt idx="240">
                  <c:v>41334</c:v>
                </c:pt>
                <c:pt idx="241">
                  <c:v>41365</c:v>
                </c:pt>
                <c:pt idx="242">
                  <c:v>41395</c:v>
                </c:pt>
                <c:pt idx="243">
                  <c:v>41426</c:v>
                </c:pt>
                <c:pt idx="244">
                  <c:v>41456</c:v>
                </c:pt>
                <c:pt idx="245">
                  <c:v>41487</c:v>
                </c:pt>
                <c:pt idx="246">
                  <c:v>41518</c:v>
                </c:pt>
                <c:pt idx="247">
                  <c:v>41548</c:v>
                </c:pt>
                <c:pt idx="248">
                  <c:v>41579</c:v>
                </c:pt>
                <c:pt idx="249">
                  <c:v>41609</c:v>
                </c:pt>
                <c:pt idx="250">
                  <c:v>41640</c:v>
                </c:pt>
                <c:pt idx="251">
                  <c:v>41671</c:v>
                </c:pt>
                <c:pt idx="252">
                  <c:v>41699</c:v>
                </c:pt>
                <c:pt idx="253">
                  <c:v>41730</c:v>
                </c:pt>
                <c:pt idx="254">
                  <c:v>41760</c:v>
                </c:pt>
                <c:pt idx="255">
                  <c:v>41791</c:v>
                </c:pt>
                <c:pt idx="256">
                  <c:v>41821</c:v>
                </c:pt>
                <c:pt idx="257">
                  <c:v>41852</c:v>
                </c:pt>
                <c:pt idx="258">
                  <c:v>41883</c:v>
                </c:pt>
                <c:pt idx="259">
                  <c:v>41913</c:v>
                </c:pt>
                <c:pt idx="260">
                  <c:v>41944</c:v>
                </c:pt>
                <c:pt idx="261">
                  <c:v>41974</c:v>
                </c:pt>
                <c:pt idx="262">
                  <c:v>42005</c:v>
                </c:pt>
                <c:pt idx="263">
                  <c:v>42036</c:v>
                </c:pt>
                <c:pt idx="264">
                  <c:v>42064</c:v>
                </c:pt>
                <c:pt idx="265">
                  <c:v>42095</c:v>
                </c:pt>
                <c:pt idx="266">
                  <c:v>42125</c:v>
                </c:pt>
                <c:pt idx="267">
                  <c:v>42156</c:v>
                </c:pt>
                <c:pt idx="268">
                  <c:v>42186</c:v>
                </c:pt>
                <c:pt idx="269">
                  <c:v>42217</c:v>
                </c:pt>
                <c:pt idx="270">
                  <c:v>42248</c:v>
                </c:pt>
                <c:pt idx="271">
                  <c:v>42278</c:v>
                </c:pt>
                <c:pt idx="272">
                  <c:v>42309</c:v>
                </c:pt>
                <c:pt idx="273">
                  <c:v>42339</c:v>
                </c:pt>
                <c:pt idx="274">
                  <c:v>42370</c:v>
                </c:pt>
                <c:pt idx="275">
                  <c:v>42401</c:v>
                </c:pt>
                <c:pt idx="276">
                  <c:v>42430</c:v>
                </c:pt>
                <c:pt idx="277">
                  <c:v>42461</c:v>
                </c:pt>
                <c:pt idx="278">
                  <c:v>42491</c:v>
                </c:pt>
                <c:pt idx="279">
                  <c:v>42522</c:v>
                </c:pt>
                <c:pt idx="280">
                  <c:v>42552</c:v>
                </c:pt>
                <c:pt idx="281">
                  <c:v>42583</c:v>
                </c:pt>
                <c:pt idx="282">
                  <c:v>42614</c:v>
                </c:pt>
                <c:pt idx="283">
                  <c:v>42644</c:v>
                </c:pt>
                <c:pt idx="284">
                  <c:v>42675</c:v>
                </c:pt>
                <c:pt idx="285">
                  <c:v>42705</c:v>
                </c:pt>
                <c:pt idx="286">
                  <c:v>42736</c:v>
                </c:pt>
                <c:pt idx="287">
                  <c:v>42767</c:v>
                </c:pt>
                <c:pt idx="288">
                  <c:v>42795</c:v>
                </c:pt>
                <c:pt idx="289">
                  <c:v>42826</c:v>
                </c:pt>
                <c:pt idx="290">
                  <c:v>42856</c:v>
                </c:pt>
                <c:pt idx="291">
                  <c:v>42887</c:v>
                </c:pt>
                <c:pt idx="292">
                  <c:v>42917</c:v>
                </c:pt>
                <c:pt idx="293">
                  <c:v>42948</c:v>
                </c:pt>
                <c:pt idx="294">
                  <c:v>42979</c:v>
                </c:pt>
                <c:pt idx="295">
                  <c:v>43009</c:v>
                </c:pt>
                <c:pt idx="296">
                  <c:v>43040</c:v>
                </c:pt>
                <c:pt idx="297">
                  <c:v>43070</c:v>
                </c:pt>
                <c:pt idx="298">
                  <c:v>43101</c:v>
                </c:pt>
                <c:pt idx="299">
                  <c:v>43132</c:v>
                </c:pt>
                <c:pt idx="300">
                  <c:v>43160</c:v>
                </c:pt>
                <c:pt idx="301">
                  <c:v>43191</c:v>
                </c:pt>
                <c:pt idx="302">
                  <c:v>43221</c:v>
                </c:pt>
                <c:pt idx="303">
                  <c:v>43252</c:v>
                </c:pt>
                <c:pt idx="304">
                  <c:v>43282</c:v>
                </c:pt>
                <c:pt idx="305">
                  <c:v>43313</c:v>
                </c:pt>
                <c:pt idx="306">
                  <c:v>43344</c:v>
                </c:pt>
                <c:pt idx="307">
                  <c:v>43374</c:v>
                </c:pt>
                <c:pt idx="308">
                  <c:v>43405</c:v>
                </c:pt>
                <c:pt idx="309">
                  <c:v>43435</c:v>
                </c:pt>
                <c:pt idx="310">
                  <c:v>43466</c:v>
                </c:pt>
                <c:pt idx="311">
                  <c:v>43497</c:v>
                </c:pt>
                <c:pt idx="312">
                  <c:v>43525</c:v>
                </c:pt>
                <c:pt idx="313">
                  <c:v>43556</c:v>
                </c:pt>
                <c:pt idx="314">
                  <c:v>43586</c:v>
                </c:pt>
                <c:pt idx="315">
                  <c:v>43617</c:v>
                </c:pt>
                <c:pt idx="316">
                  <c:v>43647</c:v>
                </c:pt>
                <c:pt idx="317">
                  <c:v>43678</c:v>
                </c:pt>
                <c:pt idx="318">
                  <c:v>43709</c:v>
                </c:pt>
                <c:pt idx="319">
                  <c:v>43739</c:v>
                </c:pt>
                <c:pt idx="320">
                  <c:v>43770</c:v>
                </c:pt>
                <c:pt idx="321">
                  <c:v>43800</c:v>
                </c:pt>
                <c:pt idx="322">
                  <c:v>43831</c:v>
                </c:pt>
              </c:numCache>
            </c:numRef>
          </c:cat>
          <c:val>
            <c:numRef>
              <c:f>Encadenamiento16!$Y$23:$Y$345</c:f>
              <c:numCache>
                <c:formatCode>0.00</c:formatCode>
                <c:ptCount val="323"/>
                <c:pt idx="0">
                  <c:v>9.9226366212236137</c:v>
                </c:pt>
                <c:pt idx="1">
                  <c:v>9.6110550455483441</c:v>
                </c:pt>
                <c:pt idx="2">
                  <c:v>10.68699259741096</c:v>
                </c:pt>
                <c:pt idx="3">
                  <c:v>10.587977527881421</c:v>
                </c:pt>
                <c:pt idx="4">
                  <c:v>10.762939124617832</c:v>
                </c:pt>
                <c:pt idx="5">
                  <c:v>11.130280209991028</c:v>
                </c:pt>
                <c:pt idx="6">
                  <c:v>10.755995647817718</c:v>
                </c:pt>
                <c:pt idx="7">
                  <c:v>10.441826834920986</c:v>
                </c:pt>
                <c:pt idx="8">
                  <c:v>10.039722086982216</c:v>
                </c:pt>
                <c:pt idx="9">
                  <c:v>9.8383243894176395</c:v>
                </c:pt>
                <c:pt idx="10">
                  <c:v>9.0195278031607202</c:v>
                </c:pt>
                <c:pt idx="11">
                  <c:v>8.6460446308818995</c:v>
                </c:pt>
                <c:pt idx="12">
                  <c:v>8.9239608329420452</c:v>
                </c:pt>
                <c:pt idx="13">
                  <c:v>8.7037344029528327</c:v>
                </c:pt>
                <c:pt idx="14">
                  <c:v>8.1564019197506781</c:v>
                </c:pt>
                <c:pt idx="15">
                  <c:v>7.9285458358223533</c:v>
                </c:pt>
                <c:pt idx="16">
                  <c:v>7.5373606462748821</c:v>
                </c:pt>
                <c:pt idx="17">
                  <c:v>7.1690748822412882</c:v>
                </c:pt>
                <c:pt idx="18">
                  <c:v>7.252789877117249</c:v>
                </c:pt>
                <c:pt idx="19">
                  <c:v>6.917750191032523</c:v>
                </c:pt>
                <c:pt idx="20">
                  <c:v>6.9338229573100874</c:v>
                </c:pt>
                <c:pt idx="21">
                  <c:v>7.3908107726144863</c:v>
                </c:pt>
                <c:pt idx="22">
                  <c:v>7.823188620666377</c:v>
                </c:pt>
                <c:pt idx="23">
                  <c:v>8.3136701237553581</c:v>
                </c:pt>
                <c:pt idx="24">
                  <c:v>8.7040860003483207</c:v>
                </c:pt>
                <c:pt idx="25">
                  <c:v>9.4382433173593849</c:v>
                </c:pt>
                <c:pt idx="26">
                  <c:v>10.013377192471284</c:v>
                </c:pt>
                <c:pt idx="27">
                  <c:v>9.9625678207255426</c:v>
                </c:pt>
                <c:pt idx="28">
                  <c:v>9.5770888887693459</c:v>
                </c:pt>
                <c:pt idx="29">
                  <c:v>9.3705237142943769</c:v>
                </c:pt>
                <c:pt idx="30">
                  <c:v>9.323867665834296</c:v>
                </c:pt>
                <c:pt idx="31">
                  <c:v>9.9049817395127313</c:v>
                </c:pt>
                <c:pt idx="32">
                  <c:v>9.8916875911123636</c:v>
                </c:pt>
                <c:pt idx="33">
                  <c:v>9.762349159884721</c:v>
                </c:pt>
                <c:pt idx="34">
                  <c:v>9.8599556784928808</c:v>
                </c:pt>
                <c:pt idx="35">
                  <c:v>11.637432548197324</c:v>
                </c:pt>
                <c:pt idx="36">
                  <c:v>11.776086941563223</c:v>
                </c:pt>
                <c:pt idx="37">
                  <c:v>10.82525141378049</c:v>
                </c:pt>
                <c:pt idx="38">
                  <c:v>9.7055917976704773</c:v>
                </c:pt>
                <c:pt idx="39">
                  <c:v>9.398711859390442</c:v>
                </c:pt>
                <c:pt idx="40">
                  <c:v>9.6538647405197349</c:v>
                </c:pt>
                <c:pt idx="41">
                  <c:v>9.2696166668831737</c:v>
                </c:pt>
                <c:pt idx="42">
                  <c:v>9.1135127095064217</c:v>
                </c:pt>
                <c:pt idx="43">
                  <c:v>8.2808535430450867</c:v>
                </c:pt>
                <c:pt idx="44">
                  <c:v>8.4335301864586718</c:v>
                </c:pt>
                <c:pt idx="45">
                  <c:v>8.2608558394922866</c:v>
                </c:pt>
                <c:pt idx="46">
                  <c:v>7.9811706271936016</c:v>
                </c:pt>
                <c:pt idx="47">
                  <c:v>5.7759249452104537</c:v>
                </c:pt>
                <c:pt idx="48">
                  <c:v>4.7932346043061846</c:v>
                </c:pt>
                <c:pt idx="49">
                  <c:v>4.6791534230202769</c:v>
                </c:pt>
                <c:pt idx="50">
                  <c:v>4.8427790587737274</c:v>
                </c:pt>
                <c:pt idx="51">
                  <c:v>4.7961953404951903</c:v>
                </c:pt>
                <c:pt idx="52">
                  <c:v>5.061063053053938</c:v>
                </c:pt>
                <c:pt idx="53">
                  <c:v>5.4316711208360458</c:v>
                </c:pt>
                <c:pt idx="54">
                  <c:v>5.4305937745857014</c:v>
                </c:pt>
                <c:pt idx="55">
                  <c:v>5.8644641039908301</c:v>
                </c:pt>
                <c:pt idx="56">
                  <c:v>5.5766142792411433</c:v>
                </c:pt>
                <c:pt idx="57">
                  <c:v>8.1739510393041179</c:v>
                </c:pt>
                <c:pt idx="58">
                  <c:v>8.6228838336536597</c:v>
                </c:pt>
                <c:pt idx="59">
                  <c:v>8.4084840574245039</c:v>
                </c:pt>
                <c:pt idx="60">
                  <c:v>8.621277635157643</c:v>
                </c:pt>
                <c:pt idx="61">
                  <c:v>8.8093614555169513</c:v>
                </c:pt>
                <c:pt idx="62">
                  <c:v>8.856465300945338</c:v>
                </c:pt>
                <c:pt idx="63">
                  <c:v>8.7867951876213208</c:v>
                </c:pt>
                <c:pt idx="64">
                  <c:v>8.2354128927715102</c:v>
                </c:pt>
                <c:pt idx="65">
                  <c:v>8.0249126357247356</c:v>
                </c:pt>
                <c:pt idx="66">
                  <c:v>8.024689391061079</c:v>
                </c:pt>
                <c:pt idx="67">
                  <c:v>8.1889423289813408</c:v>
                </c:pt>
                <c:pt idx="68">
                  <c:v>7.9892282258937524</c:v>
                </c:pt>
                <c:pt idx="69">
                  <c:v>5.3748092318073422</c:v>
                </c:pt>
                <c:pt idx="70">
                  <c:v>4.5275515830592745</c:v>
                </c:pt>
                <c:pt idx="71">
                  <c:v>4.4381824776906109</c:v>
                </c:pt>
                <c:pt idx="72">
                  <c:v>4.1111250655015645</c:v>
                </c:pt>
                <c:pt idx="73">
                  <c:v>3.9949710825522566</c:v>
                </c:pt>
                <c:pt idx="74">
                  <c:v>3.8274242440803574</c:v>
                </c:pt>
                <c:pt idx="75">
                  <c:v>4.249425719118638</c:v>
                </c:pt>
                <c:pt idx="76">
                  <c:v>4.2379914221905901</c:v>
                </c:pt>
                <c:pt idx="77">
                  <c:v>4.3945877877075272</c:v>
                </c:pt>
                <c:pt idx="78">
                  <c:v>4.9302466315591538</c:v>
                </c:pt>
                <c:pt idx="79">
                  <c:v>4.6088010390053942</c:v>
                </c:pt>
                <c:pt idx="80">
                  <c:v>4.8184009988702865</c:v>
                </c:pt>
                <c:pt idx="81">
                  <c:v>4.9708241922457823</c:v>
                </c:pt>
                <c:pt idx="82">
                  <c:v>5.3189738326512304</c:v>
                </c:pt>
                <c:pt idx="83">
                  <c:v>5.8427298597100616</c:v>
                </c:pt>
                <c:pt idx="84">
                  <c:v>6.3835168716915076</c:v>
                </c:pt>
                <c:pt idx="85">
                  <c:v>6.4728747564208655</c:v>
                </c:pt>
                <c:pt idx="86">
                  <c:v>6.3657165187689158</c:v>
                </c:pt>
                <c:pt idx="87">
                  <c:v>5.9370014647448173</c:v>
                </c:pt>
                <c:pt idx="88">
                  <c:v>6.0307222025076985</c:v>
                </c:pt>
                <c:pt idx="89">
                  <c:v>5.797526360147776</c:v>
                </c:pt>
                <c:pt idx="90">
                  <c:v>5.1445859730141708</c:v>
                </c:pt>
                <c:pt idx="91">
                  <c:v>5.1345695959178927</c:v>
                </c:pt>
                <c:pt idx="92">
                  <c:v>4.7183114398760324</c:v>
                </c:pt>
                <c:pt idx="93">
                  <c:v>4.0214573992113367</c:v>
                </c:pt>
                <c:pt idx="94">
                  <c:v>3.3690420396309206</c:v>
                </c:pt>
                <c:pt idx="95">
                  <c:v>2.6260086077203426</c:v>
                </c:pt>
                <c:pt idx="96">
                  <c:v>1.9467117046465088</c:v>
                </c:pt>
                <c:pt idx="97">
                  <c:v>1.7977254430034617</c:v>
                </c:pt>
                <c:pt idx="98">
                  <c:v>1.6836506846874877</c:v>
                </c:pt>
                <c:pt idx="99">
                  <c:v>1.5286979184080063</c:v>
                </c:pt>
                <c:pt idx="100">
                  <c:v>1.2187413152212612</c:v>
                </c:pt>
                <c:pt idx="101">
                  <c:v>1.1103946601847881</c:v>
                </c:pt>
                <c:pt idx="102">
                  <c:v>1.030591115491275</c:v>
                </c:pt>
                <c:pt idx="103">
                  <c:v>1.1664378492645788</c:v>
                </c:pt>
                <c:pt idx="104">
                  <c:v>1.2583132429423105</c:v>
                </c:pt>
                <c:pt idx="105">
                  <c:v>1.5213966763399145</c:v>
                </c:pt>
                <c:pt idx="106">
                  <c:v>1.3392837669243152</c:v>
                </c:pt>
                <c:pt idx="107">
                  <c:v>1.2267942779311203</c:v>
                </c:pt>
                <c:pt idx="108">
                  <c:v>1.6156003565418797</c:v>
                </c:pt>
                <c:pt idx="109">
                  <c:v>1.5004281536786235</c:v>
                </c:pt>
                <c:pt idx="110">
                  <c:v>1.6890566941612062</c:v>
                </c:pt>
                <c:pt idx="111">
                  <c:v>1.9541483737055332</c:v>
                </c:pt>
                <c:pt idx="112">
                  <c:v>2.0601521537961354</c:v>
                </c:pt>
                <c:pt idx="113">
                  <c:v>2.3267910983130524</c:v>
                </c:pt>
                <c:pt idx="114">
                  <c:v>2.4980337075897974</c:v>
                </c:pt>
                <c:pt idx="115">
                  <c:v>2.497195056100121</c:v>
                </c:pt>
                <c:pt idx="116">
                  <c:v>2.753096151198775</c:v>
                </c:pt>
                <c:pt idx="117">
                  <c:v>2.9416638769769188</c:v>
                </c:pt>
                <c:pt idx="118">
                  <c:v>3.2597096382990465</c:v>
                </c:pt>
                <c:pt idx="119">
                  <c:v>3.3874795556620096</c:v>
                </c:pt>
                <c:pt idx="120">
                  <c:v>3.4002367936597166</c:v>
                </c:pt>
                <c:pt idx="121">
                  <c:v>3.4220137816058926</c:v>
                </c:pt>
                <c:pt idx="122">
                  <c:v>3.2286632601465581</c:v>
                </c:pt>
                <c:pt idx="123">
                  <c:v>3.2330472316307479</c:v>
                </c:pt>
                <c:pt idx="124">
                  <c:v>3.3059539602668941</c:v>
                </c:pt>
                <c:pt idx="125">
                  <c:v>3.0724160572360382</c:v>
                </c:pt>
                <c:pt idx="126">
                  <c:v>2.9118604132665205</c:v>
                </c:pt>
                <c:pt idx="127">
                  <c:v>3.0315066222100007</c:v>
                </c:pt>
                <c:pt idx="128">
                  <c:v>2.9330819311047973</c:v>
                </c:pt>
                <c:pt idx="129">
                  <c:v>2.9630409557338089</c:v>
                </c:pt>
                <c:pt idx="130">
                  <c:v>3.1216521697508659</c:v>
                </c:pt>
                <c:pt idx="131">
                  <c:v>3.2155662490870762</c:v>
                </c:pt>
                <c:pt idx="132">
                  <c:v>3.0531872153535811</c:v>
                </c:pt>
                <c:pt idx="133">
                  <c:v>3.2753516841391717</c:v>
                </c:pt>
                <c:pt idx="134">
                  <c:v>3.3559376277455977</c:v>
                </c:pt>
                <c:pt idx="135">
                  <c:v>3.3095210622125393</c:v>
                </c:pt>
                <c:pt idx="136">
                  <c:v>3.3629173589443284</c:v>
                </c:pt>
                <c:pt idx="137">
                  <c:v>3.5451040957192648</c:v>
                </c:pt>
                <c:pt idx="138">
                  <c:v>3.481432257859185</c:v>
                </c:pt>
                <c:pt idx="139">
                  <c:v>3.4037136963815717</c:v>
                </c:pt>
                <c:pt idx="140">
                  <c:v>3.3119189389331116</c:v>
                </c:pt>
                <c:pt idx="141">
                  <c:v>3.7450819123744594</c:v>
                </c:pt>
                <c:pt idx="142">
                  <c:v>4.3957745098385237</c:v>
                </c:pt>
                <c:pt idx="143">
                  <c:v>4.6273943142108864</c:v>
                </c:pt>
                <c:pt idx="144">
                  <c:v>4.905372120456386</c:v>
                </c:pt>
                <c:pt idx="145">
                  <c:v>4.7739846278982867</c:v>
                </c:pt>
                <c:pt idx="146">
                  <c:v>4.950233803408322</c:v>
                </c:pt>
                <c:pt idx="147">
                  <c:v>5.4439678254983415</c:v>
                </c:pt>
                <c:pt idx="148">
                  <c:v>5.3517327405366188</c:v>
                </c:pt>
                <c:pt idx="149">
                  <c:v>5.1963075520624518</c:v>
                </c:pt>
                <c:pt idx="150">
                  <c:v>5.1916387857348418</c:v>
                </c:pt>
                <c:pt idx="151">
                  <c:v>4.9416791133908848</c:v>
                </c:pt>
                <c:pt idx="152">
                  <c:v>5.1852747707900493</c:v>
                </c:pt>
                <c:pt idx="153">
                  <c:v>4.9690493294731635</c:v>
                </c:pt>
                <c:pt idx="154">
                  <c:v>4.278280921297295</c:v>
                </c:pt>
                <c:pt idx="155">
                  <c:v>4.0960367191998692</c:v>
                </c:pt>
                <c:pt idx="156">
                  <c:v>3.8465985993475615</c:v>
                </c:pt>
                <c:pt idx="157">
                  <c:v>3.8492024710713779</c:v>
                </c:pt>
                <c:pt idx="158">
                  <c:v>3.9432653682937913</c:v>
                </c:pt>
                <c:pt idx="159">
                  <c:v>3.7677596319802498</c:v>
                </c:pt>
                <c:pt idx="160">
                  <c:v>4.0040860305957775</c:v>
                </c:pt>
                <c:pt idx="161">
                  <c:v>3.9839071597458253</c:v>
                </c:pt>
                <c:pt idx="162">
                  <c:v>3.9573015862901073</c:v>
                </c:pt>
                <c:pt idx="163">
                  <c:v>3.9191575525926114</c:v>
                </c:pt>
                <c:pt idx="164">
                  <c:v>3.8844857408835032</c:v>
                </c:pt>
                <c:pt idx="165">
                  <c:v>3.8393491391358836</c:v>
                </c:pt>
                <c:pt idx="166">
                  <c:v>3.8630141593126499</c:v>
                </c:pt>
                <c:pt idx="167">
                  <c:v>4.1655489323028867</c:v>
                </c:pt>
                <c:pt idx="168">
                  <c:v>4.5561823435402715</c:v>
                </c:pt>
                <c:pt idx="169">
                  <c:v>4.6156507282320565</c:v>
                </c:pt>
                <c:pt idx="170">
                  <c:v>4.2506356351683099</c:v>
                </c:pt>
                <c:pt idx="171">
                  <c:v>4.2787461794363875</c:v>
                </c:pt>
                <c:pt idx="172">
                  <c:v>4.9420233677676233</c:v>
                </c:pt>
                <c:pt idx="173">
                  <c:v>5.2788439775285685</c:v>
                </c:pt>
                <c:pt idx="174">
                  <c:v>5.5806424824429985</c:v>
                </c:pt>
                <c:pt idx="175">
                  <c:v>5.9505101875032214</c:v>
                </c:pt>
                <c:pt idx="176">
                  <c:v>6.0953331879830426</c:v>
                </c:pt>
                <c:pt idx="177">
                  <c:v>5.9605041083634518</c:v>
                </c:pt>
                <c:pt idx="178">
                  <c:v>6.0699049504470581</c:v>
                </c:pt>
                <c:pt idx="179">
                  <c:v>6.3677584482364153</c:v>
                </c:pt>
                <c:pt idx="180">
                  <c:v>6.6700195002005858</c:v>
                </c:pt>
                <c:pt idx="181">
                  <c:v>7.180179920801999</c:v>
                </c:pt>
                <c:pt idx="182">
                  <c:v>7.6354913209897619</c:v>
                </c:pt>
                <c:pt idx="183">
                  <c:v>7.8981389025490678</c:v>
                </c:pt>
                <c:pt idx="184">
                  <c:v>7.3789696740744981</c:v>
                </c:pt>
                <c:pt idx="185">
                  <c:v>7.3954760244023259</c:v>
                </c:pt>
                <c:pt idx="186">
                  <c:v>7.4184841346483621</c:v>
                </c:pt>
                <c:pt idx="187">
                  <c:v>7.3627884046870822</c:v>
                </c:pt>
                <c:pt idx="188">
                  <c:v>7.2761814494296866</c:v>
                </c:pt>
                <c:pt idx="189">
                  <c:v>6.9864497798594378</c:v>
                </c:pt>
                <c:pt idx="190">
                  <c:v>6.5383329235024545</c:v>
                </c:pt>
                <c:pt idx="191">
                  <c:v>5.8272191467222285</c:v>
                </c:pt>
                <c:pt idx="192">
                  <c:v>4.9417620439850651</c:v>
                </c:pt>
                <c:pt idx="193">
                  <c:v>4.1579398444559823</c:v>
                </c:pt>
                <c:pt idx="194">
                  <c:v>3.6272871824402753</c:v>
                </c:pt>
                <c:pt idx="195">
                  <c:v>2.777410588412732</c:v>
                </c:pt>
                <c:pt idx="196">
                  <c:v>2.3094578137996535</c:v>
                </c:pt>
                <c:pt idx="197">
                  <c:v>1.8740594734332983</c:v>
                </c:pt>
                <c:pt idx="198">
                  <c:v>1.4895276985495198</c:v>
                </c:pt>
                <c:pt idx="199">
                  <c:v>1.3263062361957179</c:v>
                </c:pt>
                <c:pt idx="200">
                  <c:v>1.1517778704147053</c:v>
                </c:pt>
                <c:pt idx="201">
                  <c:v>1.1264330716500015</c:v>
                </c:pt>
                <c:pt idx="202">
                  <c:v>1.1474143057756958</c:v>
                </c:pt>
                <c:pt idx="203">
                  <c:v>1.1018571091656049</c:v>
                </c:pt>
                <c:pt idx="204">
                  <c:v>1.1815368064966636</c:v>
                </c:pt>
                <c:pt idx="205">
                  <c:v>1.3630331930693518</c:v>
                </c:pt>
                <c:pt idx="206">
                  <c:v>1.626362759659028</c:v>
                </c:pt>
                <c:pt idx="207">
                  <c:v>1.8580552559609553</c:v>
                </c:pt>
                <c:pt idx="208">
                  <c:v>2.1939898824109516</c:v>
                </c:pt>
                <c:pt idx="209">
                  <c:v>2.618083208726163</c:v>
                </c:pt>
                <c:pt idx="210">
                  <c:v>3.1502919877973823</c:v>
                </c:pt>
                <c:pt idx="211">
                  <c:v>3.6916337685011347</c:v>
                </c:pt>
                <c:pt idx="212">
                  <c:v>4.0623247118521499</c:v>
                </c:pt>
                <c:pt idx="213">
                  <c:v>5.2455284216370801</c:v>
                </c:pt>
                <c:pt idx="214">
                  <c:v>6.1284803606091787</c:v>
                </c:pt>
                <c:pt idx="215">
                  <c:v>7.4169959701576804</c:v>
                </c:pt>
                <c:pt idx="216">
                  <c:v>8.3943311628553179</c:v>
                </c:pt>
                <c:pt idx="217">
                  <c:v>8.6935597376805891</c:v>
                </c:pt>
                <c:pt idx="218">
                  <c:v>8.6907588683808221</c:v>
                </c:pt>
                <c:pt idx="219">
                  <c:v>8.8183886497784414</c:v>
                </c:pt>
                <c:pt idx="220">
                  <c:v>8.9603822740175527</c:v>
                </c:pt>
                <c:pt idx="221">
                  <c:v>8.9513344060235376</c:v>
                </c:pt>
                <c:pt idx="222">
                  <c:v>8.7158981507420972</c:v>
                </c:pt>
                <c:pt idx="223">
                  <c:v>8.3387615973421916</c:v>
                </c:pt>
                <c:pt idx="224">
                  <c:v>8.1974836108172582</c:v>
                </c:pt>
                <c:pt idx="225">
                  <c:v>7.4329505489111209</c:v>
                </c:pt>
                <c:pt idx="226">
                  <c:v>6.9638458005382597</c:v>
                </c:pt>
                <c:pt idx="227">
                  <c:v>6.1362919184462461</c:v>
                </c:pt>
                <c:pt idx="228">
                  <c:v>5.3152060074965091</c:v>
                </c:pt>
                <c:pt idx="229">
                  <c:v>5.1332339391066961</c:v>
                </c:pt>
                <c:pt idx="230">
                  <c:v>5.0975972692714251</c:v>
                </c:pt>
                <c:pt idx="231">
                  <c:v>5.2732045891858643</c:v>
                </c:pt>
                <c:pt idx="232">
                  <c:v>5.0011615834599343</c:v>
                </c:pt>
                <c:pt idx="233">
                  <c:v>4.639942110236861</c:v>
                </c:pt>
                <c:pt idx="234">
                  <c:v>4.8001174552418036</c:v>
                </c:pt>
                <c:pt idx="235">
                  <c:v>4.9551517121018911</c:v>
                </c:pt>
                <c:pt idx="236">
                  <c:v>4.7356466308351326</c:v>
                </c:pt>
                <c:pt idx="237">
                  <c:v>4.4852654162142347</c:v>
                </c:pt>
                <c:pt idx="238">
                  <c:v>4.2818397742483194</c:v>
                </c:pt>
                <c:pt idx="239">
                  <c:v>4.1062185591955069</c:v>
                </c:pt>
                <c:pt idx="240">
                  <c:v>4.2873025532948468</c:v>
                </c:pt>
                <c:pt idx="241">
                  <c:v>4.4625690820729975</c:v>
                </c:pt>
                <c:pt idx="242">
                  <c:v>4.4742368206999839</c:v>
                </c:pt>
                <c:pt idx="243">
                  <c:v>4.3470570088294469</c:v>
                </c:pt>
                <c:pt idx="244">
                  <c:v>4.4361010407784063</c:v>
                </c:pt>
                <c:pt idx="245">
                  <c:v>4.3419791830073162</c:v>
                </c:pt>
                <c:pt idx="246">
                  <c:v>4.0524179245452814</c:v>
                </c:pt>
                <c:pt idx="247">
                  <c:v>3.8983068340690097</c:v>
                </c:pt>
                <c:pt idx="248">
                  <c:v>3.9095141960958979</c:v>
                </c:pt>
                <c:pt idx="249">
                  <c:v>4.1702314085304781</c:v>
                </c:pt>
                <c:pt idx="250">
                  <c:v>4.24649771032235</c:v>
                </c:pt>
                <c:pt idx="251">
                  <c:v>4.3719043591714186</c:v>
                </c:pt>
                <c:pt idx="252">
                  <c:v>4.3729619662249863</c:v>
                </c:pt>
                <c:pt idx="253">
                  <c:v>4.2310777886615742</c:v>
                </c:pt>
                <c:pt idx="254">
                  <c:v>4.2312941534806363</c:v>
                </c:pt>
                <c:pt idx="255">
                  <c:v>4.2964354490581673</c:v>
                </c:pt>
                <c:pt idx="256">
                  <c:v>4.2107932092188101</c:v>
                </c:pt>
                <c:pt idx="257">
                  <c:v>4.3352968741345759</c:v>
                </c:pt>
                <c:pt idx="258">
                  <c:v>4.4184330825950857</c:v>
                </c:pt>
                <c:pt idx="259">
                  <c:v>4.390253974811742</c:v>
                </c:pt>
                <c:pt idx="260">
                  <c:v>4.3007144921945457</c:v>
                </c:pt>
                <c:pt idx="261">
                  <c:v>4.2004504521168879</c:v>
                </c:pt>
                <c:pt idx="262">
                  <c:v>4.2155428429204385</c:v>
                </c:pt>
                <c:pt idx="263">
                  <c:v>4.1969686246360212</c:v>
                </c:pt>
                <c:pt idx="264">
                  <c:v>4.064444294154967</c:v>
                </c:pt>
                <c:pt idx="265">
                  <c:v>3.7860026870168872</c:v>
                </c:pt>
                <c:pt idx="266">
                  <c:v>3.7377215167571753</c:v>
                </c:pt>
                <c:pt idx="267">
                  <c:v>3.6041700089904483</c:v>
                </c:pt>
                <c:pt idx="268">
                  <c:v>3.5403981885497871</c:v>
                </c:pt>
                <c:pt idx="269">
                  <c:v>3.3974841589928695</c:v>
                </c:pt>
                <c:pt idx="270">
                  <c:v>3.312318341742615</c:v>
                </c:pt>
                <c:pt idx="271">
                  <c:v>3.1655453584676363</c:v>
                </c:pt>
                <c:pt idx="272">
                  <c:v>3.1873102182783275</c:v>
                </c:pt>
                <c:pt idx="273">
                  <c:v>3.0423893806885371</c:v>
                </c:pt>
                <c:pt idx="274">
                  <c:v>2.7106083860794605</c:v>
                </c:pt>
                <c:pt idx="275">
                  <c:v>2.4869125520058821</c:v>
                </c:pt>
                <c:pt idx="276">
                  <c:v>2.4996319735742234</c:v>
                </c:pt>
                <c:pt idx="277">
                  <c:v>2.4969938620112986</c:v>
                </c:pt>
                <c:pt idx="278">
                  <c:v>2.3964288179985194</c:v>
                </c:pt>
                <c:pt idx="279">
                  <c:v>2.0558325864377891</c:v>
                </c:pt>
                <c:pt idx="280">
                  <c:v>2.1045430978062996</c:v>
                </c:pt>
                <c:pt idx="281">
                  <c:v>2.3280960921931548</c:v>
                </c:pt>
                <c:pt idx="282">
                  <c:v>2.3922986548642</c:v>
                </c:pt>
                <c:pt idx="283">
                  <c:v>2.3613220021075687</c:v>
                </c:pt>
                <c:pt idx="284">
                  <c:v>2.3477642222012207</c:v>
                </c:pt>
                <c:pt idx="285">
                  <c:v>2.3975603640448817</c:v>
                </c:pt>
                <c:pt idx="286">
                  <c:v>2.5510739307636254</c:v>
                </c:pt>
                <c:pt idx="287">
                  <c:v>2.4306412636159958</c:v>
                </c:pt>
                <c:pt idx="288">
                  <c:v>2.2300349726385282</c:v>
                </c:pt>
                <c:pt idx="289">
                  <c:v>2.4726468897451892</c:v>
                </c:pt>
                <c:pt idx="290">
                  <c:v>2.7795282374312058</c:v>
                </c:pt>
                <c:pt idx="291">
                  <c:v>3.0303921098817521</c:v>
                </c:pt>
                <c:pt idx="292">
                  <c:v>3.015430345948189</c:v>
                </c:pt>
                <c:pt idx="293">
                  <c:v>2.8140079898823389</c:v>
                </c:pt>
                <c:pt idx="294">
                  <c:v>2.6287506947272554</c:v>
                </c:pt>
                <c:pt idx="295">
                  <c:v>2.8147150209363314</c:v>
                </c:pt>
                <c:pt idx="296">
                  <c:v>2.8706654488005134</c:v>
                </c:pt>
                <c:pt idx="297">
                  <c:v>2.8970539472197521</c:v>
                </c:pt>
                <c:pt idx="298">
                  <c:v>2.5727051776374799</c:v>
                </c:pt>
                <c:pt idx="299">
                  <c:v>2.6488330965628082</c:v>
                </c:pt>
                <c:pt idx="300">
                  <c:v>2.5967449041319979</c:v>
                </c:pt>
                <c:pt idx="301">
                  <c:v>2.3102674271034407</c:v>
                </c:pt>
                <c:pt idx="302">
                  <c:v>1.9581762033880401</c:v>
                </c:pt>
                <c:pt idx="303">
                  <c:v>1.8908009984061169</c:v>
                </c:pt>
                <c:pt idx="304">
                  <c:v>1.6954577608999433</c:v>
                </c:pt>
                <c:pt idx="305">
                  <c:v>1.6296579842750014</c:v>
                </c:pt>
                <c:pt idx="306">
                  <c:v>1.5983160728803791</c:v>
                </c:pt>
                <c:pt idx="307">
                  <c:v>1.3001619471229797</c:v>
                </c:pt>
                <c:pt idx="308">
                  <c:v>1.3031250429655139</c:v>
                </c:pt>
                <c:pt idx="309">
                  <c:v>0.9806677251253948</c:v>
                </c:pt>
                <c:pt idx="310">
                  <c:v>1.2459531706614735</c:v>
                </c:pt>
                <c:pt idx="311">
                  <c:v>0.9322397195866583</c:v>
                </c:pt>
                <c:pt idx="312">
                  <c:v>1.0534806379553729</c:v>
                </c:pt>
                <c:pt idx="313">
                  <c:v>1.0726637274841688</c:v>
                </c:pt>
                <c:pt idx="314">
                  <c:v>1.0032865762580667</c:v>
                </c:pt>
                <c:pt idx="315">
                  <c:v>1.0387143537903043</c:v>
                </c:pt>
                <c:pt idx="316">
                  <c:v>1.0257205590216256</c:v>
                </c:pt>
                <c:pt idx="317">
                  <c:v>0.92039964640591165</c:v>
                </c:pt>
                <c:pt idx="318">
                  <c:v>0.87690978566056232</c:v>
                </c:pt>
                <c:pt idx="319">
                  <c:v>0.94863038252376297</c:v>
                </c:pt>
                <c:pt idx="320">
                  <c:v>0.92661862644700665</c:v>
                </c:pt>
                <c:pt idx="321">
                  <c:v>0.84334069002769407</c:v>
                </c:pt>
                <c:pt idx="322">
                  <c:v>0.74487987341406159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68E-A1A7-F5037E1E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9200"/>
        <c:axId val="98580736"/>
      </c:lineChart>
      <c:dateAx>
        <c:axId val="98579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8580736"/>
        <c:crosses val="autoZero"/>
        <c:auto val="1"/>
        <c:lblOffset val="100"/>
        <c:baseTimeUnit val="days"/>
      </c:dateAx>
      <c:valAx>
        <c:axId val="985807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857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1172038799031891E-4"/>
          <c:y val="0.92665529283540327"/>
          <c:w val="0.99757117305283838"/>
          <c:h val="7.051265985663103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9770144802924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0"/>
              <c:layout>
                <c:manualLayout>
                  <c:x val="2.4074074074073939E-2"/>
                  <c:y val="2.919712504109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351-4AC4-944A-4A0CDC2BEE9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amplio'!$J$6:$J$56</c:f>
              <c:numCache>
                <c:formatCode>0.00</c:formatCode>
                <c:ptCount val="51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40992"/>
        <c:axId val="118280192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351-4AC4-944A-4A0CDC2BEE9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amplio'!$K$6:$K$56</c:f>
              <c:numCache>
                <c:formatCode>0.00</c:formatCode>
                <c:ptCount val="51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0"/>
              <c:layout>
                <c:manualLayout>
                  <c:x val="0"/>
                  <c:y val="-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351-4AC4-944A-4A0CDC2BEE9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amplio'!$L$6:$L$56</c:f>
              <c:numCache>
                <c:formatCode>0.00</c:formatCode>
                <c:ptCount val="51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ser>
          <c:idx val="3"/>
          <c:order val="3"/>
          <c:tx>
            <c:strRef>
              <c:f>'Graf ITI amplio'!$M$5</c:f>
              <c:strCache>
                <c:ptCount val="1"/>
                <c:pt idx="0">
                  <c:v>IPC-Subyacente2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0"/>
              <c:layout>
                <c:manualLayout>
                  <c:x val="0"/>
                  <c:y val="-1.9464750027396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351-4AC4-944A-4A0CDC2BEE9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amplio'!$M$6:$M$56</c:f>
              <c:numCache>
                <c:formatCode>0.00</c:formatCode>
                <c:ptCount val="51"/>
                <c:pt idx="0">
                  <c:v>2.3239615066489527</c:v>
                </c:pt>
                <c:pt idx="1">
                  <c:v>2.0622928440545918</c:v>
                </c:pt>
                <c:pt idx="2">
                  <c:v>1.9983274463957867</c:v>
                </c:pt>
                <c:pt idx="3">
                  <c:v>2.0533883751884474</c:v>
                </c:pt>
                <c:pt idx="4">
                  <c:v>2.0957036356925363</c:v>
                </c:pt>
                <c:pt idx="5">
                  <c:v>2.2115923925089431</c:v>
                </c:pt>
                <c:pt idx="6">
                  <c:v>2.2113443104342823</c:v>
                </c:pt>
                <c:pt idx="7">
                  <c:v>2.1126546861928386</c:v>
                </c:pt>
                <c:pt idx="8">
                  <c:v>1.9504351684117571</c:v>
                </c:pt>
                <c:pt idx="9">
                  <c:v>1.952050065743216</c:v>
                </c:pt>
                <c:pt idx="10">
                  <c:v>1.9533546429997717</c:v>
                </c:pt>
                <c:pt idx="11">
                  <c:v>2.1230684593716465</c:v>
                </c:pt>
                <c:pt idx="12">
                  <c:v>2.0742681206648239</c:v>
                </c:pt>
                <c:pt idx="13">
                  <c:v>2.3530934267684822</c:v>
                </c:pt>
                <c:pt idx="14">
                  <c:v>2.3362876060678772</c:v>
                </c:pt>
                <c:pt idx="15">
                  <c:v>2.2407347920117227</c:v>
                </c:pt>
                <c:pt idx="16">
                  <c:v>2.2062826590154794</c:v>
                </c:pt>
                <c:pt idx="17">
                  <c:v>2.1689791102184275</c:v>
                </c:pt>
                <c:pt idx="18">
                  <c:v>2.0804396980931728</c:v>
                </c:pt>
                <c:pt idx="19">
                  <c:v>2.0454071144387687</c:v>
                </c:pt>
                <c:pt idx="20">
                  <c:v>2.0194967521491858</c:v>
                </c:pt>
                <c:pt idx="21">
                  <c:v>1.9343215217981768</c:v>
                </c:pt>
                <c:pt idx="22">
                  <c:v>1.9269110940646206</c:v>
                </c:pt>
                <c:pt idx="23">
                  <c:v>1.7628459908422212</c:v>
                </c:pt>
                <c:pt idx="24">
                  <c:v>1.8162949320747135</c:v>
                </c:pt>
                <c:pt idx="25">
                  <c:v>1.4304665343108036</c:v>
                </c:pt>
                <c:pt idx="26">
                  <c:v>1.4840767204594929</c:v>
                </c:pt>
                <c:pt idx="27">
                  <c:v>1.5218947609609179</c:v>
                </c:pt>
                <c:pt idx="28">
                  <c:v>1.3825490387244344</c:v>
                </c:pt>
                <c:pt idx="29">
                  <c:v>1.4052408345992973</c:v>
                </c:pt>
                <c:pt idx="30">
                  <c:v>1.4226629720855533</c:v>
                </c:pt>
                <c:pt idx="31">
                  <c:v>1.3421079650351109</c:v>
                </c:pt>
                <c:pt idx="32">
                  <c:v>1.3372241188186917</c:v>
                </c:pt>
                <c:pt idx="33">
                  <c:v>1.4345961671657026</c:v>
                </c:pt>
                <c:pt idx="34">
                  <c:v>1.8425496042807188</c:v>
                </c:pt>
                <c:pt idx="35">
                  <c:v>1.2623489655685605</c:v>
                </c:pt>
                <c:pt idx="36">
                  <c:v>1.1735625168078911</c:v>
                </c:pt>
                <c:pt idx="37">
                  <c:v>1.1529978182236666</c:v>
                </c:pt>
                <c:pt idx="38">
                  <c:v>1.194965879205756</c:v>
                </c:pt>
                <c:pt idx="39">
                  <c:v>1.4208862747963513</c:v>
                </c:pt>
                <c:pt idx="40">
                  <c:v>1.5569944321712104</c:v>
                </c:pt>
                <c:pt idx="41">
                  <c:v>1.5319947321849936</c:v>
                </c:pt>
                <c:pt idx="42">
                  <c:v>1.5664385738379361</c:v>
                </c:pt>
                <c:pt idx="43">
                  <c:v>1.8876505619947137</c:v>
                </c:pt>
                <c:pt idx="44">
                  <c:v>1.5103527648328896</c:v>
                </c:pt>
                <c:pt idx="45">
                  <c:v>1.3341442862690567</c:v>
                </c:pt>
                <c:pt idx="46">
                  <c:v>0.69847917960874639</c:v>
                </c:pt>
                <c:pt idx="47">
                  <c:v>1.3217139611833462</c:v>
                </c:pt>
                <c:pt idx="48">
                  <c:v>1.4332453054301419</c:v>
                </c:pt>
                <c:pt idx="49">
                  <c:v>1.7201897855212867</c:v>
                </c:pt>
                <c:pt idx="50">
                  <c:v>1.7033649208000767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417-4412-A1EC-77BAFB09FAAD}"/>
            </c:ext>
          </c:extLst>
        </c:ser>
        <c:ser>
          <c:idx val="4"/>
          <c:order val="4"/>
          <c:tx>
            <c:strRef>
              <c:f>'Graf ITI amplio'!$N$5</c:f>
              <c:strCache>
                <c:ptCount val="1"/>
                <c:pt idx="0">
                  <c:v>IPC-Reponderado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351-4AC4-944A-4A0CDC2BEE9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amplio'!$N$6:$N$56</c:f>
              <c:numCache>
                <c:formatCode>0.00</c:formatCode>
                <c:ptCount val="51"/>
                <c:pt idx="0">
                  <c:v>2.151006113632703</c:v>
                </c:pt>
                <c:pt idx="1">
                  <c:v>2.0861777898838696</c:v>
                </c:pt>
                <c:pt idx="2">
                  <c:v>2.0557616530279876</c:v>
                </c:pt>
                <c:pt idx="3">
                  <c:v>2.1440563592166173</c:v>
                </c:pt>
                <c:pt idx="4">
                  <c:v>2.2771039370604429</c:v>
                </c:pt>
                <c:pt idx="5">
                  <c:v>2.4402965257783071</c:v>
                </c:pt>
                <c:pt idx="6">
                  <c:v>2.6984986059280569</c:v>
                </c:pt>
                <c:pt idx="7">
                  <c:v>2.5292075287552729</c:v>
                </c:pt>
                <c:pt idx="8">
                  <c:v>2.4060621069678545</c:v>
                </c:pt>
                <c:pt idx="9">
                  <c:v>2.5024847044599285</c:v>
                </c:pt>
                <c:pt idx="10">
                  <c:v>2.5157200450080852</c:v>
                </c:pt>
                <c:pt idx="11">
                  <c:v>2.6196276717797673</c:v>
                </c:pt>
                <c:pt idx="12">
                  <c:v>2.3937229379057401</c:v>
                </c:pt>
                <c:pt idx="13">
                  <c:v>2.570219999262302</c:v>
                </c:pt>
                <c:pt idx="14">
                  <c:v>2.49778833785399</c:v>
                </c:pt>
                <c:pt idx="15">
                  <c:v>2.3434583033887346</c:v>
                </c:pt>
                <c:pt idx="16">
                  <c:v>2.1276034285755863</c:v>
                </c:pt>
                <c:pt idx="17">
                  <c:v>2.1322082494353634</c:v>
                </c:pt>
                <c:pt idx="18">
                  <c:v>1.8072059622082248</c:v>
                </c:pt>
                <c:pt idx="19">
                  <c:v>1.7832689157596171</c:v>
                </c:pt>
                <c:pt idx="20">
                  <c:v>1.7030771163518921</c:v>
                </c:pt>
                <c:pt idx="21">
                  <c:v>1.511688491034624</c:v>
                </c:pt>
                <c:pt idx="22">
                  <c:v>1.4716746060361441</c:v>
                </c:pt>
                <c:pt idx="23">
                  <c:v>1.2012243177343507</c:v>
                </c:pt>
                <c:pt idx="24">
                  <c:v>1.3524267275090818</c:v>
                </c:pt>
                <c:pt idx="25">
                  <c:v>1.0303057405977478</c:v>
                </c:pt>
                <c:pt idx="26">
                  <c:v>1.1757978363782007</c:v>
                </c:pt>
                <c:pt idx="27">
                  <c:v>1.1616652238361835</c:v>
                </c:pt>
                <c:pt idx="28">
                  <c:v>1.1129672477766084</c:v>
                </c:pt>
                <c:pt idx="29">
                  <c:v>1.0468824491891571</c:v>
                </c:pt>
                <c:pt idx="30">
                  <c:v>1.0042704749303022</c:v>
                </c:pt>
                <c:pt idx="31">
                  <c:v>0.86738960976422419</c:v>
                </c:pt>
                <c:pt idx="32">
                  <c:v>0.84793256154835905</c:v>
                </c:pt>
                <c:pt idx="33">
                  <c:v>0.8871871710172563</c:v>
                </c:pt>
                <c:pt idx="34">
                  <c:v>0.98993275199703579</c:v>
                </c:pt>
                <c:pt idx="35">
                  <c:v>0.82908010898146145</c:v>
                </c:pt>
                <c:pt idx="36">
                  <c:v>0.77642050849791033</c:v>
                </c:pt>
                <c:pt idx="37">
                  <c:v>0.81708554583783677</c:v>
                </c:pt>
                <c:pt idx="38">
                  <c:v>0.71439061478384414</c:v>
                </c:pt>
                <c:pt idx="39">
                  <c:v>1.0319029676180813</c:v>
                </c:pt>
                <c:pt idx="40">
                  <c:v>1.2412587630394212</c:v>
                </c:pt>
                <c:pt idx="41">
                  <c:v>1.073235675465023</c:v>
                </c:pt>
                <c:pt idx="42">
                  <c:v>0.97507981493449858</c:v>
                </c:pt>
                <c:pt idx="43">
                  <c:v>1.0698896045393536</c:v>
                </c:pt>
                <c:pt idx="44">
                  <c:v>0.88948660552456982</c:v>
                </c:pt>
                <c:pt idx="45">
                  <c:v>0.72055397195336379</c:v>
                </c:pt>
                <c:pt idx="46">
                  <c:v>0.37862845614808904</c:v>
                </c:pt>
                <c:pt idx="47">
                  <c:v>0.53462571670515047</c:v>
                </c:pt>
                <c:pt idx="48">
                  <c:v>0.4448073200229441</c:v>
                </c:pt>
                <c:pt idx="49">
                  <c:v>0.48597252521325185</c:v>
                </c:pt>
                <c:pt idx="50">
                  <c:v>0.37226413808131298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417-4412-A1EC-77BAFB09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0992"/>
        <c:axId val="118280192"/>
      </c:lineChart>
      <c:dateAx>
        <c:axId val="116340992"/>
        <c:scaling>
          <c:orientation val="minMax"/>
          <c:min val="4352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18280192"/>
        <c:crosses val="autoZero"/>
        <c:auto val="1"/>
        <c:lblOffset val="100"/>
        <c:baseTimeUnit val="months"/>
        <c:majorUnit val="2"/>
        <c:majorTimeUnit val="months"/>
      </c:dateAx>
      <c:valAx>
        <c:axId val="118280192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634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1011230962900802"/>
          <c:h val="0.7357524799036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6"/>
              <c:layout>
                <c:manualLayout>
                  <c:x val="1.4692378328741965E-2"/>
                  <c:y val="-9.7323750136981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amplio'!$J$6:$J$52</c:f>
              <c:numCache>
                <c:formatCode>0.00</c:formatCode>
                <c:ptCount val="47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71264"/>
        <c:axId val="40985344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0"/>
                  <c:y val="2.91971250410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amplio'!$K$6:$K$52</c:f>
              <c:numCache>
                <c:formatCode>0.00</c:formatCode>
                <c:ptCount val="47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FC1-427E-971D-F898EBBF5534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amplio'!$L$6:$L$52</c:f>
              <c:numCache>
                <c:formatCode>0.00</c:formatCode>
                <c:ptCount val="47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C1-427E-971D-F898EBBF5534}"/>
            </c:ext>
          </c:extLst>
        </c:ser>
        <c:ser>
          <c:idx val="3"/>
          <c:order val="3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6"/>
              <c:layout>
                <c:manualLayout>
                  <c:x val="-1.3467857886169909E-16"/>
                  <c:y val="1.6220625022830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8B-4AA8-B36A-199B15AC540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amplio'!$I$6:$I$52</c:f>
              <c:numCache>
                <c:formatCode>mmm\-yy</c:formatCode>
                <c:ptCount val="4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</c:numCache>
            </c:numRef>
          </c:cat>
          <c:val>
            <c:numRef>
              <c:f>'Graf ITI amplio'!$O$6:$O$52</c:f>
              <c:numCache>
                <c:formatCode>0.00</c:formatCode>
                <c:ptCount val="47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FC1-427E-971D-F898EBBF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1264"/>
        <c:axId val="40985344"/>
      </c:lineChart>
      <c:dateAx>
        <c:axId val="40971264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0985344"/>
        <c:crosses val="autoZero"/>
        <c:auto val="1"/>
        <c:lblOffset val="100"/>
        <c:baseTimeUnit val="months"/>
        <c:majorUnit val="3"/>
        <c:majorTimeUnit val="months"/>
      </c:dateAx>
      <c:valAx>
        <c:axId val="4098534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9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93741878511861121"/>
          <c:w val="0.99797365454710008"/>
          <c:h val="5.9470175634884194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9770144802924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49"/>
              <c:layout>
                <c:manualLayout>
                  <c:x val="2.8612303290414746E-2"/>
                  <c:y val="4.701464413616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amplio'!$J$6:$J$55</c:f>
              <c:numCache>
                <c:formatCode>0.00</c:formatCode>
                <c:ptCount val="50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3648"/>
        <c:axId val="41085184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amplio'!$K$6:$K$55</c:f>
              <c:numCache>
                <c:formatCode>0.00</c:formatCode>
                <c:ptCount val="50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49"/>
              <c:layout>
                <c:manualLayout>
                  <c:x val="0"/>
                  <c:y val="-3.4477405699853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amplio'!$L$6:$L$55</c:f>
              <c:numCache>
                <c:formatCode>0.00</c:formatCode>
                <c:ptCount val="50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ser>
          <c:idx val="3"/>
          <c:order val="3"/>
          <c:tx>
            <c:strRef>
              <c:f>'Graf ITI amplio'!$M$5</c:f>
              <c:strCache>
                <c:ptCount val="1"/>
                <c:pt idx="0">
                  <c:v>IPC-Subyacente2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685-4E93-8B5B-5ED1C5A9AA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amplio'!$M$6:$M$55</c:f>
              <c:numCache>
                <c:formatCode>0.00</c:formatCode>
                <c:ptCount val="50"/>
                <c:pt idx="0">
                  <c:v>2.3239615066489527</c:v>
                </c:pt>
                <c:pt idx="1">
                  <c:v>2.0622928440545918</c:v>
                </c:pt>
                <c:pt idx="2">
                  <c:v>1.9983274463957867</c:v>
                </c:pt>
                <c:pt idx="3">
                  <c:v>2.0533883751884474</c:v>
                </c:pt>
                <c:pt idx="4">
                  <c:v>2.0957036356925363</c:v>
                </c:pt>
                <c:pt idx="5">
                  <c:v>2.2115923925089431</c:v>
                </c:pt>
                <c:pt idx="6">
                  <c:v>2.2113443104342823</c:v>
                </c:pt>
                <c:pt idx="7">
                  <c:v>2.1126546861928386</c:v>
                </c:pt>
                <c:pt idx="8">
                  <c:v>1.9504351684117571</c:v>
                </c:pt>
                <c:pt idx="9">
                  <c:v>1.952050065743216</c:v>
                </c:pt>
                <c:pt idx="10">
                  <c:v>1.9533546429997717</c:v>
                </c:pt>
                <c:pt idx="11">
                  <c:v>2.1230684593716465</c:v>
                </c:pt>
                <c:pt idx="12">
                  <c:v>2.0742681206648239</c:v>
                </c:pt>
                <c:pt idx="13">
                  <c:v>2.3530934267684822</c:v>
                </c:pt>
                <c:pt idx="14">
                  <c:v>2.3362876060678772</c:v>
                </c:pt>
                <c:pt idx="15">
                  <c:v>2.2407347920117227</c:v>
                </c:pt>
                <c:pt idx="16">
                  <c:v>2.2062826590154794</c:v>
                </c:pt>
                <c:pt idx="17">
                  <c:v>2.1689791102184275</c:v>
                </c:pt>
                <c:pt idx="18">
                  <c:v>2.0804396980931728</c:v>
                </c:pt>
                <c:pt idx="19">
                  <c:v>2.0454071144387687</c:v>
                </c:pt>
                <c:pt idx="20">
                  <c:v>2.0194967521491858</c:v>
                </c:pt>
                <c:pt idx="21">
                  <c:v>1.9343215217981768</c:v>
                </c:pt>
                <c:pt idx="22">
                  <c:v>1.9269110940646206</c:v>
                </c:pt>
                <c:pt idx="23">
                  <c:v>1.7628459908422212</c:v>
                </c:pt>
                <c:pt idx="24">
                  <c:v>1.8162949320747135</c:v>
                </c:pt>
                <c:pt idx="25">
                  <c:v>1.4304665343108036</c:v>
                </c:pt>
                <c:pt idx="26">
                  <c:v>1.4840767204594929</c:v>
                </c:pt>
                <c:pt idx="27">
                  <c:v>1.5218947609609179</c:v>
                </c:pt>
                <c:pt idx="28">
                  <c:v>1.3825490387244344</c:v>
                </c:pt>
                <c:pt idx="29">
                  <c:v>1.4052408345992973</c:v>
                </c:pt>
                <c:pt idx="30">
                  <c:v>1.4226629720855533</c:v>
                </c:pt>
                <c:pt idx="31">
                  <c:v>1.3421079650351109</c:v>
                </c:pt>
                <c:pt idx="32">
                  <c:v>1.3372241188186917</c:v>
                </c:pt>
                <c:pt idx="33">
                  <c:v>1.4345961671657026</c:v>
                </c:pt>
                <c:pt idx="34">
                  <c:v>1.8425496042807188</c:v>
                </c:pt>
                <c:pt idx="35">
                  <c:v>1.2623489655685605</c:v>
                </c:pt>
                <c:pt idx="36">
                  <c:v>1.1735625168078911</c:v>
                </c:pt>
                <c:pt idx="37">
                  <c:v>1.1529978182236666</c:v>
                </c:pt>
                <c:pt idx="38">
                  <c:v>1.194965879205756</c:v>
                </c:pt>
                <c:pt idx="39">
                  <c:v>1.4208862747963513</c:v>
                </c:pt>
                <c:pt idx="40">
                  <c:v>1.5569944321712104</c:v>
                </c:pt>
                <c:pt idx="41">
                  <c:v>1.5319947321849936</c:v>
                </c:pt>
                <c:pt idx="42">
                  <c:v>1.5664385738379361</c:v>
                </c:pt>
                <c:pt idx="43">
                  <c:v>1.8876505619947137</c:v>
                </c:pt>
                <c:pt idx="44">
                  <c:v>1.5103527648328896</c:v>
                </c:pt>
                <c:pt idx="45">
                  <c:v>1.3341442862690567</c:v>
                </c:pt>
                <c:pt idx="46">
                  <c:v>0.69847917960874639</c:v>
                </c:pt>
                <c:pt idx="47">
                  <c:v>1.3217139611833462</c:v>
                </c:pt>
                <c:pt idx="48">
                  <c:v>1.4332453054301419</c:v>
                </c:pt>
                <c:pt idx="49">
                  <c:v>1.7201897855212867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417-4412-A1EC-77BAFB09FAAD}"/>
            </c:ext>
          </c:extLst>
        </c:ser>
        <c:ser>
          <c:idx val="4"/>
          <c:order val="4"/>
          <c:tx>
            <c:strRef>
              <c:f>'Graf ITI amplio'!$N$5</c:f>
              <c:strCache>
                <c:ptCount val="1"/>
                <c:pt idx="0">
                  <c:v>IPC-Reponderado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417-4412-A1EC-77BAFB09FAA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amplio'!$N$6:$N$55</c:f>
              <c:numCache>
                <c:formatCode>0.00</c:formatCode>
                <c:ptCount val="50"/>
                <c:pt idx="0">
                  <c:v>2.151006113632703</c:v>
                </c:pt>
                <c:pt idx="1">
                  <c:v>2.0861777898838696</c:v>
                </c:pt>
                <c:pt idx="2">
                  <c:v>2.0557616530279876</c:v>
                </c:pt>
                <c:pt idx="3">
                  <c:v>2.1440563592166173</c:v>
                </c:pt>
                <c:pt idx="4">
                  <c:v>2.2771039370604429</c:v>
                </c:pt>
                <c:pt idx="5">
                  <c:v>2.4402965257783071</c:v>
                </c:pt>
                <c:pt idx="6">
                  <c:v>2.6984986059280569</c:v>
                </c:pt>
                <c:pt idx="7">
                  <c:v>2.5292075287552729</c:v>
                </c:pt>
                <c:pt idx="8">
                  <c:v>2.4060621069678545</c:v>
                </c:pt>
                <c:pt idx="9">
                  <c:v>2.5024847044599285</c:v>
                </c:pt>
                <c:pt idx="10">
                  <c:v>2.5157200450080852</c:v>
                </c:pt>
                <c:pt idx="11">
                  <c:v>2.6196276717797673</c:v>
                </c:pt>
                <c:pt idx="12">
                  <c:v>2.3937229379057401</c:v>
                </c:pt>
                <c:pt idx="13">
                  <c:v>2.570219999262302</c:v>
                </c:pt>
                <c:pt idx="14">
                  <c:v>2.49778833785399</c:v>
                </c:pt>
                <c:pt idx="15">
                  <c:v>2.3434583033887346</c:v>
                </c:pt>
                <c:pt idx="16">
                  <c:v>2.1276034285755863</c:v>
                </c:pt>
                <c:pt idx="17">
                  <c:v>2.1322082494353634</c:v>
                </c:pt>
                <c:pt idx="18">
                  <c:v>1.8072059622082248</c:v>
                </c:pt>
                <c:pt idx="19">
                  <c:v>1.7832689157596171</c:v>
                </c:pt>
                <c:pt idx="20">
                  <c:v>1.7030771163518921</c:v>
                </c:pt>
                <c:pt idx="21">
                  <c:v>1.511688491034624</c:v>
                </c:pt>
                <c:pt idx="22">
                  <c:v>1.4716746060361441</c:v>
                </c:pt>
                <c:pt idx="23">
                  <c:v>1.2012243177343507</c:v>
                </c:pt>
                <c:pt idx="24">
                  <c:v>1.3524267275090818</c:v>
                </c:pt>
                <c:pt idx="25">
                  <c:v>1.0303057405977478</c:v>
                </c:pt>
                <c:pt idx="26">
                  <c:v>1.1757978363782007</c:v>
                </c:pt>
                <c:pt idx="27">
                  <c:v>1.1616652238361835</c:v>
                </c:pt>
                <c:pt idx="28">
                  <c:v>1.1129672477766084</c:v>
                </c:pt>
                <c:pt idx="29">
                  <c:v>1.0468824491891571</c:v>
                </c:pt>
                <c:pt idx="30">
                  <c:v>1.0042704749303022</c:v>
                </c:pt>
                <c:pt idx="31">
                  <c:v>0.86738960976422419</c:v>
                </c:pt>
                <c:pt idx="32">
                  <c:v>0.84793256154835905</c:v>
                </c:pt>
                <c:pt idx="33">
                  <c:v>0.8871871710172563</c:v>
                </c:pt>
                <c:pt idx="34">
                  <c:v>0.98993275199703579</c:v>
                </c:pt>
                <c:pt idx="35">
                  <c:v>0.82908010898146145</c:v>
                </c:pt>
                <c:pt idx="36">
                  <c:v>0.77642050849791033</c:v>
                </c:pt>
                <c:pt idx="37">
                  <c:v>0.81708554583783677</c:v>
                </c:pt>
                <c:pt idx="38">
                  <c:v>0.71439061478384414</c:v>
                </c:pt>
                <c:pt idx="39">
                  <c:v>1.0319029676180813</c:v>
                </c:pt>
                <c:pt idx="40">
                  <c:v>1.2412587630394212</c:v>
                </c:pt>
                <c:pt idx="41">
                  <c:v>1.073235675465023</c:v>
                </c:pt>
                <c:pt idx="42">
                  <c:v>0.97507981493449858</c:v>
                </c:pt>
                <c:pt idx="43">
                  <c:v>1.0698896045393536</c:v>
                </c:pt>
                <c:pt idx="44">
                  <c:v>0.88948660552456982</c:v>
                </c:pt>
                <c:pt idx="45">
                  <c:v>0.72055397195336379</c:v>
                </c:pt>
                <c:pt idx="46">
                  <c:v>0.37862845614808904</c:v>
                </c:pt>
                <c:pt idx="47">
                  <c:v>0.53462571670515047</c:v>
                </c:pt>
                <c:pt idx="48">
                  <c:v>0.4448073200229441</c:v>
                </c:pt>
                <c:pt idx="49">
                  <c:v>0.48597252521325185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417-4412-A1EC-77BAFB09FAAD}"/>
            </c:ext>
          </c:extLst>
        </c:ser>
        <c:ser>
          <c:idx val="5"/>
          <c:order val="5"/>
          <c:tx>
            <c:strRef>
              <c:f>'Graf ITI amplio'!$O$5</c:f>
              <c:strCache>
                <c:ptCount val="1"/>
                <c:pt idx="0">
                  <c:v>IPC-Subyacente1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dLbl>
              <c:idx val="49"/>
              <c:layout>
                <c:manualLayout>
                  <c:x val="0"/>
                  <c:y val="1.9464750027396251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 algn="ctr">
                    <a:defRPr lang="es-BO" sz="14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5D2-42C4-91DB-BD7F1FC4F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s-BO"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'Graf ITI amplio'!$I$6:$I$55</c:f>
              <c:numCache>
                <c:formatCode>mmm\-yy</c:formatCode>
                <c:ptCount val="5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</c:numCache>
            </c:numRef>
          </c:cat>
          <c:val>
            <c:numRef>
              <c:f>'Graf ITI amplio'!$O$6:$O$55</c:f>
              <c:numCache>
                <c:formatCode>0.00</c:formatCode>
                <c:ptCount val="50"/>
                <c:pt idx="0">
                  <c:v>2.4982808543516866</c:v>
                </c:pt>
                <c:pt idx="1">
                  <c:v>2.1977035043592608</c:v>
                </c:pt>
                <c:pt idx="2">
                  <c:v>2.2739721712369265</c:v>
                </c:pt>
                <c:pt idx="3">
                  <c:v>2.0491036350511749</c:v>
                </c:pt>
                <c:pt idx="4">
                  <c:v>1.9047107112134976</c:v>
                </c:pt>
                <c:pt idx="5">
                  <c:v>1.8037828540861334</c:v>
                </c:pt>
                <c:pt idx="6">
                  <c:v>1.8011172462334857</c:v>
                </c:pt>
                <c:pt idx="7">
                  <c:v>1.7298025222958646</c:v>
                </c:pt>
                <c:pt idx="8">
                  <c:v>1.3573431870219421</c:v>
                </c:pt>
                <c:pt idx="9">
                  <c:v>1.2643166765828218</c:v>
                </c:pt>
                <c:pt idx="10">
                  <c:v>1.2760781446075731</c:v>
                </c:pt>
                <c:pt idx="11">
                  <c:v>1.3614461372227105</c:v>
                </c:pt>
                <c:pt idx="12">
                  <c:v>1.2771931131561054</c:v>
                </c:pt>
                <c:pt idx="13">
                  <c:v>1.5154308372079317</c:v>
                </c:pt>
                <c:pt idx="14">
                  <c:v>1.4551004529747669</c:v>
                </c:pt>
                <c:pt idx="15">
                  <c:v>1.5212910738010121</c:v>
                </c:pt>
                <c:pt idx="16">
                  <c:v>1.4830003027100025</c:v>
                </c:pt>
                <c:pt idx="17">
                  <c:v>1.4578227943907063</c:v>
                </c:pt>
                <c:pt idx="18">
                  <c:v>1.2171456625493127</c:v>
                </c:pt>
                <c:pt idx="19">
                  <c:v>1.021251558264602</c:v>
                </c:pt>
                <c:pt idx="20">
                  <c:v>1.0315473919317419</c:v>
                </c:pt>
                <c:pt idx="21">
                  <c:v>1.012289686828205</c:v>
                </c:pt>
                <c:pt idx="22">
                  <c:v>1.1230840926086616</c:v>
                </c:pt>
                <c:pt idx="23">
                  <c:v>1.0599296982888529</c:v>
                </c:pt>
                <c:pt idx="24">
                  <c:v>1.0049347371106743</c:v>
                </c:pt>
                <c:pt idx="25">
                  <c:v>0.60554307045679323</c:v>
                </c:pt>
                <c:pt idx="26">
                  <c:v>0.76511762006890027</c:v>
                </c:pt>
                <c:pt idx="27">
                  <c:v>0.90360939224503056</c:v>
                </c:pt>
                <c:pt idx="28">
                  <c:v>0.75915624388500635</c:v>
                </c:pt>
                <c:pt idx="29">
                  <c:v>0.88281023444214402</c:v>
                </c:pt>
                <c:pt idx="30">
                  <c:v>0.98333761827169575</c:v>
                </c:pt>
                <c:pt idx="31">
                  <c:v>1.2335451804717179</c:v>
                </c:pt>
                <c:pt idx="32">
                  <c:v>1.2225076752802488</c:v>
                </c:pt>
                <c:pt idx="33">
                  <c:v>1.3367964298488078</c:v>
                </c:pt>
                <c:pt idx="34">
                  <c:v>2.2019412245348313</c:v>
                </c:pt>
                <c:pt idx="35">
                  <c:v>0.85677066710010408</c:v>
                </c:pt>
                <c:pt idx="36">
                  <c:v>0.6817227012602789</c:v>
                </c:pt>
                <c:pt idx="37">
                  <c:v>0.5983808440349847</c:v>
                </c:pt>
                <c:pt idx="38">
                  <c:v>0.74544306327968268</c:v>
                </c:pt>
                <c:pt idx="39">
                  <c:v>1.2500534198216728</c:v>
                </c:pt>
                <c:pt idx="40">
                  <c:v>1.4481602710849861</c:v>
                </c:pt>
                <c:pt idx="41">
                  <c:v>1.2368580625449654</c:v>
                </c:pt>
                <c:pt idx="42">
                  <c:v>1.1925461570221119</c:v>
                </c:pt>
                <c:pt idx="43">
                  <c:v>1.2648200225236828</c:v>
                </c:pt>
                <c:pt idx="44">
                  <c:v>0.43412429373181904</c:v>
                </c:pt>
                <c:pt idx="45">
                  <c:v>0.17716552712050415</c:v>
                </c:pt>
                <c:pt idx="46">
                  <c:v>-1.0792568921843104</c:v>
                </c:pt>
                <c:pt idx="47">
                  <c:v>7.14671388047039E-2</c:v>
                </c:pt>
                <c:pt idx="48">
                  <c:v>0.3453040741217217</c:v>
                </c:pt>
                <c:pt idx="49">
                  <c:v>0.65172000600819402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D2-42C4-91DB-BD7F1FC4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3648"/>
        <c:axId val="41085184"/>
      </c:lineChart>
      <c:dateAx>
        <c:axId val="41083648"/>
        <c:scaling>
          <c:orientation val="minMax"/>
          <c:min val="42767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1085184"/>
        <c:crosses val="autoZero"/>
        <c:auto val="1"/>
        <c:lblOffset val="100"/>
        <c:baseTimeUnit val="months"/>
        <c:majorUnit val="2"/>
        <c:majorTimeUnit val="months"/>
      </c:dateAx>
      <c:valAx>
        <c:axId val="41085184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08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1141362031939E-2"/>
          <c:y val="3.6017961723922916E-2"/>
          <c:w val="0.90270487022455526"/>
          <c:h val="0.69770144802924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ITI amplio'!$J$5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0"/>
              <c:layout>
                <c:manualLayout>
                  <c:x val="2.4074074074073939E-2"/>
                  <c:y val="2.919712504109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175-4476-AEC5-00B8D1A22FC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amplio'!$J$6:$J$56</c:f>
              <c:numCache>
                <c:formatCode>0.00</c:formatCode>
                <c:ptCount val="51"/>
                <c:pt idx="0">
                  <c:v>3.6771456609262509</c:v>
                </c:pt>
                <c:pt idx="1">
                  <c:v>3.4639884909181351</c:v>
                </c:pt>
                <c:pt idx="2">
                  <c:v>3.3366812341879548</c:v>
                </c:pt>
                <c:pt idx="3">
                  <c:v>2.5094903472705044</c:v>
                </c:pt>
                <c:pt idx="4">
                  <c:v>1.2542774592144035</c:v>
                </c:pt>
                <c:pt idx="5">
                  <c:v>1.8379466269150102</c:v>
                </c:pt>
                <c:pt idx="6">
                  <c:v>2.5686867210186648</c:v>
                </c:pt>
                <c:pt idx="7">
                  <c:v>3.2488686984145865</c:v>
                </c:pt>
                <c:pt idx="8">
                  <c:v>3.6117819608342705</c:v>
                </c:pt>
                <c:pt idx="9">
                  <c:v>3.0118281211627629</c:v>
                </c:pt>
                <c:pt idx="10">
                  <c:v>2.665328167462655</c:v>
                </c:pt>
                <c:pt idx="11">
                  <c:v>2.7146683422835105</c:v>
                </c:pt>
                <c:pt idx="12">
                  <c:v>2.9280718035577413</c:v>
                </c:pt>
                <c:pt idx="13">
                  <c:v>2.870215547259436</c:v>
                </c:pt>
                <c:pt idx="14">
                  <c:v>2.7280740860542885</c:v>
                </c:pt>
                <c:pt idx="15">
                  <c:v>3.0091931753225554</c:v>
                </c:pt>
                <c:pt idx="16">
                  <c:v>3.1474123810745436</c:v>
                </c:pt>
                <c:pt idx="17">
                  <c:v>3.1714800131135812</c:v>
                </c:pt>
                <c:pt idx="18">
                  <c:v>2.4447808731858478</c:v>
                </c:pt>
                <c:pt idx="19">
                  <c:v>1.8160838649074362</c:v>
                </c:pt>
                <c:pt idx="20">
                  <c:v>0.91895033589535213</c:v>
                </c:pt>
                <c:pt idx="21">
                  <c:v>1.3137209603809152</c:v>
                </c:pt>
                <c:pt idx="22">
                  <c:v>1.4977979479357195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27296"/>
        <c:axId val="41149568"/>
      </c:barChart>
      <c:lineChart>
        <c:grouping val="standard"/>
        <c:varyColors val="0"/>
        <c:ser>
          <c:idx val="1"/>
          <c:order val="1"/>
          <c:tx>
            <c:strRef>
              <c:f>'Graf ITI amplio'!$K$5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175-4476-AEC5-00B8D1A22FC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amplio'!$K$6:$K$56</c:f>
              <c:numCache>
                <c:formatCode>0.00</c:formatCode>
                <c:ptCount val="51"/>
                <c:pt idx="0">
                  <c:v>2.3523001417860234</c:v>
                </c:pt>
                <c:pt idx="1">
                  <c:v>2.3564249495633405</c:v>
                </c:pt>
                <c:pt idx="2">
                  <c:v>2.2349858103032583</c:v>
                </c:pt>
                <c:pt idx="3">
                  <c:v>2.6002296472731112</c:v>
                </c:pt>
                <c:pt idx="4">
                  <c:v>2.9568757254503808</c:v>
                </c:pt>
                <c:pt idx="5">
                  <c:v>3.216923248621395</c:v>
                </c:pt>
                <c:pt idx="6">
                  <c:v>3.0465408246137526</c:v>
                </c:pt>
                <c:pt idx="7">
                  <c:v>2.8378737360228667</c:v>
                </c:pt>
                <c:pt idx="8">
                  <c:v>2.5954020359950647</c:v>
                </c:pt>
                <c:pt idx="9">
                  <c:v>2.7767135956376698</c:v>
                </c:pt>
                <c:pt idx="10">
                  <c:v>2.8157399395736027</c:v>
                </c:pt>
                <c:pt idx="11">
                  <c:v>2.8382031109476902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97-44C1-BA5D-E2ECF1C9E93E}"/>
            </c:ext>
          </c:extLst>
        </c:ser>
        <c:ser>
          <c:idx val="2"/>
          <c:order val="2"/>
          <c:tx>
            <c:strRef>
              <c:f>'Graf ITI amplio'!$L$5</c:f>
              <c:strCache>
                <c:ptCount val="1"/>
                <c:pt idx="0">
                  <c:v>IPC-Sin Alimentos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7-44C1-BA5D-E2ECF1C9E93E}"/>
                </c:ext>
              </c:extLst>
            </c:dLbl>
            <c:dLbl>
              <c:idx val="50"/>
              <c:layout>
                <c:manualLayout>
                  <c:x val="0"/>
                  <c:y val="-1.9464750027396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175-4476-AEC5-00B8D1A22FC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'Graf ITI amplio'!$I$6:$I$56</c:f>
              <c:numCache>
                <c:formatCode>mmm\-yy</c:formatCode>
                <c:ptCount val="5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</c:numCache>
            </c:numRef>
          </c:cat>
          <c:val>
            <c:numRef>
              <c:f>'Graf ITI amplio'!$L$6:$L$56</c:f>
              <c:numCache>
                <c:formatCode>0.00</c:formatCode>
                <c:ptCount val="51"/>
                <c:pt idx="0">
                  <c:v>2.749847719741183</c:v>
                </c:pt>
                <c:pt idx="1">
                  <c:v>2.5048575776686066</c:v>
                </c:pt>
                <c:pt idx="2">
                  <c:v>2.2250841349737538</c:v>
                </c:pt>
                <c:pt idx="3">
                  <c:v>2.3450641322172006</c:v>
                </c:pt>
                <c:pt idx="4">
                  <c:v>2.6021807494120086</c:v>
                </c:pt>
                <c:pt idx="5">
                  <c:v>2.8438609711420426</c:v>
                </c:pt>
                <c:pt idx="6">
                  <c:v>2.984319867282581</c:v>
                </c:pt>
                <c:pt idx="7">
                  <c:v>2.7901422437417445</c:v>
                </c:pt>
                <c:pt idx="8">
                  <c:v>2.6620993534594017</c:v>
                </c:pt>
                <c:pt idx="9">
                  <c:v>2.8527164462349264</c:v>
                </c:pt>
                <c:pt idx="10">
                  <c:v>2.9255909580273798</c:v>
                </c:pt>
                <c:pt idx="11">
                  <c:v>2.9559047834917695</c:v>
                </c:pt>
                <c:pt idx="12">
                  <c:v>2.6131107689673083</c:v>
                </c:pt>
                <c:pt idx="13">
                  <c:v>2.7467017307670982</c:v>
                </c:pt>
                <c:pt idx="14">
                  <c:v>2.668177680736683</c:v>
                </c:pt>
                <c:pt idx="15">
                  <c:v>2.4475710186002253</c:v>
                </c:pt>
                <c:pt idx="16">
                  <c:v>2.1811946660768466</c:v>
                </c:pt>
                <c:pt idx="17">
                  <c:v>2.1409163416617583</c:v>
                </c:pt>
                <c:pt idx="18">
                  <c:v>1.7662815513622254</c:v>
                </c:pt>
                <c:pt idx="19">
                  <c:v>1.7569134451654866</c:v>
                </c:pt>
                <c:pt idx="20">
                  <c:v>1.7632888578549277</c:v>
                </c:pt>
                <c:pt idx="21">
                  <c:v>1.4598211954839124</c:v>
                </c:pt>
                <c:pt idx="22">
                  <c:v>1.412167396719366</c:v>
                </c:pt>
                <c:pt idx="23">
                  <c:v>1.0296751968630335</c:v>
                </c:pt>
                <c:pt idx="24">
                  <c:v>1.3893723435200123</c:v>
                </c:pt>
                <c:pt idx="25">
                  <c:v>1.0691462317382827</c:v>
                </c:pt>
                <c:pt idx="26">
                  <c:v>1.2561477053436354</c:v>
                </c:pt>
                <c:pt idx="27">
                  <c:v>1.2283799310305987</c:v>
                </c:pt>
                <c:pt idx="28">
                  <c:v>1.1754006787030535</c:v>
                </c:pt>
                <c:pt idx="29">
                  <c:v>1.1763578237178995</c:v>
                </c:pt>
                <c:pt idx="30">
                  <c:v>1.126799240990306</c:v>
                </c:pt>
                <c:pt idx="31">
                  <c:v>1.0008507379646536</c:v>
                </c:pt>
                <c:pt idx="32">
                  <c:v>0.94143878982795304</c:v>
                </c:pt>
                <c:pt idx="33">
                  <c:v>0.95274457880298868</c:v>
                </c:pt>
                <c:pt idx="34">
                  <c:v>0.88281329219042082</c:v>
                </c:pt>
                <c:pt idx="35">
                  <c:v>0.86262529678375888</c:v>
                </c:pt>
                <c:pt idx="36">
                  <c:v>0.7324515471937687</c:v>
                </c:pt>
                <c:pt idx="37">
                  <c:v>0.78298156097826865</c:v>
                </c:pt>
                <c:pt idx="38">
                  <c:v>0.6635420966008887</c:v>
                </c:pt>
                <c:pt idx="39">
                  <c:v>1.0657583283588901</c:v>
                </c:pt>
                <c:pt idx="40">
                  <c:v>1.4243273572748238</c:v>
                </c:pt>
                <c:pt idx="41">
                  <c:v>1.6085202948517674</c:v>
                </c:pt>
                <c:pt idx="42">
                  <c:v>1.7736206503973229</c:v>
                </c:pt>
                <c:pt idx="43">
                  <c:v>1.9431428077863355</c:v>
                </c:pt>
                <c:pt idx="44">
                  <c:v>1.8997092077581934</c:v>
                </c:pt>
                <c:pt idx="45">
                  <c:v>1.6724971802248412</c:v>
                </c:pt>
                <c:pt idx="46">
                  <c:v>1.2806980493266895</c:v>
                </c:pt>
                <c:pt idx="47">
                  <c:v>1.2223749673446083</c:v>
                </c:pt>
                <c:pt idx="48">
                  <c:v>1.5080664266352573</c:v>
                </c:pt>
                <c:pt idx="49">
                  <c:v>1.7422649442992544</c:v>
                </c:pt>
                <c:pt idx="50">
                  <c:v>1.4425752470397235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97-44C1-BA5D-E2ECF1C9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7296"/>
        <c:axId val="41149568"/>
      </c:lineChart>
      <c:dateAx>
        <c:axId val="41127296"/>
        <c:scaling>
          <c:orientation val="minMax"/>
          <c:min val="43525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1149568"/>
        <c:crosses val="autoZero"/>
        <c:auto val="1"/>
        <c:lblOffset val="100"/>
        <c:baseTimeUnit val="months"/>
        <c:majorUnit val="2"/>
        <c:majorTimeUnit val="months"/>
      </c:dateAx>
      <c:valAx>
        <c:axId val="41149568"/>
        <c:scaling>
          <c:orientation val="minMax"/>
          <c:max val="3.5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12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263454528999256E-3"/>
          <c:y val="0.88226866004098847"/>
          <c:w val="0.99797360746573349"/>
          <c:h val="0.11773133995901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56677102109224E-2"/>
          <c:y val="3.6916166669153892E-2"/>
          <c:w val="0.89681039117098316"/>
          <c:h val="0.7158126758204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51"/>
              <c:layout>
                <c:manualLayout>
                  <c:x val="4.4176706827309238E-2"/>
                  <c:y val="3.3333385826854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5CD-4EB0-A856-788ACE0C535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Núcleo!$P$294:$P$345</c:f>
              <c:numCache>
                <c:formatCode>0.00</c:formatCode>
                <c:ptCount val="52"/>
                <c:pt idx="0">
                  <c:v>3.6771456609264508</c:v>
                </c:pt>
                <c:pt idx="1">
                  <c:v>3.4639884909177798</c:v>
                </c:pt>
                <c:pt idx="2">
                  <c:v>3.3366812341881324</c:v>
                </c:pt>
                <c:pt idx="3">
                  <c:v>2.5094903472703489</c:v>
                </c:pt>
                <c:pt idx="4">
                  <c:v>1.254277459214781</c:v>
                </c:pt>
                <c:pt idx="5">
                  <c:v>1.8379466269153211</c:v>
                </c:pt>
                <c:pt idx="6">
                  <c:v>2.5686867210190201</c:v>
                </c:pt>
                <c:pt idx="7">
                  <c:v>3.2488686984147197</c:v>
                </c:pt>
                <c:pt idx="8">
                  <c:v>3.61178196083487</c:v>
                </c:pt>
                <c:pt idx="9">
                  <c:v>3.0118281211622966</c:v>
                </c:pt>
                <c:pt idx="10">
                  <c:v>2.6653281674634099</c:v>
                </c:pt>
                <c:pt idx="11">
                  <c:v>2.7146683422834661</c:v>
                </c:pt>
                <c:pt idx="12">
                  <c:v>2.9280718035576525</c:v>
                </c:pt>
                <c:pt idx="13">
                  <c:v>2.8702155472596136</c:v>
                </c:pt>
                <c:pt idx="14">
                  <c:v>2.7280740860542441</c:v>
                </c:pt>
                <c:pt idx="15">
                  <c:v>3.0091931753226886</c:v>
                </c:pt>
                <c:pt idx="16">
                  <c:v>3.1474123810747212</c:v>
                </c:pt>
                <c:pt idx="17">
                  <c:v>3.171480013113448</c:v>
                </c:pt>
                <c:pt idx="18">
                  <c:v>2.4447808731858922</c:v>
                </c:pt>
                <c:pt idx="19">
                  <c:v>1.8160838649075917</c:v>
                </c:pt>
                <c:pt idx="20">
                  <c:v>0.91895033589528552</c:v>
                </c:pt>
                <c:pt idx="21">
                  <c:v>1.3137209603814481</c:v>
                </c:pt>
                <c:pt idx="22">
                  <c:v>1.4977979479355863</c:v>
                </c:pt>
                <c:pt idx="23">
                  <c:v>1.5070667893564815</c:v>
                </c:pt>
                <c:pt idx="24">
                  <c:v>1.4276473696340775</c:v>
                </c:pt>
                <c:pt idx="25">
                  <c:v>0.95086416464111867</c:v>
                </c:pt>
                <c:pt idx="26">
                  <c:v>1.0626937606167841</c:v>
                </c:pt>
                <c:pt idx="27">
                  <c:v>1.3486563181751565</c:v>
                </c:pt>
                <c:pt idx="28">
                  <c:v>1.6911347860138148</c:v>
                </c:pt>
                <c:pt idx="29">
                  <c:v>1.7297968619952586</c:v>
                </c:pt>
                <c:pt idx="30">
                  <c:v>1.9180861715430542</c:v>
                </c:pt>
                <c:pt idx="31">
                  <c:v>2.2533043243819773</c:v>
                </c:pt>
                <c:pt idx="32">
                  <c:v>2.2582003826873365</c:v>
                </c:pt>
                <c:pt idx="33">
                  <c:v>2.5376322129629925</c:v>
                </c:pt>
                <c:pt idx="34">
                  <c:v>3.4123305714344854</c:v>
                </c:pt>
                <c:pt idx="35">
                  <c:v>1.469044085953386</c:v>
                </c:pt>
                <c:pt idx="36">
                  <c:v>1.2099026742008689</c:v>
                </c:pt>
                <c:pt idx="37">
                  <c:v>1.3009696455146713</c:v>
                </c:pt>
                <c:pt idx="38">
                  <c:v>1.4353856194904813</c:v>
                </c:pt>
                <c:pt idx="39">
                  <c:v>1.7153232638589255</c:v>
                </c:pt>
                <c:pt idx="40">
                  <c:v>1.2292382336962504</c:v>
                </c:pt>
                <c:pt idx="41">
                  <c:v>1.4371195431718942</c:v>
                </c:pt>
                <c:pt idx="42">
                  <c:v>1.346136260981301</c:v>
                </c:pt>
                <c:pt idx="43">
                  <c:v>1.3884574958282991</c:v>
                </c:pt>
                <c:pt idx="44">
                  <c:v>0.45665132407948228</c:v>
                </c:pt>
                <c:pt idx="45">
                  <c:v>0.27570500878455473</c:v>
                </c:pt>
                <c:pt idx="46">
                  <c:v>-1.096149574376426</c:v>
                </c:pt>
                <c:pt idx="47">
                  <c:v>0.67047200829863929</c:v>
                </c:pt>
                <c:pt idx="48">
                  <c:v>1.1719462572227002</c:v>
                </c:pt>
                <c:pt idx="49">
                  <c:v>1.3993172464369374</c:v>
                </c:pt>
                <c:pt idx="50">
                  <c:v>1.1618423419469615</c:v>
                </c:pt>
                <c:pt idx="51">
                  <c:v>0.70547448306088612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C-4AE9-A84D-826E9E79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01760"/>
        <c:axId val="41703296"/>
      </c:barChart>
      <c:lineChart>
        <c:grouping val="standard"/>
        <c:varyColors val="0"/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CD-4EB0-A856-788ACE0C535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Núcleo!$Q$294:$Q$345</c:f>
              <c:numCache>
                <c:formatCode>0.00</c:formatCode>
                <c:ptCount val="52"/>
                <c:pt idx="0">
                  <c:v>2.3523001417860456</c:v>
                </c:pt>
                <c:pt idx="1">
                  <c:v>2.3564249495633627</c:v>
                </c:pt>
                <c:pt idx="2">
                  <c:v>2.2349858103032805</c:v>
                </c:pt>
                <c:pt idx="3">
                  <c:v>2.6002296472731334</c:v>
                </c:pt>
                <c:pt idx="4">
                  <c:v>2.9568757254503808</c:v>
                </c:pt>
                <c:pt idx="5">
                  <c:v>3.2169232486214172</c:v>
                </c:pt>
                <c:pt idx="6">
                  <c:v>3.0465408246137748</c:v>
                </c:pt>
                <c:pt idx="7">
                  <c:v>2.8378737360229112</c:v>
                </c:pt>
                <c:pt idx="8">
                  <c:v>2.5954020359950869</c:v>
                </c:pt>
                <c:pt idx="9">
                  <c:v>2.7767135956377142</c:v>
                </c:pt>
                <c:pt idx="10">
                  <c:v>2.8157399395736249</c:v>
                </c:pt>
                <c:pt idx="11">
                  <c:v>2.8382031109477124</c:v>
                </c:pt>
                <c:pt idx="12">
                  <c:v>2.5322995863076514</c:v>
                </c:pt>
                <c:pt idx="13">
                  <c:v>2.5509644623585181</c:v>
                </c:pt>
                <c:pt idx="14">
                  <c:v>2.5253121275273127</c:v>
                </c:pt>
                <c:pt idx="15">
                  <c:v>2.1729638356066561</c:v>
                </c:pt>
                <c:pt idx="16">
                  <c:v>1.7351577406992336</c:v>
                </c:pt>
                <c:pt idx="17">
                  <c:v>1.6406856551504756</c:v>
                </c:pt>
                <c:pt idx="18">
                  <c:v>1.6246339704376611</c:v>
                </c:pt>
                <c:pt idx="19">
                  <c:v>1.5024025233845162</c:v>
                </c:pt>
                <c:pt idx="20">
                  <c:v>1.4333432879058305</c:v>
                </c:pt>
                <c:pt idx="21">
                  <c:v>1.140502698762047</c:v>
                </c:pt>
                <c:pt idx="22">
                  <c:v>1.1940826892116618</c:v>
                </c:pt>
                <c:pt idx="23">
                  <c:v>0.93166025338775604</c:v>
                </c:pt>
                <c:pt idx="24">
                  <c:v>1.1025339978029347</c:v>
                </c:pt>
                <c:pt idx="25">
                  <c:v>0.79533320743503388</c:v>
                </c:pt>
                <c:pt idx="26">
                  <c:v>0.85081357056711049</c:v>
                </c:pt>
                <c:pt idx="27">
                  <c:v>0.91694752393773893</c:v>
                </c:pt>
                <c:pt idx="28">
                  <c:v>0.8311724738130799</c:v>
                </c:pt>
                <c:pt idx="29">
                  <c:v>0.90107088386270906</c:v>
                </c:pt>
                <c:pt idx="30">
                  <c:v>0.9246418770529452</c:v>
                </c:pt>
                <c:pt idx="31">
                  <c:v>0.83994855484716968</c:v>
                </c:pt>
                <c:pt idx="32">
                  <c:v>0.81238078149317161</c:v>
                </c:pt>
                <c:pt idx="33">
                  <c:v>0.94451618624453726</c:v>
                </c:pt>
                <c:pt idx="34">
                  <c:v>0.97042396070359249</c:v>
                </c:pt>
                <c:pt idx="35">
                  <c:v>0.82405608327162927</c:v>
                </c:pt>
                <c:pt idx="36">
                  <c:v>0.75730819963435447</c:v>
                </c:pt>
                <c:pt idx="37">
                  <c:v>0.84315262079497355</c:v>
                </c:pt>
                <c:pt idx="38">
                  <c:v>0.83136110713608602</c:v>
                </c:pt>
                <c:pt idx="39">
                  <c:v>1.3989294069842506</c:v>
                </c:pt>
                <c:pt idx="40">
                  <c:v>1.9430008236657414</c:v>
                </c:pt>
                <c:pt idx="41">
                  <c:v>1.580328107301221</c:v>
                </c:pt>
                <c:pt idx="42">
                  <c:v>1.4843189267113255</c:v>
                </c:pt>
                <c:pt idx="43">
                  <c:v>1.5853057406960636</c:v>
                </c:pt>
                <c:pt idx="44">
                  <c:v>1.338864549289065</c:v>
                </c:pt>
                <c:pt idx="45">
                  <c:v>0.9839776643600695</c:v>
                </c:pt>
                <c:pt idx="46">
                  <c:v>0.70646090573045495</c:v>
                </c:pt>
                <c:pt idx="47">
                  <c:v>0.90356419602606319</c:v>
                </c:pt>
                <c:pt idx="48">
                  <c:v>0.86267818871672564</c:v>
                </c:pt>
                <c:pt idx="49">
                  <c:v>1.0288123000362193</c:v>
                </c:pt>
                <c:pt idx="50">
                  <c:v>0.80804021534301995</c:v>
                </c:pt>
                <c:pt idx="51">
                  <c:v>0.15884761580429174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B8C-4AE9-A84D-826E9E791FB0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4.0160642570281121E-3"/>
                  <c:y val="-3.33333858268543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CD-4EB0-A856-788ACE0C535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Núcleo!$O$294:$O$345</c:f>
              <c:numCache>
                <c:formatCode>mmm\-yy</c:formatCode>
                <c:ptCount val="5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</c:numCache>
            </c:numRef>
          </c:cat>
          <c:val>
            <c:numRef>
              <c:f>Núcleo!$R$294:$R$345</c:f>
              <c:numCache>
                <c:formatCode>0.00</c:formatCode>
                <c:ptCount val="52"/>
                <c:pt idx="0">
                  <c:v>4.8269602420212721</c:v>
                </c:pt>
                <c:pt idx="1">
                  <c:v>4.4204410396567972</c:v>
                </c:pt>
                <c:pt idx="2">
                  <c:v>4.2889557539639744</c:v>
                </c:pt>
                <c:pt idx="3">
                  <c:v>2.4316093409677775</c:v>
                </c:pt>
                <c:pt idx="4">
                  <c:v>-0.17863140584652992</c:v>
                </c:pt>
                <c:pt idx="5">
                  <c:v>0.66808447262232118</c:v>
                </c:pt>
                <c:pt idx="6">
                  <c:v>2.1618354022932218</c:v>
                </c:pt>
                <c:pt idx="7">
                  <c:v>3.6001172966187545</c:v>
                </c:pt>
                <c:pt idx="8">
                  <c:v>4.4775815467336999</c:v>
                </c:pt>
                <c:pt idx="9">
                  <c:v>3.2110538836495284</c:v>
                </c:pt>
                <c:pt idx="10">
                  <c:v>2.538672868018188</c:v>
                </c:pt>
                <c:pt idx="11">
                  <c:v>2.6104969537550149</c:v>
                </c:pt>
                <c:pt idx="12">
                  <c:v>3.3688044761301494</c:v>
                </c:pt>
                <c:pt idx="13">
                  <c:v>3.238375786012937</c:v>
                </c:pt>
                <c:pt idx="14">
                  <c:v>2.9241880705334733</c:v>
                </c:pt>
                <c:pt idx="15">
                  <c:v>3.6801200494988917</c:v>
                </c:pt>
                <c:pt idx="16">
                  <c:v>4.3456181005319339</c:v>
                </c:pt>
                <c:pt idx="17">
                  <c:v>4.4777633086789503</c:v>
                </c:pt>
                <c:pt idx="18">
                  <c:v>3.121820047719015</c:v>
                </c:pt>
                <c:pt idx="19">
                  <c:v>2.1269676800206527</c:v>
                </c:pt>
                <c:pt idx="20">
                  <c:v>0.50963131869130596</c:v>
                </c:pt>
                <c:pt idx="21">
                  <c:v>1.570706771439756</c:v>
                </c:pt>
                <c:pt idx="22">
                  <c:v>1.9057426595922689</c:v>
                </c:pt>
                <c:pt idx="23">
                  <c:v>2.2388321339422701</c:v>
                </c:pt>
                <c:pt idx="24">
                  <c:v>1.8388617878381419</c:v>
                </c:pt>
                <c:pt idx="25">
                  <c:v>1.1476595478050688</c:v>
                </c:pt>
                <c:pt idx="26">
                  <c:v>1.331810651554477</c:v>
                </c:pt>
                <c:pt idx="27">
                  <c:v>1.8990291331772324</c:v>
                </c:pt>
                <c:pt idx="28">
                  <c:v>2.7863251034151881</c:v>
                </c:pt>
                <c:pt idx="29">
                  <c:v>2.7850743579914017</c:v>
                </c:pt>
                <c:pt idx="30">
                  <c:v>3.1832658152331161</c:v>
                </c:pt>
                <c:pt idx="31">
                  <c:v>4.046523752007869</c:v>
                </c:pt>
                <c:pt idx="32">
                  <c:v>4.0948586690032318</c:v>
                </c:pt>
                <c:pt idx="33">
                  <c:v>4.5518837447420024</c:v>
                </c:pt>
                <c:pt idx="34">
                  <c:v>6.4932055376563325</c:v>
                </c:pt>
                <c:pt idx="35">
                  <c:v>2.2788113597101978</c:v>
                </c:pt>
                <c:pt idx="36">
                  <c:v>1.7782204669498425</c:v>
                </c:pt>
                <c:pt idx="37">
                  <c:v>1.8782337941530391</c:v>
                </c:pt>
                <c:pt idx="38">
                  <c:v>2.1989378840285401</c:v>
                </c:pt>
                <c:pt idx="39">
                  <c:v>2.1147969534981215</c:v>
                </c:pt>
                <c:pt idx="40">
                  <c:v>0.33752864495886215</c:v>
                </c:pt>
                <c:pt idx="41">
                  <c:v>1.2581041258164616</c:v>
                </c:pt>
                <c:pt idx="42">
                  <c:v>1.1740087891843665</c:v>
                </c:pt>
                <c:pt idx="43">
                  <c:v>1.14640000515569</c:v>
                </c:pt>
                <c:pt idx="44">
                  <c:v>-0.62870517097206591</c:v>
                </c:pt>
                <c:pt idx="45">
                  <c:v>-0.58889978667739928</c:v>
                </c:pt>
                <c:pt idx="46">
                  <c:v>-3.2524992823724896</c:v>
                </c:pt>
                <c:pt idx="47">
                  <c:v>0.38199261551679076</c:v>
                </c:pt>
                <c:pt idx="48">
                  <c:v>1.5563953060286018</c:v>
                </c:pt>
                <c:pt idx="49">
                  <c:v>1.8617426296151152</c:v>
                </c:pt>
                <c:pt idx="50">
                  <c:v>1.6031016630461137</c:v>
                </c:pt>
                <c:pt idx="51">
                  <c:v>1.3892036975440725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B8C-4AE9-A84D-826E9E79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1760"/>
        <c:axId val="41703296"/>
      </c:lineChart>
      <c:dateAx>
        <c:axId val="41701760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1703296"/>
        <c:crosses val="autoZero"/>
        <c:auto val="1"/>
        <c:lblOffset val="100"/>
        <c:baseTimeUnit val="months"/>
        <c:majorUnit val="2"/>
        <c:majorTimeUnit val="months"/>
      </c:dateAx>
      <c:valAx>
        <c:axId val="41703296"/>
        <c:scaling>
          <c:orientation val="minMax"/>
          <c:max val="7"/>
          <c:min val="-4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70176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5.9134174493253406E-4"/>
          <c:y val="0.92851482084524251"/>
          <c:w val="0.99740062612655345"/>
          <c:h val="7.065261358825548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56677102109224E-2"/>
          <c:y val="3.6916166669153892E-2"/>
          <c:w val="0.91488268032760967"/>
          <c:h val="0.74911291186141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Núcleo!$P$198:$P$340</c:f>
              <c:numCache>
                <c:formatCode>0.00</c:formatCode>
                <c:ptCount val="143"/>
                <c:pt idx="0">
                  <c:v>11.041182029143748</c:v>
                </c:pt>
                <c:pt idx="1">
                  <c:v>8.128586408552497</c:v>
                </c:pt>
                <c:pt idx="2">
                  <c:v>6.5636693972786375</c:v>
                </c:pt>
                <c:pt idx="3">
                  <c:v>5.3239614805872471</c:v>
                </c:pt>
                <c:pt idx="4">
                  <c:v>3.2001276381653065</c:v>
                </c:pt>
                <c:pt idx="5">
                  <c:v>2.1176420111544969</c:v>
                </c:pt>
                <c:pt idx="6">
                  <c:v>1.4472991679652214</c:v>
                </c:pt>
                <c:pt idx="7">
                  <c:v>1.417620114078888</c:v>
                </c:pt>
                <c:pt idx="8">
                  <c:v>0.64399944209343474</c:v>
                </c:pt>
                <c:pt idx="9">
                  <c:v>0.78493143396114462</c:v>
                </c:pt>
                <c:pt idx="10">
                  <c:v>0.45749773748873235</c:v>
                </c:pt>
                <c:pt idx="11">
                  <c:v>0.26378953548271689</c:v>
                </c:pt>
                <c:pt idx="12">
                  <c:v>7.4471714448387516E-2</c:v>
                </c:pt>
                <c:pt idx="13">
                  <c:v>0.31238076121722358</c:v>
                </c:pt>
                <c:pt idx="14">
                  <c:v>0.68550965295706145</c:v>
                </c:pt>
                <c:pt idx="15">
                  <c:v>1.2155739958892964</c:v>
                </c:pt>
                <c:pt idx="16">
                  <c:v>1.3847062863896031</c:v>
                </c:pt>
                <c:pt idx="17">
                  <c:v>1.3286590703332823</c:v>
                </c:pt>
                <c:pt idx="18">
                  <c:v>2.160952261483251</c:v>
                </c:pt>
                <c:pt idx="19">
                  <c:v>2.6002576621039664</c:v>
                </c:pt>
                <c:pt idx="20">
                  <c:v>3.2708789406270311</c:v>
                </c:pt>
                <c:pt idx="21">
                  <c:v>4.2037169501420335</c:v>
                </c:pt>
                <c:pt idx="22">
                  <c:v>5.5693118045206269</c:v>
                </c:pt>
                <c:pt idx="23">
                  <c:v>7.1818497236817436</c:v>
                </c:pt>
                <c:pt idx="24">
                  <c:v>8.3828786592819995</c:v>
                </c:pt>
                <c:pt idx="25">
                  <c:v>9.9993455685283053</c:v>
                </c:pt>
                <c:pt idx="26">
                  <c:v>11.108934857051956</c:v>
                </c:pt>
                <c:pt idx="27">
                  <c:v>11.032728241125955</c:v>
                </c:pt>
                <c:pt idx="28">
                  <c:v>11.274078824356227</c:v>
                </c:pt>
                <c:pt idx="29">
                  <c:v>11.275728501468052</c:v>
                </c:pt>
                <c:pt idx="30">
                  <c:v>11.180191361009806</c:v>
                </c:pt>
                <c:pt idx="31">
                  <c:v>10.43488082007935</c:v>
                </c:pt>
                <c:pt idx="32">
                  <c:v>9.9291882026498079</c:v>
                </c:pt>
                <c:pt idx="33">
                  <c:v>9.1137971184238395</c:v>
                </c:pt>
                <c:pt idx="34">
                  <c:v>8.25961723341333</c:v>
                </c:pt>
                <c:pt idx="35">
                  <c:v>6.9035419346409777</c:v>
                </c:pt>
                <c:pt idx="36">
                  <c:v>5.856690777033724</c:v>
                </c:pt>
                <c:pt idx="37">
                  <c:v>4.6432361382773291</c:v>
                </c:pt>
                <c:pt idx="38">
                  <c:v>4.026056695599145</c:v>
                </c:pt>
                <c:pt idx="39">
                  <c:v>4.1655535027322887</c:v>
                </c:pt>
                <c:pt idx="40">
                  <c:v>4.4679122814404337</c:v>
                </c:pt>
                <c:pt idx="41">
                  <c:v>4.5415142601032077</c:v>
                </c:pt>
                <c:pt idx="42">
                  <c:v>4.3867806070651438</c:v>
                </c:pt>
                <c:pt idx="43">
                  <c:v>4.3606030027399489</c:v>
                </c:pt>
                <c:pt idx="44">
                  <c:v>4.4315982600457549</c:v>
                </c:pt>
                <c:pt idx="45">
                  <c:v>4.336525322619611</c:v>
                </c:pt>
                <c:pt idx="46">
                  <c:v>4.4943521150918597</c:v>
                </c:pt>
                <c:pt idx="47">
                  <c:v>4.5401121836196268</c:v>
                </c:pt>
                <c:pt idx="48">
                  <c:v>4.9195681271117619</c:v>
                </c:pt>
                <c:pt idx="49">
                  <c:v>5.0809305864920606</c:v>
                </c:pt>
                <c:pt idx="50">
                  <c:v>5.0369931587636252</c:v>
                </c:pt>
                <c:pt idx="51">
                  <c:v>4.9470561549703529</c:v>
                </c:pt>
                <c:pt idx="52">
                  <c:v>4.7188485351961074</c:v>
                </c:pt>
                <c:pt idx="53">
                  <c:v>4.8139494727368115</c:v>
                </c:pt>
                <c:pt idx="54">
                  <c:v>5.0524922518940363</c:v>
                </c:pt>
                <c:pt idx="55">
                  <c:v>6.0830881890576949</c:v>
                </c:pt>
                <c:pt idx="56">
                  <c:v>7.1263306469635523</c:v>
                </c:pt>
                <c:pt idx="57">
                  <c:v>7.501402988726924</c:v>
                </c:pt>
                <c:pt idx="58">
                  <c:v>6.9606618978912849</c:v>
                </c:pt>
                <c:pt idx="59">
                  <c:v>6.479683266837144</c:v>
                </c:pt>
                <c:pt idx="60">
                  <c:v>6.0510992805272501</c:v>
                </c:pt>
                <c:pt idx="61">
                  <c:v>6.1650230430656761</c:v>
                </c:pt>
                <c:pt idx="62">
                  <c:v>6.1238758883949806</c:v>
                </c:pt>
                <c:pt idx="63">
                  <c:v>6.2201179562938025</c:v>
                </c:pt>
                <c:pt idx="64">
                  <c:v>6.3769027340083717</c:v>
                </c:pt>
                <c:pt idx="65">
                  <c:v>7.334564378211339</c:v>
                </c:pt>
                <c:pt idx="66">
                  <c:v>7.4657543879326216</c:v>
                </c:pt>
                <c:pt idx="67">
                  <c:v>6.1140369841309106</c:v>
                </c:pt>
                <c:pt idx="68">
                  <c:v>4.2973635218141348</c:v>
                </c:pt>
                <c:pt idx="69">
                  <c:v>3.6387100540533623</c:v>
                </c:pt>
                <c:pt idx="70">
                  <c:v>4.4063124328435954</c:v>
                </c:pt>
                <c:pt idx="71">
                  <c:v>5.1942476437138785</c:v>
                </c:pt>
                <c:pt idx="72">
                  <c:v>5.93673024218071</c:v>
                </c:pt>
                <c:pt idx="73">
                  <c:v>5.4930446244389808</c:v>
                </c:pt>
                <c:pt idx="74">
                  <c:v>4.7545122061630085</c:v>
                </c:pt>
                <c:pt idx="75">
                  <c:v>4.1408702420001386</c:v>
                </c:pt>
                <c:pt idx="76">
                  <c:v>4.0844195781358783</c:v>
                </c:pt>
                <c:pt idx="77">
                  <c:v>3.1937153177436839</c:v>
                </c:pt>
                <c:pt idx="78">
                  <c:v>3.0621844120571673</c:v>
                </c:pt>
                <c:pt idx="79">
                  <c:v>3.2030459430216762</c:v>
                </c:pt>
                <c:pt idx="80">
                  <c:v>4.078599389741111</c:v>
                </c:pt>
                <c:pt idx="81">
                  <c:v>4.3233913477677577</c:v>
                </c:pt>
                <c:pt idx="82">
                  <c:v>3.6431296205779562</c:v>
                </c:pt>
                <c:pt idx="83">
                  <c:v>2.9531461424908922</c:v>
                </c:pt>
                <c:pt idx="84">
                  <c:v>2.3862729258104398</c:v>
                </c:pt>
                <c:pt idx="85">
                  <c:v>2.6384119150666407</c:v>
                </c:pt>
                <c:pt idx="86">
                  <c:v>3.2812990708375622</c:v>
                </c:pt>
                <c:pt idx="87">
                  <c:v>4.1260050855989494</c:v>
                </c:pt>
                <c:pt idx="88">
                  <c:v>5.0150907181287563</c:v>
                </c:pt>
                <c:pt idx="89">
                  <c:v>4.1558328482327989</c:v>
                </c:pt>
                <c:pt idx="90">
                  <c:v>3.5628652639901892</c:v>
                </c:pt>
                <c:pt idx="91">
                  <c:v>3.4863423799975202</c:v>
                </c:pt>
                <c:pt idx="92">
                  <c:v>3.4650257818901853</c:v>
                </c:pt>
                <c:pt idx="93">
                  <c:v>3.5005943645447068</c:v>
                </c:pt>
                <c:pt idx="94">
                  <c:v>3.875672375424033</c:v>
                </c:pt>
                <c:pt idx="95">
                  <c:v>4.002939347567458</c:v>
                </c:pt>
                <c:pt idx="96">
                  <c:v>3.6771456609264508</c:v>
                </c:pt>
                <c:pt idx="97">
                  <c:v>3.4639884909177798</c:v>
                </c:pt>
                <c:pt idx="98">
                  <c:v>3.3366812341881324</c:v>
                </c:pt>
                <c:pt idx="99">
                  <c:v>2.5094903472703489</c:v>
                </c:pt>
                <c:pt idx="100">
                  <c:v>1.254277459214781</c:v>
                </c:pt>
                <c:pt idx="101">
                  <c:v>1.8379466269153211</c:v>
                </c:pt>
                <c:pt idx="102">
                  <c:v>2.5686867210190201</c:v>
                </c:pt>
                <c:pt idx="103">
                  <c:v>3.2488686984147197</c:v>
                </c:pt>
                <c:pt idx="104">
                  <c:v>3.61178196083487</c:v>
                </c:pt>
                <c:pt idx="105">
                  <c:v>3.0118281211622966</c:v>
                </c:pt>
                <c:pt idx="106">
                  <c:v>2.6653281674634099</c:v>
                </c:pt>
                <c:pt idx="107">
                  <c:v>2.7146683422834661</c:v>
                </c:pt>
                <c:pt idx="108">
                  <c:v>2.9280718035576525</c:v>
                </c:pt>
                <c:pt idx="109">
                  <c:v>2.8702155472596136</c:v>
                </c:pt>
                <c:pt idx="110">
                  <c:v>2.7280740860542441</c:v>
                </c:pt>
                <c:pt idx="111">
                  <c:v>3.0091931753226886</c:v>
                </c:pt>
                <c:pt idx="112">
                  <c:v>3.1474123810747212</c:v>
                </c:pt>
                <c:pt idx="113">
                  <c:v>3.171480013113448</c:v>
                </c:pt>
                <c:pt idx="114">
                  <c:v>2.4447808731858922</c:v>
                </c:pt>
                <c:pt idx="115">
                  <c:v>1.8160838649075917</c:v>
                </c:pt>
                <c:pt idx="116">
                  <c:v>0.91895033589528552</c:v>
                </c:pt>
                <c:pt idx="117">
                  <c:v>1.3137209603814481</c:v>
                </c:pt>
                <c:pt idx="118">
                  <c:v>1.4977979479355863</c:v>
                </c:pt>
                <c:pt idx="119">
                  <c:v>1.5070667893564815</c:v>
                </c:pt>
                <c:pt idx="120">
                  <c:v>1.4276473696340775</c:v>
                </c:pt>
                <c:pt idx="121">
                  <c:v>0.95086416464111867</c:v>
                </c:pt>
                <c:pt idx="122">
                  <c:v>1.0626937606167841</c:v>
                </c:pt>
                <c:pt idx="123">
                  <c:v>1.3486563181751565</c:v>
                </c:pt>
                <c:pt idx="124">
                  <c:v>1.6911347860138148</c:v>
                </c:pt>
                <c:pt idx="125">
                  <c:v>1.7297968619952586</c:v>
                </c:pt>
                <c:pt idx="126">
                  <c:v>1.9180861715430542</c:v>
                </c:pt>
                <c:pt idx="127">
                  <c:v>2.2533043243819773</c:v>
                </c:pt>
                <c:pt idx="128">
                  <c:v>2.2582003826873365</c:v>
                </c:pt>
                <c:pt idx="129">
                  <c:v>2.5376322129629925</c:v>
                </c:pt>
                <c:pt idx="130">
                  <c:v>3.4123305714344854</c:v>
                </c:pt>
                <c:pt idx="131">
                  <c:v>1.469044085953386</c:v>
                </c:pt>
                <c:pt idx="132">
                  <c:v>1.2099026742008689</c:v>
                </c:pt>
                <c:pt idx="133">
                  <c:v>1.3009696455146713</c:v>
                </c:pt>
                <c:pt idx="134">
                  <c:v>1.4353856194904813</c:v>
                </c:pt>
                <c:pt idx="135">
                  <c:v>1.7153232638589255</c:v>
                </c:pt>
                <c:pt idx="136">
                  <c:v>1.2292382336962504</c:v>
                </c:pt>
                <c:pt idx="137">
                  <c:v>1.4371195431718942</c:v>
                </c:pt>
                <c:pt idx="138">
                  <c:v>1.346136260981301</c:v>
                </c:pt>
                <c:pt idx="139">
                  <c:v>1.3884574958282991</c:v>
                </c:pt>
                <c:pt idx="140">
                  <c:v>0.45665132407948228</c:v>
                </c:pt>
                <c:pt idx="141">
                  <c:v>0.27570500878455473</c:v>
                </c:pt>
                <c:pt idx="142">
                  <c:v>-1.096149574376426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648-A78C-C2B8572C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43104"/>
        <c:axId val="41744640"/>
      </c:barChart>
      <c:lineChart>
        <c:grouping val="standard"/>
        <c:varyColors val="0"/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Núcleo!$Q$198:$Q$340</c:f>
              <c:numCache>
                <c:formatCode>0.00</c:formatCode>
                <c:ptCount val="143"/>
                <c:pt idx="0">
                  <c:v>8.3986778571459642</c:v>
                </c:pt>
                <c:pt idx="1">
                  <c:v>7.14417402381049</c:v>
                </c:pt>
                <c:pt idx="2">
                  <c:v>5.6188359348433803</c:v>
                </c:pt>
                <c:pt idx="3">
                  <c:v>4.5503506361576518</c:v>
                </c:pt>
                <c:pt idx="4">
                  <c:v>3.8373607277732091</c:v>
                </c:pt>
                <c:pt idx="5">
                  <c:v>2.8406273901109946</c:v>
                </c:pt>
                <c:pt idx="6">
                  <c:v>2.2468019516250992</c:v>
                </c:pt>
                <c:pt idx="7">
                  <c:v>1.6255511947312229</c:v>
                </c:pt>
                <c:pt idx="8">
                  <c:v>1.1124968912916255</c:v>
                </c:pt>
                <c:pt idx="9">
                  <c:v>0.97830568030414788</c:v>
                </c:pt>
                <c:pt idx="10">
                  <c:v>0.93396200840876187</c:v>
                </c:pt>
                <c:pt idx="11">
                  <c:v>0.9463728196870802</c:v>
                </c:pt>
                <c:pt idx="12">
                  <c:v>1.1321712351045621</c:v>
                </c:pt>
                <c:pt idx="13">
                  <c:v>1.1554616603670631</c:v>
                </c:pt>
                <c:pt idx="14">
                  <c:v>1.3382620682818924</c:v>
                </c:pt>
                <c:pt idx="15">
                  <c:v>1.737141721964619</c:v>
                </c:pt>
                <c:pt idx="16">
                  <c:v>2.0810509384538767</c:v>
                </c:pt>
                <c:pt idx="17">
                  <c:v>2.3927130888290904</c:v>
                </c:pt>
                <c:pt idx="18">
                  <c:v>2.824873029183439</c:v>
                </c:pt>
                <c:pt idx="19">
                  <c:v>3.4189308033709009</c:v>
                </c:pt>
                <c:pt idx="20">
                  <c:v>4.1754597046315789</c:v>
                </c:pt>
                <c:pt idx="21">
                  <c:v>4.9299190729231501</c:v>
                </c:pt>
                <c:pt idx="22">
                  <c:v>5.3820693929941044</c:v>
                </c:pt>
                <c:pt idx="23">
                  <c:v>6.1315624359357113</c:v>
                </c:pt>
                <c:pt idx="24">
                  <c:v>8.0502368707354943</c:v>
                </c:pt>
                <c:pt idx="25">
                  <c:v>9.7620474568393956</c:v>
                </c:pt>
                <c:pt idx="26">
                  <c:v>10.527818980622584</c:v>
                </c:pt>
                <c:pt idx="27">
                  <c:v>10.68667696774841</c:v>
                </c:pt>
                <c:pt idx="28">
                  <c:v>10.483996102378313</c:v>
                </c:pt>
                <c:pt idx="29">
                  <c:v>10.231616683084876</c:v>
                </c:pt>
                <c:pt idx="30">
                  <c:v>10.320273132708468</c:v>
                </c:pt>
                <c:pt idx="31">
                  <c:v>10.218890020103544</c:v>
                </c:pt>
                <c:pt idx="32">
                  <c:v>9.7678490080664879</c:v>
                </c:pt>
                <c:pt idx="33">
                  <c:v>9.1890416022964327</c:v>
                </c:pt>
                <c:pt idx="34">
                  <c:v>9.0822640022179435</c:v>
                </c:pt>
                <c:pt idx="35">
                  <c:v>8.7885972631072775</c:v>
                </c:pt>
                <c:pt idx="36">
                  <c:v>7.1992270204214615</c:v>
                </c:pt>
                <c:pt idx="37">
                  <c:v>6.0037213815871349</c:v>
                </c:pt>
                <c:pt idx="38">
                  <c:v>5.3987460642534124</c:v>
                </c:pt>
                <c:pt idx="39">
                  <c:v>5.2823375452705434</c:v>
                </c:pt>
                <c:pt idx="40">
                  <c:v>5.3478793671625446</c:v>
                </c:pt>
                <c:pt idx="41">
                  <c:v>5.8681916461705397</c:v>
                </c:pt>
                <c:pt idx="42">
                  <c:v>5.5119970998225964</c:v>
                </c:pt>
                <c:pt idx="43">
                  <c:v>5.0877096122722287</c:v>
                </c:pt>
                <c:pt idx="44">
                  <c:v>5.2840078474321484</c:v>
                </c:pt>
                <c:pt idx="45">
                  <c:v>5.5360352593357476</c:v>
                </c:pt>
                <c:pt idx="46">
                  <c:v>5.1086527508539037</c:v>
                </c:pt>
                <c:pt idx="47">
                  <c:v>4.8404093057235142</c:v>
                </c:pt>
                <c:pt idx="48">
                  <c:v>4.5698328970169122</c:v>
                </c:pt>
                <c:pt idx="49">
                  <c:v>4.4018917098612054</c:v>
                </c:pt>
                <c:pt idx="50">
                  <c:v>4.5461272985017231</c:v>
                </c:pt>
                <c:pt idx="51">
                  <c:v>4.505651931802479</c:v>
                </c:pt>
                <c:pt idx="52">
                  <c:v>4.3978993009124112</c:v>
                </c:pt>
                <c:pt idx="53">
                  <c:v>4.3546315909127609</c:v>
                </c:pt>
                <c:pt idx="54">
                  <c:v>4.5377760887355789</c:v>
                </c:pt>
                <c:pt idx="55">
                  <c:v>4.4245129103569036</c:v>
                </c:pt>
                <c:pt idx="56">
                  <c:v>4.1375861899133337</c:v>
                </c:pt>
                <c:pt idx="57">
                  <c:v>3.8621377278132751</c:v>
                </c:pt>
                <c:pt idx="58">
                  <c:v>3.8406137523770534</c:v>
                </c:pt>
                <c:pt idx="59">
                  <c:v>4.144537545501481</c:v>
                </c:pt>
                <c:pt idx="60">
                  <c:v>4.1877687923395079</c:v>
                </c:pt>
                <c:pt idx="61">
                  <c:v>4.3275073014591214</c:v>
                </c:pt>
                <c:pt idx="62">
                  <c:v>4.26310316938181</c:v>
                </c:pt>
                <c:pt idx="63">
                  <c:v>4.3813645295558423</c:v>
                </c:pt>
                <c:pt idx="64">
                  <c:v>4.4725263790024394</c:v>
                </c:pt>
                <c:pt idx="65">
                  <c:v>4.4865654846048209</c:v>
                </c:pt>
                <c:pt idx="66">
                  <c:v>4.3511187532875084</c:v>
                </c:pt>
                <c:pt idx="67">
                  <c:v>4.5350270714750174</c:v>
                </c:pt>
                <c:pt idx="68">
                  <c:v>4.589995257267554</c:v>
                </c:pt>
                <c:pt idx="69">
                  <c:v>4.5837849511757511</c:v>
                </c:pt>
                <c:pt idx="70">
                  <c:v>4.5419967844642306</c:v>
                </c:pt>
                <c:pt idx="71">
                  <c:v>4.3438110644388628</c:v>
                </c:pt>
                <c:pt idx="72">
                  <c:v>4.6066361784560694</c:v>
                </c:pt>
                <c:pt idx="73">
                  <c:v>4.6160941245829923</c:v>
                </c:pt>
                <c:pt idx="74">
                  <c:v>4.4734344650095625</c:v>
                </c:pt>
                <c:pt idx="75">
                  <c:v>4.0935008933679518</c:v>
                </c:pt>
                <c:pt idx="76">
                  <c:v>4.0433813311243183</c:v>
                </c:pt>
                <c:pt idx="77">
                  <c:v>3.8398349173969892</c:v>
                </c:pt>
                <c:pt idx="78">
                  <c:v>3.7030018943591703</c:v>
                </c:pt>
                <c:pt idx="79">
                  <c:v>3.5276985580393605</c:v>
                </c:pt>
                <c:pt idx="80">
                  <c:v>3.3692361998349352</c:v>
                </c:pt>
                <c:pt idx="81">
                  <c:v>3.1168600677524472</c:v>
                </c:pt>
                <c:pt idx="82">
                  <c:v>3.1699147224299118</c:v>
                </c:pt>
                <c:pt idx="83">
                  <c:v>3.0881334732224763</c:v>
                </c:pt>
                <c:pt idx="84">
                  <c:v>2.5895053080918329</c:v>
                </c:pt>
                <c:pt idx="85">
                  <c:v>2.1815478741376904</c:v>
                </c:pt>
                <c:pt idx="86">
                  <c:v>2.1997548257363331</c:v>
                </c:pt>
                <c:pt idx="87">
                  <c:v>2.1073897192352531</c:v>
                </c:pt>
                <c:pt idx="88">
                  <c:v>2.0313824931151636</c:v>
                </c:pt>
                <c:pt idx="89">
                  <c:v>1.7222279272960606</c:v>
                </c:pt>
                <c:pt idx="90">
                  <c:v>1.7942078464658007</c:v>
                </c:pt>
                <c:pt idx="91">
                  <c:v>2.0638821201788282</c:v>
                </c:pt>
                <c:pt idx="92">
                  <c:v>2.2517038114509003</c:v>
                </c:pt>
                <c:pt idx="93">
                  <c:v>2.2476332832126245</c:v>
                </c:pt>
                <c:pt idx="94">
                  <c:v>2.1850090019754687</c:v>
                </c:pt>
                <c:pt idx="95">
                  <c:v>2.1448793574121883</c:v>
                </c:pt>
                <c:pt idx="96">
                  <c:v>2.3523001417860456</c:v>
                </c:pt>
                <c:pt idx="97">
                  <c:v>2.3564249495633627</c:v>
                </c:pt>
                <c:pt idx="98">
                  <c:v>2.2349858103032805</c:v>
                </c:pt>
                <c:pt idx="99">
                  <c:v>2.6002296472731334</c:v>
                </c:pt>
                <c:pt idx="100">
                  <c:v>2.9568757254503808</c:v>
                </c:pt>
                <c:pt idx="101">
                  <c:v>3.2169232486214172</c:v>
                </c:pt>
                <c:pt idx="102">
                  <c:v>3.0465408246137748</c:v>
                </c:pt>
                <c:pt idx="103">
                  <c:v>2.8378737360229112</c:v>
                </c:pt>
                <c:pt idx="104">
                  <c:v>2.5954020359950869</c:v>
                </c:pt>
                <c:pt idx="105">
                  <c:v>2.7767135956377142</c:v>
                </c:pt>
                <c:pt idx="106">
                  <c:v>2.8157399395736249</c:v>
                </c:pt>
                <c:pt idx="107">
                  <c:v>2.8382031109477124</c:v>
                </c:pt>
                <c:pt idx="108">
                  <c:v>2.5322995863076514</c:v>
                </c:pt>
                <c:pt idx="109">
                  <c:v>2.5509644623585181</c:v>
                </c:pt>
                <c:pt idx="110">
                  <c:v>2.5253121275273127</c:v>
                </c:pt>
                <c:pt idx="111">
                  <c:v>2.1729638356066561</c:v>
                </c:pt>
                <c:pt idx="112">
                  <c:v>1.7351577406992336</c:v>
                </c:pt>
                <c:pt idx="113">
                  <c:v>1.6406856551504756</c:v>
                </c:pt>
                <c:pt idx="114">
                  <c:v>1.6246339704376611</c:v>
                </c:pt>
                <c:pt idx="115">
                  <c:v>1.5024025233845162</c:v>
                </c:pt>
                <c:pt idx="116">
                  <c:v>1.4333432879058305</c:v>
                </c:pt>
                <c:pt idx="117">
                  <c:v>1.140502698762047</c:v>
                </c:pt>
                <c:pt idx="118">
                  <c:v>1.1940826892116618</c:v>
                </c:pt>
                <c:pt idx="119">
                  <c:v>0.93166025338775604</c:v>
                </c:pt>
                <c:pt idx="120">
                  <c:v>1.1025339978029347</c:v>
                </c:pt>
                <c:pt idx="121">
                  <c:v>0.79533320743503388</c:v>
                </c:pt>
                <c:pt idx="122">
                  <c:v>0.85081357056711049</c:v>
                </c:pt>
                <c:pt idx="123">
                  <c:v>0.91694752393773893</c:v>
                </c:pt>
                <c:pt idx="124">
                  <c:v>0.8311724738130799</c:v>
                </c:pt>
                <c:pt idx="125">
                  <c:v>0.90107088386270906</c:v>
                </c:pt>
                <c:pt idx="126">
                  <c:v>0.9246418770529452</c:v>
                </c:pt>
                <c:pt idx="127">
                  <c:v>0.83994855484716968</c:v>
                </c:pt>
                <c:pt idx="128">
                  <c:v>0.81238078149317161</c:v>
                </c:pt>
                <c:pt idx="129">
                  <c:v>0.94451618624453726</c:v>
                </c:pt>
                <c:pt idx="130">
                  <c:v>0.97042396070359249</c:v>
                </c:pt>
                <c:pt idx="131">
                  <c:v>0.82405608327162927</c:v>
                </c:pt>
                <c:pt idx="132">
                  <c:v>0.75730819963435447</c:v>
                </c:pt>
                <c:pt idx="133">
                  <c:v>0.84315262079497355</c:v>
                </c:pt>
                <c:pt idx="134">
                  <c:v>0.83136110713608602</c:v>
                </c:pt>
                <c:pt idx="135">
                  <c:v>1.3989294069842506</c:v>
                </c:pt>
                <c:pt idx="136">
                  <c:v>1.9430008236657414</c:v>
                </c:pt>
                <c:pt idx="137">
                  <c:v>1.580328107301221</c:v>
                </c:pt>
                <c:pt idx="138">
                  <c:v>1.4843189267113255</c:v>
                </c:pt>
                <c:pt idx="139">
                  <c:v>1.5853057406960636</c:v>
                </c:pt>
                <c:pt idx="140">
                  <c:v>1.338864549289065</c:v>
                </c:pt>
                <c:pt idx="141">
                  <c:v>0.9839776643600695</c:v>
                </c:pt>
                <c:pt idx="142">
                  <c:v>0.70646090573045495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A8-4648-A78C-C2B8572C25DF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Núcleo!$O$198:$O$340</c:f>
              <c:numCache>
                <c:formatCode>mmm\-yy</c:formatCode>
                <c:ptCount val="143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  <c:pt idx="138">
                  <c:v>44013</c:v>
                </c:pt>
                <c:pt idx="139">
                  <c:v>44044</c:v>
                </c:pt>
                <c:pt idx="140">
                  <c:v>44075</c:v>
                </c:pt>
                <c:pt idx="141">
                  <c:v>44105</c:v>
                </c:pt>
                <c:pt idx="142">
                  <c:v>44136</c:v>
                </c:pt>
              </c:numCache>
            </c:numRef>
          </c:cat>
          <c:val>
            <c:numRef>
              <c:f>Núcleo!$R$198:$R$340</c:f>
              <c:numCache>
                <c:formatCode>0.00</c:formatCode>
                <c:ptCount val="143"/>
                <c:pt idx="0">
                  <c:v>16.155551211728735</c:v>
                </c:pt>
                <c:pt idx="1">
                  <c:v>10.939287959337541</c:v>
                </c:pt>
                <c:pt idx="2">
                  <c:v>7.4282353511136767</c:v>
                </c:pt>
                <c:pt idx="3">
                  <c:v>6.0351176365294634</c:v>
                </c:pt>
                <c:pt idx="4">
                  <c:v>2.6263792281204124</c:v>
                </c:pt>
                <c:pt idx="5">
                  <c:v>1.471306778556003</c:v>
                </c:pt>
                <c:pt idx="6">
                  <c:v>0.72983095966991929</c:v>
                </c:pt>
                <c:pt idx="7">
                  <c:v>1.2308685336565039</c:v>
                </c:pt>
                <c:pt idx="8">
                  <c:v>0.22649896128383862</c:v>
                </c:pt>
                <c:pt idx="9">
                  <c:v>0.61233633287856026</c:v>
                </c:pt>
                <c:pt idx="10">
                  <c:v>3.1073853127261408E-2</c:v>
                </c:pt>
                <c:pt idx="11">
                  <c:v>-0.34443294415741343</c:v>
                </c:pt>
                <c:pt idx="12">
                  <c:v>-0.8638332099198176</c:v>
                </c:pt>
                <c:pt idx="13">
                  <c:v>-0.44017423199380623</c:v>
                </c:pt>
                <c:pt idx="14">
                  <c:v>9.8257920425903755E-2</c:v>
                </c:pt>
                <c:pt idx="15">
                  <c:v>0.7427797588048124</c:v>
                </c:pt>
                <c:pt idx="16">
                  <c:v>0.75033713667322921</c:v>
                </c:pt>
                <c:pt idx="17">
                  <c:v>0.36457822061231049</c:v>
                </c:pt>
                <c:pt idx="18">
                  <c:v>1.5561818105313652</c:v>
                </c:pt>
                <c:pt idx="19">
                  <c:v>1.8621063965069018</c:v>
                </c:pt>
                <c:pt idx="20">
                  <c:v>2.4576377408203509</c:v>
                </c:pt>
                <c:pt idx="21">
                  <c:v>3.5526934256896681</c:v>
                </c:pt>
                <c:pt idx="22">
                  <c:v>5.738491066035456</c:v>
                </c:pt>
                <c:pt idx="23">
                  <c:v>8.1301755790488919</c:v>
                </c:pt>
                <c:pt idx="24">
                  <c:v>8.6839127665283335</c:v>
                </c:pt>
                <c:pt idx="25">
                  <c:v>10.214558559129895</c:v>
                </c:pt>
                <c:pt idx="26">
                  <c:v>11.638214868291975</c:v>
                </c:pt>
                <c:pt idx="27">
                  <c:v>11.349515362859064</c:v>
                </c:pt>
                <c:pt idx="28">
                  <c:v>12.003349916643892</c:v>
                </c:pt>
                <c:pt idx="29">
                  <c:v>12.240857530317717</c:v>
                </c:pt>
                <c:pt idx="30">
                  <c:v>11.973282837094468</c:v>
                </c:pt>
                <c:pt idx="31">
                  <c:v>10.632603947013553</c:v>
                </c:pt>
                <c:pt idx="32">
                  <c:v>10.076668157443414</c:v>
                </c:pt>
                <c:pt idx="33">
                  <c:v>9.0454450323083755</c:v>
                </c:pt>
                <c:pt idx="34">
                  <c:v>7.5188361062803244</c:v>
                </c:pt>
                <c:pt idx="35">
                  <c:v>5.2329467170287192</c:v>
                </c:pt>
                <c:pt idx="36">
                  <c:v>4.6488063727322171</c:v>
                </c:pt>
                <c:pt idx="37">
                  <c:v>3.4144359484794773</c:v>
                </c:pt>
                <c:pt idx="38">
                  <c:v>2.7882474022208337</c:v>
                </c:pt>
                <c:pt idx="39">
                  <c:v>3.14929712469183</c:v>
                </c:pt>
                <c:pt idx="40">
                  <c:v>3.6666933098929766</c:v>
                </c:pt>
                <c:pt idx="41">
                  <c:v>3.3371471302085842</c:v>
                </c:pt>
                <c:pt idx="42">
                  <c:v>3.3643281247481394</c:v>
                </c:pt>
                <c:pt idx="43">
                  <c:v>3.6974813512993032</c:v>
                </c:pt>
                <c:pt idx="44">
                  <c:v>3.6545977297365528</c:v>
                </c:pt>
                <c:pt idx="45">
                  <c:v>3.245455658158769</c:v>
                </c:pt>
                <c:pt idx="46">
                  <c:v>3.9331399627935415</c:v>
                </c:pt>
                <c:pt idx="47">
                  <c:v>4.2649872520490462</c:v>
                </c:pt>
                <c:pt idx="48">
                  <c:v>5.2418947012456973</c:v>
                </c:pt>
                <c:pt idx="49">
                  <c:v>5.7095995466661442</c:v>
                </c:pt>
                <c:pt idx="50">
                  <c:v>5.4908681774161749</c:v>
                </c:pt>
                <c:pt idx="51">
                  <c:v>5.3570334581485968</c:v>
                </c:pt>
                <c:pt idx="52">
                  <c:v>5.0158151933336059</c:v>
                </c:pt>
                <c:pt idx="53">
                  <c:v>5.2411344271057425</c:v>
                </c:pt>
                <c:pt idx="54">
                  <c:v>5.5299181876299341</c:v>
                </c:pt>
                <c:pt idx="55">
                  <c:v>7.6159888874851367</c:v>
                </c:pt>
                <c:pt idx="56">
                  <c:v>9.8934991866518107</c:v>
                </c:pt>
                <c:pt idx="57">
                  <c:v>10.885105489186531</c:v>
                </c:pt>
                <c:pt idx="58">
                  <c:v>9.8433112574063841</c:v>
                </c:pt>
                <c:pt idx="59">
                  <c:v>8.6308941084898727</c:v>
                </c:pt>
                <c:pt idx="60">
                  <c:v>7.7574345812010392</c:v>
                </c:pt>
                <c:pt idx="61">
                  <c:v>7.8451897983441876</c:v>
                </c:pt>
                <c:pt idx="62">
                  <c:v>7.829015193243416</c:v>
                </c:pt>
                <c:pt idx="63">
                  <c:v>7.9141556542559055</c:v>
                </c:pt>
                <c:pt idx="64">
                  <c:v>8.1286085839505908</c:v>
                </c:pt>
                <c:pt idx="65">
                  <c:v>9.9610112454590727</c:v>
                </c:pt>
                <c:pt idx="66">
                  <c:v>10.327579598387771</c:v>
                </c:pt>
                <c:pt idx="67">
                  <c:v>7.5301220673049896</c:v>
                </c:pt>
                <c:pt idx="68">
                  <c:v>4.0406174809058282</c:v>
                </c:pt>
                <c:pt idx="69">
                  <c:v>2.8156552933119805</c:v>
                </c:pt>
                <c:pt idx="70">
                  <c:v>4.2878027279174225</c:v>
                </c:pt>
                <c:pt idx="71">
                  <c:v>5.9453412488631008</c:v>
                </c:pt>
                <c:pt idx="72">
                  <c:v>7.1144076258666145</c:v>
                </c:pt>
                <c:pt idx="73">
                  <c:v>6.2687458020422637</c:v>
                </c:pt>
                <c:pt idx="74">
                  <c:v>5.0035630386294994</c:v>
                </c:pt>
                <c:pt idx="75">
                  <c:v>4.1830827874447918</c:v>
                </c:pt>
                <c:pt idx="76">
                  <c:v>4.1208915029176785</c:v>
                </c:pt>
                <c:pt idx="77">
                  <c:v>2.6275236845066718</c:v>
                </c:pt>
                <c:pt idx="78">
                  <c:v>2.5052767060167902</c:v>
                </c:pt>
                <c:pt idx="79">
                  <c:v>2.9200011993097963</c:v>
                </c:pt>
                <c:pt idx="80">
                  <c:v>4.704259120059362</c:v>
                </c:pt>
                <c:pt idx="81">
                  <c:v>5.3914954645702284</c:v>
                </c:pt>
                <c:pt idx="82">
                  <c:v>4.0574533773092059</c:v>
                </c:pt>
                <c:pt idx="83">
                  <c:v>2.8357294148013246</c:v>
                </c:pt>
                <c:pt idx="84">
                  <c:v>2.210541985022596</c:v>
                </c:pt>
                <c:pt idx="85">
                  <c:v>3.0362435311546809</c:v>
                </c:pt>
                <c:pt idx="86">
                  <c:v>4.2347704687814014</c:v>
                </c:pt>
                <c:pt idx="87">
                  <c:v>5.9233197353088851</c:v>
                </c:pt>
                <c:pt idx="88">
                  <c:v>7.6648279849838685</c:v>
                </c:pt>
                <c:pt idx="89">
                  <c:v>6.313580964436083</c:v>
                </c:pt>
                <c:pt idx="90">
                  <c:v>5.1178914315098689</c:v>
                </c:pt>
                <c:pt idx="91">
                  <c:v>4.7338209908047713</c:v>
                </c:pt>
                <c:pt idx="92">
                  <c:v>4.5215332605225589</c:v>
                </c:pt>
                <c:pt idx="93">
                  <c:v>4.5873000311708489</c:v>
                </c:pt>
                <c:pt idx="94">
                  <c:v>5.3433086909866034</c:v>
                </c:pt>
                <c:pt idx="95">
                  <c:v>5.6231121531792327</c:v>
                </c:pt>
                <c:pt idx="96">
                  <c:v>4.8269602420212721</c:v>
                </c:pt>
                <c:pt idx="97">
                  <c:v>4.4204410396567972</c:v>
                </c:pt>
                <c:pt idx="98">
                  <c:v>4.2889557539639744</c:v>
                </c:pt>
                <c:pt idx="99">
                  <c:v>2.4316093409677775</c:v>
                </c:pt>
                <c:pt idx="100">
                  <c:v>-0.17863140584652992</c:v>
                </c:pt>
                <c:pt idx="101">
                  <c:v>0.66808447262232118</c:v>
                </c:pt>
                <c:pt idx="102">
                  <c:v>2.1618354022932218</c:v>
                </c:pt>
                <c:pt idx="103">
                  <c:v>3.6001172966187545</c:v>
                </c:pt>
                <c:pt idx="104">
                  <c:v>4.4775815467336999</c:v>
                </c:pt>
                <c:pt idx="105">
                  <c:v>3.2110538836495284</c:v>
                </c:pt>
                <c:pt idx="106">
                  <c:v>2.538672868018188</c:v>
                </c:pt>
                <c:pt idx="107">
                  <c:v>2.6104969537550149</c:v>
                </c:pt>
                <c:pt idx="108">
                  <c:v>3.3688044761301494</c:v>
                </c:pt>
                <c:pt idx="109">
                  <c:v>3.238375786012937</c:v>
                </c:pt>
                <c:pt idx="110">
                  <c:v>2.9241880705334733</c:v>
                </c:pt>
                <c:pt idx="111">
                  <c:v>3.6801200494988917</c:v>
                </c:pt>
                <c:pt idx="112">
                  <c:v>4.3456181005319339</c:v>
                </c:pt>
                <c:pt idx="113">
                  <c:v>4.4777633086789503</c:v>
                </c:pt>
                <c:pt idx="114">
                  <c:v>3.121820047719015</c:v>
                </c:pt>
                <c:pt idx="115">
                  <c:v>2.1269676800206527</c:v>
                </c:pt>
                <c:pt idx="116">
                  <c:v>0.50963131869130596</c:v>
                </c:pt>
                <c:pt idx="117">
                  <c:v>1.570706771439756</c:v>
                </c:pt>
                <c:pt idx="118">
                  <c:v>1.9057426595922689</c:v>
                </c:pt>
                <c:pt idx="119">
                  <c:v>2.2388321339422701</c:v>
                </c:pt>
                <c:pt idx="120">
                  <c:v>1.8388617878381419</c:v>
                </c:pt>
                <c:pt idx="121">
                  <c:v>1.1476595478050688</c:v>
                </c:pt>
                <c:pt idx="122">
                  <c:v>1.331810651554477</c:v>
                </c:pt>
                <c:pt idx="123">
                  <c:v>1.8990291331772324</c:v>
                </c:pt>
                <c:pt idx="124">
                  <c:v>2.7863251034151881</c:v>
                </c:pt>
                <c:pt idx="125">
                  <c:v>2.7850743579914017</c:v>
                </c:pt>
                <c:pt idx="126">
                  <c:v>3.1832658152331161</c:v>
                </c:pt>
                <c:pt idx="127">
                  <c:v>4.046523752007869</c:v>
                </c:pt>
                <c:pt idx="128">
                  <c:v>4.0948586690032318</c:v>
                </c:pt>
                <c:pt idx="129">
                  <c:v>4.5518837447420024</c:v>
                </c:pt>
                <c:pt idx="130">
                  <c:v>6.4932055376563325</c:v>
                </c:pt>
                <c:pt idx="131">
                  <c:v>2.2788113597101978</c:v>
                </c:pt>
                <c:pt idx="132">
                  <c:v>1.7782204669498425</c:v>
                </c:pt>
                <c:pt idx="133">
                  <c:v>1.8782337941530391</c:v>
                </c:pt>
                <c:pt idx="134">
                  <c:v>2.1989378840285401</c:v>
                </c:pt>
                <c:pt idx="135">
                  <c:v>2.1147969534981215</c:v>
                </c:pt>
                <c:pt idx="136">
                  <c:v>0.33752864495886215</c:v>
                </c:pt>
                <c:pt idx="137">
                  <c:v>1.2581041258164616</c:v>
                </c:pt>
                <c:pt idx="138">
                  <c:v>1.1740087891843665</c:v>
                </c:pt>
                <c:pt idx="139">
                  <c:v>1.14640000515569</c:v>
                </c:pt>
                <c:pt idx="140">
                  <c:v>-0.62870517097206591</c:v>
                </c:pt>
                <c:pt idx="141">
                  <c:v>-0.58889978667739928</c:v>
                </c:pt>
                <c:pt idx="142">
                  <c:v>-3.2524992823724896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A8-4648-A78C-C2B8572C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3104"/>
        <c:axId val="41744640"/>
      </c:lineChart>
      <c:dateAx>
        <c:axId val="41743104"/>
        <c:scaling>
          <c:orientation val="minMax"/>
          <c:min val="39904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41744640"/>
        <c:crosses val="autoZero"/>
        <c:auto val="1"/>
        <c:lblOffset val="100"/>
        <c:baseTimeUnit val="months"/>
        <c:majorUnit val="6"/>
        <c:majorTimeUnit val="months"/>
      </c:dateAx>
      <c:valAx>
        <c:axId val="41744640"/>
        <c:scaling>
          <c:orientation val="minMax"/>
          <c:max val="13"/>
          <c:min val="-1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431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5.9134174493253406E-4"/>
          <c:y val="0.92851482084524251"/>
          <c:w val="0.99740062612655345"/>
          <c:h val="7.065261358825548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Núcleo!$P$5</c:f>
              <c:strCache>
                <c:ptCount val="1"/>
                <c:pt idx="0">
                  <c:v>IPC-Total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Núcleo!$P$102:$P$340</c:f>
              <c:numCache>
                <c:formatCode>0.00</c:formatCode>
                <c:ptCount val="239"/>
                <c:pt idx="0">
                  <c:v>3.1031095039701917</c:v>
                </c:pt>
                <c:pt idx="1">
                  <c:v>2.6504571649910158</c:v>
                </c:pt>
                <c:pt idx="2">
                  <c:v>1.7960367254575171</c:v>
                </c:pt>
                <c:pt idx="3">
                  <c:v>1.0362138347238758</c:v>
                </c:pt>
                <c:pt idx="4">
                  <c:v>2.1253952612111604</c:v>
                </c:pt>
                <c:pt idx="5">
                  <c:v>2.681471351183462</c:v>
                </c:pt>
                <c:pt idx="6">
                  <c:v>3.1661674510257143</c:v>
                </c:pt>
                <c:pt idx="7">
                  <c:v>2.0868436578388438</c:v>
                </c:pt>
                <c:pt idx="8">
                  <c:v>-2.3974477233568159E-2</c:v>
                </c:pt>
                <c:pt idx="9">
                  <c:v>-1.271463445364085</c:v>
                </c:pt>
                <c:pt idx="10">
                  <c:v>1.0801885265449673</c:v>
                </c:pt>
                <c:pt idx="11">
                  <c:v>0.92489706212395273</c:v>
                </c:pt>
                <c:pt idx="12">
                  <c:v>0.69194877245279951</c:v>
                </c:pt>
                <c:pt idx="13">
                  <c:v>0.93158154821837424</c:v>
                </c:pt>
                <c:pt idx="14">
                  <c:v>0.84987721584961484</c:v>
                </c:pt>
                <c:pt idx="15">
                  <c:v>0.60590662261088557</c:v>
                </c:pt>
                <c:pt idx="16">
                  <c:v>0.83188032087764263</c:v>
                </c:pt>
                <c:pt idx="17">
                  <c:v>0.20038634716486037</c:v>
                </c:pt>
                <c:pt idx="18">
                  <c:v>-0.57753552263359875</c:v>
                </c:pt>
                <c:pt idx="19">
                  <c:v>0.30163190986405297</c:v>
                </c:pt>
                <c:pt idx="20">
                  <c:v>1.027511596881503</c:v>
                </c:pt>
                <c:pt idx="21">
                  <c:v>1.4996837588322931</c:v>
                </c:pt>
                <c:pt idx="22">
                  <c:v>2.2747421253678679</c:v>
                </c:pt>
                <c:pt idx="23">
                  <c:v>2.4459046424132547</c:v>
                </c:pt>
                <c:pt idx="24">
                  <c:v>2.858863306028181</c:v>
                </c:pt>
                <c:pt idx="25">
                  <c:v>2.4222805430648808</c:v>
                </c:pt>
                <c:pt idx="26">
                  <c:v>2.7991055301378243</c:v>
                </c:pt>
                <c:pt idx="27">
                  <c:v>3.1558801936994341</c:v>
                </c:pt>
                <c:pt idx="28">
                  <c:v>3.1268449558990552</c:v>
                </c:pt>
                <c:pt idx="29">
                  <c:v>3.227369677304992</c:v>
                </c:pt>
                <c:pt idx="30">
                  <c:v>3.418365111274202</c:v>
                </c:pt>
                <c:pt idx="31">
                  <c:v>3.8529674024010863</c:v>
                </c:pt>
                <c:pt idx="32">
                  <c:v>3.6181327513550077</c:v>
                </c:pt>
                <c:pt idx="33">
                  <c:v>4.348283054237112</c:v>
                </c:pt>
                <c:pt idx="34">
                  <c:v>3.2578598158494287</c:v>
                </c:pt>
                <c:pt idx="35">
                  <c:v>3.9388025935509496</c:v>
                </c:pt>
                <c:pt idx="36">
                  <c:v>4.1678767772670211</c:v>
                </c:pt>
                <c:pt idx="37">
                  <c:v>4.5899081711361589</c:v>
                </c:pt>
                <c:pt idx="38">
                  <c:v>4.2480416738998716</c:v>
                </c:pt>
                <c:pt idx="39">
                  <c:v>3.9430776318157834</c:v>
                </c:pt>
                <c:pt idx="40">
                  <c:v>4.352440799940327</c:v>
                </c:pt>
                <c:pt idx="41">
                  <c:v>4.9150837177637019</c:v>
                </c:pt>
                <c:pt idx="42">
                  <c:v>4.842531097908509</c:v>
                </c:pt>
                <c:pt idx="43">
                  <c:v>4.5389729548238167</c:v>
                </c:pt>
                <c:pt idx="44">
                  <c:v>4.2697991858643425</c:v>
                </c:pt>
                <c:pt idx="45">
                  <c:v>3.8197015916706878</c:v>
                </c:pt>
                <c:pt idx="46">
                  <c:v>4.9264485835946337</c:v>
                </c:pt>
                <c:pt idx="47">
                  <c:v>4.6241731385730622</c:v>
                </c:pt>
                <c:pt idx="48">
                  <c:v>5.4079483961494201</c:v>
                </c:pt>
                <c:pt idx="49">
                  <c:v>5.2605332217626755</c:v>
                </c:pt>
                <c:pt idx="50">
                  <c:v>5.7089373205669425</c:v>
                </c:pt>
                <c:pt idx="51">
                  <c:v>5.2883034034681975</c:v>
                </c:pt>
                <c:pt idx="52">
                  <c:v>5.5662407037206041</c:v>
                </c:pt>
                <c:pt idx="53">
                  <c:v>6.3992843895682494</c:v>
                </c:pt>
                <c:pt idx="54">
                  <c:v>5.3512168927706938</c:v>
                </c:pt>
                <c:pt idx="55">
                  <c:v>5.3482018800183218</c:v>
                </c:pt>
                <c:pt idx="56">
                  <c:v>5.5337546874160592</c:v>
                </c:pt>
                <c:pt idx="57">
                  <c:v>5.0733167156573611</c:v>
                </c:pt>
                <c:pt idx="58">
                  <c:v>4.9600486367513241</c:v>
                </c:pt>
                <c:pt idx="59">
                  <c:v>4.9085182235242275</c:v>
                </c:pt>
                <c:pt idx="60">
                  <c:v>3.9067636694018582</c:v>
                </c:pt>
                <c:pt idx="61">
                  <c:v>4.1772894616281864</c:v>
                </c:pt>
                <c:pt idx="62">
                  <c:v>3.7241372709700737</c:v>
                </c:pt>
                <c:pt idx="63">
                  <c:v>4.2611371861408953</c:v>
                </c:pt>
                <c:pt idx="64">
                  <c:v>4.4287684283022655</c:v>
                </c:pt>
                <c:pt idx="65">
                  <c:v>3.4863990642528764</c:v>
                </c:pt>
                <c:pt idx="66">
                  <c:v>4.5542199902939284</c:v>
                </c:pt>
                <c:pt idx="67">
                  <c:v>4.385763684586097</c:v>
                </c:pt>
                <c:pt idx="68">
                  <c:v>4.3135030560408572</c:v>
                </c:pt>
                <c:pt idx="69">
                  <c:v>4.4120914597761463</c:v>
                </c:pt>
                <c:pt idx="70">
                  <c:v>4.7388761667856993</c:v>
                </c:pt>
                <c:pt idx="71">
                  <c:v>4.9451692885633003</c:v>
                </c:pt>
                <c:pt idx="72">
                  <c:v>6.0226410056722024</c:v>
                </c:pt>
                <c:pt idx="73">
                  <c:v>6.5745755084430479</c:v>
                </c:pt>
                <c:pt idx="74">
                  <c:v>7.1889708568787514</c:v>
                </c:pt>
                <c:pt idx="75">
                  <c:v>6.7645526724119387</c:v>
                </c:pt>
                <c:pt idx="76">
                  <c:v>6.3594256728418674</c:v>
                </c:pt>
                <c:pt idx="77">
                  <c:v>6.5946026935709501</c:v>
                </c:pt>
                <c:pt idx="78">
                  <c:v>8.8353097637658742</c:v>
                </c:pt>
                <c:pt idx="79">
                  <c:v>10.358468897593088</c:v>
                </c:pt>
                <c:pt idx="80">
                  <c:v>10.478349161743772</c:v>
                </c:pt>
                <c:pt idx="81">
                  <c:v>11.335345121994656</c:v>
                </c:pt>
                <c:pt idx="82">
                  <c:v>11.861576351125237</c:v>
                </c:pt>
                <c:pt idx="83">
                  <c:v>11.726456884385406</c:v>
                </c:pt>
                <c:pt idx="84">
                  <c:v>11.347372887656238</c:v>
                </c:pt>
                <c:pt idx="85">
                  <c:v>13.319964146599016</c:v>
                </c:pt>
                <c:pt idx="86">
                  <c:v>14.081554000325514</c:v>
                </c:pt>
                <c:pt idx="87">
                  <c:v>15.219173774319227</c:v>
                </c:pt>
                <c:pt idx="88">
                  <c:v>16.843197268522637</c:v>
                </c:pt>
                <c:pt idx="89">
                  <c:v>17.322972201176114</c:v>
                </c:pt>
                <c:pt idx="90">
                  <c:v>14.788023490842029</c:v>
                </c:pt>
                <c:pt idx="91">
                  <c:v>13.729065328220514</c:v>
                </c:pt>
                <c:pt idx="92">
                  <c:v>14.51369399247695</c:v>
                </c:pt>
                <c:pt idx="93">
                  <c:v>13.30439927871554</c:v>
                </c:pt>
                <c:pt idx="94">
                  <c:v>12.077444432557805</c:v>
                </c:pt>
                <c:pt idx="95">
                  <c:v>11.849652019543399</c:v>
                </c:pt>
                <c:pt idx="96">
                  <c:v>11.041182029143748</c:v>
                </c:pt>
                <c:pt idx="97">
                  <c:v>8.128586408552497</c:v>
                </c:pt>
                <c:pt idx="98">
                  <c:v>6.5636693972786375</c:v>
                </c:pt>
                <c:pt idx="99">
                  <c:v>5.3239614805872471</c:v>
                </c:pt>
                <c:pt idx="100">
                  <c:v>3.2001276381653065</c:v>
                </c:pt>
                <c:pt idx="101">
                  <c:v>2.1176420111544969</c:v>
                </c:pt>
                <c:pt idx="102">
                  <c:v>1.4472991679652214</c:v>
                </c:pt>
                <c:pt idx="103">
                  <c:v>1.417620114078888</c:v>
                </c:pt>
                <c:pt idx="104">
                  <c:v>0.64399944209343474</c:v>
                </c:pt>
                <c:pt idx="105">
                  <c:v>0.78493143396114462</c:v>
                </c:pt>
                <c:pt idx="106">
                  <c:v>0.45749773748873235</c:v>
                </c:pt>
                <c:pt idx="107">
                  <c:v>0.26378953548271689</c:v>
                </c:pt>
                <c:pt idx="108">
                  <c:v>7.4471714448387516E-2</c:v>
                </c:pt>
                <c:pt idx="109">
                  <c:v>0.31238076121722358</c:v>
                </c:pt>
                <c:pt idx="110">
                  <c:v>0.68550965295706145</c:v>
                </c:pt>
                <c:pt idx="111">
                  <c:v>1.2155739958892964</c:v>
                </c:pt>
                <c:pt idx="112">
                  <c:v>1.3847062863896031</c:v>
                </c:pt>
                <c:pt idx="113">
                  <c:v>1.3286590703332823</c:v>
                </c:pt>
                <c:pt idx="114">
                  <c:v>2.160952261483251</c:v>
                </c:pt>
                <c:pt idx="115">
                  <c:v>2.6002576621039664</c:v>
                </c:pt>
                <c:pt idx="116">
                  <c:v>3.2708789406270311</c:v>
                </c:pt>
                <c:pt idx="117">
                  <c:v>4.2037169501420335</c:v>
                </c:pt>
                <c:pt idx="118">
                  <c:v>5.5693118045206269</c:v>
                </c:pt>
                <c:pt idx="119">
                  <c:v>7.1818497236817436</c:v>
                </c:pt>
                <c:pt idx="120">
                  <c:v>8.3828786592819995</c:v>
                </c:pt>
                <c:pt idx="121">
                  <c:v>9.9993455685283053</c:v>
                </c:pt>
                <c:pt idx="122">
                  <c:v>11.108934857051956</c:v>
                </c:pt>
                <c:pt idx="123">
                  <c:v>11.032728241125955</c:v>
                </c:pt>
                <c:pt idx="124">
                  <c:v>11.274078824356227</c:v>
                </c:pt>
                <c:pt idx="125">
                  <c:v>11.275728501468052</c:v>
                </c:pt>
                <c:pt idx="126">
                  <c:v>11.180191361009806</c:v>
                </c:pt>
                <c:pt idx="127">
                  <c:v>10.43488082007935</c:v>
                </c:pt>
                <c:pt idx="128">
                  <c:v>9.9291882026498079</c:v>
                </c:pt>
                <c:pt idx="129">
                  <c:v>9.1137971184238395</c:v>
                </c:pt>
                <c:pt idx="130">
                  <c:v>8.25961723341333</c:v>
                </c:pt>
                <c:pt idx="131">
                  <c:v>6.9035419346409777</c:v>
                </c:pt>
                <c:pt idx="132">
                  <c:v>5.856690777033724</c:v>
                </c:pt>
                <c:pt idx="133">
                  <c:v>4.6432361382773291</c:v>
                </c:pt>
                <c:pt idx="134">
                  <c:v>4.026056695599145</c:v>
                </c:pt>
                <c:pt idx="135">
                  <c:v>4.1655535027322887</c:v>
                </c:pt>
                <c:pt idx="136">
                  <c:v>4.4679122814404337</c:v>
                </c:pt>
                <c:pt idx="137">
                  <c:v>4.5415142601032077</c:v>
                </c:pt>
                <c:pt idx="138">
                  <c:v>4.3867806070651438</c:v>
                </c:pt>
                <c:pt idx="139">
                  <c:v>4.3606030027399489</c:v>
                </c:pt>
                <c:pt idx="140">
                  <c:v>4.4315982600457549</c:v>
                </c:pt>
                <c:pt idx="141">
                  <c:v>4.336525322619611</c:v>
                </c:pt>
                <c:pt idx="142">
                  <c:v>4.4943521150918597</c:v>
                </c:pt>
                <c:pt idx="143">
                  <c:v>4.5401121836196268</c:v>
                </c:pt>
                <c:pt idx="144">
                  <c:v>4.9195681271117619</c:v>
                </c:pt>
                <c:pt idx="145">
                  <c:v>5.0809305864920606</c:v>
                </c:pt>
                <c:pt idx="146">
                  <c:v>5.0369931587636252</c:v>
                </c:pt>
                <c:pt idx="147">
                  <c:v>4.9470561549703529</c:v>
                </c:pt>
                <c:pt idx="148">
                  <c:v>4.7188485351961074</c:v>
                </c:pt>
                <c:pt idx="149">
                  <c:v>4.8139494727368115</c:v>
                </c:pt>
                <c:pt idx="150">
                  <c:v>5.0524922518940363</c:v>
                </c:pt>
                <c:pt idx="151">
                  <c:v>6.0830881890576949</c:v>
                </c:pt>
                <c:pt idx="152">
                  <c:v>7.1263306469635523</c:v>
                </c:pt>
                <c:pt idx="153">
                  <c:v>7.501402988726924</c:v>
                </c:pt>
                <c:pt idx="154">
                  <c:v>6.9606618978912849</c:v>
                </c:pt>
                <c:pt idx="155">
                  <c:v>6.479683266837144</c:v>
                </c:pt>
                <c:pt idx="156">
                  <c:v>6.0510992805272501</c:v>
                </c:pt>
                <c:pt idx="157">
                  <c:v>6.1650230430656761</c:v>
                </c:pt>
                <c:pt idx="158">
                  <c:v>6.1238758883949806</c:v>
                </c:pt>
                <c:pt idx="159">
                  <c:v>6.2201179562938025</c:v>
                </c:pt>
                <c:pt idx="160">
                  <c:v>6.3769027340083717</c:v>
                </c:pt>
                <c:pt idx="161">
                  <c:v>7.334564378211339</c:v>
                </c:pt>
                <c:pt idx="162">
                  <c:v>7.4657543879326216</c:v>
                </c:pt>
                <c:pt idx="163">
                  <c:v>6.1140369841309106</c:v>
                </c:pt>
                <c:pt idx="164">
                  <c:v>4.2973635218141348</c:v>
                </c:pt>
                <c:pt idx="165">
                  <c:v>3.6387100540533623</c:v>
                </c:pt>
                <c:pt idx="166">
                  <c:v>4.4063124328435954</c:v>
                </c:pt>
                <c:pt idx="167">
                  <c:v>5.1942476437138785</c:v>
                </c:pt>
                <c:pt idx="168">
                  <c:v>5.93673024218071</c:v>
                </c:pt>
                <c:pt idx="169">
                  <c:v>5.4930446244389808</c:v>
                </c:pt>
                <c:pt idx="170">
                  <c:v>4.7545122061630085</c:v>
                </c:pt>
                <c:pt idx="171">
                  <c:v>4.1408702420001386</c:v>
                </c:pt>
                <c:pt idx="172">
                  <c:v>4.0844195781358783</c:v>
                </c:pt>
                <c:pt idx="173">
                  <c:v>3.1937153177436839</c:v>
                </c:pt>
                <c:pt idx="174">
                  <c:v>3.0621844120571673</c:v>
                </c:pt>
                <c:pt idx="175">
                  <c:v>3.2030459430216762</c:v>
                </c:pt>
                <c:pt idx="176">
                  <c:v>4.078599389741111</c:v>
                </c:pt>
                <c:pt idx="177">
                  <c:v>4.3233913477677577</c:v>
                </c:pt>
                <c:pt idx="178">
                  <c:v>3.6431296205779562</c:v>
                </c:pt>
                <c:pt idx="179">
                  <c:v>2.9531461424908922</c:v>
                </c:pt>
                <c:pt idx="180">
                  <c:v>2.3862729258104398</c:v>
                </c:pt>
                <c:pt idx="181">
                  <c:v>2.6384119150666407</c:v>
                </c:pt>
                <c:pt idx="182">
                  <c:v>3.2812990708375622</c:v>
                </c:pt>
                <c:pt idx="183">
                  <c:v>4.1260050855989494</c:v>
                </c:pt>
                <c:pt idx="184">
                  <c:v>5.0150907181287563</c:v>
                </c:pt>
                <c:pt idx="185">
                  <c:v>4.1558328482327989</c:v>
                </c:pt>
                <c:pt idx="186">
                  <c:v>3.5628652639901892</c:v>
                </c:pt>
                <c:pt idx="187">
                  <c:v>3.4863423799975202</c:v>
                </c:pt>
                <c:pt idx="188">
                  <c:v>3.4650257818901853</c:v>
                </c:pt>
                <c:pt idx="189">
                  <c:v>3.5005943645447068</c:v>
                </c:pt>
                <c:pt idx="190">
                  <c:v>3.875672375424033</c:v>
                </c:pt>
                <c:pt idx="191">
                  <c:v>4.002939347567458</c:v>
                </c:pt>
                <c:pt idx="192">
                  <c:v>3.6771456609264508</c:v>
                </c:pt>
                <c:pt idx="193">
                  <c:v>3.4639884909177798</c:v>
                </c:pt>
                <c:pt idx="194">
                  <c:v>3.3366812341881324</c:v>
                </c:pt>
                <c:pt idx="195">
                  <c:v>2.5094903472703489</c:v>
                </c:pt>
                <c:pt idx="196">
                  <c:v>1.254277459214781</c:v>
                </c:pt>
                <c:pt idx="197">
                  <c:v>1.8379466269153211</c:v>
                </c:pt>
                <c:pt idx="198">
                  <c:v>2.5686867210190201</c:v>
                </c:pt>
                <c:pt idx="199">
                  <c:v>3.2488686984147197</c:v>
                </c:pt>
                <c:pt idx="200">
                  <c:v>3.61178196083487</c:v>
                </c:pt>
                <c:pt idx="201">
                  <c:v>3.0118281211622966</c:v>
                </c:pt>
                <c:pt idx="202">
                  <c:v>2.6653281674634099</c:v>
                </c:pt>
                <c:pt idx="203">
                  <c:v>2.7146683422834661</c:v>
                </c:pt>
                <c:pt idx="204">
                  <c:v>2.9280718035576525</c:v>
                </c:pt>
                <c:pt idx="205">
                  <c:v>2.8702155472596136</c:v>
                </c:pt>
                <c:pt idx="206">
                  <c:v>2.7280740860542441</c:v>
                </c:pt>
                <c:pt idx="207">
                  <c:v>3.0091931753226886</c:v>
                </c:pt>
                <c:pt idx="208">
                  <c:v>3.1474123810747212</c:v>
                </c:pt>
                <c:pt idx="209">
                  <c:v>3.171480013113448</c:v>
                </c:pt>
                <c:pt idx="210">
                  <c:v>2.4447808731858922</c:v>
                </c:pt>
                <c:pt idx="211">
                  <c:v>1.8160838649075917</c:v>
                </c:pt>
                <c:pt idx="212">
                  <c:v>0.91895033589528552</c:v>
                </c:pt>
                <c:pt idx="213">
                  <c:v>1.3137209603814481</c:v>
                </c:pt>
                <c:pt idx="214">
                  <c:v>1.4977979479355863</c:v>
                </c:pt>
                <c:pt idx="215">
                  <c:v>1.5070667893564815</c:v>
                </c:pt>
                <c:pt idx="216">
                  <c:v>1.4276473696340775</c:v>
                </c:pt>
                <c:pt idx="217">
                  <c:v>0.95086416464111867</c:v>
                </c:pt>
                <c:pt idx="218">
                  <c:v>1.0626937606167841</c:v>
                </c:pt>
                <c:pt idx="219">
                  <c:v>1.3486563181751565</c:v>
                </c:pt>
                <c:pt idx="220">
                  <c:v>1.6911347860138148</c:v>
                </c:pt>
                <c:pt idx="221">
                  <c:v>1.7297968619952586</c:v>
                </c:pt>
                <c:pt idx="222">
                  <c:v>1.9180861715430542</c:v>
                </c:pt>
                <c:pt idx="223">
                  <c:v>2.2533043243819773</c:v>
                </c:pt>
                <c:pt idx="224">
                  <c:v>2.2582003826873365</c:v>
                </c:pt>
                <c:pt idx="225">
                  <c:v>2.5376322129629925</c:v>
                </c:pt>
                <c:pt idx="226">
                  <c:v>3.4123305714344854</c:v>
                </c:pt>
                <c:pt idx="227">
                  <c:v>1.469044085953386</c:v>
                </c:pt>
                <c:pt idx="228">
                  <c:v>1.2099026742008689</c:v>
                </c:pt>
                <c:pt idx="229">
                  <c:v>1.3009696455146713</c:v>
                </c:pt>
                <c:pt idx="230">
                  <c:v>1.4353856194904813</c:v>
                </c:pt>
                <c:pt idx="231">
                  <c:v>1.7153232638589255</c:v>
                </c:pt>
                <c:pt idx="232">
                  <c:v>1.2292382336962504</c:v>
                </c:pt>
                <c:pt idx="233">
                  <c:v>1.4371195431718942</c:v>
                </c:pt>
                <c:pt idx="234">
                  <c:v>1.346136260981301</c:v>
                </c:pt>
                <c:pt idx="235">
                  <c:v>1.3884574958282991</c:v>
                </c:pt>
                <c:pt idx="236">
                  <c:v>0.45665132407948228</c:v>
                </c:pt>
                <c:pt idx="237">
                  <c:v>0.27570500878455473</c:v>
                </c:pt>
                <c:pt idx="238">
                  <c:v>-1.096149574376426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A-4670-9055-7B3C9D9F6AB2}"/>
            </c:ext>
          </c:extLst>
        </c:ser>
        <c:ser>
          <c:idx val="1"/>
          <c:order val="1"/>
          <c:tx>
            <c:strRef>
              <c:f>Núcleo!$Q$5</c:f>
              <c:strCache>
                <c:ptCount val="1"/>
                <c:pt idx="0">
                  <c:v>IPC-Núcleo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Núcleo!$Q$102:$Q$340</c:f>
              <c:numCache>
                <c:formatCode>0.00</c:formatCode>
                <c:ptCount val="239"/>
                <c:pt idx="0">
                  <c:v>2.3003893076179116</c:v>
                </c:pt>
                <c:pt idx="1">
                  <c:v>1.6705155999593435</c:v>
                </c:pt>
                <c:pt idx="2">
                  <c:v>1.0826522820195361</c:v>
                </c:pt>
                <c:pt idx="3">
                  <c:v>1.0680732687018413</c:v>
                </c:pt>
                <c:pt idx="4">
                  <c:v>1.0520507906981225</c:v>
                </c:pt>
                <c:pt idx="5">
                  <c:v>0.82102311787335402</c:v>
                </c:pt>
                <c:pt idx="6">
                  <c:v>0.72290870530224982</c:v>
                </c:pt>
                <c:pt idx="7">
                  <c:v>0.56460279632271071</c:v>
                </c:pt>
                <c:pt idx="8">
                  <c:v>0.25681777805215411</c:v>
                </c:pt>
                <c:pt idx="9">
                  <c:v>0.21921255357260083</c:v>
                </c:pt>
                <c:pt idx="10">
                  <c:v>0.3941188218260061</c:v>
                </c:pt>
                <c:pt idx="11">
                  <c:v>0.91047150835121826</c:v>
                </c:pt>
                <c:pt idx="12">
                  <c:v>0.91677968485861516</c:v>
                </c:pt>
                <c:pt idx="13">
                  <c:v>0.65882860015613609</c:v>
                </c:pt>
                <c:pt idx="14">
                  <c:v>1.0499939670617353</c:v>
                </c:pt>
                <c:pt idx="15">
                  <c:v>0.83166749399137263</c:v>
                </c:pt>
                <c:pt idx="16">
                  <c:v>0.9830122172918232</c:v>
                </c:pt>
                <c:pt idx="17">
                  <c:v>1.3628316288885722</c:v>
                </c:pt>
                <c:pt idx="18">
                  <c:v>1.576396019263071</c:v>
                </c:pt>
                <c:pt idx="19">
                  <c:v>1.9225902686360818</c:v>
                </c:pt>
                <c:pt idx="20">
                  <c:v>2.1465617093229028</c:v>
                </c:pt>
                <c:pt idx="21">
                  <c:v>2.1523411348698174</c:v>
                </c:pt>
                <c:pt idx="22">
                  <c:v>2.4597258355649299</c:v>
                </c:pt>
                <c:pt idx="23">
                  <c:v>2.7868091026850506</c:v>
                </c:pt>
                <c:pt idx="24">
                  <c:v>3.090124341391598</c:v>
                </c:pt>
                <c:pt idx="25">
                  <c:v>3.2478192202465728</c:v>
                </c:pt>
                <c:pt idx="26">
                  <c:v>3.2475331467031854</c:v>
                </c:pt>
                <c:pt idx="27">
                  <c:v>3.2724830107691893</c:v>
                </c:pt>
                <c:pt idx="28">
                  <c:v>3.1022715637581744</c:v>
                </c:pt>
                <c:pt idx="29">
                  <c:v>3.2040774402697147</c:v>
                </c:pt>
                <c:pt idx="30">
                  <c:v>3.2036699256762668</c:v>
                </c:pt>
                <c:pt idx="31">
                  <c:v>3.0405396785222472</c:v>
                </c:pt>
                <c:pt idx="32">
                  <c:v>3.0331182217748109</c:v>
                </c:pt>
                <c:pt idx="33">
                  <c:v>3.2991764123961875</c:v>
                </c:pt>
                <c:pt idx="34">
                  <c:v>3.1583966053527757</c:v>
                </c:pt>
                <c:pt idx="35">
                  <c:v>2.9417266906884176</c:v>
                </c:pt>
                <c:pt idx="36">
                  <c:v>3.2696274014645699</c:v>
                </c:pt>
                <c:pt idx="37">
                  <c:v>3.3753980688805862</c:v>
                </c:pt>
                <c:pt idx="38">
                  <c:v>3.3004878627517664</c:v>
                </c:pt>
                <c:pt idx="39">
                  <c:v>3.6276472789924963</c:v>
                </c:pt>
                <c:pt idx="40">
                  <c:v>3.7844034240962943</c:v>
                </c:pt>
                <c:pt idx="41">
                  <c:v>3.7458816077061252</c:v>
                </c:pt>
                <c:pt idx="42">
                  <c:v>3.6761677134284465</c:v>
                </c:pt>
                <c:pt idx="43">
                  <c:v>3.6007749371646858</c:v>
                </c:pt>
                <c:pt idx="44">
                  <c:v>3.4976927386330292</c:v>
                </c:pt>
                <c:pt idx="45">
                  <c:v>3.5053033443687598</c:v>
                </c:pt>
                <c:pt idx="46">
                  <c:v>3.3778598001354077</c:v>
                </c:pt>
                <c:pt idx="47">
                  <c:v>3.6300787386355227</c:v>
                </c:pt>
                <c:pt idx="48">
                  <c:v>3.7524660323488002</c:v>
                </c:pt>
                <c:pt idx="49">
                  <c:v>4.1089294179615266</c:v>
                </c:pt>
                <c:pt idx="50">
                  <c:v>4.6732746478358234</c:v>
                </c:pt>
                <c:pt idx="51">
                  <c:v>4.5548718190247195</c:v>
                </c:pt>
                <c:pt idx="52">
                  <c:v>4.7634353394572004</c:v>
                </c:pt>
                <c:pt idx="53">
                  <c:v>5.0970346046609993</c:v>
                </c:pt>
                <c:pt idx="54">
                  <c:v>5.2818373060471213</c:v>
                </c:pt>
                <c:pt idx="55">
                  <c:v>5.5184607206335112</c:v>
                </c:pt>
                <c:pt idx="56">
                  <c:v>5.5929491549604027</c:v>
                </c:pt>
                <c:pt idx="57">
                  <c:v>5.0997927803215548</c:v>
                </c:pt>
                <c:pt idx="58">
                  <c:v>5.3972682007379147</c:v>
                </c:pt>
                <c:pt idx="59">
                  <c:v>5.3312500162626897</c:v>
                </c:pt>
                <c:pt idx="60">
                  <c:v>5.3930990202950113</c:v>
                </c:pt>
                <c:pt idx="61">
                  <c:v>5.3744378227318812</c:v>
                </c:pt>
                <c:pt idx="62">
                  <c:v>4.9316257663372109</c:v>
                </c:pt>
                <c:pt idx="63">
                  <c:v>4.9909536278760491</c:v>
                </c:pt>
                <c:pt idx="64">
                  <c:v>4.9407419605059344</c:v>
                </c:pt>
                <c:pt idx="65">
                  <c:v>4.758686666017975</c:v>
                </c:pt>
                <c:pt idx="66">
                  <c:v>4.7587983088068331</c:v>
                </c:pt>
                <c:pt idx="67">
                  <c:v>4.534282041406934</c:v>
                </c:pt>
                <c:pt idx="68">
                  <c:v>4.3334206391612673</c:v>
                </c:pt>
                <c:pt idx="69">
                  <c:v>4.4140414933184546</c:v>
                </c:pt>
                <c:pt idx="70">
                  <c:v>4.3036376494164585</c:v>
                </c:pt>
                <c:pt idx="71">
                  <c:v>4.3176718499973177</c:v>
                </c:pt>
                <c:pt idx="72">
                  <c:v>4.2334446883261156</c:v>
                </c:pt>
                <c:pt idx="73">
                  <c:v>4.1254990749715503</c:v>
                </c:pt>
                <c:pt idx="74">
                  <c:v>4.6872170795998258</c:v>
                </c:pt>
                <c:pt idx="75">
                  <c:v>4.6695450651832671</c:v>
                </c:pt>
                <c:pt idx="76">
                  <c:v>4.4692196786334959</c:v>
                </c:pt>
                <c:pt idx="77">
                  <c:v>4.6879061222978358</c:v>
                </c:pt>
                <c:pt idx="78">
                  <c:v>5.3582217733007642</c:v>
                </c:pt>
                <c:pt idx="79">
                  <c:v>6.2562830563388294</c:v>
                </c:pt>
                <c:pt idx="80">
                  <c:v>6.6283174845946924</c:v>
                </c:pt>
                <c:pt idx="81">
                  <c:v>7.1919139659382569</c:v>
                </c:pt>
                <c:pt idx="82">
                  <c:v>7.6159090322503342</c:v>
                </c:pt>
                <c:pt idx="83">
                  <c:v>7.4264024498307935</c:v>
                </c:pt>
                <c:pt idx="84">
                  <c:v>7.4705458706344485</c:v>
                </c:pt>
                <c:pt idx="85">
                  <c:v>8.3847716490751178</c:v>
                </c:pt>
                <c:pt idx="86">
                  <c:v>8.9675194753803478</c:v>
                </c:pt>
                <c:pt idx="87">
                  <c:v>9.6420457623092695</c:v>
                </c:pt>
                <c:pt idx="88">
                  <c:v>10.156008347545441</c:v>
                </c:pt>
                <c:pt idx="89">
                  <c:v>10.441410385360438</c:v>
                </c:pt>
                <c:pt idx="90">
                  <c:v>10.198502206496451</c:v>
                </c:pt>
                <c:pt idx="91">
                  <c:v>9.8537472729906881</c:v>
                </c:pt>
                <c:pt idx="92">
                  <c:v>9.9138396041075882</c:v>
                </c:pt>
                <c:pt idx="93">
                  <c:v>9.595147389757642</c:v>
                </c:pt>
                <c:pt idx="94">
                  <c:v>9.2708539629691842</c:v>
                </c:pt>
                <c:pt idx="95">
                  <c:v>9.0600544153671692</c:v>
                </c:pt>
                <c:pt idx="96">
                  <c:v>8.3986778571459642</c:v>
                </c:pt>
                <c:pt idx="97">
                  <c:v>7.14417402381049</c:v>
                </c:pt>
                <c:pt idx="98">
                  <c:v>5.6188359348433803</c:v>
                </c:pt>
                <c:pt idx="99">
                  <c:v>4.5503506361576518</c:v>
                </c:pt>
                <c:pt idx="100">
                  <c:v>3.8373607277732091</c:v>
                </c:pt>
                <c:pt idx="101">
                  <c:v>2.8406273901109946</c:v>
                </c:pt>
                <c:pt idx="102">
                  <c:v>2.2468019516250992</c:v>
                </c:pt>
                <c:pt idx="103">
                  <c:v>1.6255511947312229</c:v>
                </c:pt>
                <c:pt idx="104">
                  <c:v>1.1124968912916255</c:v>
                </c:pt>
                <c:pt idx="105">
                  <c:v>0.97830568030414788</c:v>
                </c:pt>
                <c:pt idx="106">
                  <c:v>0.93396200840876187</c:v>
                </c:pt>
                <c:pt idx="107">
                  <c:v>0.9463728196870802</c:v>
                </c:pt>
                <c:pt idx="108">
                  <c:v>1.1321712351045621</c:v>
                </c:pt>
                <c:pt idx="109">
                  <c:v>1.1554616603670631</c:v>
                </c:pt>
                <c:pt idx="110">
                  <c:v>1.3382620682818924</c:v>
                </c:pt>
                <c:pt idx="111">
                  <c:v>1.737141721964619</c:v>
                </c:pt>
                <c:pt idx="112">
                  <c:v>2.0810509384538767</c:v>
                </c:pt>
                <c:pt idx="113">
                  <c:v>2.3927130888290904</c:v>
                </c:pt>
                <c:pt idx="114">
                  <c:v>2.824873029183439</c:v>
                </c:pt>
                <c:pt idx="115">
                  <c:v>3.4189308033709009</c:v>
                </c:pt>
                <c:pt idx="116">
                  <c:v>4.1754597046315789</c:v>
                </c:pt>
                <c:pt idx="117">
                  <c:v>4.9299190729231501</c:v>
                </c:pt>
                <c:pt idx="118">
                  <c:v>5.3820693929941044</c:v>
                </c:pt>
                <c:pt idx="119">
                  <c:v>6.1315624359357113</c:v>
                </c:pt>
                <c:pt idx="120">
                  <c:v>8.0502368707354943</c:v>
                </c:pt>
                <c:pt idx="121">
                  <c:v>9.7620474568393956</c:v>
                </c:pt>
                <c:pt idx="122">
                  <c:v>10.527818980622584</c:v>
                </c:pt>
                <c:pt idx="123">
                  <c:v>10.68667696774841</c:v>
                </c:pt>
                <c:pt idx="124">
                  <c:v>10.483996102378313</c:v>
                </c:pt>
                <c:pt idx="125">
                  <c:v>10.231616683084876</c:v>
                </c:pt>
                <c:pt idx="126">
                  <c:v>10.320273132708468</c:v>
                </c:pt>
                <c:pt idx="127">
                  <c:v>10.218890020103544</c:v>
                </c:pt>
                <c:pt idx="128">
                  <c:v>9.7678490080664879</c:v>
                </c:pt>
                <c:pt idx="129">
                  <c:v>9.1890416022964327</c:v>
                </c:pt>
                <c:pt idx="130">
                  <c:v>9.0822640022179435</c:v>
                </c:pt>
                <c:pt idx="131">
                  <c:v>8.7885972631072775</c:v>
                </c:pt>
                <c:pt idx="132">
                  <c:v>7.1992270204214615</c:v>
                </c:pt>
                <c:pt idx="133">
                  <c:v>6.0037213815871349</c:v>
                </c:pt>
                <c:pt idx="134">
                  <c:v>5.3987460642534124</c:v>
                </c:pt>
                <c:pt idx="135">
                  <c:v>5.2823375452705434</c:v>
                </c:pt>
                <c:pt idx="136">
                  <c:v>5.3478793671625446</c:v>
                </c:pt>
                <c:pt idx="137">
                  <c:v>5.8681916461705397</c:v>
                </c:pt>
                <c:pt idx="138">
                  <c:v>5.5119970998225964</c:v>
                </c:pt>
                <c:pt idx="139">
                  <c:v>5.0877096122722287</c:v>
                </c:pt>
                <c:pt idx="140">
                  <c:v>5.2840078474321484</c:v>
                </c:pt>
                <c:pt idx="141">
                  <c:v>5.5360352593357476</c:v>
                </c:pt>
                <c:pt idx="142">
                  <c:v>5.1086527508539037</c:v>
                </c:pt>
                <c:pt idx="143">
                  <c:v>4.8404093057235142</c:v>
                </c:pt>
                <c:pt idx="144">
                  <c:v>4.5698328970169122</c:v>
                </c:pt>
                <c:pt idx="145">
                  <c:v>4.4018917098612054</c:v>
                </c:pt>
                <c:pt idx="146">
                  <c:v>4.5461272985017231</c:v>
                </c:pt>
                <c:pt idx="147">
                  <c:v>4.505651931802479</c:v>
                </c:pt>
                <c:pt idx="148">
                  <c:v>4.3978993009124112</c:v>
                </c:pt>
                <c:pt idx="149">
                  <c:v>4.3546315909127609</c:v>
                </c:pt>
                <c:pt idx="150">
                  <c:v>4.5377760887355789</c:v>
                </c:pt>
                <c:pt idx="151">
                  <c:v>4.4245129103569036</c:v>
                </c:pt>
                <c:pt idx="152">
                  <c:v>4.1375861899133337</c:v>
                </c:pt>
                <c:pt idx="153">
                  <c:v>3.8621377278132751</c:v>
                </c:pt>
                <c:pt idx="154">
                  <c:v>3.8406137523770534</c:v>
                </c:pt>
                <c:pt idx="155">
                  <c:v>4.144537545501481</c:v>
                </c:pt>
                <c:pt idx="156">
                  <c:v>4.1877687923395079</c:v>
                </c:pt>
                <c:pt idx="157">
                  <c:v>4.3275073014591214</c:v>
                </c:pt>
                <c:pt idx="158">
                  <c:v>4.26310316938181</c:v>
                </c:pt>
                <c:pt idx="159">
                  <c:v>4.3813645295558423</c:v>
                </c:pt>
                <c:pt idx="160">
                  <c:v>4.4725263790024394</c:v>
                </c:pt>
                <c:pt idx="161">
                  <c:v>4.4865654846048209</c:v>
                </c:pt>
                <c:pt idx="162">
                  <c:v>4.3511187532875084</c:v>
                </c:pt>
                <c:pt idx="163">
                  <c:v>4.5350270714750174</c:v>
                </c:pt>
                <c:pt idx="164">
                  <c:v>4.589995257267554</c:v>
                </c:pt>
                <c:pt idx="165">
                  <c:v>4.5837849511757511</c:v>
                </c:pt>
                <c:pt idx="166">
                  <c:v>4.5419967844642306</c:v>
                </c:pt>
                <c:pt idx="167">
                  <c:v>4.3438110644388628</c:v>
                </c:pt>
                <c:pt idx="168">
                  <c:v>4.6066361784560694</c:v>
                </c:pt>
                <c:pt idx="169">
                  <c:v>4.6160941245829923</c:v>
                </c:pt>
                <c:pt idx="170">
                  <c:v>4.4734344650095625</c:v>
                </c:pt>
                <c:pt idx="171">
                  <c:v>4.0935008933679518</c:v>
                </c:pt>
                <c:pt idx="172">
                  <c:v>4.0433813311243183</c:v>
                </c:pt>
                <c:pt idx="173">
                  <c:v>3.8398349173969892</c:v>
                </c:pt>
                <c:pt idx="174">
                  <c:v>3.7030018943591703</c:v>
                </c:pt>
                <c:pt idx="175">
                  <c:v>3.5276985580393605</c:v>
                </c:pt>
                <c:pt idx="176">
                  <c:v>3.3692361998349352</c:v>
                </c:pt>
                <c:pt idx="177">
                  <c:v>3.1168600677524472</c:v>
                </c:pt>
                <c:pt idx="178">
                  <c:v>3.1699147224299118</c:v>
                </c:pt>
                <c:pt idx="179">
                  <c:v>3.0881334732224763</c:v>
                </c:pt>
                <c:pt idx="180">
                  <c:v>2.5895053080918329</c:v>
                </c:pt>
                <c:pt idx="181">
                  <c:v>2.1815478741376904</c:v>
                </c:pt>
                <c:pt idx="182">
                  <c:v>2.1997548257363331</c:v>
                </c:pt>
                <c:pt idx="183">
                  <c:v>2.1073897192352531</c:v>
                </c:pt>
                <c:pt idx="184">
                  <c:v>2.0313824931151636</c:v>
                </c:pt>
                <c:pt idx="185">
                  <c:v>1.7222279272960606</c:v>
                </c:pt>
                <c:pt idx="186">
                  <c:v>1.7942078464658007</c:v>
                </c:pt>
                <c:pt idx="187">
                  <c:v>2.0638821201788282</c:v>
                </c:pt>
                <c:pt idx="188">
                  <c:v>2.2517038114509003</c:v>
                </c:pt>
                <c:pt idx="189">
                  <c:v>2.2476332832126245</c:v>
                </c:pt>
                <c:pt idx="190">
                  <c:v>2.1850090019754687</c:v>
                </c:pt>
                <c:pt idx="191">
                  <c:v>2.1448793574121883</c:v>
                </c:pt>
                <c:pt idx="192">
                  <c:v>2.3523001417860456</c:v>
                </c:pt>
                <c:pt idx="193">
                  <c:v>2.3564249495633627</c:v>
                </c:pt>
                <c:pt idx="194">
                  <c:v>2.2349858103032805</c:v>
                </c:pt>
                <c:pt idx="195">
                  <c:v>2.6002296472731334</c:v>
                </c:pt>
                <c:pt idx="196">
                  <c:v>2.9568757254503808</c:v>
                </c:pt>
                <c:pt idx="197">
                  <c:v>3.2169232486214172</c:v>
                </c:pt>
                <c:pt idx="198">
                  <c:v>3.0465408246137748</c:v>
                </c:pt>
                <c:pt idx="199">
                  <c:v>2.8378737360229112</c:v>
                </c:pt>
                <c:pt idx="200">
                  <c:v>2.5954020359950869</c:v>
                </c:pt>
                <c:pt idx="201">
                  <c:v>2.7767135956377142</c:v>
                </c:pt>
                <c:pt idx="202">
                  <c:v>2.8157399395736249</c:v>
                </c:pt>
                <c:pt idx="203">
                  <c:v>2.8382031109477124</c:v>
                </c:pt>
                <c:pt idx="204">
                  <c:v>2.5322995863076514</c:v>
                </c:pt>
                <c:pt idx="205">
                  <c:v>2.5509644623585181</c:v>
                </c:pt>
                <c:pt idx="206">
                  <c:v>2.5253121275273127</c:v>
                </c:pt>
                <c:pt idx="207">
                  <c:v>2.1729638356066561</c:v>
                </c:pt>
                <c:pt idx="208">
                  <c:v>1.7351577406992336</c:v>
                </c:pt>
                <c:pt idx="209">
                  <c:v>1.6406856551504756</c:v>
                </c:pt>
                <c:pt idx="210">
                  <c:v>1.6246339704376611</c:v>
                </c:pt>
                <c:pt idx="211">
                  <c:v>1.5024025233845162</c:v>
                </c:pt>
                <c:pt idx="212">
                  <c:v>1.4333432879058305</c:v>
                </c:pt>
                <c:pt idx="213">
                  <c:v>1.140502698762047</c:v>
                </c:pt>
                <c:pt idx="214">
                  <c:v>1.1940826892116618</c:v>
                </c:pt>
                <c:pt idx="215">
                  <c:v>0.93166025338775604</c:v>
                </c:pt>
                <c:pt idx="216">
                  <c:v>1.1025339978029347</c:v>
                </c:pt>
                <c:pt idx="217">
                  <c:v>0.79533320743503388</c:v>
                </c:pt>
                <c:pt idx="218">
                  <c:v>0.85081357056711049</c:v>
                </c:pt>
                <c:pt idx="219">
                  <c:v>0.91694752393773893</c:v>
                </c:pt>
                <c:pt idx="220">
                  <c:v>0.8311724738130799</c:v>
                </c:pt>
                <c:pt idx="221">
                  <c:v>0.90107088386270906</c:v>
                </c:pt>
                <c:pt idx="222">
                  <c:v>0.9246418770529452</c:v>
                </c:pt>
                <c:pt idx="223">
                  <c:v>0.83994855484716968</c:v>
                </c:pt>
                <c:pt idx="224">
                  <c:v>0.81238078149317161</c:v>
                </c:pt>
                <c:pt idx="225">
                  <c:v>0.94451618624453726</c:v>
                </c:pt>
                <c:pt idx="226">
                  <c:v>0.97042396070359249</c:v>
                </c:pt>
                <c:pt idx="227">
                  <c:v>0.82405608327162927</c:v>
                </c:pt>
                <c:pt idx="228">
                  <c:v>0.75730819963435447</c:v>
                </c:pt>
                <c:pt idx="229">
                  <c:v>0.84315262079497355</c:v>
                </c:pt>
                <c:pt idx="230">
                  <c:v>0.83136110713608602</c:v>
                </c:pt>
                <c:pt idx="231">
                  <c:v>1.3989294069842506</c:v>
                </c:pt>
                <c:pt idx="232">
                  <c:v>1.9430008236657414</c:v>
                </c:pt>
                <c:pt idx="233">
                  <c:v>1.580328107301221</c:v>
                </c:pt>
                <c:pt idx="234">
                  <c:v>1.4843189267113255</c:v>
                </c:pt>
                <c:pt idx="235">
                  <c:v>1.5853057406960636</c:v>
                </c:pt>
                <c:pt idx="236">
                  <c:v>1.338864549289065</c:v>
                </c:pt>
                <c:pt idx="237">
                  <c:v>0.9839776643600695</c:v>
                </c:pt>
                <c:pt idx="238">
                  <c:v>0.70646090573045495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A-4670-9055-7B3C9D9F6AB2}"/>
            </c:ext>
          </c:extLst>
        </c:ser>
        <c:ser>
          <c:idx val="2"/>
          <c:order val="2"/>
          <c:tx>
            <c:strRef>
              <c:f>Núcleo!$R$5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Núcleo!$O$102:$O$340</c:f>
              <c:numCache>
                <c:formatCode>mmm\-yy</c:formatCode>
                <c:ptCount val="23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</c:numCache>
            </c:numRef>
          </c:cat>
          <c:val>
            <c:numRef>
              <c:f>Núcleo!$R$102:$R$340</c:f>
              <c:numCache>
                <c:formatCode>0.00</c:formatCode>
                <c:ptCount val="239"/>
                <c:pt idx="0">
                  <c:v>4.4626690672691094</c:v>
                </c:pt>
                <c:pt idx="1">
                  <c:v>4.3352978501510542</c:v>
                </c:pt>
                <c:pt idx="2">
                  <c:v>3.0165198765630619</c:v>
                </c:pt>
                <c:pt idx="3">
                  <c:v>0.98263112734071623</c:v>
                </c:pt>
                <c:pt idx="4">
                  <c:v>4.0038490424322282</c:v>
                </c:pt>
                <c:pt idx="5">
                  <c:v>5.9253094420634644</c:v>
                </c:pt>
                <c:pt idx="6">
                  <c:v>7.3457906868213074</c:v>
                </c:pt>
                <c:pt idx="7">
                  <c:v>4.6770936019611353</c:v>
                </c:pt>
                <c:pt idx="8">
                  <c:v>-0.48362312447427502</c:v>
                </c:pt>
                <c:pt idx="9">
                  <c:v>-3.6420319829620573</c:v>
                </c:pt>
                <c:pt idx="10">
                  <c:v>2.2411380188323005</c:v>
                </c:pt>
                <c:pt idx="11">
                  <c:v>0.94899429379000644</c:v>
                </c:pt>
                <c:pt idx="12">
                  <c:v>0.31903687405858694</c:v>
                </c:pt>
                <c:pt idx="13">
                  <c:v>1.3885559588344476</c:v>
                </c:pt>
                <c:pt idx="14">
                  <c:v>0.51393749899444341</c:v>
                </c:pt>
                <c:pt idx="15">
                  <c:v>0.22589001668174014</c:v>
                </c:pt>
                <c:pt idx="16">
                  <c:v>0.57489208571697148</c:v>
                </c:pt>
                <c:pt idx="17">
                  <c:v>-1.7287612521024509</c:v>
                </c:pt>
                <c:pt idx="18">
                  <c:v>-4.0348812370264664</c:v>
                </c:pt>
                <c:pt idx="19">
                  <c:v>-2.3482324411177147</c:v>
                </c:pt>
                <c:pt idx="20">
                  <c:v>-0.81797015819203844</c:v>
                </c:pt>
                <c:pt idx="21">
                  <c:v>0.4201956551514785</c:v>
                </c:pt>
                <c:pt idx="22">
                  <c:v>1.9673723450110314</c:v>
                </c:pt>
                <c:pt idx="23">
                  <c:v>1.8766565536735502</c:v>
                </c:pt>
                <c:pt idx="24">
                  <c:v>2.473000682598947</c:v>
                </c:pt>
                <c:pt idx="25">
                  <c:v>1.0491153462169001</c:v>
                </c:pt>
                <c:pt idx="26">
                  <c:v>2.0423070264588228</c:v>
                </c:pt>
                <c:pt idx="27">
                  <c:v>2.9584198117034832</c:v>
                </c:pt>
                <c:pt idx="28">
                  <c:v>3.168799689420454</c:v>
                </c:pt>
                <c:pt idx="29">
                  <c:v>3.2672406143566368</c:v>
                </c:pt>
                <c:pt idx="30">
                  <c:v>3.7831296517326196</c:v>
                </c:pt>
                <c:pt idx="31">
                  <c:v>5.2391704939100947</c:v>
                </c:pt>
                <c:pt idx="32">
                  <c:v>4.6117465949924386</c:v>
                </c:pt>
                <c:pt idx="33">
                  <c:v>6.1134244808863203</c:v>
                </c:pt>
                <c:pt idx="34">
                  <c:v>3.4239263477122694</c:v>
                </c:pt>
                <c:pt idx="35">
                  <c:v>5.6186112643273001</c:v>
                </c:pt>
                <c:pt idx="36">
                  <c:v>5.675645676467922</c:v>
                </c:pt>
                <c:pt idx="37">
                  <c:v>6.6540278088154547</c:v>
                </c:pt>
                <c:pt idx="38">
                  <c:v>5.8660889688717965</c:v>
                </c:pt>
                <c:pt idx="39">
                  <c:v>4.4788707883173018</c:v>
                </c:pt>
                <c:pt idx="40">
                  <c:v>5.3216390566503291</c:v>
                </c:pt>
                <c:pt idx="41">
                  <c:v>6.9152638793014587</c:v>
                </c:pt>
                <c:pt idx="42">
                  <c:v>6.8131042557661781</c:v>
                </c:pt>
                <c:pt idx="43">
                  <c:v>6.106327859532934</c:v>
                </c:pt>
                <c:pt idx="44">
                  <c:v>5.5613888194465444</c:v>
                </c:pt>
                <c:pt idx="45">
                  <c:v>4.3346533152698541</c:v>
                </c:pt>
                <c:pt idx="46">
                  <c:v>7.505377157059212</c:v>
                </c:pt>
                <c:pt idx="47">
                  <c:v>6.2565116285920874</c:v>
                </c:pt>
                <c:pt idx="48">
                  <c:v>8.1235128505182885</c:v>
                </c:pt>
                <c:pt idx="49">
                  <c:v>7.1575744014787723</c:v>
                </c:pt>
                <c:pt idx="50">
                  <c:v>7.4345811235602577</c:v>
                </c:pt>
                <c:pt idx="51">
                  <c:v>6.5239675827271082</c:v>
                </c:pt>
                <c:pt idx="52">
                  <c:v>6.9160128494765161</c:v>
                </c:pt>
                <c:pt idx="53">
                  <c:v>8.5610319263544241</c:v>
                </c:pt>
                <c:pt idx="54">
                  <c:v>5.4649913552768492</c:v>
                </c:pt>
                <c:pt idx="55">
                  <c:v>5.0704837532213443</c:v>
                </c:pt>
                <c:pt idx="56">
                  <c:v>5.4366692563995844</c:v>
                </c:pt>
                <c:pt idx="57">
                  <c:v>5.0302963737017148</c:v>
                </c:pt>
                <c:pt idx="58">
                  <c:v>4.2598840497234836</c:v>
                </c:pt>
                <c:pt idx="59">
                  <c:v>4.2315351979448579</c:v>
                </c:pt>
                <c:pt idx="60">
                  <c:v>1.5672227540283412</c:v>
                </c:pt>
                <c:pt idx="61">
                  <c:v>2.2613280891219611</c:v>
                </c:pt>
                <c:pt idx="62">
                  <c:v>1.7639049297117904</c:v>
                </c:pt>
                <c:pt idx="63">
                  <c:v>3.0542923626347696</c:v>
                </c:pt>
                <c:pt idx="64">
                  <c:v>3.5853080582104235</c:v>
                </c:pt>
                <c:pt idx="65">
                  <c:v>1.4417796846312614</c:v>
                </c:pt>
                <c:pt idx="66">
                  <c:v>4.2193179274505166</c:v>
                </c:pt>
                <c:pt idx="67">
                  <c:v>4.1424747219544145</c:v>
                </c:pt>
                <c:pt idx="68">
                  <c:v>4.2807876116134347</c:v>
                </c:pt>
                <c:pt idx="69">
                  <c:v>4.4089207990334112</c:v>
                </c:pt>
                <c:pt idx="70">
                  <c:v>5.4434718750266287</c:v>
                </c:pt>
                <c:pt idx="71">
                  <c:v>5.9606763069034008</c:v>
                </c:pt>
                <c:pt idx="72">
                  <c:v>8.9449789079656625</c:v>
                </c:pt>
                <c:pt idx="73">
                  <c:v>10.613492754919918</c:v>
                </c:pt>
                <c:pt idx="74">
                  <c:v>11.376730534356305</c:v>
                </c:pt>
                <c:pt idx="75">
                  <c:v>10.29402017890828</c:v>
                </c:pt>
                <c:pt idx="76">
                  <c:v>9.5142289050423212</c:v>
                </c:pt>
                <c:pt idx="77">
                  <c:v>9.7589340054711649</c:v>
                </c:pt>
                <c:pt idx="78">
                  <c:v>14.556892472688032</c:v>
                </c:pt>
                <c:pt idx="79">
                  <c:v>17.103569779879145</c:v>
                </c:pt>
                <c:pt idx="80">
                  <c:v>16.80537535723159</c:v>
                </c:pt>
                <c:pt idx="81">
                  <c:v>18.07269529622728</c:v>
                </c:pt>
                <c:pt idx="82">
                  <c:v>18.660472223319012</c:v>
                </c:pt>
                <c:pt idx="83">
                  <c:v>18.577521910780725</c:v>
                </c:pt>
                <c:pt idx="84">
                  <c:v>17.405644355372729</c:v>
                </c:pt>
                <c:pt idx="85">
                  <c:v>20.981497610310718</c:v>
                </c:pt>
                <c:pt idx="86">
                  <c:v>24.510347450534042</c:v>
                </c:pt>
                <c:pt idx="87">
                  <c:v>26.709237809610698</c:v>
                </c:pt>
                <c:pt idx="88">
                  <c:v>29.446658702835627</c:v>
                </c:pt>
                <c:pt idx="89">
                  <c:v>29.952761406719496</c:v>
                </c:pt>
                <c:pt idx="90">
                  <c:v>23.499615433214018</c:v>
                </c:pt>
                <c:pt idx="91">
                  <c:v>21.269752883399697</c:v>
                </c:pt>
                <c:pt idx="92">
                  <c:v>22.962468971907811</c:v>
                </c:pt>
                <c:pt idx="93">
                  <c:v>20.363673007588943</c:v>
                </c:pt>
                <c:pt idx="94">
                  <c:v>17.774576555554745</c:v>
                </c:pt>
                <c:pt idx="95">
                  <c:v>17.3608017959493</c:v>
                </c:pt>
                <c:pt idx="96">
                  <c:v>16.155551211728735</c:v>
                </c:pt>
                <c:pt idx="97">
                  <c:v>10.939287959337541</c:v>
                </c:pt>
                <c:pt idx="98">
                  <c:v>7.4282353511136767</c:v>
                </c:pt>
                <c:pt idx="99">
                  <c:v>6.0351176365294634</c:v>
                </c:pt>
                <c:pt idx="100">
                  <c:v>2.6263792281204124</c:v>
                </c:pt>
                <c:pt idx="101">
                  <c:v>1.471306778556003</c:v>
                </c:pt>
                <c:pt idx="102">
                  <c:v>0.72983095966991929</c:v>
                </c:pt>
                <c:pt idx="103">
                  <c:v>1.2308685336565039</c:v>
                </c:pt>
                <c:pt idx="104">
                  <c:v>0.22649896128383862</c:v>
                </c:pt>
                <c:pt idx="105">
                  <c:v>0.61233633287856026</c:v>
                </c:pt>
                <c:pt idx="106">
                  <c:v>3.1073853127261408E-2</c:v>
                </c:pt>
                <c:pt idx="107">
                  <c:v>-0.34443294415741343</c:v>
                </c:pt>
                <c:pt idx="108">
                  <c:v>-0.8638332099198176</c:v>
                </c:pt>
                <c:pt idx="109">
                  <c:v>-0.44017423199380623</c:v>
                </c:pt>
                <c:pt idx="110">
                  <c:v>9.8257920425903755E-2</c:v>
                </c:pt>
                <c:pt idx="111">
                  <c:v>0.7427797588048124</c:v>
                </c:pt>
                <c:pt idx="112">
                  <c:v>0.75033713667322921</c:v>
                </c:pt>
                <c:pt idx="113">
                  <c:v>0.36457822061231049</c:v>
                </c:pt>
                <c:pt idx="114">
                  <c:v>1.5561818105313652</c:v>
                </c:pt>
                <c:pt idx="115">
                  <c:v>1.8621063965069018</c:v>
                </c:pt>
                <c:pt idx="116">
                  <c:v>2.4576377408203509</c:v>
                </c:pt>
                <c:pt idx="117">
                  <c:v>3.5526934256896681</c:v>
                </c:pt>
                <c:pt idx="118">
                  <c:v>5.738491066035456</c:v>
                </c:pt>
                <c:pt idx="119">
                  <c:v>8.1301755790488919</c:v>
                </c:pt>
                <c:pt idx="120">
                  <c:v>8.6839127665283335</c:v>
                </c:pt>
                <c:pt idx="121">
                  <c:v>10.214558559129895</c:v>
                </c:pt>
                <c:pt idx="122">
                  <c:v>11.638214868291975</c:v>
                </c:pt>
                <c:pt idx="123">
                  <c:v>11.349515362859064</c:v>
                </c:pt>
                <c:pt idx="124">
                  <c:v>12.003349916643892</c:v>
                </c:pt>
                <c:pt idx="125">
                  <c:v>12.240857530317717</c:v>
                </c:pt>
                <c:pt idx="126">
                  <c:v>11.973282837094468</c:v>
                </c:pt>
                <c:pt idx="127">
                  <c:v>10.632603947013553</c:v>
                </c:pt>
                <c:pt idx="128">
                  <c:v>10.076668157443414</c:v>
                </c:pt>
                <c:pt idx="129">
                  <c:v>9.0454450323083755</c:v>
                </c:pt>
                <c:pt idx="130">
                  <c:v>7.5188361062803244</c:v>
                </c:pt>
                <c:pt idx="131">
                  <c:v>5.2329467170287192</c:v>
                </c:pt>
                <c:pt idx="132">
                  <c:v>4.6488063727322171</c:v>
                </c:pt>
                <c:pt idx="133">
                  <c:v>3.4144359484794773</c:v>
                </c:pt>
                <c:pt idx="134">
                  <c:v>2.7882474022208337</c:v>
                </c:pt>
                <c:pt idx="135">
                  <c:v>3.14929712469183</c:v>
                </c:pt>
                <c:pt idx="136">
                  <c:v>3.6666933098929766</c:v>
                </c:pt>
                <c:pt idx="137">
                  <c:v>3.3371471302085842</c:v>
                </c:pt>
                <c:pt idx="138">
                  <c:v>3.3643281247481394</c:v>
                </c:pt>
                <c:pt idx="139">
                  <c:v>3.6974813512993032</c:v>
                </c:pt>
                <c:pt idx="140">
                  <c:v>3.6545977297365528</c:v>
                </c:pt>
                <c:pt idx="141">
                  <c:v>3.245455658158769</c:v>
                </c:pt>
                <c:pt idx="142">
                  <c:v>3.9331399627935415</c:v>
                </c:pt>
                <c:pt idx="143">
                  <c:v>4.2649872520490462</c:v>
                </c:pt>
                <c:pt idx="144">
                  <c:v>5.2418947012456973</c:v>
                </c:pt>
                <c:pt idx="145">
                  <c:v>5.7095995466661442</c:v>
                </c:pt>
                <c:pt idx="146">
                  <c:v>5.4908681774161749</c:v>
                </c:pt>
                <c:pt idx="147">
                  <c:v>5.3570334581485968</c:v>
                </c:pt>
                <c:pt idx="148">
                  <c:v>5.0158151933336059</c:v>
                </c:pt>
                <c:pt idx="149">
                  <c:v>5.2411344271057425</c:v>
                </c:pt>
                <c:pt idx="150">
                  <c:v>5.5299181876299341</c:v>
                </c:pt>
                <c:pt idx="151">
                  <c:v>7.6159888874851367</c:v>
                </c:pt>
                <c:pt idx="152">
                  <c:v>9.8934991866518107</c:v>
                </c:pt>
                <c:pt idx="153">
                  <c:v>10.885105489186531</c:v>
                </c:pt>
                <c:pt idx="154">
                  <c:v>9.8433112574063841</c:v>
                </c:pt>
                <c:pt idx="155">
                  <c:v>8.6308941084898727</c:v>
                </c:pt>
                <c:pt idx="156">
                  <c:v>7.7574345812010392</c:v>
                </c:pt>
                <c:pt idx="157">
                  <c:v>7.8451897983441876</c:v>
                </c:pt>
                <c:pt idx="158">
                  <c:v>7.829015193243416</c:v>
                </c:pt>
                <c:pt idx="159">
                  <c:v>7.9141556542559055</c:v>
                </c:pt>
                <c:pt idx="160">
                  <c:v>8.1286085839505908</c:v>
                </c:pt>
                <c:pt idx="161">
                  <c:v>9.9610112454590727</c:v>
                </c:pt>
                <c:pt idx="162">
                  <c:v>10.327579598387771</c:v>
                </c:pt>
                <c:pt idx="163">
                  <c:v>7.5301220673049896</c:v>
                </c:pt>
                <c:pt idx="164">
                  <c:v>4.0406174809058282</c:v>
                </c:pt>
                <c:pt idx="165">
                  <c:v>2.8156552933119805</c:v>
                </c:pt>
                <c:pt idx="166">
                  <c:v>4.2878027279174225</c:v>
                </c:pt>
                <c:pt idx="167">
                  <c:v>5.9453412488631008</c:v>
                </c:pt>
                <c:pt idx="168">
                  <c:v>7.1144076258666145</c:v>
                </c:pt>
                <c:pt idx="169">
                  <c:v>6.2687458020422637</c:v>
                </c:pt>
                <c:pt idx="170">
                  <c:v>5.0035630386294994</c:v>
                </c:pt>
                <c:pt idx="171">
                  <c:v>4.1830827874447918</c:v>
                </c:pt>
                <c:pt idx="172">
                  <c:v>4.1208915029176785</c:v>
                </c:pt>
                <c:pt idx="173">
                  <c:v>2.6275236845066718</c:v>
                </c:pt>
                <c:pt idx="174">
                  <c:v>2.5052767060167902</c:v>
                </c:pt>
                <c:pt idx="175">
                  <c:v>2.9200011993097963</c:v>
                </c:pt>
                <c:pt idx="176">
                  <c:v>4.704259120059362</c:v>
                </c:pt>
                <c:pt idx="177">
                  <c:v>5.3914954645702284</c:v>
                </c:pt>
                <c:pt idx="178">
                  <c:v>4.0574533773092059</c:v>
                </c:pt>
                <c:pt idx="179">
                  <c:v>2.8357294148013246</c:v>
                </c:pt>
                <c:pt idx="180">
                  <c:v>2.210541985022596</c:v>
                </c:pt>
                <c:pt idx="181">
                  <c:v>3.0362435311546809</c:v>
                </c:pt>
                <c:pt idx="182">
                  <c:v>4.2347704687814014</c:v>
                </c:pt>
                <c:pt idx="183">
                  <c:v>5.9233197353088851</c:v>
                </c:pt>
                <c:pt idx="184">
                  <c:v>7.6648279849838685</c:v>
                </c:pt>
                <c:pt idx="185">
                  <c:v>6.313580964436083</c:v>
                </c:pt>
                <c:pt idx="186">
                  <c:v>5.1178914315098689</c:v>
                </c:pt>
                <c:pt idx="187">
                  <c:v>4.7338209908047713</c:v>
                </c:pt>
                <c:pt idx="188">
                  <c:v>4.5215332605225589</c:v>
                </c:pt>
                <c:pt idx="189">
                  <c:v>4.5873000311708489</c:v>
                </c:pt>
                <c:pt idx="190">
                  <c:v>5.3433086909866034</c:v>
                </c:pt>
                <c:pt idx="191">
                  <c:v>5.6231121531792327</c:v>
                </c:pt>
                <c:pt idx="192">
                  <c:v>4.8269602420212721</c:v>
                </c:pt>
                <c:pt idx="193">
                  <c:v>4.4204410396567972</c:v>
                </c:pt>
                <c:pt idx="194">
                  <c:v>4.2889557539639744</c:v>
                </c:pt>
                <c:pt idx="195">
                  <c:v>2.4316093409677775</c:v>
                </c:pt>
                <c:pt idx="196">
                  <c:v>-0.17863140584652992</c:v>
                </c:pt>
                <c:pt idx="197">
                  <c:v>0.66808447262232118</c:v>
                </c:pt>
                <c:pt idx="198">
                  <c:v>2.1618354022932218</c:v>
                </c:pt>
                <c:pt idx="199">
                  <c:v>3.6001172966187545</c:v>
                </c:pt>
                <c:pt idx="200">
                  <c:v>4.4775815467336999</c:v>
                </c:pt>
                <c:pt idx="201">
                  <c:v>3.2110538836495284</c:v>
                </c:pt>
                <c:pt idx="202">
                  <c:v>2.538672868018188</c:v>
                </c:pt>
                <c:pt idx="203">
                  <c:v>2.6104969537550149</c:v>
                </c:pt>
                <c:pt idx="204">
                  <c:v>3.3688044761301494</c:v>
                </c:pt>
                <c:pt idx="205">
                  <c:v>3.238375786012937</c:v>
                </c:pt>
                <c:pt idx="206">
                  <c:v>2.9241880705334733</c:v>
                </c:pt>
                <c:pt idx="207">
                  <c:v>3.6801200494988917</c:v>
                </c:pt>
                <c:pt idx="208">
                  <c:v>4.3456181005319339</c:v>
                </c:pt>
                <c:pt idx="209">
                  <c:v>4.4777633086789503</c:v>
                </c:pt>
                <c:pt idx="210">
                  <c:v>3.121820047719015</c:v>
                </c:pt>
                <c:pt idx="211">
                  <c:v>2.1269676800206527</c:v>
                </c:pt>
                <c:pt idx="212">
                  <c:v>0.50963131869130596</c:v>
                </c:pt>
                <c:pt idx="213">
                  <c:v>1.570706771439756</c:v>
                </c:pt>
                <c:pt idx="214">
                  <c:v>1.9057426595922689</c:v>
                </c:pt>
                <c:pt idx="215">
                  <c:v>2.2388321339422701</c:v>
                </c:pt>
                <c:pt idx="216">
                  <c:v>1.8388617878381419</c:v>
                </c:pt>
                <c:pt idx="217">
                  <c:v>1.1476595478050688</c:v>
                </c:pt>
                <c:pt idx="218">
                  <c:v>1.331810651554477</c:v>
                </c:pt>
                <c:pt idx="219">
                  <c:v>1.8990291331772324</c:v>
                </c:pt>
                <c:pt idx="220">
                  <c:v>2.7863251034151881</c:v>
                </c:pt>
                <c:pt idx="221">
                  <c:v>2.7850743579914017</c:v>
                </c:pt>
                <c:pt idx="222">
                  <c:v>3.1832658152331161</c:v>
                </c:pt>
                <c:pt idx="223">
                  <c:v>4.046523752007869</c:v>
                </c:pt>
                <c:pt idx="224">
                  <c:v>4.0948586690032318</c:v>
                </c:pt>
                <c:pt idx="225">
                  <c:v>4.5518837447420024</c:v>
                </c:pt>
                <c:pt idx="226">
                  <c:v>6.4932055376563325</c:v>
                </c:pt>
                <c:pt idx="227">
                  <c:v>2.2788113597101978</c:v>
                </c:pt>
                <c:pt idx="228">
                  <c:v>1.7782204669498425</c:v>
                </c:pt>
                <c:pt idx="229">
                  <c:v>1.8782337941530391</c:v>
                </c:pt>
                <c:pt idx="230">
                  <c:v>2.1989378840285401</c:v>
                </c:pt>
                <c:pt idx="231">
                  <c:v>2.1147969534981215</c:v>
                </c:pt>
                <c:pt idx="232">
                  <c:v>0.33752864495886215</c:v>
                </c:pt>
                <c:pt idx="233">
                  <c:v>1.2581041258164616</c:v>
                </c:pt>
                <c:pt idx="234">
                  <c:v>1.1740087891843665</c:v>
                </c:pt>
                <c:pt idx="235">
                  <c:v>1.14640000515569</c:v>
                </c:pt>
                <c:pt idx="236">
                  <c:v>-0.62870517097206591</c:v>
                </c:pt>
                <c:pt idx="237">
                  <c:v>-0.58889978667739928</c:v>
                </c:pt>
                <c:pt idx="238">
                  <c:v>-3.2524992823724896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A-4670-9055-7B3C9D9F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8256"/>
        <c:axId val="41809792"/>
      </c:lineChart>
      <c:dateAx>
        <c:axId val="41808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9792"/>
        <c:crosses val="autoZero"/>
        <c:auto val="1"/>
        <c:lblOffset val="100"/>
        <c:baseTimeUnit val="months"/>
      </c:dateAx>
      <c:valAx>
        <c:axId val="41809792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01761766080601E-2"/>
          <c:y val="3.6017961723922916E-2"/>
          <c:w val="0.90343681012476185"/>
          <c:h val="0.7398048262873236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Núcleo!$Y$101</c:f>
              <c:strCache>
                <c:ptCount val="1"/>
                <c:pt idx="0">
                  <c:v>IPC-Núcleo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dLbl>
              <c:idx val="243"/>
              <c:layout>
                <c:manualLayout>
                  <c:x val="3.83561643835616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C23-4379-B8DF-B4BD90606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Núcleo!$Y$102:$Y$345</c:f>
              <c:numCache>
                <c:formatCode>0.00</c:formatCode>
                <c:ptCount val="244"/>
                <c:pt idx="0">
                  <c:v>1.4463976127617473</c:v>
                </c:pt>
                <c:pt idx="1">
                  <c:v>1.0562036158127217</c:v>
                </c:pt>
                <c:pt idx="2">
                  <c:v>0.68327266687703259</c:v>
                </c:pt>
                <c:pt idx="3">
                  <c:v>0.66981300455402348</c:v>
                </c:pt>
                <c:pt idx="4">
                  <c:v>0.66949995131358897</c:v>
                </c:pt>
                <c:pt idx="5">
                  <c:v>0.52177050700093996</c:v>
                </c:pt>
                <c:pt idx="6">
                  <c:v>0.45621921551245415</c:v>
                </c:pt>
                <c:pt idx="7">
                  <c:v>0.35561474316759256</c:v>
                </c:pt>
                <c:pt idx="8">
                  <c:v>0.159426557698606</c:v>
                </c:pt>
                <c:pt idx="9">
                  <c:v>0.13458313184486767</c:v>
                </c:pt>
                <c:pt idx="10">
                  <c:v>0.24772457527317376</c:v>
                </c:pt>
                <c:pt idx="11">
                  <c:v>0.56952898426689857</c:v>
                </c:pt>
                <c:pt idx="12">
                  <c:v>0.57194841412194064</c:v>
                </c:pt>
                <c:pt idx="13">
                  <c:v>0.41257574856267504</c:v>
                </c:pt>
                <c:pt idx="14">
                  <c:v>0.6580177593344243</c:v>
                </c:pt>
                <c:pt idx="15">
                  <c:v>0.52172203518001381</c:v>
                </c:pt>
                <c:pt idx="16">
                  <c:v>0.61899072189450988</c:v>
                </c:pt>
                <c:pt idx="17">
                  <c:v>0.85040413349417787</c:v>
                </c:pt>
                <c:pt idx="18">
                  <c:v>0.97128439256431998</c:v>
                </c:pt>
                <c:pt idx="19">
                  <c:v>1.1928857179596921</c:v>
                </c:pt>
                <c:pt idx="20">
                  <c:v>1.3362785922809521</c:v>
                </c:pt>
                <c:pt idx="21">
                  <c:v>1.3413576846516526</c:v>
                </c:pt>
                <c:pt idx="22">
                  <c:v>1.5355743471323666</c:v>
                </c:pt>
                <c:pt idx="23">
                  <c:v>1.7429888617120344</c:v>
                </c:pt>
                <c:pt idx="24">
                  <c:v>1.93213056751812</c:v>
                </c:pt>
                <c:pt idx="25">
                  <c:v>2.028373339208652</c:v>
                </c:pt>
                <c:pt idx="26">
                  <c:v>2.039225822266983</c:v>
                </c:pt>
                <c:pt idx="27">
                  <c:v>2.0575022712117783</c:v>
                </c:pt>
                <c:pt idx="28">
                  <c:v>1.9563902555918595</c:v>
                </c:pt>
                <c:pt idx="29">
                  <c:v>2.0225324609841246</c:v>
                </c:pt>
                <c:pt idx="30">
                  <c:v>2.0166806003462718</c:v>
                </c:pt>
                <c:pt idx="31">
                  <c:v>1.917013749068109</c:v>
                </c:pt>
                <c:pt idx="32">
                  <c:v>1.9090929224854183</c:v>
                </c:pt>
                <c:pt idx="33">
                  <c:v>2.0692962445449243</c:v>
                </c:pt>
                <c:pt idx="34">
                  <c:v>1.9753115633583747</c:v>
                </c:pt>
                <c:pt idx="35">
                  <c:v>1.8460033916797693</c:v>
                </c:pt>
                <c:pt idx="36">
                  <c:v>2.0489630353686801</c:v>
                </c:pt>
                <c:pt idx="37">
                  <c:v>2.125041859438384</c:v>
                </c:pt>
                <c:pt idx="38">
                  <c:v>2.0815182241986947</c:v>
                </c:pt>
                <c:pt idx="39">
                  <c:v>2.2833821728294295</c:v>
                </c:pt>
                <c:pt idx="40">
                  <c:v>2.3859954346930836</c:v>
                </c:pt>
                <c:pt idx="41">
                  <c:v>2.3640058021248445</c:v>
                </c:pt>
                <c:pt idx="42">
                  <c:v>2.309309519683989</c:v>
                </c:pt>
                <c:pt idx="43">
                  <c:v>2.2524737785958511</c:v>
                </c:pt>
                <c:pt idx="44">
                  <c:v>2.1890741203003365</c:v>
                </c:pt>
                <c:pt idx="45">
                  <c:v>2.1764780397344552</c:v>
                </c:pt>
                <c:pt idx="46">
                  <c:v>2.1105324102668259</c:v>
                </c:pt>
                <c:pt idx="47">
                  <c:v>2.2561083778433959</c:v>
                </c:pt>
                <c:pt idx="48">
                  <c:v>2.3312638362314262</c:v>
                </c:pt>
                <c:pt idx="49">
                  <c:v>2.55681076431109</c:v>
                </c:pt>
                <c:pt idx="50">
                  <c:v>2.9205042999104314</c:v>
                </c:pt>
                <c:pt idx="51">
                  <c:v>2.8583129635615867</c:v>
                </c:pt>
                <c:pt idx="52">
                  <c:v>2.9869086290188469</c:v>
                </c:pt>
                <c:pt idx="53">
                  <c:v>3.1808633143380347</c:v>
                </c:pt>
                <c:pt idx="54">
                  <c:v>3.2810533158709108</c:v>
                </c:pt>
                <c:pt idx="55">
                  <c:v>3.4211057389630826</c:v>
                </c:pt>
                <c:pt idx="56">
                  <c:v>3.4744959803721041</c:v>
                </c:pt>
                <c:pt idx="57">
                  <c:v>3.1569233573838282</c:v>
                </c:pt>
                <c:pt idx="58">
                  <c:v>3.3225151392146204</c:v>
                </c:pt>
                <c:pt idx="59">
                  <c:v>3.2819106426612263</c:v>
                </c:pt>
                <c:pt idx="60">
                  <c:v>3.2979048302974019</c:v>
                </c:pt>
                <c:pt idx="61">
                  <c:v>3.3076942827036895</c:v>
                </c:pt>
                <c:pt idx="62">
                  <c:v>3.0517627091329205</c:v>
                </c:pt>
                <c:pt idx="63">
                  <c:v>3.1101497501221393</c:v>
                </c:pt>
                <c:pt idx="64">
                  <c:v>3.0745284115138523</c:v>
                </c:pt>
                <c:pt idx="65">
                  <c:v>2.9333662455676279</c:v>
                </c:pt>
                <c:pt idx="66">
                  <c:v>2.954197085477523</c:v>
                </c:pt>
                <c:pt idx="67">
                  <c:v>2.8155185453779326</c:v>
                </c:pt>
                <c:pt idx="68">
                  <c:v>2.6935517241956659</c:v>
                </c:pt>
                <c:pt idx="69">
                  <c:v>2.733111429936947</c:v>
                </c:pt>
                <c:pt idx="70">
                  <c:v>2.6603207286389714</c:v>
                </c:pt>
                <c:pt idx="71">
                  <c:v>2.6686635256111222</c:v>
                </c:pt>
                <c:pt idx="72">
                  <c:v>2.6258019772813705</c:v>
                </c:pt>
                <c:pt idx="73">
                  <c:v>2.568212946280112</c:v>
                </c:pt>
                <c:pt idx="74">
                  <c:v>2.934284954846059</c:v>
                </c:pt>
                <c:pt idx="75">
                  <c:v>2.9302303316210172</c:v>
                </c:pt>
                <c:pt idx="76">
                  <c:v>2.7947438854543374</c:v>
                </c:pt>
                <c:pt idx="77">
                  <c:v>2.9252625841908975</c:v>
                </c:pt>
                <c:pt idx="78">
                  <c:v>3.3328194964876845</c:v>
                </c:pt>
                <c:pt idx="79">
                  <c:v>3.890305607167492</c:v>
                </c:pt>
                <c:pt idx="80">
                  <c:v>4.1207919697300852</c:v>
                </c:pt>
                <c:pt idx="81">
                  <c:v>4.4532135460343003</c:v>
                </c:pt>
                <c:pt idx="82">
                  <c:v>4.6882589729073612</c:v>
                </c:pt>
                <c:pt idx="83">
                  <c:v>4.5626599440661098</c:v>
                </c:pt>
                <c:pt idx="84">
                  <c:v>4.5554248874186376</c:v>
                </c:pt>
                <c:pt idx="85">
                  <c:v>5.0997543943290582</c:v>
                </c:pt>
                <c:pt idx="86">
                  <c:v>5.4828088068819891</c:v>
                </c:pt>
                <c:pt idx="87">
                  <c:v>5.9318427366621584</c:v>
                </c:pt>
                <c:pt idx="88">
                  <c:v>6.2380051463926218</c:v>
                </c:pt>
                <c:pt idx="89">
                  <c:v>6.398916070932458</c:v>
                </c:pt>
                <c:pt idx="90">
                  <c:v>6.140816456541148</c:v>
                </c:pt>
                <c:pt idx="91">
                  <c:v>5.8995339177700856</c:v>
                </c:pt>
                <c:pt idx="92">
                  <c:v>5.948598494627265</c:v>
                </c:pt>
                <c:pt idx="93">
                  <c:v>5.7201794587695769</c:v>
                </c:pt>
                <c:pt idx="94">
                  <c:v>5.4904144503947361</c:v>
                </c:pt>
                <c:pt idx="95">
                  <c:v>5.3521149565515538</c:v>
                </c:pt>
                <c:pt idx="96">
                  <c:v>4.9430722342800903</c:v>
                </c:pt>
                <c:pt idx="97">
                  <c:v>4.1559650317963595</c:v>
                </c:pt>
                <c:pt idx="98">
                  <c:v>3.2813968795092863</c:v>
                </c:pt>
                <c:pt idx="99">
                  <c:v>2.6638985241567501</c:v>
                </c:pt>
                <c:pt idx="100">
                  <c:v>2.222081911295072</c:v>
                </c:pt>
                <c:pt idx="101">
                  <c:v>1.6387413273294462</c:v>
                </c:pt>
                <c:pt idx="102">
                  <c:v>1.2987741285854169</c:v>
                </c:pt>
                <c:pt idx="103">
                  <c:v>0.94007031835626509</c:v>
                </c:pt>
                <c:pt idx="104">
                  <c:v>0.64071741671193083</c:v>
                </c:pt>
                <c:pt idx="105">
                  <c:v>0.56412731855620835</c:v>
                </c:pt>
                <c:pt idx="106">
                  <c:v>0.53926311591111142</c:v>
                </c:pt>
                <c:pt idx="107">
                  <c:v>0.5451147810051562</c:v>
                </c:pt>
                <c:pt idx="108">
                  <c:v>0.65048615722149239</c:v>
                </c:pt>
                <c:pt idx="109">
                  <c:v>0.66604478971932435</c:v>
                </c:pt>
                <c:pt idx="110">
                  <c:v>0.77461479581638337</c:v>
                </c:pt>
                <c:pt idx="111">
                  <c:v>1.0095001158212051</c:v>
                </c:pt>
                <c:pt idx="112">
                  <c:v>1.2125050460799889</c:v>
                </c:pt>
                <c:pt idx="113">
                  <c:v>1.390114907588532</c:v>
                </c:pt>
                <c:pt idx="114">
                  <c:v>1.6457998276953725</c:v>
                </c:pt>
                <c:pt idx="115">
                  <c:v>1.9812510013212401</c:v>
                </c:pt>
                <c:pt idx="116">
                  <c:v>2.4159557124157951</c:v>
                </c:pt>
                <c:pt idx="117">
                  <c:v>2.8482284567607357</c:v>
                </c:pt>
                <c:pt idx="118">
                  <c:v>3.1223081612588963</c:v>
                </c:pt>
                <c:pt idx="119">
                  <c:v>3.5558502103974452</c:v>
                </c:pt>
                <c:pt idx="120">
                  <c:v>4.6741282736366827</c:v>
                </c:pt>
                <c:pt idx="121">
                  <c:v>5.674447847657424</c:v>
                </c:pt>
                <c:pt idx="122">
                  <c:v>6.1332336218113612</c:v>
                </c:pt>
                <c:pt idx="123">
                  <c:v>6.2423195041877166</c:v>
                </c:pt>
                <c:pt idx="124">
                  <c:v>6.1503577744092048</c:v>
                </c:pt>
                <c:pt idx="125">
                  <c:v>6.0067712291717994</c:v>
                </c:pt>
                <c:pt idx="126">
                  <c:v>6.0517714916235938</c:v>
                </c:pt>
                <c:pt idx="127">
                  <c:v>5.9690402192072138</c:v>
                </c:pt>
                <c:pt idx="128">
                  <c:v>5.7012641335067782</c:v>
                </c:pt>
                <c:pt idx="129">
                  <c:v>5.3459067148561665</c:v>
                </c:pt>
                <c:pt idx="130">
                  <c:v>5.2595625595705826</c:v>
                </c:pt>
                <c:pt idx="131">
                  <c:v>5.0467893355976372</c:v>
                </c:pt>
                <c:pt idx="132">
                  <c:v>4.167185927484649</c:v>
                </c:pt>
                <c:pt idx="133">
                  <c:v>3.4822930973643809</c:v>
                </c:pt>
                <c:pt idx="134">
                  <c:v>3.128719401787504</c:v>
                </c:pt>
                <c:pt idx="135">
                  <c:v>3.0759112411832343</c:v>
                </c:pt>
                <c:pt idx="136">
                  <c:v>3.1150175486281859</c:v>
                </c:pt>
                <c:pt idx="137">
                  <c:v>3.4127686611598067</c:v>
                </c:pt>
                <c:pt idx="138">
                  <c:v>3.2072160856592</c:v>
                </c:pt>
                <c:pt idx="139">
                  <c:v>2.9660117126250163</c:v>
                </c:pt>
                <c:pt idx="140">
                  <c:v>3.0796248208387982</c:v>
                </c:pt>
                <c:pt idx="141">
                  <c:v>3.2229189988135793</c:v>
                </c:pt>
                <c:pt idx="142">
                  <c:v>2.9809146593580529</c:v>
                </c:pt>
                <c:pt idx="143">
                  <c:v>2.828583364594258</c:v>
                </c:pt>
                <c:pt idx="144">
                  <c:v>2.6787406568752288</c:v>
                </c:pt>
                <c:pt idx="145">
                  <c:v>2.586390502700644</c:v>
                </c:pt>
                <c:pt idx="146">
                  <c:v>2.6693690170815176</c:v>
                </c:pt>
                <c:pt idx="147">
                  <c:v>2.651775058649636</c:v>
                </c:pt>
                <c:pt idx="148">
                  <c:v>2.5832536902917105</c:v>
                </c:pt>
                <c:pt idx="149">
                  <c:v>2.5646652570830804</c:v>
                </c:pt>
                <c:pt idx="150">
                  <c:v>2.6688160634656972</c:v>
                </c:pt>
                <c:pt idx="151">
                  <c:v>2.5973552862063518</c:v>
                </c:pt>
                <c:pt idx="152">
                  <c:v>2.4311507831784596</c:v>
                </c:pt>
                <c:pt idx="153">
                  <c:v>2.2742735757420243</c:v>
                </c:pt>
                <c:pt idx="154">
                  <c:v>2.2541844203022463</c:v>
                </c:pt>
                <c:pt idx="155">
                  <c:v>2.4288948830243133</c:v>
                </c:pt>
                <c:pt idx="156">
                  <c:v>2.4465999667354499</c:v>
                </c:pt>
                <c:pt idx="157">
                  <c:v>2.52625397309947</c:v>
                </c:pt>
                <c:pt idx="158">
                  <c:v>2.4914864798569605</c:v>
                </c:pt>
                <c:pt idx="159">
                  <c:v>2.5677808091616345</c:v>
                </c:pt>
                <c:pt idx="160">
                  <c:v>2.6190367342783403</c:v>
                </c:pt>
                <c:pt idx="161">
                  <c:v>2.6307884349306394</c:v>
                </c:pt>
                <c:pt idx="162">
                  <c:v>2.5464984366309031</c:v>
                </c:pt>
                <c:pt idx="163">
                  <c:v>2.6206081130382377</c:v>
                </c:pt>
                <c:pt idx="164">
                  <c:v>2.621732367292644</c:v>
                </c:pt>
                <c:pt idx="165">
                  <c:v>2.6078481983414079</c:v>
                </c:pt>
                <c:pt idx="166">
                  <c:v>2.5880865642315598</c:v>
                </c:pt>
                <c:pt idx="167">
                  <c:v>2.4898507458200254</c:v>
                </c:pt>
                <c:pt idx="168">
                  <c:v>2.6440261515829118</c:v>
                </c:pt>
                <c:pt idx="169">
                  <c:v>2.6480807760966618</c:v>
                </c:pt>
                <c:pt idx="170">
                  <c:v>2.5685694618919026</c:v>
                </c:pt>
                <c:pt idx="171">
                  <c:v>2.3575430980961034</c:v>
                </c:pt>
                <c:pt idx="172">
                  <c:v>2.3253489638024778</c:v>
                </c:pt>
                <c:pt idx="173">
                  <c:v>2.1918222057095402</c:v>
                </c:pt>
                <c:pt idx="174">
                  <c:v>2.1043764329404691</c:v>
                </c:pt>
                <c:pt idx="175">
                  <c:v>2.0081801218122464</c:v>
                </c:pt>
                <c:pt idx="176">
                  <c:v>1.9298537149371575</c:v>
                </c:pt>
                <c:pt idx="177">
                  <c:v>1.7894424451454649</c:v>
                </c:pt>
                <c:pt idx="178">
                  <c:v>1.8086044232353904</c:v>
                </c:pt>
                <c:pt idx="179">
                  <c:v>1.7557923511792057</c:v>
                </c:pt>
                <c:pt idx="180">
                  <c:v>1.4676121904197932</c:v>
                </c:pt>
                <c:pt idx="181">
                  <c:v>1.2410691941037895</c:v>
                </c:pt>
                <c:pt idx="182">
                  <c:v>1.2596724979798539</c:v>
                </c:pt>
                <c:pt idx="183">
                  <c:v>1.2131430678151867</c:v>
                </c:pt>
                <c:pt idx="184">
                  <c:v>1.1677876376421441</c:v>
                </c:pt>
                <c:pt idx="185">
                  <c:v>0.98922284332171095</c:v>
                </c:pt>
                <c:pt idx="186">
                  <c:v>1.0259689839366133</c:v>
                </c:pt>
                <c:pt idx="187">
                  <c:v>1.1785828829032732</c:v>
                </c:pt>
                <c:pt idx="188">
                  <c:v>1.2809555599350251</c:v>
                </c:pt>
                <c:pt idx="189">
                  <c:v>1.275480629958001</c:v>
                </c:pt>
                <c:pt idx="190">
                  <c:v>1.240971459046281</c:v>
                </c:pt>
                <c:pt idx="191">
                  <c:v>1.2210937630078571</c:v>
                </c:pt>
                <c:pt idx="192">
                  <c:v>1.3358215371228468</c:v>
                </c:pt>
                <c:pt idx="193">
                  <c:v>1.3345886081034781</c:v>
                </c:pt>
                <c:pt idx="194">
                  <c:v>1.2664449040886758</c:v>
                </c:pt>
                <c:pt idx="195">
                  <c:v>1.4678336412674322</c:v>
                </c:pt>
                <c:pt idx="196">
                  <c:v>1.6515331655022372</c:v>
                </c:pt>
                <c:pt idx="197">
                  <c:v>1.804581397682492</c:v>
                </c:pt>
                <c:pt idx="198">
                  <c:v>1.712330104009264</c:v>
                </c:pt>
                <c:pt idx="199">
                  <c:v>1.5982965244983167</c:v>
                </c:pt>
                <c:pt idx="200">
                  <c:v>1.4591650677650276</c:v>
                </c:pt>
                <c:pt idx="201">
                  <c:v>1.5566462157088781</c:v>
                </c:pt>
                <c:pt idx="202">
                  <c:v>1.5731656080136096</c:v>
                </c:pt>
                <c:pt idx="203">
                  <c:v>1.5869403451774236</c:v>
                </c:pt>
                <c:pt idx="204">
                  <c:v>1.4196633322055214</c:v>
                </c:pt>
                <c:pt idx="205">
                  <c:v>1.4293023309790092</c:v>
                </c:pt>
                <c:pt idx="206">
                  <c:v>1.4157012856464406</c:v>
                </c:pt>
                <c:pt idx="207">
                  <c:v>1.2277272302803364</c:v>
                </c:pt>
                <c:pt idx="208">
                  <c:v>0.98545129790058583</c:v>
                </c:pt>
                <c:pt idx="209">
                  <c:v>0.93282984621127241</c:v>
                </c:pt>
                <c:pt idx="210">
                  <c:v>0.91739135298254348</c:v>
                </c:pt>
                <c:pt idx="211">
                  <c:v>0.84278806652102656</c:v>
                </c:pt>
                <c:pt idx="212">
                  <c:v>0.79793727804582359</c:v>
                </c:pt>
                <c:pt idx="213">
                  <c:v>0.6379149535929719</c:v>
                </c:pt>
                <c:pt idx="214">
                  <c:v>0.66811636622858783</c:v>
                </c:pt>
                <c:pt idx="215">
                  <c:v>0.52155091193361058</c:v>
                </c:pt>
                <c:pt idx="216">
                  <c:v>0.61572832452109916</c:v>
                </c:pt>
                <c:pt idx="217">
                  <c:v>0.44424127681320802</c:v>
                </c:pt>
                <c:pt idx="218">
                  <c:v>0.47602846655245745</c:v>
                </c:pt>
                <c:pt idx="219">
                  <c:v>0.51387072643535692</c:v>
                </c:pt>
                <c:pt idx="220">
                  <c:v>0.46558618065326163</c:v>
                </c:pt>
                <c:pt idx="221">
                  <c:v>0.50471235276115223</c:v>
                </c:pt>
                <c:pt idx="222">
                  <c:v>0.5179428327025124</c:v>
                </c:pt>
                <c:pt idx="223">
                  <c:v>0.46972610157152905</c:v>
                </c:pt>
                <c:pt idx="224">
                  <c:v>0.45455474343044783</c:v>
                </c:pt>
                <c:pt idx="225">
                  <c:v>0.52739099747451235</c:v>
                </c:pt>
                <c:pt idx="226">
                  <c:v>0.54134947136607703</c:v>
                </c:pt>
                <c:pt idx="227">
                  <c:v>0.45869821459401638</c:v>
                </c:pt>
                <c:pt idx="228">
                  <c:v>0.42157562233890394</c:v>
                </c:pt>
                <c:pt idx="229">
                  <c:v>0.47022571015995529</c:v>
                </c:pt>
                <c:pt idx="230">
                  <c:v>0.46416966617775018</c:v>
                </c:pt>
                <c:pt idx="231">
                  <c:v>0.78064090832770627</c:v>
                </c:pt>
                <c:pt idx="232">
                  <c:v>1.0791793768627707</c:v>
                </c:pt>
                <c:pt idx="233">
                  <c:v>0.87797033102102706</c:v>
                </c:pt>
                <c:pt idx="234">
                  <c:v>0.82334423951246305</c:v>
                </c:pt>
                <c:pt idx="235">
                  <c:v>0.87429964675522065</c:v>
                </c:pt>
                <c:pt idx="236">
                  <c:v>0.73854833178277335</c:v>
                </c:pt>
                <c:pt idx="237">
                  <c:v>0.54088880648141269</c:v>
                </c:pt>
                <c:pt idx="238">
                  <c:v>0.38479214121940403</c:v>
                </c:pt>
                <c:pt idx="239">
                  <c:v>0.49975815468031293</c:v>
                </c:pt>
                <c:pt idx="240">
                  <c:v>0.47808508800082539</c:v>
                </c:pt>
                <c:pt idx="241">
                  <c:v>0.57117492924419799</c:v>
                </c:pt>
                <c:pt idx="242">
                  <c:v>0.44846254069185892</c:v>
                </c:pt>
                <c:pt idx="243">
                  <c:v>8.8365592381517394E-2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C-475E-BD6E-A52999ECFC63}"/>
            </c:ext>
          </c:extLst>
        </c:ser>
        <c:ser>
          <c:idx val="2"/>
          <c:order val="2"/>
          <c:tx>
            <c:strRef>
              <c:f>Núcleo!$Z$101</c:f>
              <c:strCache>
                <c:ptCount val="1"/>
                <c:pt idx="0">
                  <c:v>IPC-Fuera del Núcleo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43"/>
              <c:layout>
                <c:manualLayout>
                  <c:x val="3.8356164383561646E-2"/>
                  <c:y val="-1.622062502283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23-4379-B8DF-B4BD90606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Núcleo!$Z$102:$Z$345</c:f>
              <c:numCache>
                <c:formatCode>0.00</c:formatCode>
                <c:ptCount val="244"/>
                <c:pt idx="0">
                  <c:v>1.6567118912084313</c:v>
                </c:pt>
                <c:pt idx="1">
                  <c:v>1.5942535491782863</c:v>
                </c:pt>
                <c:pt idx="2">
                  <c:v>1.1127640585804714</c:v>
                </c:pt>
                <c:pt idx="3">
                  <c:v>0.36640083016985153</c:v>
                </c:pt>
                <c:pt idx="4">
                  <c:v>1.455895309897554</c:v>
                </c:pt>
                <c:pt idx="5">
                  <c:v>2.1597008441825332</c:v>
                </c:pt>
                <c:pt idx="6">
                  <c:v>2.7099482355132598</c:v>
                </c:pt>
                <c:pt idx="7">
                  <c:v>1.7312289146712454</c:v>
                </c:pt>
                <c:pt idx="8">
                  <c:v>-0.18340103493217058</c:v>
                </c:pt>
                <c:pt idx="9">
                  <c:v>-1.4060465772089465</c:v>
                </c:pt>
                <c:pt idx="10">
                  <c:v>0.83246395127179584</c:v>
                </c:pt>
                <c:pt idx="11">
                  <c:v>0.35536807785704971</c:v>
                </c:pt>
                <c:pt idx="12">
                  <c:v>0.1200003583308515</c:v>
                </c:pt>
                <c:pt idx="13">
                  <c:v>0.51900579965569149</c:v>
                </c:pt>
                <c:pt idx="14">
                  <c:v>0.1918594565151974</c:v>
                </c:pt>
                <c:pt idx="15">
                  <c:v>8.4184587430867805E-2</c:v>
                </c:pt>
                <c:pt idx="16">
                  <c:v>0.2128895989831287</c:v>
                </c:pt>
                <c:pt idx="17">
                  <c:v>-0.65001778632932372</c:v>
                </c:pt>
                <c:pt idx="18">
                  <c:v>-1.5488199151979107</c:v>
                </c:pt>
                <c:pt idx="19">
                  <c:v>-0.89125380809563837</c:v>
                </c:pt>
                <c:pt idx="20">
                  <c:v>-0.30876699539945102</c:v>
                </c:pt>
                <c:pt idx="21">
                  <c:v>0.1583260741806338</c:v>
                </c:pt>
                <c:pt idx="22">
                  <c:v>0.73916777823550783</c:v>
                </c:pt>
                <c:pt idx="23">
                  <c:v>0.70291578070121519</c:v>
                </c:pt>
                <c:pt idx="24">
                  <c:v>0.92673273851006355</c:v>
                </c:pt>
                <c:pt idx="25">
                  <c:v>0.3939072038562369</c:v>
                </c:pt>
                <c:pt idx="26">
                  <c:v>0.75987970787084935</c:v>
                </c:pt>
                <c:pt idx="27">
                  <c:v>1.0983779224876506</c:v>
                </c:pt>
                <c:pt idx="28">
                  <c:v>1.1704547003071997</c:v>
                </c:pt>
                <c:pt idx="29">
                  <c:v>1.2048372163208667</c:v>
                </c:pt>
                <c:pt idx="30">
                  <c:v>1.4016845109279128</c:v>
                </c:pt>
                <c:pt idx="31">
                  <c:v>1.935953653332982</c:v>
                </c:pt>
                <c:pt idx="32">
                  <c:v>1.7090398288695754</c:v>
                </c:pt>
                <c:pt idx="33">
                  <c:v>2.2789868096921833</c:v>
                </c:pt>
                <c:pt idx="34">
                  <c:v>1.2825482524910625</c:v>
                </c:pt>
                <c:pt idx="35">
                  <c:v>2.0927992018711778</c:v>
                </c:pt>
                <c:pt idx="36">
                  <c:v>2.1189137418983273</c:v>
                </c:pt>
                <c:pt idx="37">
                  <c:v>2.4648663116977794</c:v>
                </c:pt>
                <c:pt idx="38">
                  <c:v>2.1665234497011752</c:v>
                </c:pt>
                <c:pt idx="39">
                  <c:v>1.6596954589863453</c:v>
                </c:pt>
                <c:pt idx="40">
                  <c:v>1.9664453652472511</c:v>
                </c:pt>
                <c:pt idx="41">
                  <c:v>2.5510779156388472</c:v>
                </c:pt>
                <c:pt idx="42">
                  <c:v>2.5332215782245195</c:v>
                </c:pt>
                <c:pt idx="43">
                  <c:v>2.2864991762279785</c:v>
                </c:pt>
                <c:pt idx="44">
                  <c:v>2.0807250655640246</c:v>
                </c:pt>
                <c:pt idx="45">
                  <c:v>1.6432235519362246</c:v>
                </c:pt>
                <c:pt idx="46">
                  <c:v>2.8159161733278073</c:v>
                </c:pt>
                <c:pt idx="47">
                  <c:v>2.3680647607296743</c:v>
                </c:pt>
                <c:pt idx="48">
                  <c:v>3.0766845599179975</c:v>
                </c:pt>
                <c:pt idx="49">
                  <c:v>2.7037224574515886</c:v>
                </c:pt>
                <c:pt idx="50">
                  <c:v>2.788433020656496</c:v>
                </c:pt>
                <c:pt idx="51">
                  <c:v>2.4299904399066063</c:v>
                </c:pt>
                <c:pt idx="52">
                  <c:v>2.5793320747017754</c:v>
                </c:pt>
                <c:pt idx="53">
                  <c:v>3.2184210752302116</c:v>
                </c:pt>
                <c:pt idx="54">
                  <c:v>2.0701635768997999</c:v>
                </c:pt>
                <c:pt idx="55">
                  <c:v>1.9270961410552399</c:v>
                </c:pt>
                <c:pt idx="56">
                  <c:v>2.059258707043949</c:v>
                </c:pt>
                <c:pt idx="57">
                  <c:v>1.9163933582735422</c:v>
                </c:pt>
                <c:pt idx="58">
                  <c:v>1.6375334975367142</c:v>
                </c:pt>
                <c:pt idx="59">
                  <c:v>1.6266075808629952</c:v>
                </c:pt>
                <c:pt idx="60">
                  <c:v>0.60885883910446226</c:v>
                </c:pt>
                <c:pt idx="61">
                  <c:v>0.86959517892449589</c:v>
                </c:pt>
                <c:pt idx="62">
                  <c:v>0.67237456183713873</c:v>
                </c:pt>
                <c:pt idx="63">
                  <c:v>1.1509874360187684</c:v>
                </c:pt>
                <c:pt idx="64">
                  <c:v>1.3542400167884154</c:v>
                </c:pt>
                <c:pt idx="65">
                  <c:v>0.5530328186852641</c:v>
                </c:pt>
                <c:pt idx="66">
                  <c:v>1.6000229048164019</c:v>
                </c:pt>
                <c:pt idx="67">
                  <c:v>1.5702451392081695</c:v>
                </c:pt>
                <c:pt idx="68">
                  <c:v>1.6199513318451857</c:v>
                </c:pt>
                <c:pt idx="69">
                  <c:v>1.6789800298391988</c:v>
                </c:pt>
                <c:pt idx="70">
                  <c:v>2.0785554381467359</c:v>
                </c:pt>
                <c:pt idx="71">
                  <c:v>2.276505762952175</c:v>
                </c:pt>
                <c:pt idx="72">
                  <c:v>3.3968390283908247</c:v>
                </c:pt>
                <c:pt idx="73">
                  <c:v>4.0063625621629422</c:v>
                </c:pt>
                <c:pt idx="74">
                  <c:v>4.2546859020326977</c:v>
                </c:pt>
                <c:pt idx="75">
                  <c:v>3.8343223407909379</c:v>
                </c:pt>
                <c:pt idx="76">
                  <c:v>3.5646817873875407</c:v>
                </c:pt>
                <c:pt idx="77">
                  <c:v>3.6693401093800637</c:v>
                </c:pt>
                <c:pt idx="78">
                  <c:v>5.502490267278187</c:v>
                </c:pt>
                <c:pt idx="79">
                  <c:v>6.468163290425589</c:v>
                </c:pt>
                <c:pt idx="80">
                  <c:v>6.3575571920136973</c:v>
                </c:pt>
                <c:pt idx="81">
                  <c:v>6.8821315759603499</c:v>
                </c:pt>
                <c:pt idx="82">
                  <c:v>7.1733173782178739</c:v>
                </c:pt>
                <c:pt idx="83">
                  <c:v>7.1637969403192887</c:v>
                </c:pt>
                <c:pt idx="84">
                  <c:v>6.7919480002375963</c:v>
                </c:pt>
                <c:pt idx="85">
                  <c:v>8.2202097522699571</c:v>
                </c:pt>
                <c:pt idx="86">
                  <c:v>9.5245368001673487</c:v>
                </c:pt>
                <c:pt idx="87">
                  <c:v>10.277559075825437</c:v>
                </c:pt>
                <c:pt idx="88">
                  <c:v>11.359985056417198</c:v>
                </c:pt>
                <c:pt idx="89">
                  <c:v>11.596504994942936</c:v>
                </c:pt>
                <c:pt idx="90">
                  <c:v>9.3498096820572005</c:v>
                </c:pt>
                <c:pt idx="91">
                  <c:v>8.5353458520612584</c:v>
                </c:pt>
                <c:pt idx="92">
                  <c:v>9.1843049291265419</c:v>
                </c:pt>
                <c:pt idx="93">
                  <c:v>8.2238007042774086</c:v>
                </c:pt>
                <c:pt idx="94">
                  <c:v>7.248060620769154</c:v>
                </c:pt>
                <c:pt idx="95">
                  <c:v>7.1051231112576749</c:v>
                </c:pt>
                <c:pt idx="96">
                  <c:v>6.6471431048218079</c:v>
                </c:pt>
                <c:pt idx="97">
                  <c:v>4.5755994377204541</c:v>
                </c:pt>
                <c:pt idx="98">
                  <c:v>3.1504316961144201</c:v>
                </c:pt>
                <c:pt idx="99">
                  <c:v>2.5538638962812463</c:v>
                </c:pt>
                <c:pt idx="100">
                  <c:v>1.1225006074677539</c:v>
                </c:pt>
                <c:pt idx="101">
                  <c:v>0.63095145168233702</c:v>
                </c:pt>
                <c:pt idx="102">
                  <c:v>0.31241604144547086</c:v>
                </c:pt>
                <c:pt idx="103">
                  <c:v>0.52668551105292827</c:v>
                </c:pt>
                <c:pt idx="104">
                  <c:v>9.727675549094017E-2</c:v>
                </c:pt>
                <c:pt idx="105">
                  <c:v>0.26269702287059632</c:v>
                </c:pt>
                <c:pt idx="106">
                  <c:v>1.3315301177164075E-2</c:v>
                </c:pt>
                <c:pt idx="107">
                  <c:v>-0.14790911655971847</c:v>
                </c:pt>
                <c:pt idx="108">
                  <c:v>-0.37179114224942711</c:v>
                </c:pt>
                <c:pt idx="109">
                  <c:v>-0.18889845561239832</c:v>
                </c:pt>
                <c:pt idx="110">
                  <c:v>4.2010829501634449E-2</c:v>
                </c:pt>
                <c:pt idx="111">
                  <c:v>0.31644235373902435</c:v>
                </c:pt>
                <c:pt idx="112">
                  <c:v>0.31890722888032652</c:v>
                </c:pt>
                <c:pt idx="113">
                  <c:v>0.15535523935283954</c:v>
                </c:pt>
                <c:pt idx="114">
                  <c:v>0.66143777418289218</c:v>
                </c:pt>
                <c:pt idx="115">
                  <c:v>0.79532336565946438</c:v>
                </c:pt>
                <c:pt idx="116">
                  <c:v>1.0511275122056605</c:v>
                </c:pt>
                <c:pt idx="117">
                  <c:v>1.521522866248886</c:v>
                </c:pt>
                <c:pt idx="118">
                  <c:v>2.4485341756791708</c:v>
                </c:pt>
                <c:pt idx="119">
                  <c:v>3.4701450906178333</c:v>
                </c:pt>
                <c:pt idx="120">
                  <c:v>3.7024858775835874</c:v>
                </c:pt>
                <c:pt idx="121">
                  <c:v>4.3506383595115476</c:v>
                </c:pt>
                <c:pt idx="122">
                  <c:v>4.9469737506539246</c:v>
                </c:pt>
                <c:pt idx="123">
                  <c:v>4.8125854141456728</c:v>
                </c:pt>
                <c:pt idx="124">
                  <c:v>5.0697255514641926</c:v>
                </c:pt>
                <c:pt idx="125">
                  <c:v>5.1664852648200812</c:v>
                </c:pt>
                <c:pt idx="126">
                  <c:v>5.0589843094103912</c:v>
                </c:pt>
                <c:pt idx="127">
                  <c:v>4.5086143416325921</c:v>
                </c:pt>
                <c:pt idx="128">
                  <c:v>4.2758351955830012</c:v>
                </c:pt>
                <c:pt idx="129">
                  <c:v>3.8497176570075453</c:v>
                </c:pt>
                <c:pt idx="130">
                  <c:v>3.2133238439032286</c:v>
                </c:pt>
                <c:pt idx="131">
                  <c:v>2.2533034514733252</c:v>
                </c:pt>
                <c:pt idx="132">
                  <c:v>1.9875771706245966</c:v>
                </c:pt>
                <c:pt idx="133">
                  <c:v>1.4571397862679034</c:v>
                </c:pt>
                <c:pt idx="134">
                  <c:v>1.1908263619251254</c:v>
                </c:pt>
                <c:pt idx="135">
                  <c:v>1.3392205043200334</c:v>
                </c:pt>
                <c:pt idx="136">
                  <c:v>1.5588114011089105</c:v>
                </c:pt>
                <c:pt idx="137">
                  <c:v>1.4207224272769181</c:v>
                </c:pt>
                <c:pt idx="138">
                  <c:v>1.4316452964766619</c:v>
                </c:pt>
                <c:pt idx="139">
                  <c:v>1.5706749262918565</c:v>
                </c:pt>
                <c:pt idx="140">
                  <c:v>1.5528368763480742</c:v>
                </c:pt>
                <c:pt idx="141">
                  <c:v>1.3803921470009157</c:v>
                </c:pt>
                <c:pt idx="142">
                  <c:v>1.6694036045009784</c:v>
                </c:pt>
                <c:pt idx="143">
                  <c:v>1.8078015055893448</c:v>
                </c:pt>
                <c:pt idx="144">
                  <c:v>2.2155767574473795</c:v>
                </c:pt>
                <c:pt idx="145">
                  <c:v>2.4080078654886936</c:v>
                </c:pt>
                <c:pt idx="146">
                  <c:v>2.3171784272966565</c:v>
                </c:pt>
                <c:pt idx="147">
                  <c:v>2.2558226827209804</c:v>
                </c:pt>
                <c:pt idx="148">
                  <c:v>2.1160057535033099</c:v>
                </c:pt>
                <c:pt idx="149">
                  <c:v>2.2056005515363526</c:v>
                </c:pt>
                <c:pt idx="150">
                  <c:v>2.3301344088969169</c:v>
                </c:pt>
                <c:pt idx="151">
                  <c:v>3.2146837039138401</c:v>
                </c:pt>
                <c:pt idx="152">
                  <c:v>4.1724661704560626</c:v>
                </c:pt>
                <c:pt idx="153">
                  <c:v>4.581355764024754</c:v>
                </c:pt>
                <c:pt idx="154">
                  <c:v>4.1555105989244536</c:v>
                </c:pt>
                <c:pt idx="155">
                  <c:v>3.6487518427282133</c:v>
                </c:pt>
                <c:pt idx="156">
                  <c:v>3.2888857996953522</c:v>
                </c:pt>
                <c:pt idx="157">
                  <c:v>3.328482088488276</c:v>
                </c:pt>
                <c:pt idx="158">
                  <c:v>3.3181665475249482</c:v>
                </c:pt>
                <c:pt idx="159">
                  <c:v>3.345634246024956</c:v>
                </c:pt>
                <c:pt idx="160">
                  <c:v>3.4389145048226588</c:v>
                </c:pt>
                <c:pt idx="161">
                  <c:v>4.2089273379070438</c:v>
                </c:pt>
                <c:pt idx="162">
                  <c:v>4.3714957378685835</c:v>
                </c:pt>
                <c:pt idx="163">
                  <c:v>3.2243680577839751</c:v>
                </c:pt>
                <c:pt idx="164">
                  <c:v>1.7481005641261818</c:v>
                </c:pt>
                <c:pt idx="165">
                  <c:v>1.2223622884774823</c:v>
                </c:pt>
                <c:pt idx="166">
                  <c:v>1.8589491360915482</c:v>
                </c:pt>
                <c:pt idx="167">
                  <c:v>2.5642001995420878</c:v>
                </c:pt>
                <c:pt idx="168">
                  <c:v>3.0647953886126755</c:v>
                </c:pt>
                <c:pt idx="169">
                  <c:v>2.7017350040388628</c:v>
                </c:pt>
                <c:pt idx="170">
                  <c:v>2.1547304857866001</c:v>
                </c:pt>
                <c:pt idx="171">
                  <c:v>1.7965610127138329</c:v>
                </c:pt>
                <c:pt idx="172">
                  <c:v>1.7721056935946162</c:v>
                </c:pt>
                <c:pt idx="173">
                  <c:v>1.1374014155088235</c:v>
                </c:pt>
                <c:pt idx="174">
                  <c:v>1.0886824140486651</c:v>
                </c:pt>
                <c:pt idx="175">
                  <c:v>1.2670184100439166</c:v>
                </c:pt>
                <c:pt idx="176">
                  <c:v>2.0302031669981742</c:v>
                </c:pt>
                <c:pt idx="177">
                  <c:v>2.322025318558957</c:v>
                </c:pt>
                <c:pt idx="178">
                  <c:v>1.7570859624849848</c:v>
                </c:pt>
                <c:pt idx="179">
                  <c:v>1.2317705115152748</c:v>
                </c:pt>
                <c:pt idx="180">
                  <c:v>0.96285931165486793</c:v>
                </c:pt>
                <c:pt idx="181">
                  <c:v>1.3181973097222912</c:v>
                </c:pt>
                <c:pt idx="182">
                  <c:v>1.8279939478342113</c:v>
                </c:pt>
                <c:pt idx="183">
                  <c:v>2.5449935658066618</c:v>
                </c:pt>
                <c:pt idx="184">
                  <c:v>3.2972585769653517</c:v>
                </c:pt>
                <c:pt idx="185">
                  <c:v>2.7180252078732345</c:v>
                </c:pt>
                <c:pt idx="186">
                  <c:v>2.211991507199953</c:v>
                </c:pt>
                <c:pt idx="187">
                  <c:v>2.0484199359600912</c:v>
                </c:pt>
                <c:pt idx="188">
                  <c:v>1.9630750536155661</c:v>
                </c:pt>
                <c:pt idx="189">
                  <c:v>1.9958997462280108</c:v>
                </c:pt>
                <c:pt idx="190">
                  <c:v>2.3231775929279168</c:v>
                </c:pt>
                <c:pt idx="191">
                  <c:v>2.4397547404620288</c:v>
                </c:pt>
                <c:pt idx="192">
                  <c:v>2.0988999909617552</c:v>
                </c:pt>
                <c:pt idx="193">
                  <c:v>1.92659094102272</c:v>
                </c:pt>
                <c:pt idx="194">
                  <c:v>1.8684753216834535</c:v>
                </c:pt>
                <c:pt idx="195">
                  <c:v>1.0627905708400689</c:v>
                </c:pt>
                <c:pt idx="196">
                  <c:v>-7.8782643466040247E-2</c:v>
                </c:pt>
                <c:pt idx="197">
                  <c:v>0.29357174546011799</c:v>
                </c:pt>
                <c:pt idx="198">
                  <c:v>0.94839137190575584</c:v>
                </c:pt>
                <c:pt idx="199">
                  <c:v>1.5766225153397617</c:v>
                </c:pt>
                <c:pt idx="200">
                  <c:v>1.9638435196280679</c:v>
                </c:pt>
                <c:pt idx="201">
                  <c:v>1.4117743210560108</c:v>
                </c:pt>
                <c:pt idx="202">
                  <c:v>1.1193656973533845</c:v>
                </c:pt>
                <c:pt idx="203">
                  <c:v>1.1502863382477599</c:v>
                </c:pt>
                <c:pt idx="204">
                  <c:v>1.4810979802074105</c:v>
                </c:pt>
                <c:pt idx="205">
                  <c:v>1.4244508282277688</c:v>
                </c:pt>
                <c:pt idx="206">
                  <c:v>1.2856563835655206</c:v>
                </c:pt>
                <c:pt idx="207">
                  <c:v>1.6072587452993885</c:v>
                </c:pt>
                <c:pt idx="208">
                  <c:v>1.8894457679238084</c:v>
                </c:pt>
                <c:pt idx="209">
                  <c:v>1.94502944835762</c:v>
                </c:pt>
                <c:pt idx="210">
                  <c:v>1.3641016264718222</c:v>
                </c:pt>
                <c:pt idx="211">
                  <c:v>0.93464547878610138</c:v>
                </c:pt>
                <c:pt idx="212">
                  <c:v>0.22538938213831972</c:v>
                </c:pt>
                <c:pt idx="213">
                  <c:v>0.6919136826990081</c:v>
                </c:pt>
                <c:pt idx="214">
                  <c:v>0.83925396272690556</c:v>
                </c:pt>
                <c:pt idx="215">
                  <c:v>0.98551587742286584</c:v>
                </c:pt>
                <c:pt idx="216">
                  <c:v>0.81191904511300883</c:v>
                </c:pt>
                <c:pt idx="217">
                  <c:v>0.50662288782701781</c:v>
                </c:pt>
                <c:pt idx="218">
                  <c:v>0.58666529406431966</c:v>
                </c:pt>
                <c:pt idx="219">
                  <c:v>0.83478559173990174</c:v>
                </c:pt>
                <c:pt idx="220">
                  <c:v>1.2255486053605587</c:v>
                </c:pt>
                <c:pt idx="221">
                  <c:v>1.2250845092340998</c:v>
                </c:pt>
                <c:pt idx="222">
                  <c:v>1.4001433388405564</c:v>
                </c:pt>
                <c:pt idx="223">
                  <c:v>1.78357822281043</c:v>
                </c:pt>
                <c:pt idx="224">
                  <c:v>1.8036456392568441</c:v>
                </c:pt>
                <c:pt idx="225">
                  <c:v>2.0102412154884317</c:v>
                </c:pt>
                <c:pt idx="226">
                  <c:v>2.8709811000682888</c:v>
                </c:pt>
                <c:pt idx="227">
                  <c:v>1.0103458713593541</c:v>
                </c:pt>
                <c:pt idx="228">
                  <c:v>0.788327051861896</c:v>
                </c:pt>
                <c:pt idx="229">
                  <c:v>0.83074393535462443</c:v>
                </c:pt>
                <c:pt idx="230">
                  <c:v>0.97121595331274579</c:v>
                </c:pt>
                <c:pt idx="231">
                  <c:v>0.93468235553111845</c:v>
                </c:pt>
                <c:pt idx="232">
                  <c:v>0.15005885683348991</c:v>
                </c:pt>
                <c:pt idx="233">
                  <c:v>0.55914921215089142</c:v>
                </c:pt>
                <c:pt idx="234">
                  <c:v>0.52279202146882586</c:v>
                </c:pt>
                <c:pt idx="235">
                  <c:v>0.5141578490730897</c:v>
                </c:pt>
                <c:pt idx="236">
                  <c:v>-0.28189700770328668</c:v>
                </c:pt>
                <c:pt idx="237">
                  <c:v>-0.26518379769684364</c:v>
                </c:pt>
                <c:pt idx="238">
                  <c:v>-1.4809417155958222</c:v>
                </c:pt>
                <c:pt idx="239">
                  <c:v>0.17071385361831568</c:v>
                </c:pt>
                <c:pt idx="240">
                  <c:v>0.69386116922189323</c:v>
                </c:pt>
                <c:pt idx="241">
                  <c:v>0.82814231719283349</c:v>
                </c:pt>
                <c:pt idx="242">
                  <c:v>0.7133798012550987</c:v>
                </c:pt>
                <c:pt idx="243">
                  <c:v>0.61640136714384719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C-475E-BD6E-A52999EC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49216"/>
        <c:axId val="41850752"/>
      </c:barChart>
      <c:lineChart>
        <c:grouping val="standard"/>
        <c:varyColors val="0"/>
        <c:ser>
          <c:idx val="0"/>
          <c:order val="0"/>
          <c:tx>
            <c:strRef>
              <c:f>Núcleo!$X$101</c:f>
              <c:strCache>
                <c:ptCount val="1"/>
                <c:pt idx="0">
                  <c:v>IPC-Total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234"/>
            <c:bubble3D val="0"/>
            <c:extLst>
              <c:ext xmlns:c16="http://schemas.microsoft.com/office/drawing/2014/chart" uri="{C3380CC4-5D6E-409C-BE32-E72D297353CC}">
                <c16:uniqueId val="{00000004-B6FC-475E-BD6E-A52999ECFC63}"/>
              </c:ext>
            </c:extLst>
          </c:dPt>
          <c:cat>
            <c:numRef>
              <c:f>Núcleo!$W$102:$W$345</c:f>
              <c:numCache>
                <c:formatCode>mmm\-yy</c:formatCode>
                <c:ptCount val="24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</c:numCache>
            </c:numRef>
          </c:cat>
          <c:val>
            <c:numRef>
              <c:f>Núcleo!$X$102:$X$345</c:f>
              <c:numCache>
                <c:formatCode>0.00</c:formatCode>
                <c:ptCount val="244"/>
                <c:pt idx="0">
                  <c:v>3.1031095039701917</c:v>
                </c:pt>
                <c:pt idx="1">
                  <c:v>2.6504571649910158</c:v>
                </c:pt>
                <c:pt idx="2">
                  <c:v>1.7960367254575171</c:v>
                </c:pt>
                <c:pt idx="3">
                  <c:v>1.0362138347238758</c:v>
                </c:pt>
                <c:pt idx="4">
                  <c:v>2.1253952612111604</c:v>
                </c:pt>
                <c:pt idx="5">
                  <c:v>2.681471351183462</c:v>
                </c:pt>
                <c:pt idx="6">
                  <c:v>3.1661674510257143</c:v>
                </c:pt>
                <c:pt idx="7">
                  <c:v>2.0868436578388438</c:v>
                </c:pt>
                <c:pt idx="8">
                  <c:v>-2.3974477233568159E-2</c:v>
                </c:pt>
                <c:pt idx="9">
                  <c:v>-1.271463445364085</c:v>
                </c:pt>
                <c:pt idx="10">
                  <c:v>1.0801885265449673</c:v>
                </c:pt>
                <c:pt idx="11">
                  <c:v>0.92489706212395273</c:v>
                </c:pt>
                <c:pt idx="12">
                  <c:v>0.69194877245279951</c:v>
                </c:pt>
                <c:pt idx="13">
                  <c:v>0.93158154821837424</c:v>
                </c:pt>
                <c:pt idx="14">
                  <c:v>0.84987721584961484</c:v>
                </c:pt>
                <c:pt idx="15">
                  <c:v>0.60590662261088557</c:v>
                </c:pt>
                <c:pt idx="16">
                  <c:v>0.83188032087764263</c:v>
                </c:pt>
                <c:pt idx="17">
                  <c:v>0.20038634716486037</c:v>
                </c:pt>
                <c:pt idx="18">
                  <c:v>-0.57753552263359875</c:v>
                </c:pt>
                <c:pt idx="19">
                  <c:v>0.30163190986405297</c:v>
                </c:pt>
                <c:pt idx="20">
                  <c:v>1.027511596881503</c:v>
                </c:pt>
                <c:pt idx="21">
                  <c:v>1.4996837588322931</c:v>
                </c:pt>
                <c:pt idx="22">
                  <c:v>2.2747421253678679</c:v>
                </c:pt>
                <c:pt idx="23">
                  <c:v>2.4459046424132547</c:v>
                </c:pt>
                <c:pt idx="24">
                  <c:v>2.858863306028181</c:v>
                </c:pt>
                <c:pt idx="25">
                  <c:v>2.4222805430648808</c:v>
                </c:pt>
                <c:pt idx="26">
                  <c:v>2.7991055301378243</c:v>
                </c:pt>
                <c:pt idx="27">
                  <c:v>3.1558801936994341</c:v>
                </c:pt>
                <c:pt idx="28">
                  <c:v>3.1268449558990552</c:v>
                </c:pt>
                <c:pt idx="29">
                  <c:v>3.227369677304992</c:v>
                </c:pt>
                <c:pt idx="30">
                  <c:v>3.418365111274202</c:v>
                </c:pt>
                <c:pt idx="31">
                  <c:v>3.8529674024010863</c:v>
                </c:pt>
                <c:pt idx="32">
                  <c:v>3.6181327513550077</c:v>
                </c:pt>
                <c:pt idx="33">
                  <c:v>4.348283054237112</c:v>
                </c:pt>
                <c:pt idx="34">
                  <c:v>3.2578598158494287</c:v>
                </c:pt>
                <c:pt idx="35">
                  <c:v>3.9388025935509496</c:v>
                </c:pt>
                <c:pt idx="36">
                  <c:v>4.1678767772670211</c:v>
                </c:pt>
                <c:pt idx="37">
                  <c:v>4.5899081711361589</c:v>
                </c:pt>
                <c:pt idx="38">
                  <c:v>4.2480416738998716</c:v>
                </c:pt>
                <c:pt idx="39">
                  <c:v>3.9430776318157834</c:v>
                </c:pt>
                <c:pt idx="40">
                  <c:v>4.352440799940327</c:v>
                </c:pt>
                <c:pt idx="41">
                  <c:v>4.9150837177637019</c:v>
                </c:pt>
                <c:pt idx="42">
                  <c:v>4.842531097908509</c:v>
                </c:pt>
                <c:pt idx="43">
                  <c:v>4.5389729548238167</c:v>
                </c:pt>
                <c:pt idx="44">
                  <c:v>4.2697991858643425</c:v>
                </c:pt>
                <c:pt idx="45">
                  <c:v>3.8197015916706878</c:v>
                </c:pt>
                <c:pt idx="46">
                  <c:v>4.9264485835946337</c:v>
                </c:pt>
                <c:pt idx="47">
                  <c:v>4.6241731385730622</c:v>
                </c:pt>
                <c:pt idx="48">
                  <c:v>5.4079483961494201</c:v>
                </c:pt>
                <c:pt idx="49">
                  <c:v>5.2605332217626755</c:v>
                </c:pt>
                <c:pt idx="50">
                  <c:v>5.7089373205669425</c:v>
                </c:pt>
                <c:pt idx="51">
                  <c:v>5.2883034034681975</c:v>
                </c:pt>
                <c:pt idx="52">
                  <c:v>5.5662407037206041</c:v>
                </c:pt>
                <c:pt idx="53">
                  <c:v>6.3992843895682494</c:v>
                </c:pt>
                <c:pt idx="54">
                  <c:v>5.3512168927706938</c:v>
                </c:pt>
                <c:pt idx="55">
                  <c:v>5.3482018800183218</c:v>
                </c:pt>
                <c:pt idx="56">
                  <c:v>5.5337546874160592</c:v>
                </c:pt>
                <c:pt idx="57">
                  <c:v>5.0733167156573611</c:v>
                </c:pt>
                <c:pt idx="58">
                  <c:v>4.9600486367513241</c:v>
                </c:pt>
                <c:pt idx="59">
                  <c:v>4.9085182235242275</c:v>
                </c:pt>
                <c:pt idx="60">
                  <c:v>3.9067636694018582</c:v>
                </c:pt>
                <c:pt idx="61">
                  <c:v>4.1772894616281864</c:v>
                </c:pt>
                <c:pt idx="62">
                  <c:v>3.7241372709700737</c:v>
                </c:pt>
                <c:pt idx="63">
                  <c:v>4.2611371861408953</c:v>
                </c:pt>
                <c:pt idx="64">
                  <c:v>4.4287684283022655</c:v>
                </c:pt>
                <c:pt idx="65">
                  <c:v>3.4863990642528764</c:v>
                </c:pt>
                <c:pt idx="66">
                  <c:v>4.5542199902939284</c:v>
                </c:pt>
                <c:pt idx="67">
                  <c:v>4.385763684586097</c:v>
                </c:pt>
                <c:pt idx="68">
                  <c:v>4.3135030560408572</c:v>
                </c:pt>
                <c:pt idx="69">
                  <c:v>4.4120914597761463</c:v>
                </c:pt>
                <c:pt idx="70">
                  <c:v>4.7388761667856993</c:v>
                </c:pt>
                <c:pt idx="71">
                  <c:v>4.9451692885633003</c:v>
                </c:pt>
                <c:pt idx="72">
                  <c:v>6.0226410056722024</c:v>
                </c:pt>
                <c:pt idx="73">
                  <c:v>6.5745755084430479</c:v>
                </c:pt>
                <c:pt idx="74">
                  <c:v>7.1889708568787514</c:v>
                </c:pt>
                <c:pt idx="75">
                  <c:v>6.7645526724119387</c:v>
                </c:pt>
                <c:pt idx="76">
                  <c:v>6.3594256728418674</c:v>
                </c:pt>
                <c:pt idx="77">
                  <c:v>6.5946026935709501</c:v>
                </c:pt>
                <c:pt idx="78">
                  <c:v>8.8353097637658742</c:v>
                </c:pt>
                <c:pt idx="79">
                  <c:v>10.358468897593088</c:v>
                </c:pt>
                <c:pt idx="80">
                  <c:v>10.478349161743772</c:v>
                </c:pt>
                <c:pt idx="81">
                  <c:v>11.335345121994656</c:v>
                </c:pt>
                <c:pt idx="82">
                  <c:v>11.861576351125237</c:v>
                </c:pt>
                <c:pt idx="83">
                  <c:v>11.726456884385406</c:v>
                </c:pt>
                <c:pt idx="84">
                  <c:v>11.347372887656238</c:v>
                </c:pt>
                <c:pt idx="85">
                  <c:v>13.319964146599016</c:v>
                </c:pt>
                <c:pt idx="86">
                  <c:v>14.081554000325514</c:v>
                </c:pt>
                <c:pt idx="87">
                  <c:v>15.219173774319227</c:v>
                </c:pt>
                <c:pt idx="88">
                  <c:v>16.843197268522637</c:v>
                </c:pt>
                <c:pt idx="89">
                  <c:v>17.322972201176114</c:v>
                </c:pt>
                <c:pt idx="90">
                  <c:v>14.788023490842029</c:v>
                </c:pt>
                <c:pt idx="91">
                  <c:v>13.729065328220514</c:v>
                </c:pt>
                <c:pt idx="92">
                  <c:v>14.51369399247695</c:v>
                </c:pt>
                <c:pt idx="93">
                  <c:v>13.30439927871554</c:v>
                </c:pt>
                <c:pt idx="94">
                  <c:v>12.077444432557805</c:v>
                </c:pt>
                <c:pt idx="95">
                  <c:v>11.849652019543399</c:v>
                </c:pt>
                <c:pt idx="96">
                  <c:v>11.041182029143748</c:v>
                </c:pt>
                <c:pt idx="97">
                  <c:v>8.128586408552497</c:v>
                </c:pt>
                <c:pt idx="98">
                  <c:v>6.5636693972786375</c:v>
                </c:pt>
                <c:pt idx="99">
                  <c:v>5.3239614805872471</c:v>
                </c:pt>
                <c:pt idx="100">
                  <c:v>3.2001276381653065</c:v>
                </c:pt>
                <c:pt idx="101">
                  <c:v>2.1176420111544969</c:v>
                </c:pt>
                <c:pt idx="102">
                  <c:v>1.4472991679652214</c:v>
                </c:pt>
                <c:pt idx="103">
                  <c:v>1.417620114078888</c:v>
                </c:pt>
                <c:pt idx="104">
                  <c:v>0.64399944209343474</c:v>
                </c:pt>
                <c:pt idx="105">
                  <c:v>0.78493143396114462</c:v>
                </c:pt>
                <c:pt idx="106">
                  <c:v>0.45749773748873235</c:v>
                </c:pt>
                <c:pt idx="107">
                  <c:v>0.26378953548271689</c:v>
                </c:pt>
                <c:pt idx="108">
                  <c:v>7.4471714448387516E-2</c:v>
                </c:pt>
                <c:pt idx="109">
                  <c:v>0.31238076121722358</c:v>
                </c:pt>
                <c:pt idx="110">
                  <c:v>0.68550965295706145</c:v>
                </c:pt>
                <c:pt idx="111">
                  <c:v>1.2155739958892964</c:v>
                </c:pt>
                <c:pt idx="112">
                  <c:v>1.3847062863896031</c:v>
                </c:pt>
                <c:pt idx="113">
                  <c:v>1.3286590703332823</c:v>
                </c:pt>
                <c:pt idx="114">
                  <c:v>2.160952261483251</c:v>
                </c:pt>
                <c:pt idx="115">
                  <c:v>2.6002576621039664</c:v>
                </c:pt>
                <c:pt idx="116">
                  <c:v>3.2708789406270311</c:v>
                </c:pt>
                <c:pt idx="117">
                  <c:v>4.2037169501420335</c:v>
                </c:pt>
                <c:pt idx="118">
                  <c:v>5.5693118045206269</c:v>
                </c:pt>
                <c:pt idx="119">
                  <c:v>7.1818497236817436</c:v>
                </c:pt>
                <c:pt idx="120">
                  <c:v>8.3828786592819995</c:v>
                </c:pt>
                <c:pt idx="121">
                  <c:v>9.9993455685283053</c:v>
                </c:pt>
                <c:pt idx="122">
                  <c:v>11.108934857051956</c:v>
                </c:pt>
                <c:pt idx="123">
                  <c:v>11.032728241125955</c:v>
                </c:pt>
                <c:pt idx="124">
                  <c:v>11.274078824356227</c:v>
                </c:pt>
                <c:pt idx="125">
                  <c:v>11.275728501468052</c:v>
                </c:pt>
                <c:pt idx="126">
                  <c:v>11.180191361009806</c:v>
                </c:pt>
                <c:pt idx="127">
                  <c:v>10.43488082007935</c:v>
                </c:pt>
                <c:pt idx="128">
                  <c:v>9.9291882026498079</c:v>
                </c:pt>
                <c:pt idx="129">
                  <c:v>9.1137971184238395</c:v>
                </c:pt>
                <c:pt idx="130">
                  <c:v>8.25961723341333</c:v>
                </c:pt>
                <c:pt idx="131">
                  <c:v>6.9035419346409777</c:v>
                </c:pt>
                <c:pt idx="132">
                  <c:v>5.856690777033724</c:v>
                </c:pt>
                <c:pt idx="133">
                  <c:v>4.6432361382773291</c:v>
                </c:pt>
                <c:pt idx="134">
                  <c:v>4.026056695599145</c:v>
                </c:pt>
                <c:pt idx="135">
                  <c:v>4.1655535027322887</c:v>
                </c:pt>
                <c:pt idx="136">
                  <c:v>4.4679122814404337</c:v>
                </c:pt>
                <c:pt idx="137">
                  <c:v>4.5415142601032077</c:v>
                </c:pt>
                <c:pt idx="138">
                  <c:v>4.3867806070651438</c:v>
                </c:pt>
                <c:pt idx="139">
                  <c:v>4.3606030027399489</c:v>
                </c:pt>
                <c:pt idx="140">
                  <c:v>4.4315982600457549</c:v>
                </c:pt>
                <c:pt idx="141">
                  <c:v>4.336525322619611</c:v>
                </c:pt>
                <c:pt idx="142">
                  <c:v>4.4943521150918597</c:v>
                </c:pt>
                <c:pt idx="143">
                  <c:v>4.5401121836196268</c:v>
                </c:pt>
                <c:pt idx="144">
                  <c:v>4.9195681271117619</c:v>
                </c:pt>
                <c:pt idx="145">
                  <c:v>5.0809305864920606</c:v>
                </c:pt>
                <c:pt idx="146">
                  <c:v>5.0369931587636252</c:v>
                </c:pt>
                <c:pt idx="147">
                  <c:v>4.9470561549703529</c:v>
                </c:pt>
                <c:pt idx="148">
                  <c:v>4.7188485351961074</c:v>
                </c:pt>
                <c:pt idx="149">
                  <c:v>4.8139494727368115</c:v>
                </c:pt>
                <c:pt idx="150">
                  <c:v>5.0524922518940363</c:v>
                </c:pt>
                <c:pt idx="151">
                  <c:v>6.0830881890576949</c:v>
                </c:pt>
                <c:pt idx="152">
                  <c:v>7.1263306469635523</c:v>
                </c:pt>
                <c:pt idx="153">
                  <c:v>7.501402988726924</c:v>
                </c:pt>
                <c:pt idx="154">
                  <c:v>6.9606618978912849</c:v>
                </c:pt>
                <c:pt idx="155">
                  <c:v>6.479683266837144</c:v>
                </c:pt>
                <c:pt idx="156">
                  <c:v>6.0510992805272501</c:v>
                </c:pt>
                <c:pt idx="157">
                  <c:v>6.1650230430656761</c:v>
                </c:pt>
                <c:pt idx="158">
                  <c:v>6.1238758883949806</c:v>
                </c:pt>
                <c:pt idx="159">
                  <c:v>6.2201179562938025</c:v>
                </c:pt>
                <c:pt idx="160">
                  <c:v>6.3769027340083717</c:v>
                </c:pt>
                <c:pt idx="161">
                  <c:v>7.334564378211339</c:v>
                </c:pt>
                <c:pt idx="162">
                  <c:v>7.4657543879326216</c:v>
                </c:pt>
                <c:pt idx="163">
                  <c:v>6.1140369841309106</c:v>
                </c:pt>
                <c:pt idx="164">
                  <c:v>4.2973635218141348</c:v>
                </c:pt>
                <c:pt idx="165">
                  <c:v>3.6387100540533623</c:v>
                </c:pt>
                <c:pt idx="166">
                  <c:v>4.4063124328435954</c:v>
                </c:pt>
                <c:pt idx="167">
                  <c:v>5.1942476437138785</c:v>
                </c:pt>
                <c:pt idx="168">
                  <c:v>5.93673024218071</c:v>
                </c:pt>
                <c:pt idx="169">
                  <c:v>5.4930446244389808</c:v>
                </c:pt>
                <c:pt idx="170">
                  <c:v>4.7545122061630085</c:v>
                </c:pt>
                <c:pt idx="171">
                  <c:v>4.1408702420001386</c:v>
                </c:pt>
                <c:pt idx="172">
                  <c:v>4.0844195781358783</c:v>
                </c:pt>
                <c:pt idx="173">
                  <c:v>3.1937153177436839</c:v>
                </c:pt>
                <c:pt idx="174">
                  <c:v>3.0621844120571673</c:v>
                </c:pt>
                <c:pt idx="175">
                  <c:v>3.2030459430216762</c:v>
                </c:pt>
                <c:pt idx="176">
                  <c:v>4.078599389741111</c:v>
                </c:pt>
                <c:pt idx="177">
                  <c:v>4.3233913477677577</c:v>
                </c:pt>
                <c:pt idx="178">
                  <c:v>3.6431296205779562</c:v>
                </c:pt>
                <c:pt idx="179">
                  <c:v>2.9531461424908922</c:v>
                </c:pt>
                <c:pt idx="180">
                  <c:v>2.3862729258104398</c:v>
                </c:pt>
                <c:pt idx="181">
                  <c:v>2.6384119150666407</c:v>
                </c:pt>
                <c:pt idx="182">
                  <c:v>3.2812990708375622</c:v>
                </c:pt>
                <c:pt idx="183">
                  <c:v>4.1260050855989494</c:v>
                </c:pt>
                <c:pt idx="184">
                  <c:v>5.0150907181287563</c:v>
                </c:pt>
                <c:pt idx="185">
                  <c:v>4.1558328482327989</c:v>
                </c:pt>
                <c:pt idx="186">
                  <c:v>3.5628652639901892</c:v>
                </c:pt>
                <c:pt idx="187">
                  <c:v>3.4863423799975202</c:v>
                </c:pt>
                <c:pt idx="188">
                  <c:v>3.4650257818901853</c:v>
                </c:pt>
                <c:pt idx="189">
                  <c:v>3.5005943645447068</c:v>
                </c:pt>
                <c:pt idx="190">
                  <c:v>3.875672375424033</c:v>
                </c:pt>
                <c:pt idx="191">
                  <c:v>4.002939347567458</c:v>
                </c:pt>
                <c:pt idx="192">
                  <c:v>3.6771456609264508</c:v>
                </c:pt>
                <c:pt idx="193">
                  <c:v>3.4639884909177798</c:v>
                </c:pt>
                <c:pt idx="194">
                  <c:v>3.3366812341881324</c:v>
                </c:pt>
                <c:pt idx="195">
                  <c:v>2.5094903472703489</c:v>
                </c:pt>
                <c:pt idx="196">
                  <c:v>1.254277459214781</c:v>
                </c:pt>
                <c:pt idx="197">
                  <c:v>1.8379466269153211</c:v>
                </c:pt>
                <c:pt idx="198">
                  <c:v>2.5686867210190201</c:v>
                </c:pt>
                <c:pt idx="199">
                  <c:v>3.2488686984147197</c:v>
                </c:pt>
                <c:pt idx="200">
                  <c:v>3.61178196083487</c:v>
                </c:pt>
                <c:pt idx="201">
                  <c:v>3.0118281211622966</c:v>
                </c:pt>
                <c:pt idx="202">
                  <c:v>2.6653281674634099</c:v>
                </c:pt>
                <c:pt idx="203">
                  <c:v>2.7146683422834661</c:v>
                </c:pt>
                <c:pt idx="204">
                  <c:v>2.9280718035576525</c:v>
                </c:pt>
                <c:pt idx="205">
                  <c:v>2.8702155472596136</c:v>
                </c:pt>
                <c:pt idx="206">
                  <c:v>2.7280740860542441</c:v>
                </c:pt>
                <c:pt idx="207">
                  <c:v>3.0091931753226886</c:v>
                </c:pt>
                <c:pt idx="208">
                  <c:v>3.1474123810747212</c:v>
                </c:pt>
                <c:pt idx="209">
                  <c:v>3.171480013113448</c:v>
                </c:pt>
                <c:pt idx="210">
                  <c:v>2.4447808731858922</c:v>
                </c:pt>
                <c:pt idx="211">
                  <c:v>1.8160838649075917</c:v>
                </c:pt>
                <c:pt idx="212">
                  <c:v>0.91895033589528552</c:v>
                </c:pt>
                <c:pt idx="213">
                  <c:v>1.3137209603814481</c:v>
                </c:pt>
                <c:pt idx="214">
                  <c:v>1.4977979479355863</c:v>
                </c:pt>
                <c:pt idx="215">
                  <c:v>1.5070667893564815</c:v>
                </c:pt>
                <c:pt idx="216">
                  <c:v>1.4276473696340775</c:v>
                </c:pt>
                <c:pt idx="217">
                  <c:v>0.95086416464111867</c:v>
                </c:pt>
                <c:pt idx="218">
                  <c:v>1.0626937606167841</c:v>
                </c:pt>
                <c:pt idx="219">
                  <c:v>1.3486563181751565</c:v>
                </c:pt>
                <c:pt idx="220">
                  <c:v>1.6911347860138148</c:v>
                </c:pt>
                <c:pt idx="221">
                  <c:v>1.7297968619952586</c:v>
                </c:pt>
                <c:pt idx="222">
                  <c:v>1.9180861715430542</c:v>
                </c:pt>
                <c:pt idx="223">
                  <c:v>2.2533043243819773</c:v>
                </c:pt>
                <c:pt idx="224">
                  <c:v>2.2582003826873365</c:v>
                </c:pt>
                <c:pt idx="225">
                  <c:v>2.5376322129629925</c:v>
                </c:pt>
                <c:pt idx="226">
                  <c:v>3.4123305714344854</c:v>
                </c:pt>
                <c:pt idx="227">
                  <c:v>1.469044085953386</c:v>
                </c:pt>
                <c:pt idx="228">
                  <c:v>1.2099026742008689</c:v>
                </c:pt>
                <c:pt idx="229">
                  <c:v>1.3009696455146713</c:v>
                </c:pt>
                <c:pt idx="230">
                  <c:v>1.4353856194904813</c:v>
                </c:pt>
                <c:pt idx="231">
                  <c:v>1.7153232638589255</c:v>
                </c:pt>
                <c:pt idx="232">
                  <c:v>1.2292382336962504</c:v>
                </c:pt>
                <c:pt idx="233">
                  <c:v>1.4371195431718942</c:v>
                </c:pt>
                <c:pt idx="234">
                  <c:v>1.346136260981301</c:v>
                </c:pt>
                <c:pt idx="235">
                  <c:v>1.3884574958282991</c:v>
                </c:pt>
                <c:pt idx="236">
                  <c:v>0.45665132407948228</c:v>
                </c:pt>
                <c:pt idx="237">
                  <c:v>0.27570500878455473</c:v>
                </c:pt>
                <c:pt idx="238">
                  <c:v>-1.096149574376426</c:v>
                </c:pt>
                <c:pt idx="239">
                  <c:v>0.67047200829863929</c:v>
                </c:pt>
                <c:pt idx="240">
                  <c:v>1.1719462572227002</c:v>
                </c:pt>
                <c:pt idx="241">
                  <c:v>1.3993172464369374</c:v>
                </c:pt>
                <c:pt idx="242">
                  <c:v>1.1618423419469615</c:v>
                </c:pt>
                <c:pt idx="243">
                  <c:v>0.70547448306088612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6FC-475E-BD6E-A52999EC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9216"/>
        <c:axId val="41850752"/>
      </c:lineChart>
      <c:dateAx>
        <c:axId val="41849216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1850752"/>
        <c:crosses val="autoZero"/>
        <c:auto val="1"/>
        <c:lblOffset val="100"/>
        <c:baseTimeUnit val="months"/>
        <c:majorUnit val="2"/>
        <c:majorTimeUnit val="months"/>
      </c:dateAx>
      <c:valAx>
        <c:axId val="41850752"/>
        <c:scaling>
          <c:orientation val="minMax"/>
          <c:max val="4"/>
          <c:min val="-2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84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708479263436425E-3"/>
          <c:y val="0.94728577854785301"/>
          <c:w val="0.99832915207365636"/>
          <c:h val="5.2712944237578253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17</xdr:row>
      <xdr:rowOff>76205</xdr:rowOff>
    </xdr:from>
    <xdr:to>
      <xdr:col>26</xdr:col>
      <xdr:colOff>638175</xdr:colOff>
      <xdr:row>41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43</xdr:row>
      <xdr:rowOff>68580</xdr:rowOff>
    </xdr:from>
    <xdr:to>
      <xdr:col>26</xdr:col>
      <xdr:colOff>762000</xdr:colOff>
      <xdr:row>67</xdr:row>
      <xdr:rowOff>97149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37</xdr:col>
      <xdr:colOff>57150</xdr:colOff>
      <xdr:row>41</xdr:row>
      <xdr:rowOff>28569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38</xdr:col>
      <xdr:colOff>171450</xdr:colOff>
      <xdr:row>70</xdr:row>
      <xdr:rowOff>19050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69</xdr:row>
      <xdr:rowOff>0</xdr:rowOff>
    </xdr:from>
    <xdr:to>
      <xdr:col>27</xdr:col>
      <xdr:colOff>0</xdr:colOff>
      <xdr:row>93</xdr:row>
      <xdr:rowOff>28569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422910</xdr:colOff>
      <xdr:row>326</xdr:row>
      <xdr:rowOff>5720</xdr:rowOff>
    </xdr:from>
    <xdr:to>
      <xdr:col>38</xdr:col>
      <xdr:colOff>651510</xdr:colOff>
      <xdr:row>349</xdr:row>
      <xdr:rowOff>91439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247650</xdr:colOff>
      <xdr:row>300</xdr:row>
      <xdr:rowOff>152400</xdr:rowOff>
    </xdr:from>
    <xdr:to>
      <xdr:col>37</xdr:col>
      <xdr:colOff>476250</xdr:colOff>
      <xdr:row>324</xdr:row>
      <xdr:rowOff>85719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133350</xdr:colOff>
      <xdr:row>300</xdr:row>
      <xdr:rowOff>76200</xdr:rowOff>
    </xdr:from>
    <xdr:to>
      <xdr:col>46</xdr:col>
      <xdr:colOff>243840</xdr:colOff>
      <xdr:row>325</xdr:row>
      <xdr:rowOff>20949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104775</xdr:colOff>
      <xdr:row>326</xdr:row>
      <xdr:rowOff>38105</xdr:rowOff>
    </xdr:from>
    <xdr:to>
      <xdr:col>48</xdr:col>
      <xdr:colOff>200025</xdr:colOff>
      <xdr:row>350</xdr:row>
      <xdr:rowOff>66674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17</xdr:row>
      <xdr:rowOff>76205</xdr:rowOff>
    </xdr:from>
    <xdr:to>
      <xdr:col>21</xdr:col>
      <xdr:colOff>638175</xdr:colOff>
      <xdr:row>41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762000</xdr:colOff>
      <xdr:row>67</xdr:row>
      <xdr:rowOff>28569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32</xdr:col>
      <xdr:colOff>57150</xdr:colOff>
      <xdr:row>41</xdr:row>
      <xdr:rowOff>28569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519111</xdr:colOff>
      <xdr:row>360</xdr:row>
      <xdr:rowOff>23812</xdr:rowOff>
    </xdr:from>
    <xdr:to>
      <xdr:col>31</xdr:col>
      <xdr:colOff>485774</xdr:colOff>
      <xdr:row>384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SMendoza\Configuraci&#243;n%20local\Archivos%20temporales%20de%20Internet\OLKA4\c4-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s%20and%20Settings\RSMendoza\Configuraci&#243;n%20local\Archivos%20temporales%20de%20Internet\OLKA4\c4-v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dsalazar\Itcer\_2005\Boletin%20Mensual\PONDERADOR%20VARIABLE%20ITCR\2005_ponderadores_variables%20HIDRO%20sARG%20y%20brasi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Palmero\Configuraci&#243;n%20local\Archivos%20temporales%20de%20Internet\OLK13\Documentos%20BCB\Humberto%20APEC\Trabajos\Ayudas%20memoria%20r&#225;pidas\Spread%20Tipo%20de%20cambio\PARA%20COMITE\datos%20de%20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_2005\Boletin%20Mensual\Bk%20Febrero_05%20(16_03)\REER10%20(base%201996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2005\Boletin%20Mensual\Bk%20Febrero_05%20(16_03)\REER10%20(base%201996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Presentaci&#243;n%20econom&#237;a%20Boliviana%202005%20japt\cuadros%20y%20grafico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os%20BCB\Humberto%20APEC\Trabajos\Ayudas%20memoria%20r&#225;pidas\Spread%20Tipo%20de%20cambio\PARA%20COMITE\datos%20de%20ba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Presentaci&#243;n%20econom&#237;a%20Boliviana%202005%20japt\cuadros%20y%20grafico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Spread%20Tipo%20de%20cambio\PARA%20COMITE\datos%20de%20bas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opericon\CONFIG~1\Temp\Inflaci&#243;n\Nueva%20Base\ENCADENADOS%20POR%20CIUDAD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MPalmero\Configuraci&#243;n%20local\Archivos%20temporales%20de%20Internet\OLK8F\martes%204%20mar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os%20BCB\Humberto%20APEC\Trabajos\Ayudas%20memoria%20r&#225;pidas\Spread%20Tipo%20de%20cambio\PARA%20COMITE\datos%20de%20b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Spread%20Tipo%20de%20cambio\PARA%20COMITE\datos%20de%20bas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s%20and%20Settings\RSMendoza\Configuraci&#243;n%20local\Archivos%20temporales%20de%20Internet\OLKA4\c4-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%20BCB\Humberto%20APEC\Trabajos\Ayudas%20memoria%20r&#225;pidas\Spread%20Tipo%20de%20cambio\PARA%20COMITE\datos%20de%20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Spread%20Tipo%20de%20cambio\PARA%20COMITE\datos%20de%20ba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Cossio\Mis%20documentos\JCM\2009\02Febrero09\13PropuestaCambiaria\Nuevo\_2005\Boletin%20Mensual\PONDERADOR%20VARIABLE%20ITCR\2005_ponderadores_variables%20HIDRO%20sARG%20y%20bras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Presentaci&#243;n%20econom&#237;a%20Boliviana%202005%20japt\cuadros%20y%20grafic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2005\Boletin%20Mensual\Bk%20Febrero_05%20(16_03)\REER10%20(base%20199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SMendoza\Configuraci&#243;n%20local\Archivos%20temporales%20de%20Internet\OLKA4\c4-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_2005\Boletin%20Mensual\Bk%20Febrero_05%20(16_03)\REER10%20(base%20199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Palmero\Configuraci&#243;n%20local\Archivos%20temporales%20de%20Internet\OLK8F\martes%204%20ma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%20BCB\Humberto%20APEC\Trabajos\Ayudas%20memoria%20r&#225;pidas\Presentaci&#243;n%20econom&#237;a%20Boliviana%202005%20japt\cuadros%20y%20grafic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rcardenas\OMAS\DOCUME~1\JFlores\CONFIG~1\Temp\ra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3.33"/>
      <sheetName val="cartera 1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Velocidad de "/>
      <sheetName val="Velocidad_de_"/>
      <sheetName val="Velocidad_de_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Indic Deuda-17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Indic_Deuda-17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  <sheetName val="Indic_Deuda-1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  <row r="171">
          <cell r="W171">
            <v>7.9811752015700694</v>
          </cell>
        </row>
        <row r="172">
          <cell r="W172">
            <v>7.9811752015700694</v>
          </cell>
        </row>
        <row r="173">
          <cell r="W173">
            <v>7.9811752015700694</v>
          </cell>
        </row>
        <row r="174">
          <cell r="W174">
            <v>7.9913836668161675</v>
          </cell>
        </row>
        <row r="175">
          <cell r="W175">
            <v>7.9926081164804774</v>
          </cell>
        </row>
        <row r="176">
          <cell r="W176">
            <v>7.9832140773045399</v>
          </cell>
        </row>
        <row r="177">
          <cell r="W177">
            <v>7.9902612010784608</v>
          </cell>
        </row>
        <row r="178">
          <cell r="W178">
            <v>7.9943445818260557</v>
          </cell>
        </row>
        <row r="179">
          <cell r="W179">
            <v>7.9943445818260557</v>
          </cell>
        </row>
        <row r="180">
          <cell r="W180">
            <v>7.9943445818260557</v>
          </cell>
        </row>
        <row r="181">
          <cell r="W181">
            <v>7.9632795428521614</v>
          </cell>
        </row>
        <row r="182">
          <cell r="W182">
            <v>7.9793704544840418</v>
          </cell>
        </row>
        <row r="183">
          <cell r="W183">
            <v>7.9970112364493797</v>
          </cell>
        </row>
        <row r="184">
          <cell r="W184">
            <v>7.9905286018999453</v>
          </cell>
        </row>
        <row r="185">
          <cell r="W185">
            <v>7.998173982971843</v>
          </cell>
        </row>
        <row r="186">
          <cell r="W186">
            <v>7.998173982971843</v>
          </cell>
        </row>
        <row r="187">
          <cell r="W187">
            <v>7.998173982971843</v>
          </cell>
        </row>
        <row r="188">
          <cell r="W188">
            <v>7.9897101439267564</v>
          </cell>
        </row>
        <row r="189">
          <cell r="W189">
            <v>7.9900207516963428</v>
          </cell>
        </row>
        <row r="190">
          <cell r="W190">
            <v>7.9896323954109789</v>
          </cell>
        </row>
        <row r="191">
          <cell r="W191">
            <v>7.9919857396888192</v>
          </cell>
        </row>
        <row r="192">
          <cell r="W192">
            <v>7.9915868774476522</v>
          </cell>
        </row>
        <row r="193">
          <cell r="W193">
            <v>7.9915868774476522</v>
          </cell>
        </row>
        <row r="194">
          <cell r="W194">
            <v>7.9915868774476522</v>
          </cell>
        </row>
        <row r="195">
          <cell r="W195">
            <v>7.9848179083228468</v>
          </cell>
        </row>
        <row r="196">
          <cell r="W196">
            <v>7.9962421300304865</v>
          </cell>
        </row>
        <row r="197">
          <cell r="W197">
            <v>7.9840627792260666</v>
          </cell>
        </row>
        <row r="198">
          <cell r="W198">
            <v>7.9853620146685955</v>
          </cell>
        </row>
        <row r="199">
          <cell r="W199">
            <v>7.9885350643179782</v>
          </cell>
        </row>
        <row r="200">
          <cell r="W200">
            <v>7.9885350643179782</v>
          </cell>
        </row>
        <row r="201">
          <cell r="W201">
            <v>7.9885350643179782</v>
          </cell>
        </row>
        <row r="202">
          <cell r="W202">
            <v>7.9954184059305664</v>
          </cell>
        </row>
        <row r="203">
          <cell r="W203">
            <v>7.9881816987372698</v>
          </cell>
        </row>
        <row r="204">
          <cell r="W204">
            <v>7.9901399539768692</v>
          </cell>
        </row>
        <row r="205">
          <cell r="W205">
            <v>7.9930909899898266</v>
          </cell>
        </row>
        <row r="206">
          <cell r="W206">
            <v>7.9792732311938304</v>
          </cell>
        </row>
        <row r="207">
          <cell r="W207">
            <v>7.9792732311938304</v>
          </cell>
        </row>
        <row r="208">
          <cell r="W208">
            <v>7.9792732311938304</v>
          </cell>
        </row>
        <row r="209">
          <cell r="W209">
            <v>7.9884630083638228</v>
          </cell>
        </row>
        <row r="210">
          <cell r="W210">
            <v>7.9662352451427907</v>
          </cell>
        </row>
        <row r="211">
          <cell r="W211">
            <v>7.990487451083494</v>
          </cell>
        </row>
        <row r="212">
          <cell r="W212">
            <v>7.9981136034503155</v>
          </cell>
        </row>
        <row r="213">
          <cell r="W213">
            <v>8.0005824066496594</v>
          </cell>
        </row>
        <row r="214">
          <cell r="W214">
            <v>7.98</v>
          </cell>
        </row>
        <row r="215">
          <cell r="W215">
            <v>7.98</v>
          </cell>
        </row>
        <row r="216">
          <cell r="W216">
            <v>7.98</v>
          </cell>
        </row>
        <row r="217">
          <cell r="W217">
            <v>7.9990189355143011</v>
          </cell>
        </row>
        <row r="218">
          <cell r="W218">
            <v>7.9840317914260979</v>
          </cell>
        </row>
        <row r="219">
          <cell r="W219">
            <v>7.9923499743561868</v>
          </cell>
        </row>
        <row r="220">
          <cell r="W220">
            <v>7.9985610039264738</v>
          </cell>
        </row>
        <row r="221">
          <cell r="W221">
            <v>7.9710454447323542</v>
          </cell>
        </row>
        <row r="222">
          <cell r="W222">
            <v>7.9856797025814403</v>
          </cell>
        </row>
        <row r="223">
          <cell r="W223">
            <v>7.982528325654358</v>
          </cell>
        </row>
        <row r="224">
          <cell r="W224">
            <v>7.982528325654358</v>
          </cell>
        </row>
        <row r="225">
          <cell r="W225">
            <v>7.982528325654358</v>
          </cell>
        </row>
        <row r="226">
          <cell r="W226">
            <v>7.9948644921483494</v>
          </cell>
        </row>
        <row r="227">
          <cell r="W227">
            <v>8.0064756630663094</v>
          </cell>
        </row>
        <row r="228">
          <cell r="W228">
            <v>7.9923080587697193</v>
          </cell>
        </row>
        <row r="229">
          <cell r="W229">
            <v>7.9946784226470884</v>
          </cell>
        </row>
        <row r="230">
          <cell r="W230">
            <v>7.9917015488488286</v>
          </cell>
        </row>
        <row r="231">
          <cell r="W231">
            <v>7.9917015488488286</v>
          </cell>
        </row>
        <row r="232">
          <cell r="W232">
            <v>7.9917015488488286</v>
          </cell>
        </row>
        <row r="233">
          <cell r="W233">
            <v>7.9888066629499406</v>
          </cell>
        </row>
        <row r="234">
          <cell r="W234">
            <v>7.9943114728883167</v>
          </cell>
        </row>
        <row r="235">
          <cell r="W235">
            <v>7.987626019376604</v>
          </cell>
        </row>
        <row r="236">
          <cell r="W236">
            <v>7.9879319415187773</v>
          </cell>
        </row>
        <row r="237">
          <cell r="W237">
            <v>8.0077774660418299</v>
          </cell>
        </row>
        <row r="238">
          <cell r="W238">
            <v>7.9775000000000009</v>
          </cell>
        </row>
        <row r="239">
          <cell r="W239">
            <v>7.9775000000000009</v>
          </cell>
        </row>
        <row r="240">
          <cell r="W240">
            <v>7.9918027681266883</v>
          </cell>
        </row>
        <row r="241">
          <cell r="W241">
            <v>7.9937315821302173</v>
          </cell>
        </row>
        <row r="242">
          <cell r="W242">
            <v>7.999073193007173</v>
          </cell>
        </row>
        <row r="243">
          <cell r="W243">
            <v>7.9846786212393805</v>
          </cell>
        </row>
        <row r="244">
          <cell r="W244">
            <v>7.986563247332076</v>
          </cell>
        </row>
        <row r="245">
          <cell r="W245">
            <v>7.986563247332076</v>
          </cell>
        </row>
        <row r="246">
          <cell r="W246">
            <v>7.986563247332076</v>
          </cell>
        </row>
        <row r="247">
          <cell r="W247">
            <v>7.9941210713966884</v>
          </cell>
        </row>
        <row r="248">
          <cell r="W248">
            <v>7.9893366263845875</v>
          </cell>
        </row>
        <row r="249">
          <cell r="W249">
            <v>7.9920526956978755</v>
          </cell>
        </row>
        <row r="250">
          <cell r="W250">
            <v>7.9860945224899709</v>
          </cell>
        </row>
        <row r="251">
          <cell r="W251">
            <v>7.9853888559071846</v>
          </cell>
        </row>
        <row r="252">
          <cell r="W252">
            <v>7.9853888559071846</v>
          </cell>
        </row>
        <row r="253">
          <cell r="W253">
            <v>7.9853888559071846</v>
          </cell>
        </row>
        <row r="254">
          <cell r="W254">
            <v>7.9977414992890266</v>
          </cell>
        </row>
        <row r="255">
          <cell r="W255">
            <v>7.99884947230513</v>
          </cell>
        </row>
        <row r="256">
          <cell r="W256">
            <v>7.9908326481726615</v>
          </cell>
        </row>
        <row r="257">
          <cell r="W257">
            <v>7.9975465792621554</v>
          </cell>
        </row>
        <row r="258">
          <cell r="W258">
            <v>7.9905411002526936</v>
          </cell>
        </row>
        <row r="259">
          <cell r="W259">
            <v>8</v>
          </cell>
        </row>
        <row r="260">
          <cell r="W260">
            <v>8</v>
          </cell>
        </row>
        <row r="261">
          <cell r="W261">
            <v>7.9808238262939968</v>
          </cell>
        </row>
        <row r="262">
          <cell r="W262">
            <v>7.9746931455792183</v>
          </cell>
        </row>
        <row r="263">
          <cell r="W263">
            <v>7.9795664258969747</v>
          </cell>
        </row>
        <row r="264">
          <cell r="W264">
            <v>7.9866281099338412</v>
          </cell>
        </row>
        <row r="265">
          <cell r="W265">
            <v>7.9863863891941325</v>
          </cell>
        </row>
        <row r="266">
          <cell r="W266">
            <v>7.9675000000000002</v>
          </cell>
        </row>
        <row r="267">
          <cell r="W267">
            <v>7.9675000000000002</v>
          </cell>
        </row>
        <row r="268">
          <cell r="W268">
            <v>7.9769121514438872</v>
          </cell>
        </row>
        <row r="269">
          <cell r="W269">
            <v>7.985536015055251</v>
          </cell>
        </row>
        <row r="270">
          <cell r="W270">
            <v>7.9808702947721191</v>
          </cell>
        </row>
        <row r="271">
          <cell r="W271">
            <v>7.9797873345481891</v>
          </cell>
        </row>
        <row r="272">
          <cell r="W272">
            <v>7.9876317820101868</v>
          </cell>
        </row>
        <row r="273">
          <cell r="W273">
            <v>7.9876317820101868</v>
          </cell>
        </row>
        <row r="274">
          <cell r="W274">
            <v>7.9876317820101868</v>
          </cell>
        </row>
        <row r="275">
          <cell r="W275">
            <v>7.9876317820101868</v>
          </cell>
        </row>
        <row r="276">
          <cell r="W276">
            <v>7.9876317820101868</v>
          </cell>
        </row>
        <row r="277">
          <cell r="W277">
            <v>7.9891141350468393</v>
          </cell>
        </row>
        <row r="278">
          <cell r="W278">
            <v>7.978243956615489</v>
          </cell>
        </row>
        <row r="279">
          <cell r="W279">
            <v>7.9804678957840096</v>
          </cell>
        </row>
        <row r="280">
          <cell r="W280">
            <v>7.9804678957840096</v>
          </cell>
        </row>
        <row r="281">
          <cell r="W281">
            <v>7.9804678957840096</v>
          </cell>
        </row>
        <row r="282">
          <cell r="W282">
            <v>7.9820035390721342</v>
          </cell>
        </row>
        <row r="283">
          <cell r="W283">
            <v>7.9833041429064684</v>
          </cell>
        </row>
        <row r="284">
          <cell r="W284">
            <v>7.975045944829513</v>
          </cell>
        </row>
        <row r="285">
          <cell r="W285">
            <v>7.9636291004854538</v>
          </cell>
        </row>
        <row r="286">
          <cell r="W286">
            <v>7.9638715870852179</v>
          </cell>
        </row>
        <row r="287">
          <cell r="W287">
            <v>7.9499999999999993</v>
          </cell>
        </row>
        <row r="288">
          <cell r="W288">
            <v>7.9499999999999993</v>
          </cell>
        </row>
        <row r="289">
          <cell r="W289">
            <v>7.9641886014072023</v>
          </cell>
        </row>
        <row r="290">
          <cell r="W290">
            <v>7.9584856247004012</v>
          </cell>
        </row>
        <row r="291">
          <cell r="W291">
            <v>7.9658339673482512</v>
          </cell>
        </row>
        <row r="292">
          <cell r="W292">
            <v>7.9651827786647704</v>
          </cell>
        </row>
        <row r="293">
          <cell r="W293">
            <v>7.9658283171321065</v>
          </cell>
        </row>
        <row r="294">
          <cell r="W294">
            <v>7.9658283171321065</v>
          </cell>
        </row>
        <row r="295">
          <cell r="W295">
            <v>7.9658283171321065</v>
          </cell>
        </row>
        <row r="296">
          <cell r="W296">
            <v>7.9651697365716094</v>
          </cell>
        </row>
        <row r="297">
          <cell r="W297">
            <v>7.9658244712635327</v>
          </cell>
        </row>
        <row r="298">
          <cell r="W298">
            <v>7.9656755758246236</v>
          </cell>
        </row>
        <row r="299">
          <cell r="W299">
            <v>7.9651817331350632</v>
          </cell>
        </row>
        <row r="300">
          <cell r="W300">
            <v>7.9611605883645593</v>
          </cell>
        </row>
        <row r="301">
          <cell r="W301">
            <v>7.9611605883645593</v>
          </cell>
        </row>
        <row r="302">
          <cell r="W302">
            <v>7.9611605883645593</v>
          </cell>
        </row>
        <row r="303">
          <cell r="W303">
            <v>7.969457924577461</v>
          </cell>
        </row>
        <row r="304">
          <cell r="W304">
            <v>7.9613636799930632</v>
          </cell>
        </row>
        <row r="305">
          <cell r="W305">
            <v>7.9587095534871182</v>
          </cell>
        </row>
        <row r="306">
          <cell r="W306">
            <v>7.9675885081644582</v>
          </cell>
        </row>
        <row r="307">
          <cell r="W307">
            <v>7.9633793334343084</v>
          </cell>
        </row>
        <row r="308">
          <cell r="W308">
            <v>7.9275000000000002</v>
          </cell>
        </row>
        <row r="309">
          <cell r="W309">
            <v>7.9275000000000002</v>
          </cell>
        </row>
        <row r="310">
          <cell r="W310">
            <v>7.9528532293788352</v>
          </cell>
        </row>
        <row r="311">
          <cell r="W311">
            <v>7.9612935833016376</v>
          </cell>
        </row>
        <row r="312">
          <cell r="W312">
            <v>7.9634447217658142</v>
          </cell>
        </row>
        <row r="313">
          <cell r="W313">
            <v>7.9682842059339123</v>
          </cell>
        </row>
        <row r="314">
          <cell r="W314">
            <v>7.9619122505224773</v>
          </cell>
        </row>
        <row r="315">
          <cell r="W315">
            <v>7.9619122505224773</v>
          </cell>
        </row>
        <row r="316">
          <cell r="W316">
            <v>7.9619122505224773</v>
          </cell>
        </row>
        <row r="317">
          <cell r="W317">
            <v>7.9661609319999798</v>
          </cell>
        </row>
        <row r="318">
          <cell r="W318">
            <v>7.96400560501288</v>
          </cell>
        </row>
        <row r="319">
          <cell r="W319">
            <v>7.9622929782336271</v>
          </cell>
        </row>
        <row r="320">
          <cell r="W320">
            <v>7.963764894826733</v>
          </cell>
        </row>
        <row r="321">
          <cell r="W321">
            <v>7.963764894826733</v>
          </cell>
        </row>
        <row r="322">
          <cell r="W322">
            <v>7.963764894826733</v>
          </cell>
        </row>
        <row r="323">
          <cell r="W323">
            <v>7.963764894826733</v>
          </cell>
        </row>
        <row r="324">
          <cell r="W324">
            <v>7.9637117336433949</v>
          </cell>
        </row>
        <row r="325">
          <cell r="W325">
            <v>7.9648245363938299</v>
          </cell>
        </row>
        <row r="326">
          <cell r="W326">
            <v>7.9620063656927389</v>
          </cell>
        </row>
        <row r="327">
          <cell r="W327">
            <v>7.9666039948369445</v>
          </cell>
        </row>
        <row r="328">
          <cell r="W328">
            <v>7.9604011009500963</v>
          </cell>
        </row>
        <row r="329">
          <cell r="W329">
            <v>7.9604011009500963</v>
          </cell>
        </row>
        <row r="330">
          <cell r="W330">
            <v>7.9604011009500963</v>
          </cell>
        </row>
        <row r="331">
          <cell r="W331">
            <v>7.9599098198455334</v>
          </cell>
        </row>
        <row r="332">
          <cell r="W332">
            <v>7.9689559044668234</v>
          </cell>
        </row>
        <row r="333">
          <cell r="W333">
            <v>7.9603934175471682</v>
          </cell>
        </row>
        <row r="334">
          <cell r="W334">
            <v>7.9610589715469127</v>
          </cell>
        </row>
        <row r="335">
          <cell r="W335">
            <v>7.9490882656792561</v>
          </cell>
        </row>
        <row r="336">
          <cell r="W336">
            <v>7.96</v>
          </cell>
        </row>
        <row r="337">
          <cell r="W337">
            <v>7.96</v>
          </cell>
        </row>
        <row r="338">
          <cell r="W338">
            <v>7.96</v>
          </cell>
        </row>
        <row r="339">
          <cell r="W339">
            <v>7.9480097727364347</v>
          </cell>
        </row>
        <row r="340">
          <cell r="W340">
            <v>7.9509780879289478</v>
          </cell>
        </row>
        <row r="341">
          <cell r="W341">
            <v>7.9491742946377153</v>
          </cell>
        </row>
        <row r="342">
          <cell r="W342">
            <v>7.9514145889560828</v>
          </cell>
        </row>
        <row r="343">
          <cell r="W343">
            <v>7.9514145889560828</v>
          </cell>
        </row>
        <row r="344">
          <cell r="W344">
            <v>7.9514145889560828</v>
          </cell>
        </row>
        <row r="345">
          <cell r="W345">
            <v>7.9555381909301506</v>
          </cell>
        </row>
        <row r="346">
          <cell r="W346">
            <v>7.9588506634597085</v>
          </cell>
        </row>
        <row r="347">
          <cell r="W347">
            <v>7.9530628693781766</v>
          </cell>
        </row>
        <row r="348">
          <cell r="W348">
            <v>7.9594677144335995</v>
          </cell>
        </row>
        <row r="349">
          <cell r="W349">
            <v>7.9576666536725584</v>
          </cell>
        </row>
        <row r="350">
          <cell r="W350">
            <v>7.9576666536725584</v>
          </cell>
        </row>
        <row r="351">
          <cell r="W351">
            <v>7.9576666536725584</v>
          </cell>
        </row>
        <row r="352">
          <cell r="W352">
            <v>7.951700714171718</v>
          </cell>
        </row>
        <row r="353">
          <cell r="W353">
            <v>7.9539313778288809</v>
          </cell>
        </row>
        <row r="354">
          <cell r="W354">
            <v>7.9532721433828293</v>
          </cell>
        </row>
        <row r="355">
          <cell r="W355">
            <v>7.9534446097242668</v>
          </cell>
        </row>
        <row r="356">
          <cell r="W356">
            <v>7.9534446097242668</v>
          </cell>
        </row>
        <row r="357">
          <cell r="W357">
            <v>7.96</v>
          </cell>
        </row>
        <row r="358">
          <cell r="W358">
            <v>7.96</v>
          </cell>
        </row>
        <row r="359">
          <cell r="W359">
            <v>7.96</v>
          </cell>
        </row>
        <row r="360">
          <cell r="W360">
            <v>7.9560778675560435</v>
          </cell>
        </row>
        <row r="361">
          <cell r="W361">
            <v>7.9502957042499292</v>
          </cell>
        </row>
        <row r="362">
          <cell r="W362">
            <v>7.9502957042499292</v>
          </cell>
        </row>
        <row r="363">
          <cell r="W363">
            <v>7.9529204238251872</v>
          </cell>
        </row>
        <row r="364">
          <cell r="W364">
            <v>7.9529204238251872</v>
          </cell>
        </row>
        <row r="365">
          <cell r="W365">
            <v>7.9529204238251872</v>
          </cell>
        </row>
        <row r="366">
          <cell r="W366">
            <v>7.9529204238251872</v>
          </cell>
        </row>
        <row r="367">
          <cell r="W367">
            <v>7.9556875811785241</v>
          </cell>
        </row>
        <row r="368">
          <cell r="W368">
            <v>7.9556875811785241</v>
          </cell>
        </row>
        <row r="369">
          <cell r="W369">
            <v>7.9544976470889681</v>
          </cell>
        </row>
        <row r="370">
          <cell r="W370">
            <v>7.9502768131766919</v>
          </cell>
        </row>
        <row r="371">
          <cell r="W371">
            <v>7.9502768131766919</v>
          </cell>
        </row>
        <row r="372">
          <cell r="W372">
            <v>7.9502768131766919</v>
          </cell>
        </row>
        <row r="373">
          <cell r="W373">
            <v>7.9552186564202438</v>
          </cell>
        </row>
        <row r="374">
          <cell r="W374">
            <v>7.9552186564202438</v>
          </cell>
        </row>
        <row r="375">
          <cell r="W375">
            <v>7.9550531805755984</v>
          </cell>
        </row>
        <row r="376">
          <cell r="W376">
            <v>7.9551151707411529</v>
          </cell>
        </row>
        <row r="377">
          <cell r="W377">
            <v>7.9535278716000608</v>
          </cell>
        </row>
        <row r="378">
          <cell r="W378">
            <v>7.9535278716000608</v>
          </cell>
        </row>
        <row r="379">
          <cell r="W379">
            <v>7.9535278716000608</v>
          </cell>
        </row>
        <row r="380">
          <cell r="W380">
            <v>7.9551969574300694</v>
          </cell>
        </row>
        <row r="381">
          <cell r="W381">
            <v>7.9524829832253427</v>
          </cell>
        </row>
        <row r="382">
          <cell r="W382">
            <v>7.9517694075297598</v>
          </cell>
        </row>
        <row r="383">
          <cell r="W383">
            <v>7.9517694075297598</v>
          </cell>
        </row>
        <row r="384">
          <cell r="W384">
            <v>7.9523826224347669</v>
          </cell>
        </row>
        <row r="385">
          <cell r="W385">
            <v>7.9599941531783154</v>
          </cell>
        </row>
        <row r="386">
          <cell r="W386">
            <v>7.9599941531783154</v>
          </cell>
        </row>
        <row r="387">
          <cell r="W387">
            <v>7.9535236672780742</v>
          </cell>
        </row>
        <row r="388">
          <cell r="W388">
            <v>7.9554203230736311</v>
          </cell>
        </row>
        <row r="389">
          <cell r="W389">
            <v>7.9503251006592937</v>
          </cell>
        </row>
        <row r="390">
          <cell r="W390">
            <v>7.9497679121699321</v>
          </cell>
        </row>
        <row r="391">
          <cell r="W391">
            <v>7.9511136152574391</v>
          </cell>
        </row>
        <row r="392">
          <cell r="W392">
            <v>7.96</v>
          </cell>
        </row>
        <row r="393">
          <cell r="W393">
            <v>7.96</v>
          </cell>
        </row>
        <row r="394">
          <cell r="W394">
            <v>7.9594912963572702</v>
          </cell>
        </row>
        <row r="395">
          <cell r="W395">
            <v>7.9535857371085905</v>
          </cell>
        </row>
        <row r="396">
          <cell r="W396">
            <v>7.9537808033794937</v>
          </cell>
        </row>
        <row r="397">
          <cell r="W397">
            <v>7.9512911447080139</v>
          </cell>
        </row>
        <row r="398">
          <cell r="W398">
            <v>7.9533164035747745</v>
          </cell>
        </row>
        <row r="399">
          <cell r="W399">
            <v>7.95999761866792</v>
          </cell>
        </row>
        <row r="400">
          <cell r="W400">
            <v>7.95999761866792</v>
          </cell>
        </row>
        <row r="401">
          <cell r="W401">
            <v>7.9547388700423518</v>
          </cell>
        </row>
        <row r="402">
          <cell r="W402">
            <v>7.9512655654181446</v>
          </cell>
        </row>
        <row r="403">
          <cell r="W403">
            <v>7.956137142202385</v>
          </cell>
        </row>
        <row r="404">
          <cell r="W404">
            <v>7.9564359618611826</v>
          </cell>
        </row>
        <row r="405">
          <cell r="W405">
            <v>7.9526340923362051</v>
          </cell>
        </row>
        <row r="406">
          <cell r="W406">
            <v>7.9599999999999991</v>
          </cell>
        </row>
        <row r="407">
          <cell r="W407">
            <v>7.9599999999999991</v>
          </cell>
        </row>
        <row r="408">
          <cell r="W408">
            <v>7.9543684168298077</v>
          </cell>
        </row>
        <row r="409">
          <cell r="W409">
            <v>7.9549215300562119</v>
          </cell>
        </row>
        <row r="410">
          <cell r="W410">
            <v>7.9509105342624959</v>
          </cell>
        </row>
        <row r="411">
          <cell r="W411">
            <v>7.9528908586157501</v>
          </cell>
        </row>
        <row r="412">
          <cell r="W412">
            <v>7.9433776037296528</v>
          </cell>
        </row>
        <row r="413">
          <cell r="W413">
            <v>7.9732125607601798</v>
          </cell>
        </row>
        <row r="414">
          <cell r="W414">
            <v>7.9732125607601798</v>
          </cell>
        </row>
        <row r="415">
          <cell r="W415">
            <v>7.94941745190002</v>
          </cell>
        </row>
        <row r="416">
          <cell r="W416">
            <v>7.9522845645918556</v>
          </cell>
        </row>
        <row r="417">
          <cell r="W417">
            <v>7.9498264632641913</v>
          </cell>
        </row>
        <row r="418">
          <cell r="W418">
            <v>7.9519586138968092</v>
          </cell>
        </row>
        <row r="419">
          <cell r="W419">
            <v>7.9583994017443507</v>
          </cell>
        </row>
        <row r="420">
          <cell r="W420">
            <v>7.9583994017443507</v>
          </cell>
        </row>
        <row r="421">
          <cell r="W421">
            <v>7.9583994017443507</v>
          </cell>
        </row>
        <row r="422">
          <cell r="W422">
            <v>7.9575800125361651</v>
          </cell>
        </row>
        <row r="423">
          <cell r="W423">
            <v>7.9596413801765049</v>
          </cell>
        </row>
        <row r="424">
          <cell r="W424">
            <v>7.9544836825387026</v>
          </cell>
        </row>
        <row r="425">
          <cell r="W425">
            <v>7.9505895381178959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Grafico 4.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Grafico_4_2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Grafico_4_2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Grafico_4_2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</row>
        <row r="7">
          <cell r="AA7" t="str">
            <v>CO</v>
          </cell>
          <cell r="AC7" t="str">
            <v>SPREAD</v>
          </cell>
          <cell r="AG7" t="str">
            <v>Compra</v>
          </cell>
          <cell r="AK7" t="str">
            <v>Venta</v>
          </cell>
        </row>
        <row r="8">
          <cell r="AA8">
            <v>8.0827475312595087</v>
          </cell>
          <cell r="AC8">
            <v>1.8267159789143506E-2</v>
          </cell>
          <cell r="AG8">
            <v>16.698577053200029</v>
          </cell>
          <cell r="AK8">
            <v>1037.9370714794773</v>
          </cell>
        </row>
        <row r="9">
          <cell r="AA9">
            <v>8.0881635409171544</v>
          </cell>
          <cell r="AC9">
            <v>1.8469151177360033E-2</v>
          </cell>
          <cell r="AG9">
            <v>11.914622825000011</v>
          </cell>
          <cell r="AK9">
            <v>521.94077736158079</v>
          </cell>
        </row>
        <row r="10">
          <cell r="AA10">
            <v>8.0778567806869326</v>
          </cell>
          <cell r="AC10">
            <v>3.0645267927463138E-2</v>
          </cell>
          <cell r="AG10">
            <v>6.4352406788999668</v>
          </cell>
          <cell r="AK10">
            <v>592.35241643176937</v>
          </cell>
        </row>
        <row r="11">
          <cell r="AA11">
            <v>8.0858998620098763</v>
          </cell>
          <cell r="AC11">
            <v>2.0304634139984401E-2</v>
          </cell>
          <cell r="AG11">
            <v>14.397132917200022</v>
          </cell>
          <cell r="AK11">
            <v>688.45223609292236</v>
          </cell>
        </row>
        <row r="12">
          <cell r="AA12">
            <v>8.0794298278252761</v>
          </cell>
          <cell r="AC12">
            <v>3.5159259186782421E-2</v>
          </cell>
          <cell r="AG12">
            <v>0.95594866650000165</v>
          </cell>
          <cell r="AK12">
            <v>186.43671387387315</v>
          </cell>
        </row>
        <row r="13">
          <cell r="AA13">
            <v>8.0836083976424327</v>
          </cell>
          <cell r="AC13">
            <v>3.6118707412851947E-2</v>
          </cell>
          <cell r="AG13">
            <v>3.9633618900000001E-2</v>
          </cell>
          <cell r="AK13">
            <v>104.2298137931036</v>
          </cell>
        </row>
        <row r="14">
          <cell r="AA14">
            <v>8.0818915614403597</v>
          </cell>
          <cell r="AC14">
            <v>2.7320508503185792E-2</v>
          </cell>
          <cell r="AG14">
            <v>10.226540660800037</v>
          </cell>
          <cell r="AK14">
            <v>359.78439217896488</v>
          </cell>
        </row>
        <row r="15">
          <cell r="AA15">
            <v>8.0785985876449757</v>
          </cell>
          <cell r="AC15">
            <v>2.4744606971927041E-2</v>
          </cell>
          <cell r="AG15">
            <v>7.6537242198999786</v>
          </cell>
          <cell r="AK15">
            <v>623.38688938257042</v>
          </cell>
        </row>
        <row r="16">
          <cell r="AA16">
            <v>8.0873291263487967</v>
          </cell>
          <cell r="AC16">
            <v>1.8253255938310176E-2</v>
          </cell>
          <cell r="AG16">
            <v>11.424892934600047</v>
          </cell>
          <cell r="AK16">
            <v>1157.831354652749</v>
          </cell>
        </row>
        <row r="17">
          <cell r="AA17">
            <v>8.0902783744661697</v>
          </cell>
          <cell r="AC17">
            <v>1.9237249971853387E-2</v>
          </cell>
          <cell r="AG17">
            <v>12.116595386500014</v>
          </cell>
          <cell r="AK17">
            <v>705.92788013140239</v>
          </cell>
        </row>
        <row r="18">
          <cell r="AA18">
            <v>8.0877869315034125</v>
          </cell>
          <cell r="AC18">
            <v>2.0222754920514063E-2</v>
          </cell>
          <cell r="AG18">
            <v>10.96086226690001</v>
          </cell>
          <cell r="AK18">
            <v>640.58148828161313</v>
          </cell>
        </row>
        <row r="19">
          <cell r="AA19">
            <v>8.0783422745635818</v>
          </cell>
          <cell r="AC19">
            <v>3.6579772939386856E-2</v>
          </cell>
          <cell r="AG19">
            <v>0.92522466170000295</v>
          </cell>
          <cell r="AK19">
            <v>145.75353683362829</v>
          </cell>
        </row>
        <row r="20">
          <cell r="AA20">
            <v>8.0832553342377444</v>
          </cell>
          <cell r="AC20">
            <v>3.5446002031271462E-2</v>
          </cell>
          <cell r="AG20">
            <v>4.8528981499999978E-2</v>
          </cell>
          <cell r="AK20">
            <v>116.18380086580092</v>
          </cell>
        </row>
        <row r="21">
          <cell r="AA21">
            <v>8.0823792864467023</v>
          </cell>
          <cell r="AC21">
            <v>2.8882625836219589E-2</v>
          </cell>
          <cell r="AG21">
            <v>11.121560951400005</v>
          </cell>
          <cell r="AK21">
            <v>467.47137703188241</v>
          </cell>
        </row>
        <row r="22">
          <cell r="AA22">
            <v>8.0844717969901669</v>
          </cell>
          <cell r="AC22">
            <v>2.4031458047863552E-2</v>
          </cell>
          <cell r="AG22">
            <v>11.34446786150002</v>
          </cell>
          <cell r="AK22">
            <v>779.47529887334815</v>
          </cell>
        </row>
        <row r="23">
          <cell r="AA23">
            <v>8.0844944349183656</v>
          </cell>
          <cell r="AC23">
            <v>2.4509007095886659E-2</v>
          </cell>
          <cell r="AG23">
            <v>11.469780106799989</v>
          </cell>
          <cell r="AK23">
            <v>470.6919193734816</v>
          </cell>
        </row>
        <row r="24">
          <cell r="AA24">
            <v>8.0851265420733363</v>
          </cell>
          <cell r="AC24">
            <v>2.5066837677687914E-2</v>
          </cell>
          <cell r="AG24">
            <v>10.869831840400005</v>
          </cell>
          <cell r="AK24">
            <v>522.87075122417934</v>
          </cell>
        </row>
        <row r="25">
          <cell r="AA25">
            <v>8.0827026089714114</v>
          </cell>
          <cell r="AC25">
            <v>2.7630302226768322E-2</v>
          </cell>
          <cell r="AG25">
            <v>14.577125129700001</v>
          </cell>
          <cell r="AK25">
            <v>545.58673687108762</v>
          </cell>
        </row>
        <row r="26">
          <cell r="AA26">
            <v>8.0788790456559116</v>
          </cell>
          <cell r="AC26">
            <v>3.5969516318290928E-2</v>
          </cell>
          <cell r="AG26">
            <v>0.8558801080000018</v>
          </cell>
          <cell r="AK26">
            <v>179.52787986238496</v>
          </cell>
        </row>
        <row r="27">
          <cell r="AA27">
            <v>8.0781836469976085</v>
          </cell>
          <cell r="AC27">
            <v>4.3465441905709667E-2</v>
          </cell>
          <cell r="AG27">
            <v>5.0802273500000002E-2</v>
          </cell>
          <cell r="AK27">
            <v>113.97657439024393</v>
          </cell>
        </row>
        <row r="28">
          <cell r="AA28">
            <v>8.0820498664935911</v>
          </cell>
          <cell r="AC28">
            <v>2.5376579421616086E-2</v>
          </cell>
          <cell r="AG28">
            <v>12.095698614500025</v>
          </cell>
          <cell r="AK28">
            <v>808.95039277900298</v>
          </cell>
        </row>
        <row r="29">
          <cell r="AA29">
            <v>8.0833353984191607</v>
          </cell>
          <cell r="AC29">
            <v>2.6495876546933417E-2</v>
          </cell>
          <cell r="AG29">
            <v>9.7499845385000228</v>
          </cell>
          <cell r="AK29">
            <v>621.4276845817709</v>
          </cell>
        </row>
        <row r="30">
          <cell r="AA30">
            <v>8.0885551377772078</v>
          </cell>
          <cell r="AC30">
            <v>1.9937900331765235E-2</v>
          </cell>
          <cell r="AG30">
            <v>12.048069802199985</v>
          </cell>
          <cell r="AK30">
            <v>698.63739100563066</v>
          </cell>
        </row>
        <row r="31">
          <cell r="AA31">
            <v>8.0819824557480562</v>
          </cell>
          <cell r="AC31">
            <v>2.9459682406931975E-2</v>
          </cell>
          <cell r="AG31">
            <v>8.915667772399992</v>
          </cell>
          <cell r="AK31">
            <v>593.88288107027677</v>
          </cell>
        </row>
        <row r="32">
          <cell r="AA32">
            <v>8.0798759610269322</v>
          </cell>
          <cell r="AC32">
            <v>2.9172620100501589E-2</v>
          </cell>
          <cell r="AG32">
            <v>7.7736045523999779</v>
          </cell>
          <cell r="AK32">
            <v>681.95403935189131</v>
          </cell>
        </row>
        <row r="33">
          <cell r="AA33">
            <v>8.0805310735503006</v>
          </cell>
          <cell r="AC33">
            <v>3.3852823330821735E-2</v>
          </cell>
          <cell r="AG33">
            <v>0.8144075236000009</v>
          </cell>
          <cell r="AK33">
            <v>170.6134441383536</v>
          </cell>
        </row>
        <row r="34">
          <cell r="AA34">
            <v>8.0785787244275298</v>
          </cell>
          <cell r="AC34">
            <v>4.2757053073566809E-2</v>
          </cell>
          <cell r="AG34">
            <v>4.8085534799999996E-2</v>
          </cell>
          <cell r="AK34">
            <v>138.26733857142858</v>
          </cell>
        </row>
        <row r="35">
          <cell r="AA35">
            <v>8.0804258054673053</v>
          </cell>
          <cell r="AC35">
            <v>3.0122443616896533E-2</v>
          </cell>
          <cell r="AG35">
            <v>9.4725968665999751</v>
          </cell>
          <cell r="AK35">
            <v>469.75819812804446</v>
          </cell>
        </row>
        <row r="36">
          <cell r="AA36">
            <v>8.0834609943393207</v>
          </cell>
          <cell r="AC36">
            <v>2.4222638743474079E-2</v>
          </cell>
          <cell r="AG36">
            <v>9.4970927234999767</v>
          </cell>
          <cell r="AK36">
            <v>742.72280499344993</v>
          </cell>
        </row>
        <row r="37">
          <cell r="AA37">
            <v>8.0854129247117772</v>
          </cell>
          <cell r="AC37">
            <v>1.475539805684889E-2</v>
          </cell>
          <cell r="AG37">
            <v>19.394563721599987</v>
          </cell>
          <cell r="AK37">
            <v>1187.6145911879937</v>
          </cell>
        </row>
        <row r="38">
          <cell r="AA38">
            <v>8.0811837287899948</v>
          </cell>
          <cell r="AC38">
            <v>2.8036067394008768E-2</v>
          </cell>
          <cell r="AG38">
            <v>11.743780921200013</v>
          </cell>
          <cell r="AK38">
            <v>630.58641399476915</v>
          </cell>
        </row>
        <row r="39">
          <cell r="AA39">
            <v>8.0880890246525716</v>
          </cell>
          <cell r="AC39">
            <v>2.3200943068204083E-2</v>
          </cell>
          <cell r="AG39">
            <v>18.202329700999972</v>
          </cell>
          <cell r="AK39">
            <v>465.06162857065362</v>
          </cell>
        </row>
        <row r="40">
          <cell r="AA40">
            <v>8.0805630859329955</v>
          </cell>
          <cell r="AC40">
            <v>3.4156381484146792E-2</v>
          </cell>
          <cell r="AG40">
            <v>0.8991505137000011</v>
          </cell>
          <cell r="AK40">
            <v>154.6617457027296</v>
          </cell>
        </row>
        <row r="41">
          <cell r="AA41">
            <v>8.0844637253849179</v>
          </cell>
          <cell r="AC41">
            <v>3.4784783378032813E-2</v>
          </cell>
          <cell r="AG41">
            <v>3.8867191199999977E-2</v>
          </cell>
          <cell r="AK41">
            <v>116.94115692883904</v>
          </cell>
        </row>
        <row r="42">
          <cell r="AA42">
            <v>8.0792968526946467</v>
          </cell>
          <cell r="AC42">
            <v>3.4911512972977121E-2</v>
          </cell>
          <cell r="AG42">
            <v>9.4901751970999868</v>
          </cell>
          <cell r="AK42">
            <v>632.27642743675369</v>
          </cell>
        </row>
        <row r="43">
          <cell r="AA43">
            <v>8.0825683896040683</v>
          </cell>
          <cell r="AC43">
            <v>2.3004117769136911E-2</v>
          </cell>
          <cell r="AG43">
            <v>9.2499298436999862</v>
          </cell>
          <cell r="AK43">
            <v>719.28583993365089</v>
          </cell>
        </row>
        <row r="44">
          <cell r="AA44">
            <v>8.0774395507514143</v>
          </cell>
          <cell r="AC44">
            <v>2.6122780225021458E-2</v>
          </cell>
          <cell r="AG44">
            <v>8.3675102509999899</v>
          </cell>
          <cell r="AK44">
            <v>492.85034086360417</v>
          </cell>
        </row>
        <row r="45">
          <cell r="AA45">
            <v>8.0785138888426999</v>
          </cell>
          <cell r="AC45">
            <v>3.1305492902049536E-2</v>
          </cell>
          <cell r="AG45">
            <v>6.6412756518999858</v>
          </cell>
          <cell r="AK45">
            <v>409.52391735823988</v>
          </cell>
        </row>
        <row r="46">
          <cell r="AA46">
            <v>8.0838139080422202</v>
          </cell>
          <cell r="AC46">
            <v>2.5237612183317992E-2</v>
          </cell>
          <cell r="AG46">
            <v>10.985935466899987</v>
          </cell>
          <cell r="AK46">
            <v>531.94128514694876</v>
          </cell>
        </row>
        <row r="47">
          <cell r="AA47">
            <v>8.0806022797046797</v>
          </cell>
          <cell r="AC47">
            <v>3.3868953274364344E-2</v>
          </cell>
          <cell r="AG47">
            <v>0.86787572930000068</v>
          </cell>
          <cell r="AK47">
            <v>159.86070295209765</v>
          </cell>
        </row>
        <row r="48">
          <cell r="AA48">
            <v>8.0839648583839949</v>
          </cell>
          <cell r="AC48">
            <v>3.5119333807893227E-2</v>
          </cell>
          <cell r="AG48">
            <v>4.1771454100000001E-2</v>
          </cell>
          <cell r="AK48">
            <v>126.26939510204089</v>
          </cell>
        </row>
        <row r="49">
          <cell r="AA49">
            <v>8.0803011555712931</v>
          </cell>
          <cell r="AC49">
            <v>2.8812295021738876E-2</v>
          </cell>
          <cell r="AG49">
            <v>10.067744283399925</v>
          </cell>
          <cell r="AK49">
            <v>426.38730338091273</v>
          </cell>
        </row>
        <row r="50">
          <cell r="AA50">
            <v>8.0775998693835263</v>
          </cell>
          <cell r="AC50">
            <v>2.8321276700973286E-2</v>
          </cell>
          <cell r="AG50">
            <v>7.624975844899974</v>
          </cell>
          <cell r="AK50">
            <v>511.71171422052231</v>
          </cell>
        </row>
        <row r="51">
          <cell r="AA51">
            <v>8.0758053219742383</v>
          </cell>
          <cell r="AC51">
            <v>2.5625654049230562E-2</v>
          </cell>
          <cell r="AG51">
            <v>9.4729810268999994</v>
          </cell>
          <cell r="AK51">
            <v>621.15069985348509</v>
          </cell>
        </row>
        <row r="52">
          <cell r="AA52">
            <v>8.0763931390173287</v>
          </cell>
          <cell r="AC52">
            <v>1.966506084087527E-2</v>
          </cell>
          <cell r="AG52">
            <v>11.385413204000002</v>
          </cell>
          <cell r="AK52">
            <v>782.50283000403795</v>
          </cell>
        </row>
        <row r="53">
          <cell r="AA53">
            <v>8.075669191252139</v>
          </cell>
          <cell r="AC53">
            <v>8.5986724873698961E-3</v>
          </cell>
          <cell r="AG53">
            <v>17.986168465699976</v>
          </cell>
          <cell r="AK53">
            <v>2371.8668490312871</v>
          </cell>
        </row>
        <row r="54">
          <cell r="AA54">
            <v>8.0545259405072436</v>
          </cell>
          <cell r="AC54">
            <v>4.6631384895921002E-2</v>
          </cell>
          <cell r="AG54">
            <v>0.77171353189999925</v>
          </cell>
          <cell r="AK54">
            <v>135.45600046248737</v>
          </cell>
        </row>
        <row r="55">
          <cell r="AA55">
            <v>8.0496428707303078</v>
          </cell>
          <cell r="AC55">
            <v>6.1827035622165738E-2</v>
          </cell>
          <cell r="AG55">
            <v>5.6756692099999985E-2</v>
          </cell>
          <cell r="AK55">
            <v>95.592312820512873</v>
          </cell>
        </row>
        <row r="56">
          <cell r="AA56">
            <v>8.052710494588716</v>
          </cell>
          <cell r="AC56">
            <v>2.5987318020852967E-2</v>
          </cell>
          <cell r="AG56">
            <v>16.248029373800005</v>
          </cell>
          <cell r="AK56">
            <v>689.16965855800538</v>
          </cell>
        </row>
        <row r="57">
          <cell r="AA57">
            <v>8.048321596727547</v>
          </cell>
          <cell r="AC57">
            <v>3.1596293031928013E-2</v>
          </cell>
          <cell r="AG57">
            <v>18.300570586300008</v>
          </cell>
          <cell r="AK57">
            <v>766.09356344191008</v>
          </cell>
        </row>
        <row r="58">
          <cell r="AA58">
            <v>8.0417527346745992</v>
          </cell>
          <cell r="AC58">
            <v>4.2216438596204497E-2</v>
          </cell>
          <cell r="AG58">
            <v>8.1493795415999966</v>
          </cell>
          <cell r="AK58">
            <v>452.96613053946754</v>
          </cell>
        </row>
        <row r="59">
          <cell r="AA59">
            <v>8.0449388793200249</v>
          </cell>
          <cell r="AC59">
            <v>2.7411718457274858E-2</v>
          </cell>
          <cell r="AG59">
            <v>7.1153252461000003</v>
          </cell>
          <cell r="AK59">
            <v>798.97468568069348</v>
          </cell>
        </row>
        <row r="60">
          <cell r="AA60">
            <v>8.0460905109759366</v>
          </cell>
          <cell r="AC60">
            <v>1.2342680854922961E-2</v>
          </cell>
          <cell r="AG60">
            <v>15.554564972699996</v>
          </cell>
          <cell r="AK60">
            <v>2205.8834110055423</v>
          </cell>
        </row>
        <row r="61">
          <cell r="AA61">
            <v>8.0496797694969224</v>
          </cell>
          <cell r="AC61">
            <v>4.5677928861053374E-2</v>
          </cell>
          <cell r="AG61">
            <v>0.97463429619999986</v>
          </cell>
          <cell r="AK61">
            <v>197.60620496872858</v>
          </cell>
        </row>
        <row r="62">
          <cell r="AA62">
            <v>8.0504059634861367</v>
          </cell>
          <cell r="AC62">
            <v>6.108218787941766E-2</v>
          </cell>
          <cell r="AG62">
            <v>6.3119294900000011E-2</v>
          </cell>
          <cell r="AK62">
            <v>140.59768550724635</v>
          </cell>
        </row>
        <row r="63">
          <cell r="AA63">
            <v>8.0417225661741281</v>
          </cell>
          <cell r="AC63">
            <v>1.7047271245735018E-2</v>
          </cell>
          <cell r="AG63">
            <v>7.9260948677999989</v>
          </cell>
          <cell r="AK63">
            <v>1681.1390660548877</v>
          </cell>
        </row>
        <row r="64">
          <cell r="AA64">
            <v>8.0422372786328804</v>
          </cell>
          <cell r="AC64">
            <v>1.9143706529268556E-2</v>
          </cell>
          <cell r="AG64">
            <v>7.2538239401999967</v>
          </cell>
          <cell r="AK64">
            <v>2022.9890484811765</v>
          </cell>
        </row>
        <row r="65">
          <cell r="AA65">
            <v>8.0425827278369066</v>
          </cell>
          <cell r="AC65">
            <v>1.8745588864124585E-2</v>
          </cell>
          <cell r="AG65">
            <v>9.4075194688000039</v>
          </cell>
          <cell r="AK65">
            <v>1908.0046866050011</v>
          </cell>
        </row>
        <row r="66">
          <cell r="AA66">
            <v>8.0414607805431295</v>
          </cell>
          <cell r="AC66">
            <v>1.7343026620919133E-2</v>
          </cell>
          <cell r="AG66">
            <v>9.3726088601000086</v>
          </cell>
          <cell r="AK66">
            <v>1977.8446151942699</v>
          </cell>
        </row>
        <row r="67">
          <cell r="AA67">
            <v>8.0441035304015145</v>
          </cell>
          <cell r="AC67">
            <v>1.7343026620919133E-2</v>
          </cell>
          <cell r="AG67">
            <v>23.819203033799692</v>
          </cell>
          <cell r="AK67">
            <v>1685.6030129170335</v>
          </cell>
        </row>
        <row r="68">
          <cell r="AA68">
            <v>8.033146443069425</v>
          </cell>
          <cell r="AC68">
            <v>6.4273461581736413E-2</v>
          </cell>
          <cell r="AG68">
            <v>0.83148188359999964</v>
          </cell>
          <cell r="AK68">
            <v>219.95002463651053</v>
          </cell>
        </row>
        <row r="69">
          <cell r="AA69">
            <v>8.0347289313004211</v>
          </cell>
          <cell r="AC69">
            <v>7.4932223945426202E-2</v>
          </cell>
          <cell r="AG69">
            <v>4.9511736399999985E-2</v>
          </cell>
          <cell r="AK69">
            <v>233.07173461538466</v>
          </cell>
        </row>
        <row r="70">
          <cell r="AA70">
            <v>8.019502279769549</v>
          </cell>
          <cell r="AC70">
            <v>4.1467044239171358E-2</v>
          </cell>
          <cell r="AG70">
            <v>8.3658475598999953</v>
          </cell>
          <cell r="AK70">
            <v>654.2832529672695</v>
          </cell>
        </row>
        <row r="71">
          <cell r="AA71">
            <v>8.025554552039905</v>
          </cell>
          <cell r="AC71">
            <v>2.6666531472516297E-2</v>
          </cell>
          <cell r="AG71">
            <v>11.373680501299997</v>
          </cell>
          <cell r="AK71">
            <v>1257.8327302868613</v>
          </cell>
        </row>
        <row r="72">
          <cell r="AA72">
            <v>8.0384515761539852</v>
          </cell>
          <cell r="AC72">
            <v>3.8011649700477435E-2</v>
          </cell>
          <cell r="AG72">
            <v>14.491083211400024</v>
          </cell>
          <cell r="AK72">
            <v>411.40221250158788</v>
          </cell>
        </row>
        <row r="73">
          <cell r="AA73">
            <v>8.0201338616176159</v>
          </cell>
          <cell r="AC73">
            <v>4.357207844951283E-2</v>
          </cell>
          <cell r="AG73">
            <v>8.4037818546999912</v>
          </cell>
          <cell r="AK73">
            <v>504.41532703466123</v>
          </cell>
        </row>
        <row r="74">
          <cell r="AA74">
            <v>8.0163326840471107</v>
          </cell>
          <cell r="AC74">
            <v>4.7889966836905273E-2</v>
          </cell>
          <cell r="AG74">
            <v>7.581827651299994</v>
          </cell>
          <cell r="AK74">
            <v>525.27941262915544</v>
          </cell>
        </row>
        <row r="75">
          <cell r="AA75">
            <v>8.0367363599707264</v>
          </cell>
          <cell r="AC75">
            <v>6.4494750439745729E-2</v>
          </cell>
          <cell r="AG75">
            <v>6.4753710000000006E-2</v>
          </cell>
          <cell r="AK75">
            <v>138.87928994082839</v>
          </cell>
        </row>
        <row r="76">
          <cell r="AA76">
            <v>8.0244835412321542</v>
          </cell>
          <cell r="AC76">
            <v>7.6015427992439655E-2</v>
          </cell>
          <cell r="AG76">
            <v>4.7824321200000006E-2</v>
          </cell>
          <cell r="AK76">
            <v>99.03140236220473</v>
          </cell>
        </row>
        <row r="77">
          <cell r="AA77">
            <v>8.0218919507603061</v>
          </cell>
          <cell r="AC77">
            <v>4.2646096145261936E-2</v>
          </cell>
          <cell r="AG77">
            <v>10.244571387600018</v>
          </cell>
          <cell r="AK77">
            <v>527.83969238216628</v>
          </cell>
        </row>
        <row r="78">
          <cell r="AA78">
            <v>8.021646460230377</v>
          </cell>
          <cell r="AC78">
            <v>4.0301436360300258E-2</v>
          </cell>
          <cell r="AG78">
            <v>8.5255171513999972</v>
          </cell>
          <cell r="AK78">
            <v>534.11070548665919</v>
          </cell>
        </row>
        <row r="79">
          <cell r="AA79">
            <v>8.0203484203660409</v>
          </cell>
          <cell r="AC79">
            <v>4.9594588711613596E-2</v>
          </cell>
          <cell r="AG79">
            <v>6.3344540370999889</v>
          </cell>
          <cell r="AK79">
            <v>441.61479325890491</v>
          </cell>
        </row>
        <row r="80">
          <cell r="AA80">
            <v>8.0308153455346538</v>
          </cell>
          <cell r="AC80">
            <v>5.4592117484327574E-2</v>
          </cell>
          <cell r="AG80">
            <v>7.2912692345999943</v>
          </cell>
          <cell r="AK80">
            <v>290.62129957760135</v>
          </cell>
        </row>
        <row r="81">
          <cell r="AA81">
            <v>8.0238375070395502</v>
          </cell>
          <cell r="AC81">
            <v>2.1467798495123702E-2</v>
          </cell>
          <cell r="AG81">
            <v>13.930279358700011</v>
          </cell>
          <cell r="AK81">
            <v>1092.9567174075678</v>
          </cell>
        </row>
        <row r="82">
          <cell r="AA82">
            <v>8.0203063081497774</v>
          </cell>
          <cell r="AC82">
            <v>7.5758156480905114E-2</v>
          </cell>
          <cell r="AG82">
            <v>0.90767748490000055</v>
          </cell>
          <cell r="AK82">
            <v>131.27066611479029</v>
          </cell>
        </row>
        <row r="83">
          <cell r="AA83">
            <v>8.0228910876261335</v>
          </cell>
          <cell r="AC83">
            <v>7.9493629502881191E-2</v>
          </cell>
          <cell r="AG83">
            <v>7.083031179999999E-2</v>
          </cell>
          <cell r="AK83">
            <v>91.62715362903225</v>
          </cell>
        </row>
        <row r="84">
          <cell r="AA84">
            <v>8.0147524197384037</v>
          </cell>
          <cell r="AC84">
            <v>5.9278221616796856E-2</v>
          </cell>
          <cell r="AG84">
            <v>8.0536629300000033</v>
          </cell>
          <cell r="AK84">
            <v>355.01584602347253</v>
          </cell>
        </row>
        <row r="85">
          <cell r="AA85">
            <v>8.0195513883189253</v>
          </cell>
          <cell r="AC85">
            <v>5.2431008265243051E-2</v>
          </cell>
          <cell r="AG85">
            <v>7.2972079844000035</v>
          </cell>
          <cell r="AK85">
            <v>537.71058744531899</v>
          </cell>
        </row>
        <row r="86">
          <cell r="AA86">
            <v>8.0210905979814875</v>
          </cell>
          <cell r="AC86">
            <v>2.3956494435442011E-2</v>
          </cell>
          <cell r="AG86">
            <v>8.7806285414000076</v>
          </cell>
          <cell r="AK86">
            <v>1169.3119133314854</v>
          </cell>
        </row>
        <row r="87">
          <cell r="AA87">
            <v>8.0182026451750623</v>
          </cell>
          <cell r="AC87">
            <v>3.0801974131033916E-2</v>
          </cell>
          <cell r="AG87">
            <v>6.9916940592999985</v>
          </cell>
          <cell r="AK87">
            <v>1076.073495696837</v>
          </cell>
        </row>
        <row r="88">
          <cell r="AA88">
            <v>8.0170909732240982</v>
          </cell>
          <cell r="AC88">
            <v>3.8175191048781087E-2</v>
          </cell>
          <cell r="AG88">
            <v>8.1346703901000108</v>
          </cell>
          <cell r="AK88">
            <v>1157.2357272957208</v>
          </cell>
        </row>
        <row r="89">
          <cell r="AA89">
            <v>8.0195922646252686</v>
          </cell>
          <cell r="AC89">
            <v>7.6386580661521819E-2</v>
          </cell>
          <cell r="AG89">
            <v>0.9275067665000003</v>
          </cell>
          <cell r="AK89">
            <v>132.18690560677803</v>
          </cell>
        </row>
        <row r="90">
          <cell r="AA90">
            <v>8.0219978340399791</v>
          </cell>
          <cell r="AC90">
            <v>7.2170093717504713E-2</v>
          </cell>
          <cell r="AG90">
            <v>5.512013100000001E-2</v>
          </cell>
          <cell r="AK90">
            <v>108.34633481481481</v>
          </cell>
        </row>
        <row r="91">
          <cell r="AA91">
            <v>8.0171803951986309</v>
          </cell>
          <cell r="AC91">
            <v>5.6331326168615803E-2</v>
          </cell>
          <cell r="AG91">
            <v>9.5208951392000181</v>
          </cell>
          <cell r="AK91">
            <v>388.32241208813701</v>
          </cell>
        </row>
        <row r="92">
          <cell r="AA92">
            <v>8.0172724082339464</v>
          </cell>
          <cell r="AC92">
            <v>4.2480583107307623E-2</v>
          </cell>
          <cell r="AG92">
            <v>6.4583531250000057</v>
          </cell>
          <cell r="AK92">
            <v>593.34420848566253</v>
          </cell>
        </row>
        <row r="93">
          <cell r="AA93">
            <v>8.0172414625444013</v>
          </cell>
          <cell r="AC93">
            <v>3.9875813489848255E-2</v>
          </cell>
          <cell r="AG93">
            <v>7.6688080366999989</v>
          </cell>
          <cell r="AK93">
            <v>774.62220578140921</v>
          </cell>
        </row>
        <row r="94">
          <cell r="AA94">
            <v>8.0265541574856076</v>
          </cell>
          <cell r="AC94">
            <v>9.3859156779139141E-3</v>
          </cell>
          <cell r="AG94">
            <v>28.616028162199981</v>
          </cell>
          <cell r="AK94">
            <v>3250.7138348613321</v>
          </cell>
        </row>
        <row r="95">
          <cell r="AA95">
            <v>8.0136403061651063</v>
          </cell>
          <cell r="AC95">
            <v>3.2188369916863024E-2</v>
          </cell>
          <cell r="AG95">
            <v>7.9435848242999993</v>
          </cell>
          <cell r="AK95">
            <v>1319.3806938445912</v>
          </cell>
        </row>
        <row r="96">
          <cell r="AA96">
            <v>8.0184824150595162</v>
          </cell>
          <cell r="AC96">
            <v>7.5997170062748864E-2</v>
          </cell>
          <cell r="AG96">
            <v>0.82739496980000016</v>
          </cell>
          <cell r="AK96">
            <v>137.71923515459557</v>
          </cell>
        </row>
        <row r="97">
          <cell r="AA97">
            <v>8.0253609510214705</v>
          </cell>
          <cell r="AC97">
            <v>7.8770858669534149E-2</v>
          </cell>
          <cell r="AG97">
            <v>5.5512891800000005E-2</v>
          </cell>
          <cell r="AK97">
            <v>74.482234821428577</v>
          </cell>
        </row>
        <row r="98">
          <cell r="AA98">
            <v>8.0158730328262635</v>
          </cell>
          <cell r="AC98">
            <v>3.560100658599552E-2</v>
          </cell>
          <cell r="AG98">
            <v>8.5303150782999939</v>
          </cell>
          <cell r="AK98">
            <v>1054.8384520753411</v>
          </cell>
        </row>
        <row r="99">
          <cell r="AA99">
            <v>8.0158464951562927</v>
          </cell>
          <cell r="AC99">
            <v>3.7115698671575714E-2</v>
          </cell>
          <cell r="AG99">
            <v>7.1448077713999991</v>
          </cell>
          <cell r="AK99">
            <v>945.49181214589601</v>
          </cell>
        </row>
        <row r="100">
          <cell r="AA100">
            <v>8.0206862516561568</v>
          </cell>
          <cell r="AC100">
            <v>3.7360908451631758E-2</v>
          </cell>
          <cell r="AG100">
            <v>34.832920420000001</v>
          </cell>
          <cell r="AK100">
            <v>1291.9453533179542</v>
          </cell>
        </row>
        <row r="101">
          <cell r="AA101">
            <v>8.0329959324698716</v>
          </cell>
          <cell r="AC101">
            <v>2.0843703869719121E-2</v>
          </cell>
          <cell r="AG101">
            <v>10.698891571600006</v>
          </cell>
          <cell r="AK101">
            <v>665.5220772389265</v>
          </cell>
        </row>
        <row r="102">
          <cell r="AA102">
            <v>8.0133055039845669</v>
          </cell>
          <cell r="AC102">
            <v>4.2297276977265597E-2</v>
          </cell>
          <cell r="AG102">
            <v>7.1927424693999935</v>
          </cell>
          <cell r="AK102">
            <v>842.59745259099805</v>
          </cell>
        </row>
        <row r="103">
          <cell r="AA103">
            <v>8.0144478237727803</v>
          </cell>
          <cell r="AC103">
            <v>7.4036533765637458E-2</v>
          </cell>
          <cell r="AG103">
            <v>0.8130786013000002</v>
          </cell>
          <cell r="AK103">
            <v>137.72644524810772</v>
          </cell>
        </row>
        <row r="104">
          <cell r="AA104">
            <v>8.0190448580900249</v>
          </cell>
          <cell r="AC104">
            <v>7.3351929461468401E-2</v>
          </cell>
          <cell r="AG104">
            <v>5.0728914200000003E-2</v>
          </cell>
          <cell r="AK104">
            <v>87.275680912863081</v>
          </cell>
        </row>
        <row r="105">
          <cell r="AA105">
            <v>8.0144276225096451</v>
          </cell>
          <cell r="AC105">
            <v>5.8784908137944569E-2</v>
          </cell>
          <cell r="AG105">
            <v>7.2535796642999957</v>
          </cell>
          <cell r="AK105">
            <v>270.92227505780187</v>
          </cell>
        </row>
        <row r="106">
          <cell r="AA106">
            <v>8.0153370626771441</v>
          </cell>
          <cell r="AC106">
            <v>3.7292461028039625E-2</v>
          </cell>
          <cell r="AG106">
            <v>7.2149383733999981</v>
          </cell>
          <cell r="AK106">
            <v>666.83388724779752</v>
          </cell>
        </row>
        <row r="107">
          <cell r="AA107">
            <v>8.0145286801073503</v>
          </cell>
          <cell r="AC107">
            <v>5.7070181887723948E-2</v>
          </cell>
          <cell r="AG107">
            <v>6.1803749626999984</v>
          </cell>
          <cell r="AK107">
            <v>426.74435278468997</v>
          </cell>
        </row>
        <row r="108">
          <cell r="AA108">
            <v>8.0163745228375998</v>
          </cell>
          <cell r="AC108">
            <v>5.077354727854555E-2</v>
          </cell>
          <cell r="AG108">
            <v>6.4054097973000008</v>
          </cell>
          <cell r="AK108">
            <v>418.14882541121597</v>
          </cell>
        </row>
        <row r="109">
          <cell r="AA109">
            <v>8.0174130535301629</v>
          </cell>
          <cell r="AC109">
            <v>5.7720266640846063E-2</v>
          </cell>
          <cell r="AG109">
            <v>9.7549573643000134</v>
          </cell>
          <cell r="AK109">
            <v>355.06951039106815</v>
          </cell>
        </row>
        <row r="110">
          <cell r="AA110">
            <v>8.0127610269356548</v>
          </cell>
          <cell r="AC110">
            <v>7.1020263564703257E-2</v>
          </cell>
          <cell r="AG110">
            <v>0.70641614930000007</v>
          </cell>
          <cell r="AK110">
            <v>135.47838643647032</v>
          </cell>
        </row>
        <row r="111">
          <cell r="AA111">
            <v>8.0166163120546265</v>
          </cell>
          <cell r="AC111">
            <v>7.9113140553912942E-2</v>
          </cell>
          <cell r="AG111">
            <v>4.363595E-2</v>
          </cell>
          <cell r="AK111">
            <v>109.03456386138615</v>
          </cell>
        </row>
        <row r="112">
          <cell r="AA112">
            <v>8.0114475253389923</v>
          </cell>
          <cell r="AC112">
            <v>4.8836580848007571E-2</v>
          </cell>
          <cell r="AG112">
            <v>6.3694952668001541</v>
          </cell>
          <cell r="AK112">
            <v>488.62404044233858</v>
          </cell>
        </row>
        <row r="113">
          <cell r="AA113">
            <v>7.9991785866215146</v>
          </cell>
          <cell r="AC113">
            <v>6.3704357814923895E-2</v>
          </cell>
          <cell r="AG113">
            <v>11.298066720300005</v>
          </cell>
          <cell r="AK113">
            <v>363.4062456910458</v>
          </cell>
        </row>
        <row r="114">
          <cell r="AA114">
            <v>7.9909016592653312</v>
          </cell>
          <cell r="AC114">
            <v>5.5767333711848721E-2</v>
          </cell>
          <cell r="AG114">
            <v>8.0077935244000038</v>
          </cell>
          <cell r="AK114">
            <v>563.17178896321036</v>
          </cell>
        </row>
        <row r="115">
          <cell r="AA115">
            <v>8.0053434033218824</v>
          </cell>
          <cell r="AC115">
            <v>4.6100085498745003E-2</v>
          </cell>
          <cell r="AG115">
            <v>3.7727353768000027</v>
          </cell>
          <cell r="AK115">
            <v>395.57995831899422</v>
          </cell>
        </row>
        <row r="116">
          <cell r="AA116">
            <v>8.0047122539856339</v>
          </cell>
          <cell r="AC116">
            <v>3.687955150472888E-2</v>
          </cell>
          <cell r="AG116">
            <v>9.6985532728999981</v>
          </cell>
          <cell r="AK116">
            <v>727.6733028277207</v>
          </cell>
        </row>
        <row r="117">
          <cell r="AA117">
            <v>8.0035890890322001</v>
          </cell>
          <cell r="AC117">
            <v>6.7339857221963229E-2</v>
          </cell>
          <cell r="AG117">
            <v>0.80967303010000014</v>
          </cell>
          <cell r="AK117">
            <v>116.19737086426296</v>
          </cell>
        </row>
        <row r="118">
          <cell r="AA118">
            <v>8.0058401363157756</v>
          </cell>
          <cell r="AC118">
            <v>6.4859554193548163E-2</v>
          </cell>
          <cell r="AG118">
            <v>5.7099539800000002E-2</v>
          </cell>
          <cell r="AK118">
            <v>103.26477161290323</v>
          </cell>
        </row>
        <row r="119">
          <cell r="AA119">
            <v>8.0010409313067523</v>
          </cell>
          <cell r="AC119">
            <v>4.3152026866927429E-2</v>
          </cell>
          <cell r="AG119">
            <v>9.8728139372999983</v>
          </cell>
          <cell r="AK119">
            <v>624.02954916601414</v>
          </cell>
        </row>
        <row r="120">
          <cell r="AA120">
            <v>8.0026178734867823</v>
          </cell>
          <cell r="AC120">
            <v>3.7165563688962067E-2</v>
          </cell>
          <cell r="AG120">
            <v>5.7774311243000041</v>
          </cell>
          <cell r="AK120">
            <v>1004.9166057315346</v>
          </cell>
        </row>
        <row r="121">
          <cell r="AA121">
            <v>8.0091377432668942</v>
          </cell>
          <cell r="AC121">
            <v>4.9181386866699484E-2</v>
          </cell>
          <cell r="AG121">
            <v>8.8186772129000008</v>
          </cell>
          <cell r="AK121">
            <v>563.25909367543932</v>
          </cell>
        </row>
        <row r="122">
          <cell r="AA122">
            <v>8.001729541058749</v>
          </cell>
          <cell r="AC122">
            <v>4.0993932523553767E-2</v>
          </cell>
          <cell r="AG122">
            <v>5.202127661299996</v>
          </cell>
          <cell r="AK122">
            <v>596.64008245254036</v>
          </cell>
        </row>
        <row r="123">
          <cell r="AA123">
            <v>8.0027848703326736</v>
          </cell>
          <cell r="AC123">
            <v>5.1226641588563382E-2</v>
          </cell>
          <cell r="AG123">
            <v>6.9183241945000047</v>
          </cell>
          <cell r="AK123">
            <v>589.64424014846077</v>
          </cell>
        </row>
        <row r="124">
          <cell r="AA124">
            <v>8.005509660374452</v>
          </cell>
          <cell r="AC124">
            <v>5.9343632461141382E-2</v>
          </cell>
          <cell r="AG124">
            <v>0.55686374540000005</v>
          </cell>
          <cell r="AK124">
            <v>122.5857734028683</v>
          </cell>
        </row>
        <row r="125">
          <cell r="AA125">
            <v>8.0062363425398075</v>
          </cell>
          <cell r="AC125">
            <v>5.4887420002492249E-2</v>
          </cell>
          <cell r="AG125">
            <v>4.9431592000000003E-2</v>
          </cell>
          <cell r="AK125">
            <v>95.396532231404947</v>
          </cell>
        </row>
        <row r="126">
          <cell r="AA126">
            <v>8.009893333828753</v>
          </cell>
          <cell r="AC126">
            <v>1.6469234462501703E-2</v>
          </cell>
          <cell r="AG126">
            <v>37.779062976099958</v>
          </cell>
          <cell r="AK126">
            <v>2822.5249280934408</v>
          </cell>
        </row>
        <row r="127">
          <cell r="AA127">
            <v>8.0097932092317841</v>
          </cell>
          <cell r="AC127">
            <v>2.9383861117194598E-2</v>
          </cell>
          <cell r="AG127">
            <v>8.1348434093000019</v>
          </cell>
          <cell r="AK127">
            <v>1263.8423158310568</v>
          </cell>
        </row>
        <row r="128">
          <cell r="AA128">
            <v>8.0084523709209865</v>
          </cell>
          <cell r="AC128">
            <v>3.3416743866231613E-2</v>
          </cell>
          <cell r="AG128">
            <v>8.7886580857000052</v>
          </cell>
          <cell r="AK128">
            <v>843.43640636696716</v>
          </cell>
        </row>
        <row r="129">
          <cell r="AA129">
            <v>8.0124117874063199</v>
          </cell>
          <cell r="AC129">
            <v>2.8728355832548402E-2</v>
          </cell>
          <cell r="AG129">
            <v>11.760149260500015</v>
          </cell>
          <cell r="AK129">
            <v>1354.4739444237005</v>
          </cell>
        </row>
        <row r="130">
          <cell r="AA130">
            <v>8.0060331789592443</v>
          </cell>
          <cell r="AC130">
            <v>5.2878920150620345E-2</v>
          </cell>
          <cell r="AG130">
            <v>12.190975274200008</v>
          </cell>
          <cell r="AK130">
            <v>1890.8664089151928</v>
          </cell>
        </row>
        <row r="131">
          <cell r="AA131">
            <v>8.0021919291276369</v>
          </cell>
          <cell r="AC131">
            <v>6.2149181654397978E-2</v>
          </cell>
          <cell r="AG131">
            <v>0.72254688440000003</v>
          </cell>
          <cell r="AK131">
            <v>152.29999487430624</v>
          </cell>
        </row>
        <row r="132">
          <cell r="AA132">
            <v>8.006450506037492</v>
          </cell>
          <cell r="AC132">
            <v>6.1200300420614084E-2</v>
          </cell>
          <cell r="AG132">
            <v>4.8234716499999997E-2</v>
          </cell>
          <cell r="AK132">
            <v>97.032082741116753</v>
          </cell>
        </row>
        <row r="133">
          <cell r="AA133">
            <v>8.0433881047664375</v>
          </cell>
          <cell r="AC133">
            <v>-2.1283836422494318E-3</v>
          </cell>
          <cell r="AG133">
            <v>21.728927568099994</v>
          </cell>
          <cell r="AK133">
            <v>641.7754030691658</v>
          </cell>
        </row>
        <row r="134">
          <cell r="AA134">
            <v>8.0046114486307172</v>
          </cell>
          <cell r="AC134">
            <v>4.6851545556000573E-2</v>
          </cell>
          <cell r="AG134">
            <v>6.5236314933000017</v>
          </cell>
          <cell r="AK134">
            <v>520.41928000787641</v>
          </cell>
        </row>
        <row r="135">
          <cell r="AA135">
            <v>8.0117602189237314</v>
          </cell>
          <cell r="AC135">
            <v>4.5662106050484041E-2</v>
          </cell>
          <cell r="AG135">
            <v>11.143030918799994</v>
          </cell>
          <cell r="AK135">
            <v>430.63971930928977</v>
          </cell>
        </row>
        <row r="136">
          <cell r="AA136">
            <v>8.011977021030944</v>
          </cell>
          <cell r="AC136">
            <v>2.9031459769782941E-2</v>
          </cell>
          <cell r="AG136">
            <v>10.084384741999997</v>
          </cell>
          <cell r="AK136">
            <v>647.51472374445655</v>
          </cell>
        </row>
        <row r="137">
          <cell r="AA137">
            <v>8.0112701340301395</v>
          </cell>
          <cell r="AC137">
            <v>3.7462882681463583E-2</v>
          </cell>
          <cell r="AG137">
            <v>15.070239511500015</v>
          </cell>
          <cell r="AK137">
            <v>645.77954314163105</v>
          </cell>
        </row>
        <row r="138">
          <cell r="AA138">
            <v>8.0042926195285276</v>
          </cell>
          <cell r="AC138">
            <v>6.9402942410778934E-2</v>
          </cell>
          <cell r="AG138">
            <v>0.69112364309999996</v>
          </cell>
          <cell r="AK138">
            <v>220.86213448780506</v>
          </cell>
        </row>
        <row r="139">
          <cell r="AA139">
            <v>7.9981685633167556</v>
          </cell>
          <cell r="AC139">
            <v>7.3786770585956951E-2</v>
          </cell>
          <cell r="AG139">
            <v>5.12654305E-2</v>
          </cell>
          <cell r="AK139">
            <v>92.051111855670115</v>
          </cell>
        </row>
        <row r="140">
          <cell r="AA140">
            <v>8.0027853840938796</v>
          </cell>
          <cell r="AC140">
            <v>5.3254141510212349E-2</v>
          </cell>
          <cell r="AG140">
            <v>6.2797792790999996</v>
          </cell>
          <cell r="AK140">
            <v>353.15574510599168</v>
          </cell>
        </row>
        <row r="141">
          <cell r="AA141">
            <v>8.0092673766459814</v>
          </cell>
          <cell r="AC141">
            <v>3.789616542780827E-2</v>
          </cell>
          <cell r="AG141">
            <v>8.4216142840000092</v>
          </cell>
          <cell r="AK141">
            <v>588.41329395923037</v>
          </cell>
        </row>
        <row r="142">
          <cell r="AA142">
            <v>8.008181713906465</v>
          </cell>
          <cell r="AC142">
            <v>4.2262438289885296E-2</v>
          </cell>
          <cell r="AG142">
            <v>7.8936714514000093</v>
          </cell>
          <cell r="AK142">
            <v>437.66141284058159</v>
          </cell>
        </row>
        <row r="143">
          <cell r="AA143">
            <v>8.0028113249344912</v>
          </cell>
          <cell r="AC143">
            <v>5.3096998996819522E-2</v>
          </cell>
          <cell r="AG143">
            <v>5.1280831212999978</v>
          </cell>
          <cell r="AK143">
            <v>453.00809293900977</v>
          </cell>
        </row>
        <row r="144">
          <cell r="AA144">
            <v>8.0046717320813432</v>
          </cell>
          <cell r="AC144">
            <v>3.6719396202062882E-2</v>
          </cell>
          <cell r="AG144">
            <v>8.2849605303000029</v>
          </cell>
          <cell r="AK144">
            <v>748.58468130612675</v>
          </cell>
        </row>
        <row r="145">
          <cell r="AA145">
            <v>8.0035392867162098</v>
          </cell>
          <cell r="AC145">
            <v>6.9594927423000996E-2</v>
          </cell>
          <cell r="AG145">
            <v>0.7446061168</v>
          </cell>
          <cell r="AK145">
            <v>114.09861995871701</v>
          </cell>
        </row>
        <row r="146">
          <cell r="AA146">
            <v>8.000959940028407</v>
          </cell>
          <cell r="AC146">
            <v>7.4009351763969278E-2</v>
          </cell>
          <cell r="AG146">
            <v>4.2580160000000006E-2</v>
          </cell>
          <cell r="AK146">
            <v>93.934311739130436</v>
          </cell>
        </row>
        <row r="147">
          <cell r="AA147">
            <v>8.0079690109628583</v>
          </cell>
          <cell r="AC147">
            <v>3.5951099941144093E-2</v>
          </cell>
          <cell r="AG147">
            <v>10.213803462600005</v>
          </cell>
          <cell r="AK147">
            <v>574.32282988410122</v>
          </cell>
        </row>
        <row r="148">
          <cell r="AA148">
            <v>8.0028079432182064</v>
          </cell>
          <cell r="AC148">
            <v>3.5526117076914332E-2</v>
          </cell>
          <cell r="AG148">
            <v>7.0562494222000058</v>
          </cell>
          <cell r="AK148">
            <v>875.20123156819932</v>
          </cell>
        </row>
        <row r="149">
          <cell r="AA149">
            <v>8.0076459474910742</v>
          </cell>
          <cell r="AC149">
            <v>2.8641221755647095E-2</v>
          </cell>
          <cell r="AG149">
            <v>7.4040312710999991</v>
          </cell>
          <cell r="AK149">
            <v>1151.9579820989209</v>
          </cell>
        </row>
        <row r="150">
          <cell r="AA150">
            <v>8.0057159677897225</v>
          </cell>
          <cell r="AC150">
            <v>4.6053626195305952E-2</v>
          </cell>
          <cell r="AG150">
            <v>7.0103893444000116</v>
          </cell>
          <cell r="AK150">
            <v>585.47603924947657</v>
          </cell>
        </row>
        <row r="151">
          <cell r="AA151">
            <v>8.0057635605029542</v>
          </cell>
          <cell r="AC151">
            <v>4.9822380142375167E-2</v>
          </cell>
          <cell r="AG151">
            <v>8.6266600473000032</v>
          </cell>
          <cell r="AK151">
            <v>573.92318648488435</v>
          </cell>
        </row>
        <row r="152">
          <cell r="AA152">
            <v>8.0034213336007323</v>
          </cell>
          <cell r="AC152">
            <v>6.8311052605467992E-2</v>
          </cell>
          <cell r="AG152">
            <v>0.76855523280000015</v>
          </cell>
          <cell r="AK152">
            <v>141.26297220861045</v>
          </cell>
        </row>
        <row r="153">
          <cell r="AA153">
            <v>8.0023933630134607</v>
          </cell>
          <cell r="AC153">
            <v>6.1938541092173338E-2</v>
          </cell>
          <cell r="AG153">
            <v>4.6783448799999988E-2</v>
          </cell>
          <cell r="AK153">
            <v>94.171366906474816</v>
          </cell>
        </row>
        <row r="154">
          <cell r="AA154">
            <v>8.0061972315701375</v>
          </cell>
          <cell r="AC154">
            <v>3.071519037790793E-2</v>
          </cell>
          <cell r="AG154">
            <v>8.8554916112000033</v>
          </cell>
          <cell r="AK154">
            <v>1139.8281023793902</v>
          </cell>
        </row>
        <row r="155">
          <cell r="AA155">
            <v>8.0159234912450117</v>
          </cell>
          <cell r="AC155">
            <v>1.0150676415698001E-2</v>
          </cell>
          <cell r="AG155">
            <v>21.163246624299777</v>
          </cell>
          <cell r="AK155">
            <v>3104.0485392639243</v>
          </cell>
        </row>
        <row r="156">
          <cell r="AA156">
            <v>7.9875587222237021</v>
          </cell>
          <cell r="AC156">
            <v>4.9999973049108526E-2</v>
          </cell>
          <cell r="AG156">
            <v>5.8285903259999952</v>
          </cell>
          <cell r="AK156">
            <v>732.16852071945607</v>
          </cell>
        </row>
        <row r="157">
          <cell r="AA157">
            <v>7.990266923038666</v>
          </cell>
          <cell r="AC157">
            <v>4.7723623950865601E-2</v>
          </cell>
          <cell r="AG157">
            <v>10.458770767799994</v>
          </cell>
          <cell r="AK157">
            <v>1010.5488738503769</v>
          </cell>
        </row>
        <row r="158">
          <cell r="AA158">
            <v>7.9790986470802228</v>
          </cell>
          <cell r="AC158">
            <v>5.7039027874195014E-2</v>
          </cell>
          <cell r="AG158">
            <v>7.3023778229000023</v>
          </cell>
          <cell r="AK158">
            <v>7919.2149470467857</v>
          </cell>
        </row>
        <row r="159">
          <cell r="AA159">
            <v>7.9835414185708409</v>
          </cell>
          <cell r="AC159">
            <v>7.9792609384000457E-2</v>
          </cell>
          <cell r="AG159">
            <v>0.68105555379999971</v>
          </cell>
          <cell r="AK159">
            <v>146.72241259286776</v>
          </cell>
        </row>
        <row r="160">
          <cell r="AA160">
            <v>7.9811307388409949</v>
          </cell>
          <cell r="AC160">
            <v>7.8301969837878183E-2</v>
          </cell>
          <cell r="AG160">
            <v>4.9022106599999997E-2</v>
          </cell>
          <cell r="AK160">
            <v>98.49769098360656</v>
          </cell>
        </row>
        <row r="161">
          <cell r="AA161">
            <v>7.9810754913798716</v>
          </cell>
          <cell r="AC161">
            <v>6.4061492226268335E-2</v>
          </cell>
          <cell r="AG161">
            <v>9.7001807027000044</v>
          </cell>
          <cell r="AK161">
            <v>727.04752403056739</v>
          </cell>
        </row>
        <row r="162">
          <cell r="AA162">
            <v>7.9842437327202855</v>
          </cell>
          <cell r="AC162">
            <v>5.4791285636879294E-2</v>
          </cell>
          <cell r="AG162">
            <v>9.293948566200001</v>
          </cell>
          <cell r="AK162">
            <v>2708.0124488219412</v>
          </cell>
        </row>
        <row r="163">
          <cell r="AA163">
            <v>7.98192941395265</v>
          </cell>
          <cell r="AC163">
            <v>9.7940880976682188E-2</v>
          </cell>
          <cell r="AG163">
            <v>3.5488599999999995E-2</v>
          </cell>
          <cell r="AK163">
            <v>89.747032258064522</v>
          </cell>
        </row>
        <row r="164">
          <cell r="AA164">
            <v>8.0270760002874884</v>
          </cell>
          <cell r="AC164">
            <v>7.0729969621776689E-3</v>
          </cell>
          <cell r="AG164">
            <v>27.442295528199995</v>
          </cell>
          <cell r="AK164">
            <v>588.31718730208047</v>
          </cell>
        </row>
        <row r="165">
          <cell r="AA165">
            <v>7.9860581423420749</v>
          </cell>
          <cell r="AC165">
            <v>5.1136944329980061E-2</v>
          </cell>
          <cell r="AG165">
            <v>12.127297257399997</v>
          </cell>
          <cell r="AK165">
            <v>617.54463687019063</v>
          </cell>
        </row>
        <row r="166">
          <cell r="AA166">
            <v>7.9837119900470617</v>
          </cell>
          <cell r="AC166">
            <v>8.1164174383739685E-2</v>
          </cell>
          <cell r="AG166">
            <v>0.67777847329999974</v>
          </cell>
          <cell r="AK166">
            <v>148.09352975356086</v>
          </cell>
        </row>
        <row r="167">
          <cell r="AA167">
            <v>7.9818975307077107</v>
          </cell>
          <cell r="AC167">
            <v>7.8086964369152412E-2</v>
          </cell>
          <cell r="AG167">
            <v>3.1434221200000001E-2</v>
          </cell>
          <cell r="AK167">
            <v>71.11940401785715</v>
          </cell>
        </row>
        <row r="168">
          <cell r="AA168">
            <v>7.9819336392050593</v>
          </cell>
          <cell r="AC168">
            <v>5.8429709015910269E-2</v>
          </cell>
          <cell r="AG168">
            <v>6.7965956530999989</v>
          </cell>
          <cell r="AK168">
            <v>1036.2854751752252</v>
          </cell>
        </row>
        <row r="169">
          <cell r="AA169">
            <v>8.0186403484730189</v>
          </cell>
          <cell r="AC169">
            <v>1.7526911862935535E-2</v>
          </cell>
          <cell r="AG169">
            <v>16.432516396500006</v>
          </cell>
          <cell r="AK169">
            <v>1058.1302345073302</v>
          </cell>
        </row>
        <row r="170">
          <cell r="AA170">
            <v>7.9871594363792306</v>
          </cell>
          <cell r="AC170">
            <v>3.071256969042313E-2</v>
          </cell>
          <cell r="AG170">
            <v>7.3842040125999979</v>
          </cell>
          <cell r="AK170">
            <v>1229.9084100591699</v>
          </cell>
        </row>
        <row r="171">
          <cell r="AA171">
            <v>7.993177531727591</v>
          </cell>
          <cell r="AC171">
            <v>2.0482403105484437E-2</v>
          </cell>
          <cell r="AG171">
            <v>14.562935370599998</v>
          </cell>
          <cell r="AK171">
            <v>1664.7015327184313</v>
          </cell>
        </row>
        <row r="172">
          <cell r="AA172">
            <v>7.9913679235266537</v>
          </cell>
          <cell r="AC172">
            <v>1.2949526535806832E-2</v>
          </cell>
          <cell r="AG172">
            <v>20.730620427600005</v>
          </cell>
          <cell r="AK172">
            <v>5776.6790848666797</v>
          </cell>
        </row>
        <row r="173">
          <cell r="AA173">
            <v>7.9840803211644991</v>
          </cell>
          <cell r="AC173">
            <v>8.2912657686667224E-2</v>
          </cell>
          <cell r="AG173">
            <v>0.68978033309999964</v>
          </cell>
          <cell r="AK173">
            <v>135.44851862001471</v>
          </cell>
        </row>
        <row r="174">
          <cell r="AA174">
            <v>7.981595094797691</v>
          </cell>
          <cell r="AC174">
            <v>7.6485258296949077E-2</v>
          </cell>
          <cell r="AG174">
            <v>3.60733419E-2</v>
          </cell>
          <cell r="AK174">
            <v>96.730153140096618</v>
          </cell>
        </row>
        <row r="175">
          <cell r="AA175">
            <v>7.9827979236301463</v>
          </cell>
          <cell r="AC175">
            <v>7.0357633669829056E-2</v>
          </cell>
          <cell r="AG175">
            <v>7.5931130806000047</v>
          </cell>
          <cell r="AK175">
            <v>381.26124881568632</v>
          </cell>
        </row>
        <row r="176">
          <cell r="AA176">
            <v>7.9838745522983565</v>
          </cell>
          <cell r="AC176">
            <v>6.071830334769146E-2</v>
          </cell>
          <cell r="AG176">
            <v>6.8967194490000017</v>
          </cell>
          <cell r="AK176">
            <v>458.25775184856735</v>
          </cell>
        </row>
        <row r="177">
          <cell r="AA177">
            <v>7.9963699630818681</v>
          </cell>
          <cell r="AC177">
            <v>3.9709742237567625E-2</v>
          </cell>
          <cell r="AG177">
            <v>9.6793676458999922</v>
          </cell>
          <cell r="AK177">
            <v>631.24615373961228</v>
          </cell>
        </row>
        <row r="178">
          <cell r="AA178">
            <v>7.9892695495279726</v>
          </cell>
          <cell r="AC178">
            <v>5.3186418583206496E-2</v>
          </cell>
          <cell r="AG178">
            <v>9.000251639399993</v>
          </cell>
          <cell r="AK178">
            <v>686.21403335778359</v>
          </cell>
        </row>
        <row r="179">
          <cell r="AA179">
            <v>7.9855712138232366</v>
          </cell>
          <cell r="AC179">
            <v>6.0999953291226205E-2</v>
          </cell>
          <cell r="AG179">
            <v>9.1392697868999946</v>
          </cell>
          <cell r="AK179">
            <v>639.44317063613641</v>
          </cell>
        </row>
        <row r="180">
          <cell r="AA180">
            <v>7.9839796646393646</v>
          </cell>
          <cell r="AC180">
            <v>8.1550498775476932E-2</v>
          </cell>
          <cell r="AG180">
            <v>0.70549101429999994</v>
          </cell>
          <cell r="AK180">
            <v>147.97218793690064</v>
          </cell>
        </row>
        <row r="181">
          <cell r="AA181">
            <v>7.9818012858181389</v>
          </cell>
          <cell r="AC181">
            <v>7.9286516598375378E-2</v>
          </cell>
          <cell r="AG181">
            <v>4.6729952099999993E-2</v>
          </cell>
          <cell r="AK181">
            <v>105.83797670454545</v>
          </cell>
        </row>
        <row r="182">
          <cell r="AA182">
            <v>7.9687965271826808</v>
          </cell>
          <cell r="AC182">
            <v>8.6176175365789476E-2</v>
          </cell>
          <cell r="AG182">
            <v>9.4192081975000015</v>
          </cell>
          <cell r="AK182">
            <v>412.6676719668074</v>
          </cell>
        </row>
        <row r="183">
          <cell r="AA183">
            <v>7.9773984390680441</v>
          </cell>
          <cell r="AC183">
            <v>8.0670831627567274E-2</v>
          </cell>
          <cell r="AG183">
            <v>4.9670042362000073</v>
          </cell>
          <cell r="AK183">
            <v>427.32686240661724</v>
          </cell>
        </row>
        <row r="184">
          <cell r="AA184">
            <v>7.9900024906709408</v>
          </cell>
          <cell r="AC184">
            <v>5.4107942191468084E-2</v>
          </cell>
          <cell r="AG184">
            <v>8.9472309000000028</v>
          </cell>
          <cell r="AK184">
            <v>836.10870383906888</v>
          </cell>
        </row>
        <row r="185">
          <cell r="AA185">
            <v>7.9802770812507982</v>
          </cell>
          <cell r="AC185">
            <v>6.2434895719655437E-2</v>
          </cell>
          <cell r="AG185">
            <v>5.1641631213999961</v>
          </cell>
          <cell r="AK185">
            <v>683.72822409302319</v>
          </cell>
        </row>
        <row r="186">
          <cell r="AA186">
            <v>7.9945589313050327</v>
          </cell>
          <cell r="AC186">
            <v>4.0608932945755072E-2</v>
          </cell>
          <cell r="AG186">
            <v>25.508726189499978</v>
          </cell>
          <cell r="AK186">
            <v>1231.7279005720131</v>
          </cell>
        </row>
        <row r="187">
          <cell r="AA187">
            <v>7.983161189704898</v>
          </cell>
          <cell r="AC187">
            <v>8.2546181406089048E-2</v>
          </cell>
          <cell r="AG187">
            <v>0.71964080879999981</v>
          </cell>
          <cell r="AK187">
            <v>152.4961618614719</v>
          </cell>
        </row>
        <row r="188">
          <cell r="AA188">
            <v>7.981404113694035</v>
          </cell>
          <cell r="AC188">
            <v>7.4130111488994288E-2</v>
          </cell>
          <cell r="AG188">
            <v>4.1627398299999993E-2</v>
          </cell>
          <cell r="AK188">
            <v>107.53361782945737</v>
          </cell>
        </row>
        <row r="189">
          <cell r="AA189">
            <v>7.976558476398897</v>
          </cell>
          <cell r="AC189">
            <v>5.692879219690905E-2</v>
          </cell>
          <cell r="AG189">
            <v>6.2095779161000006</v>
          </cell>
          <cell r="AK189">
            <v>2578.9399475978207</v>
          </cell>
        </row>
        <row r="190">
          <cell r="AA190">
            <v>7.9867998051261901</v>
          </cell>
          <cell r="AC190">
            <v>4.5523302249351083E-2</v>
          </cell>
          <cell r="AG190">
            <v>9.9877944313999851</v>
          </cell>
          <cell r="AK190">
            <v>890.70121436624652</v>
          </cell>
        </row>
        <row r="191">
          <cell r="AA191">
            <v>7.9894195120205325</v>
          </cell>
          <cell r="AC191">
            <v>4.2721811033844759E-2</v>
          </cell>
          <cell r="AG191">
            <v>15.216688981699996</v>
          </cell>
          <cell r="AK191">
            <v>1151.2738219313162</v>
          </cell>
        </row>
        <row r="192">
          <cell r="AA192">
            <v>7.9760814102531201</v>
          </cell>
          <cell r="AC192">
            <v>8.470424392781073E-2</v>
          </cell>
          <cell r="AG192">
            <v>6.3878611497000026</v>
          </cell>
          <cell r="AK192">
            <v>349.94725934263846</v>
          </cell>
        </row>
        <row r="193">
          <cell r="AA193">
            <v>7.9782526778523364</v>
          </cell>
          <cell r="AC193">
            <v>7.3409111332215282E-2</v>
          </cell>
          <cell r="AG193">
            <v>7.9969007167000026</v>
          </cell>
          <cell r="AK193">
            <v>563.29685433160171</v>
          </cell>
        </row>
        <row r="194">
          <cell r="AA194">
            <v>7.9835781991688108</v>
          </cell>
          <cell r="AC194">
            <v>8.0304129446330919E-2</v>
          </cell>
          <cell r="AG194">
            <v>0.71965277770000025</v>
          </cell>
          <cell r="AK194">
            <v>120.87839988641528</v>
          </cell>
        </row>
        <row r="195">
          <cell r="AA195">
            <v>7.9810399947510078</v>
          </cell>
          <cell r="AC195">
            <v>8.0397171400518275E-2</v>
          </cell>
          <cell r="AG195">
            <v>3.5496332999999998E-2</v>
          </cell>
          <cell r="AK195">
            <v>108.79834501992033</v>
          </cell>
        </row>
        <row r="196">
          <cell r="AA196">
            <v>7.9757091700903997</v>
          </cell>
          <cell r="AC196">
            <v>7.8604817144490191E-2</v>
          </cell>
          <cell r="AG196">
            <v>7.4932597664999978</v>
          </cell>
          <cell r="AK196">
            <v>351.34567858572154</v>
          </cell>
        </row>
        <row r="197">
          <cell r="AA197">
            <v>7.9822124400905805</v>
          </cell>
          <cell r="AC197">
            <v>6.2497633050464962E-2</v>
          </cell>
          <cell r="AG197">
            <v>7.3959120894000021</v>
          </cell>
          <cell r="AK197">
            <v>400.14563492308736</v>
          </cell>
        </row>
        <row r="198">
          <cell r="AA198">
            <v>7.9805504504114699</v>
          </cell>
          <cell r="AC198">
            <v>5.6552916325821379E-2</v>
          </cell>
          <cell r="AG198">
            <v>6.6178097041999999</v>
          </cell>
          <cell r="AK198">
            <v>603.34470007515529</v>
          </cell>
        </row>
        <row r="199">
          <cell r="AA199">
            <v>7.9723392368523784</v>
          </cell>
          <cell r="AC199">
            <v>6.6367216876995094E-2</v>
          </cell>
          <cell r="AG199">
            <v>5.2075631704000003</v>
          </cell>
          <cell r="AK199">
            <v>779.21091195349481</v>
          </cell>
        </row>
        <row r="200">
          <cell r="AA200">
            <v>7.9742241403393512</v>
          </cell>
          <cell r="AC200">
            <v>6.036380610004688E-2</v>
          </cell>
          <cell r="AG200">
            <v>9.3022829269000074</v>
          </cell>
          <cell r="AK200">
            <v>819.4065333743423</v>
          </cell>
        </row>
        <row r="201">
          <cell r="AA201">
            <v>7.9831886452813476</v>
          </cell>
          <cell r="AC201">
            <v>8.3900742126977512E-2</v>
          </cell>
          <cell r="AG201">
            <v>0.72099087360000003</v>
          </cell>
          <cell r="AK201">
            <v>136.26206112780628</v>
          </cell>
        </row>
        <row r="202">
          <cell r="AA202">
            <v>7.9802594989387226</v>
          </cell>
          <cell r="AC202">
            <v>7.5776985743361003E-2</v>
          </cell>
          <cell r="AG202">
            <v>4.0091878800000001E-2</v>
          </cell>
          <cell r="AK202">
            <v>87.353602631578966</v>
          </cell>
        </row>
        <row r="203">
          <cell r="AA203">
            <v>7.983505384238998</v>
          </cell>
          <cell r="AC203">
            <v>6.0445225886764042E-2</v>
          </cell>
          <cell r="AG203">
            <v>10.293315348299998</v>
          </cell>
          <cell r="AK203">
            <v>410.63722553689973</v>
          </cell>
        </row>
        <row r="204">
          <cell r="AA204">
            <v>7.9826262256330427</v>
          </cell>
          <cell r="AC204">
            <v>5.7411491297596484E-2</v>
          </cell>
          <cell r="AG204">
            <v>8.8893495889999965</v>
          </cell>
          <cell r="AK204">
            <v>620.35760455926982</v>
          </cell>
        </row>
        <row r="205">
          <cell r="AA205">
            <v>7.9891926123845769</v>
          </cell>
          <cell r="AC205">
            <v>4.6495726954526084E-2</v>
          </cell>
          <cell r="AG205">
            <v>12.434011467599996</v>
          </cell>
          <cell r="AK205">
            <v>747.12232629214611</v>
          </cell>
        </row>
        <row r="206">
          <cell r="AA206">
            <v>7.9799747431653252</v>
          </cell>
          <cell r="AC206">
            <v>7.4802705991428908E-2</v>
          </cell>
          <cell r="AG206">
            <v>9.9992921694999968</v>
          </cell>
          <cell r="AK206">
            <v>349.50987411857119</v>
          </cell>
        </row>
        <row r="207">
          <cell r="AA207">
            <v>7.9669756413558783</v>
          </cell>
          <cell r="AC207">
            <v>8.7079218023344396E-2</v>
          </cell>
          <cell r="AG207">
            <v>1.7411423078000001</v>
          </cell>
          <cell r="AK207">
            <v>664.51590453367885</v>
          </cell>
        </row>
        <row r="208">
          <cell r="AA208">
            <v>7.9822126555448492</v>
          </cell>
          <cell r="AC208">
            <v>9.6248844878036977E-2</v>
          </cell>
          <cell r="AG208">
            <v>0.16890225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</sheetNames>
    <sheetDataSet>
      <sheetData sheetId="0" refreshError="1"/>
      <sheetData sheetId="1" refreshError="1"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X6" t="str">
            <v>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X6" t="str">
            <v>VE</v>
          </cell>
        </row>
      </sheetData>
      <sheetData sheetId="15"/>
      <sheetData sheetId="16"/>
      <sheetData sheetId="17"/>
      <sheetData sheetId="18"/>
      <sheetData sheetId="19"/>
      <sheetData sheetId="20">
        <row r="6">
          <cell r="X6" t="str">
            <v>VE</v>
          </cell>
        </row>
      </sheetData>
      <sheetData sheetId="21"/>
      <sheetData sheetId="22"/>
      <sheetData sheetId="23"/>
      <sheetData sheetId="24"/>
      <sheetData sheetId="25"/>
      <sheetData sheetId="26">
        <row r="6">
          <cell r="X6" t="str">
            <v>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X6" t="str">
            <v>VE</v>
          </cell>
        </row>
      </sheetData>
      <sheetData sheetId="33"/>
      <sheetData sheetId="34"/>
      <sheetData sheetId="35"/>
      <sheetData sheetId="36"/>
      <sheetData sheetId="37"/>
      <sheetData sheetId="38">
        <row r="6">
          <cell r="X6" t="str">
            <v>VE</v>
          </cell>
        </row>
      </sheetData>
      <sheetData sheetId="39"/>
      <sheetData sheetId="40"/>
      <sheetData sheetId="41"/>
      <sheetData sheetId="42"/>
      <sheetData sheetId="43"/>
      <sheetData sheetId="44">
        <row r="6">
          <cell r="X6" t="str">
            <v>VE</v>
          </cell>
        </row>
      </sheetData>
      <sheetData sheetId="45"/>
      <sheetData sheetId="46"/>
      <sheetData sheetId="47"/>
      <sheetData sheetId="4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  <sheetName val="Datos_crec_PIB8"/>
      <sheetName val="Crec_PIB8"/>
      <sheetName val="Datos_PIB_oferta_y_Cuadro8"/>
      <sheetName val="Datos_PIB_demanda_y_cuadro8"/>
      <sheetName val="BOP_grafico8"/>
      <sheetName val="Cuadro_BOP8"/>
      <sheetName val="Gráfico_ipbx8"/>
      <sheetName val="ITCER_grafico8"/>
      <sheetName val="datos_depositos8"/>
      <sheetName val="data_cartera8"/>
      <sheetName val="tipos_cambio8"/>
      <sheetName val="inf_y_dev8"/>
      <sheetName val="inf_y_dev_data8"/>
      <sheetName val="Venta_neta_divisas_grafico8"/>
      <sheetName val="venta_neta_divisas8"/>
      <sheetName val="Deuda_grafico8"/>
      <sheetName val="vp_deuda_s_pib_graf8"/>
      <sheetName val="SPNF_Graf8"/>
      <sheetName val="SPNF_data8"/>
      <sheetName val="x_y_m_s_pib_graf8"/>
      <sheetName val="Velocidad_de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J6" t="str">
            <v>Saldo Promedio</v>
          </cell>
        </row>
        <row r="7">
          <cell r="AE7" t="str">
            <v>VE_OF</v>
          </cell>
          <cell r="AJ7" t="str">
            <v>Compra</v>
          </cell>
        </row>
        <row r="8">
          <cell r="AE8">
            <v>8.1</v>
          </cell>
          <cell r="AJ8">
            <v>478.38701235317797</v>
          </cell>
        </row>
        <row r="9">
          <cell r="AE9">
            <v>8.1</v>
          </cell>
          <cell r="AJ9">
            <v>367.24787550473172</v>
          </cell>
        </row>
        <row r="10">
          <cell r="AE10">
            <v>8.1</v>
          </cell>
          <cell r="AJ10">
            <v>192.72380817884959</v>
          </cell>
        </row>
        <row r="11">
          <cell r="AE11">
            <v>8.1</v>
          </cell>
          <cell r="AJ11">
            <v>367.11459104980037</v>
          </cell>
        </row>
        <row r="12">
          <cell r="AE12">
            <v>8.1</v>
          </cell>
          <cell r="AJ12">
            <v>73.76716309128804</v>
          </cell>
        </row>
        <row r="13">
          <cell r="AE13">
            <v>8.1</v>
          </cell>
          <cell r="AJ13">
            <v>50.296470685279189</v>
          </cell>
        </row>
        <row r="14">
          <cell r="AE14">
            <v>8.1</v>
          </cell>
          <cell r="AJ14">
            <v>240.12164316607658</v>
          </cell>
        </row>
        <row r="15">
          <cell r="AE15">
            <v>8.1</v>
          </cell>
          <cell r="AJ15">
            <v>323.16011737459797</v>
          </cell>
        </row>
        <row r="16">
          <cell r="AE16">
            <v>8.1</v>
          </cell>
          <cell r="AJ16">
            <v>396.67012480383471</v>
          </cell>
        </row>
        <row r="17">
          <cell r="AE17">
            <v>8.1</v>
          </cell>
          <cell r="AJ17">
            <v>452.11176815298558</v>
          </cell>
        </row>
        <row r="18">
          <cell r="AE18">
            <v>8.1</v>
          </cell>
          <cell r="AJ18">
            <v>332.95450385479984</v>
          </cell>
        </row>
        <row r="19">
          <cell r="AE19">
            <v>8.1</v>
          </cell>
          <cell r="AJ19">
            <v>75.744957977896277</v>
          </cell>
        </row>
        <row r="20">
          <cell r="AE20">
            <v>8.1</v>
          </cell>
          <cell r="AJ20">
            <v>54.101428651059067</v>
          </cell>
        </row>
        <row r="21">
          <cell r="AE21">
            <v>8.1</v>
          </cell>
          <cell r="AJ21">
            <v>214.74755163065524</v>
          </cell>
        </row>
        <row r="22">
          <cell r="AE22">
            <v>8.1</v>
          </cell>
          <cell r="AJ22">
            <v>314.7656241918931</v>
          </cell>
        </row>
        <row r="23">
          <cell r="AE23">
            <v>8.1</v>
          </cell>
          <cell r="AJ23">
            <v>312.26430281778306</v>
          </cell>
        </row>
        <row r="24">
          <cell r="AE24">
            <v>8.1</v>
          </cell>
          <cell r="AJ24">
            <v>313.05316054374759</v>
          </cell>
        </row>
        <row r="25">
          <cell r="AE25">
            <v>8.1</v>
          </cell>
          <cell r="AJ25">
            <v>366.3883056778767</v>
          </cell>
        </row>
        <row r="26">
          <cell r="AE26">
            <v>8.1</v>
          </cell>
          <cell r="AJ26">
            <v>77.07159909950488</v>
          </cell>
        </row>
        <row r="27">
          <cell r="AE27">
            <v>8.1</v>
          </cell>
          <cell r="AJ27">
            <v>53.98753825717322</v>
          </cell>
        </row>
        <row r="28">
          <cell r="AE28">
            <v>8.1</v>
          </cell>
          <cell r="AJ28">
            <v>234.08613203475818</v>
          </cell>
        </row>
        <row r="29">
          <cell r="AE29">
            <v>8.1</v>
          </cell>
          <cell r="AJ29">
            <v>279.65765656551235</v>
          </cell>
        </row>
        <row r="30">
          <cell r="AE30">
            <v>8.1</v>
          </cell>
          <cell r="AJ30">
            <v>350.67292843379761</v>
          </cell>
        </row>
        <row r="31">
          <cell r="AE31">
            <v>8.1</v>
          </cell>
          <cell r="AJ31">
            <v>249.49399111235459</v>
          </cell>
        </row>
        <row r="32">
          <cell r="AE32">
            <v>8.1</v>
          </cell>
          <cell r="AJ32">
            <v>220.72189875919184</v>
          </cell>
        </row>
        <row r="33">
          <cell r="AE33">
            <v>8.1</v>
          </cell>
          <cell r="AJ33">
            <v>72.975584551971409</v>
          </cell>
        </row>
        <row r="34">
          <cell r="AE34">
            <v>8.1</v>
          </cell>
          <cell r="AJ34">
            <v>49.470714814814812</v>
          </cell>
        </row>
        <row r="35">
          <cell r="AE35">
            <v>8.1</v>
          </cell>
          <cell r="AJ35">
            <v>191.34240024643427</v>
          </cell>
        </row>
        <row r="36">
          <cell r="AE36">
            <v>8.1</v>
          </cell>
          <cell r="AJ36">
            <v>276.9639172790894</v>
          </cell>
        </row>
        <row r="37">
          <cell r="AE37">
            <v>8.1</v>
          </cell>
          <cell r="AJ37">
            <v>561.13658309753157</v>
          </cell>
        </row>
        <row r="38">
          <cell r="AE38">
            <v>8.1</v>
          </cell>
          <cell r="AJ38">
            <v>319.01178717300991</v>
          </cell>
        </row>
        <row r="39">
          <cell r="AE39">
            <v>8.1</v>
          </cell>
          <cell r="AJ39">
            <v>447.90299222421743</v>
          </cell>
        </row>
        <row r="40">
          <cell r="AE40">
            <v>8.1</v>
          </cell>
          <cell r="AJ40">
            <v>77.915989055459363</v>
          </cell>
        </row>
        <row r="41">
          <cell r="AE41">
            <v>8.1</v>
          </cell>
          <cell r="AJ41">
            <v>43.573084304932713</v>
          </cell>
        </row>
        <row r="42">
          <cell r="AE42">
            <v>8.1</v>
          </cell>
          <cell r="AJ42">
            <v>174.92765606982209</v>
          </cell>
        </row>
        <row r="43">
          <cell r="AE43">
            <v>8.1</v>
          </cell>
          <cell r="AJ43">
            <v>279.36123474676049</v>
          </cell>
        </row>
        <row r="44">
          <cell r="AE44">
            <v>8.1</v>
          </cell>
          <cell r="AJ44">
            <v>284.30941017974209</v>
          </cell>
        </row>
        <row r="45">
          <cell r="AE45">
            <v>8.1</v>
          </cell>
          <cell r="AJ45">
            <v>232.24491718771807</v>
          </cell>
        </row>
        <row r="46">
          <cell r="AE46">
            <v>8.1</v>
          </cell>
          <cell r="AJ46">
            <v>322.28160839298249</v>
          </cell>
        </row>
        <row r="47">
          <cell r="AE47">
            <v>8.1</v>
          </cell>
          <cell r="AJ47">
            <v>82.302108041726001</v>
          </cell>
        </row>
        <row r="48">
          <cell r="AE48">
            <v>8.1</v>
          </cell>
          <cell r="AJ48">
            <v>48.234935450346427</v>
          </cell>
        </row>
        <row r="49">
          <cell r="AE49">
            <v>8.1</v>
          </cell>
          <cell r="AJ49">
            <v>262.86538598955417</v>
          </cell>
        </row>
        <row r="50">
          <cell r="AE50">
            <v>8.1</v>
          </cell>
          <cell r="AJ50">
            <v>242.10884120467307</v>
          </cell>
        </row>
        <row r="51">
          <cell r="AE51">
            <v>8.1</v>
          </cell>
          <cell r="AJ51">
            <v>324.50606422650037</v>
          </cell>
        </row>
        <row r="52">
          <cell r="AE52">
            <v>8.1</v>
          </cell>
          <cell r="AJ52">
            <v>428.7968214823743</v>
          </cell>
        </row>
        <row r="53">
          <cell r="AE53">
            <v>8.1</v>
          </cell>
          <cell r="AJ53">
            <v>545.39900738977428</v>
          </cell>
        </row>
        <row r="54">
          <cell r="AE54">
            <v>8.1</v>
          </cell>
          <cell r="AJ54">
            <v>93.123389875708853</v>
          </cell>
        </row>
        <row r="55">
          <cell r="AE55">
            <v>8.1</v>
          </cell>
          <cell r="AJ55">
            <v>59.996503276955586</v>
          </cell>
        </row>
        <row r="56">
          <cell r="AE56">
            <v>8.09</v>
          </cell>
          <cell r="AJ56">
            <v>330.86318672721359</v>
          </cell>
        </row>
        <row r="57">
          <cell r="AE57">
            <v>8.09</v>
          </cell>
          <cell r="AJ57">
            <v>649.80899003302238</v>
          </cell>
        </row>
        <row r="58">
          <cell r="AE58">
            <v>8.09</v>
          </cell>
          <cell r="AJ58">
            <v>242.05838184572423</v>
          </cell>
        </row>
        <row r="59">
          <cell r="AE59">
            <v>8.09</v>
          </cell>
          <cell r="AJ59">
            <v>224.29547161680799</v>
          </cell>
        </row>
        <row r="60">
          <cell r="AE60">
            <v>8.09</v>
          </cell>
          <cell r="AJ60">
            <v>413.32248220179088</v>
          </cell>
        </row>
        <row r="61">
          <cell r="AE61">
            <v>8.09</v>
          </cell>
          <cell r="AJ61">
            <v>81.037191003575273</v>
          </cell>
        </row>
        <row r="62">
          <cell r="AE62">
            <v>8.09</v>
          </cell>
          <cell r="AJ62">
            <v>53.400418697123527</v>
          </cell>
        </row>
        <row r="63">
          <cell r="AE63">
            <v>8.09</v>
          </cell>
          <cell r="AJ63">
            <v>219.92494083795779</v>
          </cell>
        </row>
        <row r="64">
          <cell r="AE64">
            <v>8.09</v>
          </cell>
          <cell r="AJ64">
            <v>275.36058688076514</v>
          </cell>
        </row>
        <row r="65">
          <cell r="AE65">
            <v>8.09</v>
          </cell>
          <cell r="AJ65">
            <v>345.71216627958273</v>
          </cell>
        </row>
        <row r="66">
          <cell r="AE66">
            <v>8.09</v>
          </cell>
          <cell r="AJ66">
            <v>325.91309757632689</v>
          </cell>
        </row>
        <row r="67">
          <cell r="AE67">
            <v>8.09</v>
          </cell>
          <cell r="AJ67">
            <v>672.76381962433823</v>
          </cell>
        </row>
        <row r="68">
          <cell r="AE68">
            <v>8.09</v>
          </cell>
          <cell r="AJ68">
            <v>105.81342372104857</v>
          </cell>
        </row>
        <row r="69">
          <cell r="AE69">
            <v>8.09</v>
          </cell>
          <cell r="AJ69">
            <v>75.131618209408174</v>
          </cell>
        </row>
        <row r="70">
          <cell r="AE70">
            <v>8.09</v>
          </cell>
          <cell r="AJ70">
            <v>198.50154371574317</v>
          </cell>
        </row>
        <row r="71">
          <cell r="AE71">
            <v>8.09</v>
          </cell>
          <cell r="AJ71">
            <v>337.90904368222459</v>
          </cell>
        </row>
        <row r="72">
          <cell r="AE72">
            <v>8.09</v>
          </cell>
          <cell r="AJ72">
            <v>409.58403650084864</v>
          </cell>
        </row>
        <row r="73">
          <cell r="AE73">
            <v>8.09</v>
          </cell>
          <cell r="AJ73">
            <v>242.70149178940656</v>
          </cell>
        </row>
        <row r="74">
          <cell r="AE74">
            <v>8.09</v>
          </cell>
          <cell r="AJ74">
            <v>206.33630837664973</v>
          </cell>
        </row>
        <row r="75">
          <cell r="AE75">
            <v>8.09</v>
          </cell>
          <cell r="AJ75">
            <v>60.744568480300188</v>
          </cell>
        </row>
        <row r="76">
          <cell r="AE76">
            <v>8.09</v>
          </cell>
          <cell r="AJ76">
            <v>63.850896128170902</v>
          </cell>
        </row>
        <row r="77">
          <cell r="AE77">
            <v>8.09</v>
          </cell>
          <cell r="AJ77">
            <v>250.05666205179568</v>
          </cell>
        </row>
        <row r="78">
          <cell r="AE78">
            <v>8.09</v>
          </cell>
          <cell r="AJ78">
            <v>262.33974864299336</v>
          </cell>
        </row>
        <row r="79">
          <cell r="AE79">
            <v>8.09</v>
          </cell>
          <cell r="AJ79">
            <v>195.82212307097777</v>
          </cell>
        </row>
        <row r="80">
          <cell r="AE80">
            <v>8.09</v>
          </cell>
          <cell r="AJ80">
            <v>242.74292487931532</v>
          </cell>
        </row>
        <row r="81">
          <cell r="AE81">
            <v>8.09</v>
          </cell>
          <cell r="AJ81">
            <v>398.69145273898141</v>
          </cell>
        </row>
        <row r="82">
          <cell r="AE82">
            <v>8.09</v>
          </cell>
          <cell r="AJ82">
            <v>83.426239420955923</v>
          </cell>
        </row>
        <row r="83">
          <cell r="AE83">
            <v>8.09</v>
          </cell>
          <cell r="AJ83">
            <v>71.114770883534135</v>
          </cell>
        </row>
        <row r="84">
          <cell r="AE84">
            <v>8.09</v>
          </cell>
          <cell r="AJ84">
            <v>151.53845877394355</v>
          </cell>
        </row>
        <row r="85">
          <cell r="AE85">
            <v>8.09</v>
          </cell>
          <cell r="AJ85">
            <v>242.3757924867972</v>
          </cell>
        </row>
        <row r="86">
          <cell r="AE86">
            <v>8.09</v>
          </cell>
          <cell r="AJ86">
            <v>269.98212161854713</v>
          </cell>
        </row>
        <row r="87">
          <cell r="AE87">
            <v>8.09</v>
          </cell>
          <cell r="AJ87">
            <v>220.86473525713922</v>
          </cell>
        </row>
        <row r="88">
          <cell r="AE88">
            <v>8.09</v>
          </cell>
          <cell r="AJ88">
            <v>221.13495324580032</v>
          </cell>
        </row>
        <row r="89">
          <cell r="AE89">
            <v>8.09</v>
          </cell>
          <cell r="AJ89">
            <v>78.883038484436156</v>
          </cell>
        </row>
        <row r="90">
          <cell r="AE90">
            <v>8.09</v>
          </cell>
          <cell r="AJ90">
            <v>56.016393292682935</v>
          </cell>
        </row>
        <row r="91">
          <cell r="AE91">
            <v>8.09</v>
          </cell>
          <cell r="AJ91">
            <v>225.69385182410855</v>
          </cell>
        </row>
        <row r="92">
          <cell r="AE92">
            <v>8.09</v>
          </cell>
          <cell r="AJ92">
            <v>202.72948253131199</v>
          </cell>
        </row>
        <row r="93">
          <cell r="AE93">
            <v>8.09</v>
          </cell>
          <cell r="AJ93">
            <v>244.69712944160813</v>
          </cell>
        </row>
        <row r="94">
          <cell r="AE94">
            <v>8.09</v>
          </cell>
          <cell r="AJ94">
            <v>935.65354964033418</v>
          </cell>
        </row>
        <row r="95">
          <cell r="AE95">
            <v>8.09</v>
          </cell>
          <cell r="AJ95">
            <v>221.72062478856728</v>
          </cell>
        </row>
        <row r="96">
          <cell r="AE96">
            <v>8.09</v>
          </cell>
          <cell r="AJ96">
            <v>75.060779261544056</v>
          </cell>
        </row>
        <row r="97">
          <cell r="AE97">
            <v>8.09</v>
          </cell>
          <cell r="AJ97">
            <v>54.000867509727634</v>
          </cell>
        </row>
        <row r="98">
          <cell r="AE98">
            <v>8.09</v>
          </cell>
          <cell r="AJ98">
            <v>212.23912913763917</v>
          </cell>
        </row>
        <row r="99">
          <cell r="AE99">
            <v>8.09</v>
          </cell>
          <cell r="AJ99">
            <v>231.19362449521094</v>
          </cell>
        </row>
        <row r="100">
          <cell r="AE100">
            <v>8.09</v>
          </cell>
          <cell r="AJ100">
            <v>1165.2144383488326</v>
          </cell>
        </row>
        <row r="101">
          <cell r="AE101">
            <v>8.09</v>
          </cell>
          <cell r="AJ101">
            <v>353.76422880005316</v>
          </cell>
        </row>
        <row r="102">
          <cell r="AE102">
            <v>8.09</v>
          </cell>
          <cell r="AJ102">
            <v>213.04254692849929</v>
          </cell>
        </row>
        <row r="103">
          <cell r="AE103">
            <v>8.09</v>
          </cell>
          <cell r="AJ103">
            <v>79.154848257398768</v>
          </cell>
        </row>
        <row r="104">
          <cell r="AE104">
            <v>8.09</v>
          </cell>
          <cell r="AJ104">
            <v>54.371826580921756</v>
          </cell>
        </row>
        <row r="105">
          <cell r="AE105">
            <v>8.09</v>
          </cell>
          <cell r="AJ105">
            <v>175.06769155745411</v>
          </cell>
        </row>
        <row r="106">
          <cell r="AE106">
            <v>8.09</v>
          </cell>
          <cell r="AJ106">
            <v>224.28930531584177</v>
          </cell>
        </row>
        <row r="107">
          <cell r="AE107">
            <v>8.09</v>
          </cell>
          <cell r="AJ107">
            <v>209.21346476761104</v>
          </cell>
        </row>
        <row r="108">
          <cell r="AE108">
            <v>8.09</v>
          </cell>
          <cell r="AJ108">
            <v>226.74819630075405</v>
          </cell>
        </row>
        <row r="109">
          <cell r="AE109">
            <v>8.09</v>
          </cell>
          <cell r="AJ109">
            <v>299.63623799914035</v>
          </cell>
        </row>
        <row r="110">
          <cell r="AE110">
            <v>8.09</v>
          </cell>
          <cell r="AJ110">
            <v>80.576725139728538</v>
          </cell>
        </row>
        <row r="111">
          <cell r="AE111">
            <v>8.09</v>
          </cell>
          <cell r="AJ111">
            <v>55.305386565272492</v>
          </cell>
        </row>
        <row r="112">
          <cell r="AE112">
            <v>8.09</v>
          </cell>
          <cell r="AJ112">
            <v>164.38679812114884</v>
          </cell>
        </row>
        <row r="113">
          <cell r="AE113">
            <v>8.08</v>
          </cell>
          <cell r="AJ113">
            <v>366.16647934856604</v>
          </cell>
        </row>
        <row r="114">
          <cell r="AE114">
            <v>8.08</v>
          </cell>
          <cell r="AJ114">
            <v>310.8615498602486</v>
          </cell>
        </row>
        <row r="115">
          <cell r="AE115">
            <v>8.08</v>
          </cell>
          <cell r="AJ115">
            <v>172.46001905284342</v>
          </cell>
        </row>
        <row r="116">
          <cell r="AE116">
            <v>8.08</v>
          </cell>
          <cell r="AJ116">
            <v>262.15140212185099</v>
          </cell>
        </row>
        <row r="117">
          <cell r="AE117">
            <v>8.08</v>
          </cell>
          <cell r="AJ117">
            <v>82.417857298452773</v>
          </cell>
        </row>
        <row r="118">
          <cell r="AE118">
            <v>8.08</v>
          </cell>
          <cell r="AJ118">
            <v>64.156786292134825</v>
          </cell>
        </row>
        <row r="119">
          <cell r="AE119">
            <v>8.08</v>
          </cell>
          <cell r="AJ119">
            <v>245.9166049094577</v>
          </cell>
        </row>
        <row r="120">
          <cell r="AE120">
            <v>8.08</v>
          </cell>
          <cell r="AJ120">
            <v>180.56729354606838</v>
          </cell>
        </row>
        <row r="121">
          <cell r="AE121">
            <v>8.08</v>
          </cell>
          <cell r="AJ121">
            <v>286.64642330245414</v>
          </cell>
        </row>
        <row r="122">
          <cell r="AE122" t="e">
            <v>#VALUE!</v>
          </cell>
          <cell r="AJ122">
            <v>183.80777546816466</v>
          </cell>
        </row>
        <row r="123">
          <cell r="AE123">
            <v>8.08</v>
          </cell>
          <cell r="AJ123">
            <v>202.58636001464143</v>
          </cell>
        </row>
        <row r="124">
          <cell r="AE124">
            <v>8.08</v>
          </cell>
          <cell r="AJ124">
            <v>84.207431634659002</v>
          </cell>
        </row>
        <row r="125">
          <cell r="AE125" t="e">
            <v>#VALUE!</v>
          </cell>
          <cell r="AJ125">
            <v>50.388982670744142</v>
          </cell>
        </row>
        <row r="126">
          <cell r="AE126">
            <v>8.08</v>
          </cell>
          <cell r="AJ126">
            <v>1033.8814749486867</v>
          </cell>
        </row>
        <row r="127">
          <cell r="AE127">
            <v>8.08</v>
          </cell>
          <cell r="AJ127">
            <v>288.81784453951576</v>
          </cell>
        </row>
        <row r="128">
          <cell r="AE128" t="e">
            <v>#VALUE!</v>
          </cell>
          <cell r="AJ128">
            <v>294.90162021676417</v>
          </cell>
        </row>
        <row r="129">
          <cell r="AE129">
            <v>8.08</v>
          </cell>
          <cell r="AJ129">
            <v>392.01804261808775</v>
          </cell>
        </row>
        <row r="130">
          <cell r="AE130">
            <v>8.08</v>
          </cell>
          <cell r="AJ130">
            <v>311.54264583578259</v>
          </cell>
        </row>
        <row r="131">
          <cell r="AE131">
            <v>8.08</v>
          </cell>
          <cell r="AJ131">
            <v>79.13985590361446</v>
          </cell>
        </row>
        <row r="132">
          <cell r="AE132">
            <v>8.08</v>
          </cell>
          <cell r="AJ132">
            <v>51.477819103521874</v>
          </cell>
        </row>
        <row r="133">
          <cell r="AE133">
            <v>8.08</v>
          </cell>
          <cell r="AJ133">
            <v>540.97812996315281</v>
          </cell>
        </row>
        <row r="134">
          <cell r="AE134">
            <v>8.08</v>
          </cell>
          <cell r="AJ134">
            <v>201.55816267997287</v>
          </cell>
        </row>
        <row r="135">
          <cell r="AE135">
            <v>8.08</v>
          </cell>
          <cell r="AJ135">
            <v>352.09273631193105</v>
          </cell>
        </row>
        <row r="136">
          <cell r="AE136">
            <v>8.08</v>
          </cell>
          <cell r="AJ136">
            <v>352.66251939150192</v>
          </cell>
        </row>
        <row r="137">
          <cell r="AE137">
            <v>8.08</v>
          </cell>
          <cell r="AJ137">
            <v>450.40914287635655</v>
          </cell>
        </row>
        <row r="138">
          <cell r="AE138">
            <v>8.08</v>
          </cell>
          <cell r="AJ138">
            <v>83.167706750902525</v>
          </cell>
        </row>
        <row r="139">
          <cell r="AE139">
            <v>8.08</v>
          </cell>
          <cell r="AJ139">
            <v>58.858129161882893</v>
          </cell>
        </row>
        <row r="140">
          <cell r="AE140">
            <v>8.08</v>
          </cell>
          <cell r="AJ140">
            <v>167.13987222133503</v>
          </cell>
        </row>
        <row r="141">
          <cell r="AE141">
            <v>8.08</v>
          </cell>
          <cell r="AJ141">
            <v>281.3676216631589</v>
          </cell>
        </row>
        <row r="142">
          <cell r="AE142">
            <v>8.08</v>
          </cell>
          <cell r="AJ142">
            <v>276.20530639280622</v>
          </cell>
        </row>
        <row r="143">
          <cell r="AE143">
            <v>8.08</v>
          </cell>
          <cell r="AJ143">
            <v>192.19980965106248</v>
          </cell>
        </row>
        <row r="144">
          <cell r="AE144">
            <v>8.08</v>
          </cell>
          <cell r="AJ144">
            <v>152.61407943522397</v>
          </cell>
        </row>
        <row r="145">
          <cell r="AE145">
            <v>8.08</v>
          </cell>
          <cell r="AJ145">
            <v>77.273362058945622</v>
          </cell>
        </row>
        <row r="146">
          <cell r="AE146">
            <v>8.08</v>
          </cell>
          <cell r="AJ146">
            <v>55.515202086049548</v>
          </cell>
        </row>
        <row r="147">
          <cell r="AE147">
            <v>8.08</v>
          </cell>
          <cell r="AJ147">
            <v>281.00815645307745</v>
          </cell>
        </row>
        <row r="148">
          <cell r="AE148">
            <v>8.08</v>
          </cell>
          <cell r="AJ148">
            <v>233.16424089482223</v>
          </cell>
        </row>
        <row r="149">
          <cell r="AE149">
            <v>8.08</v>
          </cell>
          <cell r="AJ149">
            <v>269.85571567955679</v>
          </cell>
        </row>
        <row r="150">
          <cell r="AE150">
            <v>8.08</v>
          </cell>
          <cell r="AJ150">
            <v>252.00910721115866</v>
          </cell>
        </row>
        <row r="151">
          <cell r="AE151">
            <v>8.08</v>
          </cell>
          <cell r="AJ151">
            <v>261.16860062668411</v>
          </cell>
        </row>
        <row r="152">
          <cell r="AE152">
            <v>8.08</v>
          </cell>
          <cell r="AJ152">
            <v>74.501282745250109</v>
          </cell>
        </row>
        <row r="153">
          <cell r="AE153">
            <v>8.08</v>
          </cell>
          <cell r="AJ153">
            <v>51.923916537180901</v>
          </cell>
        </row>
        <row r="154">
          <cell r="AE154">
            <v>8.08</v>
          </cell>
          <cell r="AJ154">
            <v>234.9435320810783</v>
          </cell>
        </row>
        <row r="155">
          <cell r="AE155">
            <v>8.08</v>
          </cell>
          <cell r="AJ155">
            <v>731.60876082206164</v>
          </cell>
        </row>
        <row r="156">
          <cell r="AE156">
            <v>8.08</v>
          </cell>
          <cell r="AJ156">
            <v>210.6770160485793</v>
          </cell>
        </row>
        <row r="157">
          <cell r="AE157">
            <v>8.08</v>
          </cell>
          <cell r="AJ157">
            <v>376.81116759619522</v>
          </cell>
        </row>
        <row r="158">
          <cell r="AE158">
            <v>8.08</v>
          </cell>
          <cell r="AJ158">
            <v>211.67539633891826</v>
          </cell>
        </row>
        <row r="159">
          <cell r="AE159">
            <v>8.08</v>
          </cell>
          <cell r="AJ159">
            <v>73.223906440167696</v>
          </cell>
        </row>
        <row r="160">
          <cell r="AE160">
            <v>8.08</v>
          </cell>
          <cell r="AJ160">
            <v>48.536739207920789</v>
          </cell>
        </row>
        <row r="161">
          <cell r="AE161">
            <v>8.08</v>
          </cell>
          <cell r="AJ161">
            <v>237.15663543836496</v>
          </cell>
        </row>
        <row r="162">
          <cell r="AE162">
            <v>8.08</v>
          </cell>
          <cell r="AJ162">
            <v>294.53172448740298</v>
          </cell>
        </row>
        <row r="163">
          <cell r="AE163">
            <v>8.08</v>
          </cell>
          <cell r="AJ163">
            <v>47.828301886792453</v>
          </cell>
        </row>
        <row r="164">
          <cell r="AE164">
            <v>8.08</v>
          </cell>
          <cell r="AJ164">
            <v>829.17257457698804</v>
          </cell>
        </row>
        <row r="165">
          <cell r="AE165">
            <v>8.08</v>
          </cell>
          <cell r="AJ165">
            <v>356.37076865706717</v>
          </cell>
        </row>
        <row r="166">
          <cell r="AE166">
            <v>8.08</v>
          </cell>
          <cell r="AJ166">
            <v>80.553657392441139</v>
          </cell>
        </row>
        <row r="167">
          <cell r="AE167">
            <v>8.08</v>
          </cell>
          <cell r="AJ167">
            <v>45.490913458755429</v>
          </cell>
        </row>
        <row r="168">
          <cell r="AE168">
            <v>8.08</v>
          </cell>
          <cell r="AJ168">
            <v>177.05000659320618</v>
          </cell>
        </row>
        <row r="169">
          <cell r="AE169">
            <v>8.08</v>
          </cell>
          <cell r="AJ169">
            <v>607.59905330005563</v>
          </cell>
        </row>
        <row r="170">
          <cell r="AE170">
            <v>8.08</v>
          </cell>
          <cell r="AJ170">
            <v>274.43431124242755</v>
          </cell>
        </row>
        <row r="171">
          <cell r="AE171">
            <v>8.08</v>
          </cell>
          <cell r="AJ171">
            <v>542.52264540476096</v>
          </cell>
        </row>
        <row r="172">
          <cell r="AE172">
            <v>8.08</v>
          </cell>
          <cell r="AJ172">
            <v>737.9283247641763</v>
          </cell>
        </row>
        <row r="173">
          <cell r="AE173">
            <v>8.08</v>
          </cell>
          <cell r="AJ173">
            <v>83.086043495543208</v>
          </cell>
        </row>
        <row r="174">
          <cell r="AE174">
            <v>8.08</v>
          </cell>
          <cell r="AJ174">
            <v>50.311494979079498</v>
          </cell>
        </row>
        <row r="175">
          <cell r="AE175">
            <v>8.08</v>
          </cell>
          <cell r="AJ175">
            <v>216.32800799430214</v>
          </cell>
        </row>
        <row r="176">
          <cell r="AE176">
            <v>8.08</v>
          </cell>
          <cell r="AJ176">
            <v>240.68958780624004</v>
          </cell>
        </row>
        <row r="177">
          <cell r="AE177">
            <v>8.08</v>
          </cell>
          <cell r="AJ177">
            <v>375.92697086763991</v>
          </cell>
        </row>
        <row r="178">
          <cell r="AE178">
            <v>8.08</v>
          </cell>
          <cell r="AJ178">
            <v>337.49256184940725</v>
          </cell>
        </row>
        <row r="179">
          <cell r="AE179">
            <v>8.08</v>
          </cell>
          <cell r="AJ179">
            <v>301.2284043144362</v>
          </cell>
        </row>
        <row r="180">
          <cell r="AE180">
            <v>8.08</v>
          </cell>
          <cell r="AJ180">
            <v>82.989179425949885</v>
          </cell>
        </row>
        <row r="181">
          <cell r="AE181">
            <v>8.08</v>
          </cell>
          <cell r="AJ181">
            <v>60.374615116279067</v>
          </cell>
        </row>
        <row r="182">
          <cell r="AE182">
            <v>8.08</v>
          </cell>
          <cell r="AJ182">
            <v>260.97049836533404</v>
          </cell>
        </row>
        <row r="183">
          <cell r="AE183">
            <v>8.08</v>
          </cell>
          <cell r="AJ183">
            <v>183.93587010072611</v>
          </cell>
        </row>
        <row r="184">
          <cell r="AE184">
            <v>8.08</v>
          </cell>
          <cell r="AJ184">
            <v>333.66514637329863</v>
          </cell>
        </row>
        <row r="185">
          <cell r="AE185">
            <v>8.08</v>
          </cell>
          <cell r="AJ185">
            <v>213.06061231949815</v>
          </cell>
        </row>
        <row r="186">
          <cell r="AE186">
            <v>8.08</v>
          </cell>
          <cell r="AJ186">
            <v>834.32740856610121</v>
          </cell>
        </row>
        <row r="187">
          <cell r="AE187">
            <v>8.08</v>
          </cell>
          <cell r="AJ187">
            <v>76.794451904812689</v>
          </cell>
        </row>
        <row r="188">
          <cell r="AE188">
            <v>8.08</v>
          </cell>
          <cell r="AJ188">
            <v>48.630138200934574</v>
          </cell>
        </row>
        <row r="189">
          <cell r="AE189">
            <v>8.08</v>
          </cell>
          <cell r="AJ189">
            <v>174.24524836826896</v>
          </cell>
        </row>
        <row r="190">
          <cell r="AE190">
            <v>8.08</v>
          </cell>
          <cell r="AJ190">
            <v>362.55969331348859</v>
          </cell>
        </row>
        <row r="191">
          <cell r="AE191">
            <v>8.08</v>
          </cell>
          <cell r="AJ191">
            <v>518.36787537727798</v>
          </cell>
        </row>
        <row r="192">
          <cell r="AE192">
            <v>8.08</v>
          </cell>
          <cell r="AJ192">
            <v>228.69329620864968</v>
          </cell>
        </row>
        <row r="193">
          <cell r="AE193">
            <v>8.08</v>
          </cell>
          <cell r="AJ193">
            <v>244.89054407288324</v>
          </cell>
        </row>
        <row r="194">
          <cell r="AE194">
            <v>8.08</v>
          </cell>
          <cell r="AJ194">
            <v>77.540435050102388</v>
          </cell>
        </row>
        <row r="195">
          <cell r="AE195">
            <v>8.08</v>
          </cell>
          <cell r="AJ195">
            <v>46.039342412451361</v>
          </cell>
        </row>
        <row r="196">
          <cell r="AE196">
            <v>8.08</v>
          </cell>
          <cell r="AJ196">
            <v>189.78445828584449</v>
          </cell>
        </row>
        <row r="197">
          <cell r="AE197">
            <v>8.08</v>
          </cell>
          <cell r="AJ197">
            <v>279.23854449142948</v>
          </cell>
        </row>
        <row r="198">
          <cell r="AE198">
            <v>8.08</v>
          </cell>
          <cell r="AJ198">
            <v>221.00620171653753</v>
          </cell>
        </row>
        <row r="199">
          <cell r="AE199">
            <v>8.08</v>
          </cell>
          <cell r="AJ199">
            <v>194.23958114136516</v>
          </cell>
        </row>
        <row r="200">
          <cell r="AE200">
            <v>8.08</v>
          </cell>
          <cell r="AJ200">
            <v>276.48336831327111</v>
          </cell>
        </row>
        <row r="201">
          <cell r="AE201">
            <v>8.08</v>
          </cell>
          <cell r="AJ201">
            <v>80.252768655387356</v>
          </cell>
        </row>
        <row r="202">
          <cell r="AE202">
            <v>8.08</v>
          </cell>
          <cell r="AJ202">
            <v>57.11093846153846</v>
          </cell>
        </row>
        <row r="203">
          <cell r="AE203">
            <v>8.08</v>
          </cell>
          <cell r="AJ203">
            <v>285.15708641438346</v>
          </cell>
        </row>
        <row r="204">
          <cell r="AE204">
            <v>8.08</v>
          </cell>
          <cell r="AJ204">
            <v>312.61999609635996</v>
          </cell>
        </row>
        <row r="205">
          <cell r="AE205">
            <v>8.08</v>
          </cell>
          <cell r="AJ205">
            <v>469.33195438795138</v>
          </cell>
        </row>
        <row r="206">
          <cell r="AE206">
            <v>8.08</v>
          </cell>
          <cell r="AJ206">
            <v>366.43550899662847</v>
          </cell>
        </row>
        <row r="207">
          <cell r="AE207">
            <v>8.08</v>
          </cell>
          <cell r="AJ207">
            <v>302.2291803159174</v>
          </cell>
        </row>
        <row r="208">
          <cell r="AE208">
            <v>8.08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Hoja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  <sheetName val="priv_estandar8"/>
      <sheetName val="priv_preferenciales8"/>
      <sheetName val="ent_cme8"/>
      <sheetName val="ent_vme8"/>
      <sheetName val="compra_ent8"/>
      <sheetName val="venta_ent8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  <row r="171">
          <cell r="X171">
            <v>8.0449979024477756</v>
          </cell>
          <cell r="AC171">
            <v>6876.6379166666666</v>
          </cell>
        </row>
        <row r="172">
          <cell r="X172">
            <v>8.079788211489328</v>
          </cell>
          <cell r="AC172">
            <v>115.46681818181818</v>
          </cell>
        </row>
        <row r="173">
          <cell r="X173">
            <v>8.079788211489328</v>
          </cell>
          <cell r="AC173">
            <v>115.46681818181818</v>
          </cell>
        </row>
        <row r="174">
          <cell r="X174">
            <v>8.0507276374576477</v>
          </cell>
          <cell r="AC174">
            <v>3132.6151111111112</v>
          </cell>
        </row>
        <row r="175">
          <cell r="X175">
            <v>8.0300982856871439</v>
          </cell>
          <cell r="AC175">
            <v>12973.785477031803</v>
          </cell>
        </row>
        <row r="176">
          <cell r="X176">
            <v>8.0458990994404065</v>
          </cell>
          <cell r="AC176">
            <v>2366.6966216216215</v>
          </cell>
        </row>
        <row r="177">
          <cell r="X177">
            <v>8.0522969877092621</v>
          </cell>
          <cell r="AC177">
            <v>4842.3470646766173</v>
          </cell>
        </row>
        <row r="178">
          <cell r="X178">
            <v>8.0513647973639078</v>
          </cell>
          <cell r="AC178">
            <v>8671.1148333333331</v>
          </cell>
        </row>
        <row r="179">
          <cell r="X179">
            <v>8.0800643625841477</v>
          </cell>
          <cell r="AC179">
            <v>91.738787878787889</v>
          </cell>
        </row>
        <row r="180">
          <cell r="X180">
            <v>8.0800643625841477</v>
          </cell>
          <cell r="AC180">
            <v>91.738787878787889</v>
          </cell>
        </row>
        <row r="181">
          <cell r="X181">
            <v>8.0334268931786355</v>
          </cell>
          <cell r="AC181">
            <v>7711.4123208191131</v>
          </cell>
        </row>
        <row r="182">
          <cell r="X182">
            <v>8.0510800488284762</v>
          </cell>
          <cell r="AC182">
            <v>5172.695956284153</v>
          </cell>
        </row>
        <row r="183">
          <cell r="X183">
            <v>8.058188848714547</v>
          </cell>
          <cell r="AC183">
            <v>4323.44958974359</v>
          </cell>
        </row>
        <row r="184">
          <cell r="X184">
            <v>8.0377628187442145</v>
          </cell>
          <cell r="AC184">
            <v>7119.4880952380954</v>
          </cell>
        </row>
        <row r="185">
          <cell r="X185">
            <v>8.0433320942649686</v>
          </cell>
          <cell r="AC185">
            <v>16689.33861111111</v>
          </cell>
        </row>
        <row r="186">
          <cell r="X186">
            <v>8.0735070967429934</v>
          </cell>
          <cell r="AC186">
            <v>165.428</v>
          </cell>
        </row>
        <row r="187">
          <cell r="X187">
            <v>8.0735070967429934</v>
          </cell>
          <cell r="AC187">
            <v>165.428</v>
          </cell>
        </row>
        <row r="188">
          <cell r="X188">
            <v>8.0306622809102173</v>
          </cell>
          <cell r="AC188">
            <v>111928.93077922078</v>
          </cell>
        </row>
        <row r="189">
          <cell r="X189">
            <v>8.0274344740893238</v>
          </cell>
          <cell r="AC189">
            <v>17516.570386740332</v>
          </cell>
        </row>
        <row r="190">
          <cell r="X190">
            <v>8.0504653760038227</v>
          </cell>
          <cell r="AC190">
            <v>10257.099041095889</v>
          </cell>
        </row>
        <row r="191">
          <cell r="X191">
            <v>8.0588477699327523</v>
          </cell>
          <cell r="AC191">
            <v>4447.1150746268659</v>
          </cell>
        </row>
        <row r="192">
          <cell r="X192">
            <v>8.0335217431464407</v>
          </cell>
          <cell r="AC192">
            <v>16915.720103092783</v>
          </cell>
        </row>
        <row r="193">
          <cell r="X193">
            <v>8.0779095147227995</v>
          </cell>
          <cell r="AC193">
            <v>94.101304347826087</v>
          </cell>
        </row>
        <row r="194">
          <cell r="X194">
            <v>8.0779095147227995</v>
          </cell>
          <cell r="AC194">
            <v>94.101304347826087</v>
          </cell>
        </row>
        <row r="195">
          <cell r="X195">
            <v>8.046403825109044</v>
          </cell>
          <cell r="AC195">
            <v>4701.1742276422765</v>
          </cell>
        </row>
        <row r="196">
          <cell r="X196">
            <v>8.044532260484111</v>
          </cell>
          <cell r="AC196">
            <v>3992.3487564766842</v>
          </cell>
        </row>
        <row r="197">
          <cell r="X197">
            <v>8.005908686647178</v>
          </cell>
          <cell r="AC197">
            <v>17075.432582417583</v>
          </cell>
        </row>
        <row r="198">
          <cell r="X198">
            <v>8.0262220499182764</v>
          </cell>
          <cell r="AC198">
            <v>24153.313475935829</v>
          </cell>
        </row>
        <row r="199">
          <cell r="X199">
            <v>8.0124511883999645</v>
          </cell>
          <cell r="AC199">
            <v>39812.022513966484</v>
          </cell>
        </row>
        <row r="200">
          <cell r="X200">
            <v>8.0787177674149095</v>
          </cell>
          <cell r="AC200">
            <v>138.05904761904762</v>
          </cell>
        </row>
        <row r="201">
          <cell r="X201">
            <v>8.0787177674149095</v>
          </cell>
          <cell r="AC201">
            <v>138.05904761904762</v>
          </cell>
        </row>
        <row r="202">
          <cell r="X202">
            <v>8.0543654959109166</v>
          </cell>
          <cell r="AC202">
            <v>1724.7752991452992</v>
          </cell>
        </row>
        <row r="203">
          <cell r="X203">
            <v>8.0291448704344308</v>
          </cell>
          <cell r="AC203">
            <v>10075.484565217392</v>
          </cell>
        </row>
        <row r="204">
          <cell r="X204">
            <v>8.0329204235658302</v>
          </cell>
          <cell r="AC204">
            <v>7137.3040930232555</v>
          </cell>
        </row>
        <row r="205">
          <cell r="X205">
            <v>8.0392716207696839</v>
          </cell>
          <cell r="AC205">
            <v>3077.7973943661968</v>
          </cell>
        </row>
        <row r="206">
          <cell r="X206">
            <v>8.0329639307936187</v>
          </cell>
          <cell r="AC206">
            <v>13416.019396551725</v>
          </cell>
        </row>
        <row r="207">
          <cell r="X207">
            <v>8.0799248848348739</v>
          </cell>
          <cell r="AC207">
            <v>90.902083333333337</v>
          </cell>
        </row>
        <row r="208">
          <cell r="X208">
            <v>8.0799248848348739</v>
          </cell>
          <cell r="AC208">
            <v>90.902083333333337</v>
          </cell>
        </row>
        <row r="209">
          <cell r="X209">
            <v>8.0492332921496459</v>
          </cell>
          <cell r="AC209">
            <v>3637.2745277372264</v>
          </cell>
        </row>
        <row r="210">
          <cell r="X210">
            <v>8.058885899031031</v>
          </cell>
          <cell r="AC210">
            <v>2966.1665748031496</v>
          </cell>
        </row>
        <row r="211">
          <cell r="X211">
            <v>8.0393103471472269</v>
          </cell>
          <cell r="AC211">
            <v>10250.18748815166</v>
          </cell>
        </row>
        <row r="212">
          <cell r="X212">
            <v>8.0461619698083027</v>
          </cell>
          <cell r="AC212">
            <v>13139.251726190476</v>
          </cell>
        </row>
        <row r="213">
          <cell r="X213">
            <v>8.0450485916915113</v>
          </cell>
          <cell r="AC213">
            <v>8107.7856989247302</v>
          </cell>
        </row>
        <row r="214">
          <cell r="X214">
            <v>8.0776596812019505</v>
          </cell>
          <cell r="AC214">
            <v>151.88</v>
          </cell>
        </row>
        <row r="215">
          <cell r="X215">
            <v>8.0776596812019505</v>
          </cell>
          <cell r="AC215">
            <v>151.88</v>
          </cell>
        </row>
        <row r="216">
          <cell r="X216">
            <v>8.0776596812019505</v>
          </cell>
          <cell r="AC216">
            <v>151.88</v>
          </cell>
        </row>
        <row r="217">
          <cell r="X217">
            <v>8.0471669534322654</v>
          </cell>
          <cell r="AC217">
            <v>7801.5273870967749</v>
          </cell>
        </row>
        <row r="218">
          <cell r="X218">
            <v>8.0448158314263338</v>
          </cell>
          <cell r="AC218">
            <v>7935.8131963470323</v>
          </cell>
        </row>
        <row r="219">
          <cell r="X219">
            <v>8.0397734317101435</v>
          </cell>
          <cell r="AC219">
            <v>11446.376125654449</v>
          </cell>
        </row>
        <row r="220">
          <cell r="X220">
            <v>8.0474957564439649</v>
          </cell>
          <cell r="AC220">
            <v>4801.8059270516715</v>
          </cell>
        </row>
        <row r="221">
          <cell r="X221">
            <v>8.0297385423049139</v>
          </cell>
          <cell r="AC221">
            <v>11283.101002865329</v>
          </cell>
        </row>
        <row r="222">
          <cell r="X222">
            <v>8.0476721039419434</v>
          </cell>
          <cell r="AC222">
            <v>3077.3096153846154</v>
          </cell>
        </row>
        <row r="223">
          <cell r="X223">
            <v>8.026393800678326</v>
          </cell>
          <cell r="AC223">
            <v>20155.837359307359</v>
          </cell>
        </row>
        <row r="224">
          <cell r="X224">
            <v>8.08</v>
          </cell>
          <cell r="AC224">
            <v>144.4108108108108</v>
          </cell>
        </row>
        <row r="225">
          <cell r="X225">
            <v>8.08</v>
          </cell>
          <cell r="AC225">
            <v>144.4108108108108</v>
          </cell>
        </row>
        <row r="226">
          <cell r="X226">
            <v>8.0520384817515342</v>
          </cell>
          <cell r="AC226">
            <v>2680.4377042801557</v>
          </cell>
        </row>
        <row r="227">
          <cell r="X227">
            <v>8.0298655522633382</v>
          </cell>
          <cell r="AC227">
            <v>17452.612210526317</v>
          </cell>
        </row>
        <row r="228">
          <cell r="X228">
            <v>8.0377348160598761</v>
          </cell>
          <cell r="AC228">
            <v>7920.8939893004117</v>
          </cell>
        </row>
        <row r="229">
          <cell r="X229">
            <v>8.0537470178234027</v>
          </cell>
          <cell r="AC229">
            <v>5545.9379888268159</v>
          </cell>
        </row>
        <row r="230">
          <cell r="X230">
            <v>8.0564628598275387</v>
          </cell>
          <cell r="AC230">
            <v>2493.908531553398</v>
          </cell>
        </row>
        <row r="231">
          <cell r="X231">
            <v>8.0797452713374689</v>
          </cell>
          <cell r="AC231">
            <v>117.22515151515151</v>
          </cell>
        </row>
        <row r="232">
          <cell r="X232">
            <v>8.0797452713374689</v>
          </cell>
          <cell r="AC232">
            <v>117.22515151515151</v>
          </cell>
        </row>
        <row r="233">
          <cell r="X233">
            <v>8.0559672776073086</v>
          </cell>
          <cell r="AC233">
            <v>2732.4157480314962</v>
          </cell>
        </row>
        <row r="234">
          <cell r="X234">
            <v>8.0499378687220631</v>
          </cell>
          <cell r="AC234">
            <v>4507.4455023923447</v>
          </cell>
        </row>
        <row r="235">
          <cell r="X235">
            <v>8.0397611479268996</v>
          </cell>
          <cell r="AC235">
            <v>8583.6052803738312</v>
          </cell>
        </row>
        <row r="236">
          <cell r="X236">
            <v>8.0329492467575818</v>
          </cell>
          <cell r="AC236">
            <v>6146.4491203703701</v>
          </cell>
        </row>
        <row r="237">
          <cell r="X237">
            <v>8.0410903854260916</v>
          </cell>
          <cell r="AC237">
            <v>36957.012479999998</v>
          </cell>
        </row>
        <row r="238">
          <cell r="X238">
            <v>8.0799967333914058</v>
          </cell>
          <cell r="AC238">
            <v>112.502</v>
          </cell>
        </row>
        <row r="239">
          <cell r="X239">
            <v>8.0799967333914058</v>
          </cell>
          <cell r="AC239">
            <v>112.502</v>
          </cell>
        </row>
        <row r="240">
          <cell r="X240">
            <v>8.0444514059388545</v>
          </cell>
          <cell r="AC240">
            <v>6390.7326446280995</v>
          </cell>
        </row>
        <row r="241">
          <cell r="X241">
            <v>8.0212381179516168</v>
          </cell>
          <cell r="AC241">
            <v>21966.48883116883</v>
          </cell>
        </row>
        <row r="242">
          <cell r="X242">
            <v>8.0289317043653181</v>
          </cell>
          <cell r="AC242">
            <v>10747.011058823529</v>
          </cell>
        </row>
        <row r="243">
          <cell r="X243">
            <v>8.0417072143430683</v>
          </cell>
          <cell r="AC243">
            <v>7649.3128819444437</v>
          </cell>
        </row>
        <row r="244">
          <cell r="X244">
            <v>8.0588631539394164</v>
          </cell>
          <cell r="AC244">
            <v>4127.8434705882355</v>
          </cell>
        </row>
        <row r="245">
          <cell r="X245">
            <v>8.079523326394904</v>
          </cell>
          <cell r="AC245">
            <v>124.4904347826087</v>
          </cell>
        </row>
        <row r="246">
          <cell r="X246">
            <v>8.079523326394904</v>
          </cell>
          <cell r="AC246">
            <v>124.4904347826087</v>
          </cell>
        </row>
        <row r="247">
          <cell r="X247">
            <v>8.0446831984374345</v>
          </cell>
          <cell r="AC247">
            <v>10440.259821428572</v>
          </cell>
        </row>
        <row r="248">
          <cell r="X248">
            <v>8.0469654051187636</v>
          </cell>
          <cell r="AC248">
            <v>7419.2488834951455</v>
          </cell>
        </row>
        <row r="249">
          <cell r="X249">
            <v>8.0400070714844762</v>
          </cell>
          <cell r="AC249">
            <v>14013.817534246577</v>
          </cell>
        </row>
        <row r="250">
          <cell r="X250">
            <v>8.0257388344896423</v>
          </cell>
          <cell r="AC250">
            <v>15176.865906976744</v>
          </cell>
        </row>
        <row r="251">
          <cell r="X251">
            <v>8.0525553143507675</v>
          </cell>
          <cell r="AC251">
            <v>3733.1964285714284</v>
          </cell>
        </row>
        <row r="252">
          <cell r="X252">
            <v>8.0798070359966836</v>
          </cell>
          <cell r="AC252">
            <v>118.84264705882353</v>
          </cell>
        </row>
        <row r="253">
          <cell r="X253">
            <v>8.0798070359966836</v>
          </cell>
          <cell r="AC253">
            <v>118.84264705882353</v>
          </cell>
        </row>
        <row r="254">
          <cell r="X254">
            <v>8.0140548958699043</v>
          </cell>
          <cell r="AC254">
            <v>11767.914014084507</v>
          </cell>
        </row>
        <row r="255">
          <cell r="X255">
            <v>8.0429957622013895</v>
          </cell>
          <cell r="AC255">
            <v>2748.3057213930347</v>
          </cell>
        </row>
        <row r="256">
          <cell r="X256">
            <v>8.0215959819140732</v>
          </cell>
          <cell r="AC256">
            <v>10020.622288557215</v>
          </cell>
        </row>
        <row r="257">
          <cell r="X257">
            <v>8.0445378194353232</v>
          </cell>
          <cell r="AC257">
            <v>5808.6853216374266</v>
          </cell>
        </row>
        <row r="258">
          <cell r="X258">
            <v>8.0208223893783508</v>
          </cell>
          <cell r="AC258">
            <v>4824.5020638540473</v>
          </cell>
        </row>
        <row r="259">
          <cell r="X259">
            <v>8.0600990046321783</v>
          </cell>
          <cell r="AC259">
            <v>161.6086</v>
          </cell>
        </row>
        <row r="260">
          <cell r="X260">
            <v>8.0600990046321783</v>
          </cell>
          <cell r="AC260">
            <v>161.6086</v>
          </cell>
        </row>
        <row r="261">
          <cell r="X261">
            <v>8.014276242846881</v>
          </cell>
          <cell r="AC261">
            <v>4083.4179518072287</v>
          </cell>
        </row>
        <row r="262">
          <cell r="X262">
            <v>8.0155814323998857</v>
          </cell>
          <cell r="AC262">
            <v>3855.1742222222219</v>
          </cell>
        </row>
        <row r="263">
          <cell r="X263">
            <v>8.0460428433775242</v>
          </cell>
          <cell r="AC263">
            <v>4347.2646757679186</v>
          </cell>
        </row>
        <row r="264">
          <cell r="X264">
            <v>8.0168002405652814</v>
          </cell>
          <cell r="AC264">
            <v>4345.0948497854079</v>
          </cell>
        </row>
        <row r="265">
          <cell r="X265">
            <v>8.0178915845941763</v>
          </cell>
          <cell r="AC265">
            <v>12636.326605504588</v>
          </cell>
        </row>
        <row r="266">
          <cell r="X266">
            <v>8.0699738959178813</v>
          </cell>
          <cell r="AC266">
            <v>135.12903225806451</v>
          </cell>
        </row>
        <row r="267">
          <cell r="X267">
            <v>8.0699738959178813</v>
          </cell>
          <cell r="AC267">
            <v>135.12903225806451</v>
          </cell>
        </row>
        <row r="268">
          <cell r="X268">
            <v>8.0392419223137104</v>
          </cell>
          <cell r="AC268">
            <v>2572.0324710424711</v>
          </cell>
        </row>
        <row r="269">
          <cell r="X269">
            <v>8.0298772477156337</v>
          </cell>
          <cell r="AC269">
            <v>5693.2880373831767</v>
          </cell>
        </row>
        <row r="270">
          <cell r="X270">
            <v>8.0141532533880504</v>
          </cell>
          <cell r="AC270">
            <v>19626.646424242426</v>
          </cell>
        </row>
        <row r="271">
          <cell r="X271">
            <v>8.0250334480398813</v>
          </cell>
          <cell r="AC271">
            <v>4575.949606741573</v>
          </cell>
        </row>
        <row r="272">
          <cell r="X272">
            <v>8.0214817438717514</v>
          </cell>
          <cell r="AC272">
            <v>8931.365945945945</v>
          </cell>
        </row>
        <row r="273">
          <cell r="X273">
            <v>8.0615929203539842</v>
          </cell>
          <cell r="AC273">
            <v>0.28249999999999997</v>
          </cell>
        </row>
        <row r="274">
          <cell r="X274">
            <v>8.0615929203539842</v>
          </cell>
          <cell r="AC274">
            <v>0.28249999999999997</v>
          </cell>
        </row>
        <row r="275">
          <cell r="X275">
            <v>8.0615929203539842</v>
          </cell>
          <cell r="AC275">
            <v>0.28249999999999997</v>
          </cell>
        </row>
        <row r="276">
          <cell r="X276">
            <v>8.0615929203539842</v>
          </cell>
          <cell r="AC276">
            <v>0.28249999999999997</v>
          </cell>
        </row>
        <row r="277">
          <cell r="X277">
            <v>8.0413526334513215</v>
          </cell>
          <cell r="AC277">
            <v>3809.3007042253525</v>
          </cell>
        </row>
        <row r="278">
          <cell r="X278">
            <v>8.0305065448581825</v>
          </cell>
          <cell r="AC278">
            <v>6730.5314485981307</v>
          </cell>
        </row>
        <row r="279">
          <cell r="X279">
            <v>8.021646302343278</v>
          </cell>
          <cell r="AC279">
            <v>6366.614975369459</v>
          </cell>
        </row>
        <row r="280">
          <cell r="X280">
            <v>8.0453469409762093</v>
          </cell>
          <cell r="AC280">
            <v>209.40161290322581</v>
          </cell>
        </row>
        <row r="281">
          <cell r="X281">
            <v>8.0453469409762093</v>
          </cell>
          <cell r="AC281">
            <v>209.40161290322581</v>
          </cell>
        </row>
        <row r="282">
          <cell r="X282">
            <v>8.0389698426558347</v>
          </cell>
          <cell r="AC282">
            <v>1584.3517252396166</v>
          </cell>
        </row>
        <row r="283">
          <cell r="X283">
            <v>8.0367579457131537</v>
          </cell>
          <cell r="AC283">
            <v>3065.9308530805688</v>
          </cell>
        </row>
        <row r="284">
          <cell r="X284">
            <v>8.0343297670528617</v>
          </cell>
          <cell r="AC284">
            <v>5020.6275510204077</v>
          </cell>
        </row>
        <row r="285">
          <cell r="X285">
            <v>8.0025556474593085</v>
          </cell>
          <cell r="AC285">
            <v>25453.216208791207</v>
          </cell>
        </row>
        <row r="286">
          <cell r="X286">
            <v>8.0277723042543663</v>
          </cell>
          <cell r="AC286">
            <v>8257.9581497797353</v>
          </cell>
        </row>
        <row r="287">
          <cell r="X287">
            <v>8.0699013512393272</v>
          </cell>
          <cell r="AC287">
            <v>86.53891304347826</v>
          </cell>
        </row>
        <row r="288">
          <cell r="X288">
            <v>8.0699013512393272</v>
          </cell>
          <cell r="AC288">
            <v>86.53891304347826</v>
          </cell>
        </row>
        <row r="289">
          <cell r="X289">
            <v>8.0339219321058355</v>
          </cell>
          <cell r="AC289">
            <v>2907.1831034482761</v>
          </cell>
        </row>
        <row r="290">
          <cell r="X290">
            <v>7.9879874120459942</v>
          </cell>
          <cell r="AC290">
            <v>21832.81443298969</v>
          </cell>
        </row>
        <row r="291">
          <cell r="X291">
            <v>8.0017992870659143</v>
          </cell>
          <cell r="AC291">
            <v>7512.864680851063</v>
          </cell>
        </row>
        <row r="292">
          <cell r="X292">
            <v>8.0177306567827902</v>
          </cell>
          <cell r="AC292">
            <v>4352.4908415841583</v>
          </cell>
        </row>
        <row r="293">
          <cell r="X293">
            <v>7.9826668522815254</v>
          </cell>
          <cell r="AC293">
            <v>11846.099308510638</v>
          </cell>
        </row>
        <row r="294">
          <cell r="X294">
            <v>8.0699348508188447</v>
          </cell>
          <cell r="AC294">
            <v>90.88322580645162</v>
          </cell>
        </row>
        <row r="295">
          <cell r="X295">
            <v>8.0699348508188447</v>
          </cell>
          <cell r="AC295">
            <v>90.88322580645162</v>
          </cell>
        </row>
        <row r="296">
          <cell r="X296">
            <v>8.0174369066973892</v>
          </cell>
          <cell r="AC296">
            <v>2538.0037358490567</v>
          </cell>
        </row>
        <row r="297">
          <cell r="X297">
            <v>8.0296469575582137</v>
          </cell>
          <cell r="AC297">
            <v>5652.5218750000004</v>
          </cell>
        </row>
        <row r="298">
          <cell r="X298">
            <v>7.9994121803320049</v>
          </cell>
          <cell r="AC298">
            <v>22502.961458333335</v>
          </cell>
        </row>
        <row r="299">
          <cell r="X299">
            <v>8.0217117447307871</v>
          </cell>
          <cell r="AC299">
            <v>10091.786339869281</v>
          </cell>
        </row>
        <row r="300">
          <cell r="X300">
            <v>8.0335170753566025</v>
          </cell>
          <cell r="AC300">
            <v>13489.233749999999</v>
          </cell>
        </row>
        <row r="301">
          <cell r="X301">
            <v>8.0649999999999995</v>
          </cell>
          <cell r="AC301">
            <v>1.61</v>
          </cell>
        </row>
        <row r="302">
          <cell r="X302">
            <v>8.0649999999999995</v>
          </cell>
          <cell r="AC302">
            <v>1.61</v>
          </cell>
        </row>
        <row r="303">
          <cell r="X303">
            <v>8.0281445509050222</v>
          </cell>
          <cell r="AC303">
            <v>5594.7466489361705</v>
          </cell>
        </row>
        <row r="304">
          <cell r="X304">
            <v>8.0296368950595145</v>
          </cell>
          <cell r="AC304">
            <v>7946.8974545454548</v>
          </cell>
        </row>
        <row r="305">
          <cell r="X305">
            <v>8.0168652644662899</v>
          </cell>
          <cell r="AC305">
            <v>10380.271744186046</v>
          </cell>
        </row>
        <row r="306">
          <cell r="X306">
            <v>8.0329425746766212</v>
          </cell>
          <cell r="AC306">
            <v>11768.68027027027</v>
          </cell>
        </row>
        <row r="307">
          <cell r="X307">
            <v>8.0356880164190994</v>
          </cell>
          <cell r="AC307">
            <v>5185.3323115577887</v>
          </cell>
        </row>
        <row r="308">
          <cell r="X308">
            <v>8.0425726560525668</v>
          </cell>
          <cell r="AC308">
            <v>19.785</v>
          </cell>
        </row>
        <row r="309">
          <cell r="X309">
            <v>8.0425726560525668</v>
          </cell>
          <cell r="AC309">
            <v>19.785</v>
          </cell>
        </row>
        <row r="310">
          <cell r="X310">
            <v>8.0118791090428125</v>
          </cell>
          <cell r="AC310">
            <v>7979.7905084745762</v>
          </cell>
        </row>
        <row r="311">
          <cell r="X311">
            <v>8.0309244635973194</v>
          </cell>
          <cell r="AC311">
            <v>3920.1084821428572</v>
          </cell>
        </row>
        <row r="312">
          <cell r="X312">
            <v>8.0367255016211416</v>
          </cell>
          <cell r="AC312">
            <v>4518.7996932515334</v>
          </cell>
        </row>
        <row r="313">
          <cell r="X313">
            <v>8.0206267025003797</v>
          </cell>
          <cell r="AC313">
            <v>6742.6976821192047</v>
          </cell>
        </row>
        <row r="314">
          <cell r="X314">
            <v>8.0054871308676194</v>
          </cell>
          <cell r="AC314">
            <v>6121.9196453900713</v>
          </cell>
        </row>
        <row r="315">
          <cell r="X315">
            <v>8.0699633273855049</v>
          </cell>
          <cell r="AC315">
            <v>113.16346153846153</v>
          </cell>
        </row>
        <row r="316">
          <cell r="X316">
            <v>8.0699633273855049</v>
          </cell>
          <cell r="AC316">
            <v>113.16346153846153</v>
          </cell>
        </row>
        <row r="317">
          <cell r="X317">
            <v>8.0037053019907987</v>
          </cell>
          <cell r="AC317">
            <v>16275.841712328767</v>
          </cell>
        </row>
        <row r="318">
          <cell r="X318">
            <v>7.993691102225073</v>
          </cell>
          <cell r="AC318">
            <v>12280.569645390071</v>
          </cell>
        </row>
        <row r="319">
          <cell r="X319">
            <v>7.9995770971776672</v>
          </cell>
          <cell r="AC319">
            <v>7131.9693212669681</v>
          </cell>
        </row>
        <row r="320">
          <cell r="X320">
            <v>8.0345085361307227</v>
          </cell>
          <cell r="AC320">
            <v>1887.665804597701</v>
          </cell>
        </row>
        <row r="321">
          <cell r="X321">
            <v>8.0345085361307227</v>
          </cell>
          <cell r="AC321">
            <v>1887.665804597701</v>
          </cell>
        </row>
        <row r="322">
          <cell r="X322">
            <v>8.0699825946416368</v>
          </cell>
          <cell r="AC322">
            <v>112.95127659574469</v>
          </cell>
        </row>
        <row r="323">
          <cell r="X323">
            <v>8.0699825946416368</v>
          </cell>
          <cell r="AC323">
            <v>112.95127659574469</v>
          </cell>
        </row>
        <row r="324">
          <cell r="X324">
            <v>8.0346224615379285</v>
          </cell>
          <cell r="AC324">
            <v>2652.3499074074048</v>
          </cell>
        </row>
        <row r="325">
          <cell r="X325">
            <v>8.0193568328684677</v>
          </cell>
          <cell r="AC325">
            <v>4345.3990285714281</v>
          </cell>
        </row>
        <row r="326">
          <cell r="X326">
            <v>8.0096948138047459</v>
          </cell>
          <cell r="AC326">
            <v>6606.4722758620692</v>
          </cell>
        </row>
        <row r="327">
          <cell r="X327">
            <v>8.0263476839329293</v>
          </cell>
          <cell r="AC327">
            <v>2970.2340909090908</v>
          </cell>
        </row>
        <row r="328">
          <cell r="X328">
            <v>8.0005302804129794</v>
          </cell>
          <cell r="AC328">
            <v>8832.3842068965514</v>
          </cell>
        </row>
        <row r="329">
          <cell r="X329">
            <v>8.0690814576057388</v>
          </cell>
          <cell r="AC329">
            <v>54.164166666666667</v>
          </cell>
        </row>
        <row r="330">
          <cell r="X330">
            <v>8.0690814576057388</v>
          </cell>
          <cell r="AC330">
            <v>54.164166666666667</v>
          </cell>
        </row>
        <row r="331">
          <cell r="X331">
            <v>8.0120244938881484</v>
          </cell>
          <cell r="AC331">
            <v>7560.2794520547941</v>
          </cell>
        </row>
        <row r="332">
          <cell r="X332">
            <v>8.0055303505903286</v>
          </cell>
          <cell r="AC332">
            <v>8114.2735433070866</v>
          </cell>
        </row>
        <row r="333">
          <cell r="X333">
            <v>8.0139954838937477</v>
          </cell>
          <cell r="AC333">
            <v>6453.6018181818181</v>
          </cell>
        </row>
        <row r="334">
          <cell r="X334">
            <v>8.0177109090114129</v>
          </cell>
          <cell r="AC334">
            <v>1420.5635211267606</v>
          </cell>
        </row>
        <row r="335">
          <cell r="X335">
            <v>8.014387485039757</v>
          </cell>
          <cell r="AC335">
            <v>12819.007914691943</v>
          </cell>
        </row>
        <row r="336">
          <cell r="X336">
            <v>8.0598437694296603</v>
          </cell>
          <cell r="AC336">
            <v>63.030540540540542</v>
          </cell>
        </row>
        <row r="337">
          <cell r="X337">
            <v>8.0598437694296603</v>
          </cell>
          <cell r="AC337">
            <v>63.030540540540542</v>
          </cell>
        </row>
        <row r="338">
          <cell r="X338">
            <v>8.0598437694296603</v>
          </cell>
          <cell r="AC338">
            <v>63.030540540540542</v>
          </cell>
        </row>
        <row r="339">
          <cell r="X339">
            <v>8.020814452122794</v>
          </cell>
          <cell r="AC339">
            <v>5086.5153200000004</v>
          </cell>
        </row>
        <row r="340">
          <cell r="X340">
            <v>7.9801101996662247</v>
          </cell>
          <cell r="AC340">
            <v>26349.696666666667</v>
          </cell>
        </row>
        <row r="341">
          <cell r="X341">
            <v>7.9736241711653211</v>
          </cell>
          <cell r="AC341">
            <v>18927.577088607595</v>
          </cell>
        </row>
        <row r="342">
          <cell r="X342">
            <v>8.0021582551832093</v>
          </cell>
          <cell r="AC342">
            <v>4509.6661274509806</v>
          </cell>
        </row>
        <row r="343">
          <cell r="X343">
            <v>8.0588986888526168</v>
          </cell>
          <cell r="AC343">
            <v>75.963999999999999</v>
          </cell>
        </row>
        <row r="344">
          <cell r="X344">
            <v>8.0588986888526168</v>
          </cell>
          <cell r="AC344">
            <v>75.963999999999999</v>
          </cell>
        </row>
        <row r="345">
          <cell r="X345">
            <v>8.0148408600049326</v>
          </cell>
          <cell r="AC345">
            <v>4360.032382978723</v>
          </cell>
        </row>
        <row r="346">
          <cell r="X346">
            <v>7.9960287058213009</v>
          </cell>
          <cell r="AC346">
            <v>4365.7358757062148</v>
          </cell>
        </row>
        <row r="347">
          <cell r="X347">
            <v>8.001458533516967</v>
          </cell>
          <cell r="AC347">
            <v>4544.7554326923073</v>
          </cell>
        </row>
        <row r="348">
          <cell r="X348">
            <v>8.0155384374167493</v>
          </cell>
          <cell r="AC348">
            <v>3333.7873214285714</v>
          </cell>
        </row>
        <row r="349">
          <cell r="X349">
            <v>7.9633787317425551</v>
          </cell>
          <cell r="AC349">
            <v>58788.418731707316</v>
          </cell>
        </row>
        <row r="350">
          <cell r="X350">
            <v>8.06</v>
          </cell>
          <cell r="AC350">
            <v>110.50411764705882</v>
          </cell>
        </row>
        <row r="351">
          <cell r="X351">
            <v>8.06</v>
          </cell>
          <cell r="AC351">
            <v>110.50411764705882</v>
          </cell>
        </row>
        <row r="352">
          <cell r="X352">
            <v>8.0190841796295551</v>
          </cell>
          <cell r="AC352">
            <v>1952.0109463722397</v>
          </cell>
        </row>
        <row r="353">
          <cell r="X353">
            <v>8.0101499711309021</v>
          </cell>
          <cell r="AC353">
            <v>2742.911797752809</v>
          </cell>
        </row>
        <row r="354">
          <cell r="X354">
            <v>8.0099831621084334</v>
          </cell>
          <cell r="AC354">
            <v>7044.9886033519551</v>
          </cell>
        </row>
        <row r="355">
          <cell r="X355">
            <v>7.9688184594372666</v>
          </cell>
          <cell r="AC355">
            <v>17601.029470198675</v>
          </cell>
        </row>
        <row r="356">
          <cell r="X356">
            <v>7.9688184594372666</v>
          </cell>
          <cell r="AC356">
            <v>17601.029470198675</v>
          </cell>
        </row>
        <row r="357">
          <cell r="X357">
            <v>8.0599797256926511</v>
          </cell>
          <cell r="AC357">
            <v>90.276969696969687</v>
          </cell>
        </row>
        <row r="358">
          <cell r="X358">
            <v>8.0599797256926511</v>
          </cell>
          <cell r="AC358">
            <v>90.276969696969687</v>
          </cell>
        </row>
        <row r="359">
          <cell r="X359">
            <v>8.0599797256926511</v>
          </cell>
          <cell r="AC359">
            <v>90.276969696969687</v>
          </cell>
        </row>
        <row r="360">
          <cell r="X360">
            <v>7.9711252388555662</v>
          </cell>
          <cell r="AC360">
            <v>21147.680283687943</v>
          </cell>
        </row>
        <row r="361">
          <cell r="X361">
            <v>8.0156752901142454</v>
          </cell>
          <cell r="AC361">
            <v>1312.4273643410852</v>
          </cell>
        </row>
        <row r="362">
          <cell r="X362">
            <v>8.0156752901142454</v>
          </cell>
          <cell r="AC362">
            <v>1312.4273643410852</v>
          </cell>
        </row>
        <row r="363">
          <cell r="X363">
            <v>8.0192226754086366</v>
          </cell>
          <cell r="AC363">
            <v>9675.9825766871163</v>
          </cell>
        </row>
        <row r="364">
          <cell r="X364">
            <v>8.0192226754086366</v>
          </cell>
          <cell r="AC364">
            <v>9675.9825766871163</v>
          </cell>
        </row>
        <row r="365">
          <cell r="X365">
            <v>8.0192226754086366</v>
          </cell>
          <cell r="AC365">
            <v>9675.9825766871163</v>
          </cell>
        </row>
        <row r="366">
          <cell r="X366">
            <v>8.0192226754086366</v>
          </cell>
          <cell r="AC366">
            <v>9675.9825766871163</v>
          </cell>
        </row>
        <row r="367">
          <cell r="X367">
            <v>7.9849715693566976</v>
          </cell>
          <cell r="AC367">
            <v>12004.171036585367</v>
          </cell>
        </row>
        <row r="368">
          <cell r="X368">
            <v>7.9849715693566976</v>
          </cell>
          <cell r="AC368">
            <v>12004.171036585367</v>
          </cell>
        </row>
        <row r="369">
          <cell r="X369">
            <v>8.0132181495439863</v>
          </cell>
          <cell r="AC369">
            <v>14990.32064516129</v>
          </cell>
        </row>
        <row r="370">
          <cell r="X370">
            <v>8.010526321700894</v>
          </cell>
          <cell r="AC370">
            <v>12033.822371794871</v>
          </cell>
        </row>
        <row r="371">
          <cell r="X371">
            <v>8.010526321700894</v>
          </cell>
          <cell r="AC371">
            <v>12033.822371794871</v>
          </cell>
        </row>
        <row r="372">
          <cell r="X372">
            <v>8.010526321700894</v>
          </cell>
          <cell r="AC372">
            <v>12033.822371794871</v>
          </cell>
        </row>
        <row r="373">
          <cell r="X373">
            <v>7.9856174939208566</v>
          </cell>
          <cell r="AC373">
            <v>5747.7523396226416</v>
          </cell>
        </row>
        <row r="374">
          <cell r="X374">
            <v>7.9856174939208566</v>
          </cell>
          <cell r="AC374">
            <v>5747.7523396226416</v>
          </cell>
        </row>
        <row r="375">
          <cell r="X375">
            <v>8.0238286972334372</v>
          </cell>
          <cell r="AC375">
            <v>5146.7039181286518</v>
          </cell>
        </row>
        <row r="376">
          <cell r="X376">
            <v>8.0179308052144069</v>
          </cell>
          <cell r="AC376">
            <v>2630.7124827586208</v>
          </cell>
        </row>
        <row r="377">
          <cell r="X377">
            <v>8.0181767278741791</v>
          </cell>
          <cell r="AC377">
            <v>2025.4043604651163</v>
          </cell>
        </row>
        <row r="378">
          <cell r="X378">
            <v>8.0599977134174452</v>
          </cell>
          <cell r="AC378">
            <v>100.42481481481481</v>
          </cell>
        </row>
        <row r="379">
          <cell r="X379">
            <v>8.0599977134174452</v>
          </cell>
          <cell r="AC379">
            <v>100.42481481481481</v>
          </cell>
        </row>
        <row r="380">
          <cell r="X380">
            <v>8.004809598443682</v>
          </cell>
          <cell r="AC380">
            <v>4896.7138181818182</v>
          </cell>
        </row>
        <row r="381">
          <cell r="X381">
            <v>7.9810617792418421</v>
          </cell>
          <cell r="AC381">
            <v>7315.7417834394901</v>
          </cell>
        </row>
        <row r="382">
          <cell r="X382">
            <v>8.0221204196210998</v>
          </cell>
          <cell r="AC382">
            <v>3448.4159504132231</v>
          </cell>
        </row>
        <row r="383">
          <cell r="X383">
            <v>8.0221204196210998</v>
          </cell>
          <cell r="AC383">
            <v>3448.4159504132231</v>
          </cell>
        </row>
        <row r="384">
          <cell r="X384">
            <v>8.0050412971029594</v>
          </cell>
          <cell r="AC384">
            <v>4570.1790283400805</v>
          </cell>
        </row>
        <row r="385">
          <cell r="X385">
            <v>8.0599764093114494</v>
          </cell>
          <cell r="AC385">
            <v>103.52846153846154</v>
          </cell>
        </row>
        <row r="386">
          <cell r="X386">
            <v>8.0599764093114494</v>
          </cell>
          <cell r="AC386">
            <v>103.52846153846154</v>
          </cell>
        </row>
        <row r="387">
          <cell r="X387">
            <v>8.0050990401640085</v>
          </cell>
          <cell r="AC387">
            <v>7487.411964285714</v>
          </cell>
        </row>
        <row r="388">
          <cell r="X388">
            <v>8.0118902483766572</v>
          </cell>
          <cell r="AC388">
            <v>3138.3626704545454</v>
          </cell>
        </row>
        <row r="389">
          <cell r="X389">
            <v>8.0146390190576078</v>
          </cell>
          <cell r="AC389">
            <v>2723.5558108108107</v>
          </cell>
        </row>
        <row r="390">
          <cell r="X390">
            <v>8.0189791224470657</v>
          </cell>
          <cell r="AC390">
            <v>4347.9359999999997</v>
          </cell>
        </row>
        <row r="391">
          <cell r="X391">
            <v>7.9915763430796751</v>
          </cell>
          <cell r="AC391">
            <v>16087.33698630137</v>
          </cell>
        </row>
        <row r="392">
          <cell r="X392">
            <v>8.0599239654374788</v>
          </cell>
          <cell r="AC392">
            <v>95.727142857142866</v>
          </cell>
        </row>
        <row r="393">
          <cell r="X393">
            <v>8.0599239654374788</v>
          </cell>
          <cell r="AC393">
            <v>95.727142857142866</v>
          </cell>
        </row>
        <row r="394">
          <cell r="X394">
            <v>7.9983602213343215</v>
          </cell>
          <cell r="AC394">
            <v>4654.9356435643567</v>
          </cell>
        </row>
        <row r="395">
          <cell r="X395">
            <v>8.0021754246579544</v>
          </cell>
          <cell r="AC395">
            <v>3983.43</v>
          </cell>
        </row>
        <row r="396">
          <cell r="X396">
            <v>8.008556480782298</v>
          </cell>
          <cell r="AC396">
            <v>5107.2467832167831</v>
          </cell>
        </row>
        <row r="397">
          <cell r="X397">
            <v>8.0103508626504656</v>
          </cell>
          <cell r="AC397">
            <v>7703.5798026315779</v>
          </cell>
        </row>
        <row r="398">
          <cell r="X398">
            <v>7.9789343465126521</v>
          </cell>
          <cell r="AC398">
            <v>20746.916565656564</v>
          </cell>
        </row>
        <row r="399">
          <cell r="X399">
            <v>8.0599662957996596</v>
          </cell>
          <cell r="AC399">
            <v>91.976666666666674</v>
          </cell>
        </row>
        <row r="400">
          <cell r="X400">
            <v>8.0599662957996596</v>
          </cell>
          <cell r="AC400">
            <v>91.976666666666674</v>
          </cell>
        </row>
        <row r="401">
          <cell r="X401">
            <v>8.0202849526946469</v>
          </cell>
          <cell r="AC401">
            <v>10387.166559633028</v>
          </cell>
        </row>
        <row r="402">
          <cell r="X402">
            <v>8.0007359043486002</v>
          </cell>
          <cell r="AC402">
            <v>12321.035593220338</v>
          </cell>
        </row>
        <row r="403">
          <cell r="X403">
            <v>8.0063832701533482</v>
          </cell>
          <cell r="AC403">
            <v>7659.57262295082</v>
          </cell>
        </row>
        <row r="404">
          <cell r="X404">
            <v>8.0121666134733331</v>
          </cell>
          <cell r="AC404">
            <v>3415.0154140127393</v>
          </cell>
        </row>
        <row r="405">
          <cell r="X405">
            <v>7.9778113425142108</v>
          </cell>
          <cell r="AC405">
            <v>14864.136832298136</v>
          </cell>
        </row>
        <row r="406">
          <cell r="X406">
            <v>8.0599971056632516</v>
          </cell>
          <cell r="AC406">
            <v>100.19566666666667</v>
          </cell>
        </row>
        <row r="407">
          <cell r="X407">
            <v>8.0599971056632516</v>
          </cell>
          <cell r="AC407">
            <v>100.19566666666667</v>
          </cell>
        </row>
        <row r="408">
          <cell r="X408">
            <v>8.0242811761638837</v>
          </cell>
          <cell r="AC408">
            <v>3436.068546255507</v>
          </cell>
        </row>
        <row r="409">
          <cell r="X409">
            <v>8.0136953068449213</v>
          </cell>
          <cell r="AC409">
            <v>4027.0391712707183</v>
          </cell>
        </row>
        <row r="410">
          <cell r="X410">
            <v>8.0299930047651404</v>
          </cell>
          <cell r="AC410">
            <v>2456.0719333333332</v>
          </cell>
        </row>
        <row r="411">
          <cell r="X411">
            <v>8.0283170145844789</v>
          </cell>
          <cell r="AC411">
            <v>7949.2324404761912</v>
          </cell>
        </row>
        <row r="412">
          <cell r="X412">
            <v>8.0213626473647111</v>
          </cell>
          <cell r="AC412">
            <v>2519.8145971563981</v>
          </cell>
        </row>
        <row r="413">
          <cell r="X413">
            <v>8.0599770034668943</v>
          </cell>
          <cell r="AC413">
            <v>116.63895833333333</v>
          </cell>
        </row>
        <row r="414">
          <cell r="X414">
            <v>8.0599770034668943</v>
          </cell>
          <cell r="AC414">
            <v>116.63895833333333</v>
          </cell>
        </row>
        <row r="415">
          <cell r="X415">
            <v>8.0293481059104295</v>
          </cell>
          <cell r="AC415">
            <v>1285.9625984251968</v>
          </cell>
        </row>
        <row r="416">
          <cell r="X416">
            <v>8.0131398418535991</v>
          </cell>
          <cell r="AC416">
            <v>4713.9035655737707</v>
          </cell>
        </row>
        <row r="417">
          <cell r="X417">
            <v>8.0151845490538918</v>
          </cell>
          <cell r="AC417">
            <v>3778.0167226890758</v>
          </cell>
        </row>
        <row r="418">
          <cell r="X418">
            <v>8.0128604382020967</v>
          </cell>
          <cell r="AC418">
            <v>2156.3015384615387</v>
          </cell>
        </row>
        <row r="419">
          <cell r="X419">
            <v>8.0007050226577885</v>
          </cell>
          <cell r="AC419">
            <v>5550.471111111111</v>
          </cell>
        </row>
        <row r="420">
          <cell r="X420">
            <v>8.0599993665540524</v>
          </cell>
          <cell r="AC420">
            <v>59.2</v>
          </cell>
        </row>
        <row r="421">
          <cell r="X421">
            <v>8.0599993665540524</v>
          </cell>
          <cell r="AC421">
            <v>59.2</v>
          </cell>
        </row>
        <row r="422">
          <cell r="X422">
            <v>7.9842928148847143</v>
          </cell>
          <cell r="AC422">
            <v>10589.912713567839</v>
          </cell>
        </row>
        <row r="423">
          <cell r="X423">
            <v>8.0063450300635246</v>
          </cell>
          <cell r="AC423">
            <v>6120.4667605633804</v>
          </cell>
        </row>
        <row r="424">
          <cell r="X424">
            <v>7.9964297261888824</v>
          </cell>
          <cell r="AC424">
            <v>8356.2225324675328</v>
          </cell>
        </row>
        <row r="425">
          <cell r="X425">
            <v>8.0281364421121175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>
        <row r="4">
          <cell r="W4" t="str">
            <v>Preferenciales</v>
          </cell>
        </row>
      </sheetData>
      <sheetData sheetId="32" refreshError="1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  <sheetData sheetId="57"/>
      <sheetData sheetId="58">
        <row r="4">
          <cell r="W4" t="str">
            <v>Preferenciales</v>
          </cell>
        </row>
      </sheetData>
      <sheetData sheetId="59"/>
      <sheetData sheetId="60"/>
      <sheetData sheetId="61"/>
      <sheetData sheetId="6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AA6" t="str">
            <v>VOL_VE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AA6" t="str">
            <v>VOL_VE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>
        <row r="6">
          <cell r="AA6" t="str">
            <v>VOL_VE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AA6" t="str">
            <v>VOL_VE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/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Velocidad de 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_de_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Velocidad_de_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Velocidad_de_2"/>
      <sheetName val="C3_334"/>
      <sheetName val="cartera_14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Velocidad_de_3"/>
      <sheetName val="C3_335"/>
      <sheetName val="cartera_15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Velocidad_de_4"/>
      <sheetName val="C3_336"/>
      <sheetName val="cartera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Z6" t="str">
            <v>VOL_CO</v>
          </cell>
          <cell r="AA6" t="str">
            <v>VOL_VE</v>
          </cell>
          <cell r="AB6" t="str">
            <v>Pro_CO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Z7">
            <v>5.6312625108000001</v>
          </cell>
          <cell r="AA7">
            <v>10.066148549999998</v>
          </cell>
          <cell r="AB7">
            <v>4146.7323349042708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Z8">
            <v>6.2565101305999997</v>
          </cell>
          <cell r="AA8">
            <v>0.41030084</v>
          </cell>
          <cell r="AB8">
            <v>4831.2819541312738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Z9">
            <v>0.80886853009999982</v>
          </cell>
          <cell r="AA9">
            <v>1.37840502</v>
          </cell>
          <cell r="AB9">
            <v>648.13183501602555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Z10">
            <v>7.1107656211999979</v>
          </cell>
          <cell r="AA10">
            <v>4.70255505</v>
          </cell>
          <cell r="AB10">
            <v>4491.9555408717615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Z11">
            <v>5.3845400000000002E-3</v>
          </cell>
          <cell r="AA11">
            <v>6.060782E-2</v>
          </cell>
          <cell r="AB11">
            <v>109.88857142857142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Z12">
            <v>5.3845400000000002E-3</v>
          </cell>
          <cell r="AA12">
            <v>6.060782E-2</v>
          </cell>
          <cell r="AB12">
            <v>109.88857142857142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Z13">
            <v>3.7419663905999996</v>
          </cell>
          <cell r="AA13">
            <v>0.83043913000000003</v>
          </cell>
          <cell r="AB13">
            <v>3712.2682446428566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Z14">
            <v>2.0182143506000005</v>
          </cell>
          <cell r="AA14">
            <v>2.0175468999999997</v>
          </cell>
          <cell r="AB14">
            <v>2084.9321803719013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Z15">
            <v>1.0561581495000003</v>
          </cell>
          <cell r="AA15">
            <v>7.8205300899999992</v>
          </cell>
          <cell r="AB15">
            <v>1071.1543098377285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Z16">
            <v>5.6930793500000005</v>
          </cell>
          <cell r="AA16">
            <v>1.57671545</v>
          </cell>
          <cell r="AB16">
            <v>5479.3833974975951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Z17">
            <v>2.0851894107999995</v>
          </cell>
          <cell r="AA17">
            <v>0.74739562999999998</v>
          </cell>
          <cell r="AB17">
            <v>2156.3489253360904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Z18">
            <v>2.9171700000000002E-3</v>
          </cell>
          <cell r="AA18">
            <v>3.8799980000000005E-2</v>
          </cell>
          <cell r="AB18">
            <v>57.199411764705886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Z19">
            <v>2.9171700000000002E-3</v>
          </cell>
          <cell r="AA19">
            <v>3.8799980000000005E-2</v>
          </cell>
          <cell r="AB19">
            <v>57.199411764705886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Z20">
            <v>1.34262843</v>
          </cell>
          <cell r="AA20">
            <v>1.7179578</v>
          </cell>
          <cell r="AB20">
            <v>449.3401706827309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Z21">
            <v>0.9287502097</v>
          </cell>
          <cell r="AA21">
            <v>2.93371242</v>
          </cell>
          <cell r="AB21">
            <v>818.28212308370041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Z22">
            <v>1.6818510806</v>
          </cell>
          <cell r="AA22">
            <v>0.89564743999999996</v>
          </cell>
          <cell r="AB22">
            <v>1351.9703220257234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Z23">
            <v>2.4804601611999999</v>
          </cell>
          <cell r="AA23">
            <v>2.05004338</v>
          </cell>
          <cell r="AB23">
            <v>1982.7819034372503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Z24">
            <v>3.3717857131999995</v>
          </cell>
          <cell r="AA24">
            <v>1.0054700300000001</v>
          </cell>
          <cell r="AB24">
            <v>2525.6821821722842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Z25">
            <v>4.7221199999999998E-3</v>
          </cell>
          <cell r="AA25">
            <v>1.0463790000000001E-2</v>
          </cell>
          <cell r="AB25">
            <v>118.05299999999998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Z26">
            <v>4.7221199999999998E-3</v>
          </cell>
          <cell r="AA26">
            <v>1.0463790000000001E-2</v>
          </cell>
          <cell r="AB26">
            <v>118.05299999999998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Z27">
            <v>2.2600229706000001</v>
          </cell>
          <cell r="AA27">
            <v>8.8113797999999974</v>
          </cell>
          <cell r="AB27">
            <v>708.69331157102545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Z28">
            <v>0.72371088119999993</v>
          </cell>
          <cell r="AA28">
            <v>1.75671226</v>
          </cell>
          <cell r="AB28">
            <v>643.87089074733092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Z29">
            <v>3.4664030715999998</v>
          </cell>
          <cell r="AA29">
            <v>1.50618232</v>
          </cell>
          <cell r="AB29">
            <v>2888.669226333333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Z30">
            <v>2.8275223349999998</v>
          </cell>
          <cell r="AA30">
            <v>1.12988804</v>
          </cell>
          <cell r="AB30">
            <v>1943.3143195876287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Z31">
            <v>1.03284518</v>
          </cell>
          <cell r="AA31">
            <v>2.4607130800000001</v>
          </cell>
          <cell r="AB31">
            <v>808.80593578700086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Z32">
            <v>5.4414600000000004E-3</v>
          </cell>
          <cell r="AA32">
            <v>1.0925260000000001E-2</v>
          </cell>
          <cell r="AB32">
            <v>67.17851851851853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Z33">
            <v>5.4414600000000004E-3</v>
          </cell>
          <cell r="AA33">
            <v>1.0925260000000001E-2</v>
          </cell>
          <cell r="AB33">
            <v>67.17851851851853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Z34">
            <v>1.8586975505999996</v>
          </cell>
          <cell r="AA34">
            <v>1.0818526499999999</v>
          </cell>
          <cell r="AB34">
            <v>568.06159859413197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Z35">
            <v>1.08055809</v>
          </cell>
          <cell r="AA35">
            <v>2.4632906600000002</v>
          </cell>
          <cell r="AB35">
            <v>913.40497886728656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Z36">
            <v>5.3904779804999992</v>
          </cell>
          <cell r="AA36">
            <v>2.1273808599999997</v>
          </cell>
          <cell r="AB36">
            <v>4080.6040730507179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Z37">
            <v>2.0514664695000002</v>
          </cell>
          <cell r="AA37">
            <v>2.3611381200000001</v>
          </cell>
          <cell r="AB37">
            <v>1298.3964996835443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Z38">
            <v>10.55230203</v>
          </cell>
          <cell r="AA38">
            <v>1.7455102300000001</v>
          </cell>
          <cell r="AB38">
            <v>105523.02029999999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Z39">
            <v>2.2038400000000003E-2</v>
          </cell>
          <cell r="AA39">
            <v>1.2626469999999999E-2</v>
          </cell>
          <cell r="AB39">
            <v>459.13333333333338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Z40">
            <v>2.2038400000000003E-2</v>
          </cell>
          <cell r="AA40">
            <v>1.2626469999999999E-2</v>
          </cell>
          <cell r="AB40">
            <v>459.13333333333338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Z41">
            <v>1.621290991</v>
          </cell>
          <cell r="AA41">
            <v>2.2981056400000002</v>
          </cell>
          <cell r="AB41">
            <v>16212.90991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Z42">
            <v>2.6901086994000001</v>
          </cell>
          <cell r="AA42">
            <v>5.7891869700000029</v>
          </cell>
          <cell r="AB42">
            <v>20693.143841538462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Z43">
            <v>1.4148578213</v>
          </cell>
          <cell r="AA43">
            <v>0.92320218999999992</v>
          </cell>
          <cell r="AB43">
            <v>11318.862570400001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Z44">
            <v>1.1467978914999999</v>
          </cell>
          <cell r="AA44">
            <v>1.0207966800999995</v>
          </cell>
          <cell r="AB44">
            <v>9174.383131999999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Z45">
            <v>3.4223615822999998</v>
          </cell>
          <cell r="AA45">
            <v>1.9578956200000002</v>
          </cell>
          <cell r="AB45">
            <v>25926.981684090908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Z46">
            <v>4.48066E-3</v>
          </cell>
          <cell r="AA46">
            <v>2.0921930000000002E-2</v>
          </cell>
          <cell r="AB46">
            <v>81.466545454545454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Z47">
            <v>4.48066E-3</v>
          </cell>
          <cell r="AA47">
            <v>2.0921930000000002E-2</v>
          </cell>
          <cell r="AB47">
            <v>81.466545454545454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Z48">
            <v>2.4694676399999884</v>
          </cell>
          <cell r="AA48">
            <v>3.0798514799999999</v>
          </cell>
          <cell r="AB48">
            <v>774.12778683385216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Z49">
            <v>2.4967080299999997</v>
          </cell>
          <cell r="AA49">
            <v>1.04338658</v>
          </cell>
          <cell r="AB49">
            <v>20980.739747899159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Z50">
            <v>2.7633271516</v>
          </cell>
          <cell r="AA50">
            <v>0.92100037999999995</v>
          </cell>
          <cell r="AB50">
            <v>19880.051450359711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Z51">
            <v>4.1144146997000002</v>
          </cell>
          <cell r="AA51">
            <v>1.1549499399999998</v>
          </cell>
          <cell r="AB51">
            <v>13623.88973410596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Z52">
            <v>11.353121359199976</v>
          </cell>
          <cell r="AA52">
            <v>1.4168921597999991</v>
          </cell>
          <cell r="AB52">
            <v>3944.7954687977681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Z53">
            <v>1.0032800000000001E-3</v>
          </cell>
          <cell r="AA53">
            <v>7.7959200000000005E-3</v>
          </cell>
          <cell r="AB53">
            <v>50.164000000000001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Z54">
            <v>1.0032800000000001E-3</v>
          </cell>
          <cell r="AA54">
            <v>7.7959200000000005E-3</v>
          </cell>
          <cell r="AB54">
            <v>50.164000000000001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Z55">
            <v>1.9303667206000001</v>
          </cell>
          <cell r="AA55">
            <v>0.46268996999999995</v>
          </cell>
          <cell r="AB55">
            <v>14848.974773846156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Z56">
            <v>6.9353385206000002</v>
          </cell>
          <cell r="AA56">
            <v>3.79698783</v>
          </cell>
          <cell r="AB56">
            <v>61374.677173451331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Z57">
            <v>1.9838707214</v>
          </cell>
          <cell r="AA57">
            <v>1.0071926200000001</v>
          </cell>
          <cell r="AB57">
            <v>14480.80818540146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Z58">
            <v>0.70930656120000002</v>
          </cell>
          <cell r="AA58">
            <v>1.0837400500000001</v>
          </cell>
          <cell r="AB58">
            <v>7626.9522709677422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Z59">
            <v>7.9919027823999995</v>
          </cell>
          <cell r="AA59">
            <v>0.53400842000000004</v>
          </cell>
          <cell r="AB59">
            <v>60544.718048484843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Z60">
            <v>5.9893300000000002E-3</v>
          </cell>
          <cell r="AA60">
            <v>3.9778599999999997E-3</v>
          </cell>
          <cell r="AB60">
            <v>108.89690909090911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Z61">
            <v>5.9893300000000002E-3</v>
          </cell>
          <cell r="AA61">
            <v>3.9778599999999997E-3</v>
          </cell>
          <cell r="AB61">
            <v>108.89690909090911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Z62">
            <v>2.6387078415</v>
          </cell>
          <cell r="AA62">
            <v>0.27504537000000001</v>
          </cell>
          <cell r="AB62">
            <v>22747.481392241378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Z63">
            <v>1.7163288306</v>
          </cell>
          <cell r="AA63">
            <v>2.2402690699999996</v>
          </cell>
          <cell r="AB63">
            <v>16826.75324117647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Z64">
            <v>4.3775083215000015</v>
          </cell>
          <cell r="AA64">
            <v>0.73256216000000007</v>
          </cell>
          <cell r="AB64">
            <v>42500.080791262146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Z65">
            <v>4.7531294705000011</v>
          </cell>
          <cell r="AA65">
            <v>1.4576863603999999</v>
          </cell>
          <cell r="AB65">
            <v>49001.33474742269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Z66">
            <v>16.629582030699979</v>
          </cell>
          <cell r="AA66">
            <v>1.9036271504</v>
          </cell>
          <cell r="AB66">
            <v>5726.4400932162453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Z67">
            <v>5.4330100000000003E-3</v>
          </cell>
          <cell r="AA67">
            <v>1.248143E-2</v>
          </cell>
          <cell r="AB67">
            <v>150.91694444444445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Z68">
            <v>5.4330100000000003E-3</v>
          </cell>
          <cell r="AA68">
            <v>1.248143E-2</v>
          </cell>
          <cell r="AB68">
            <v>150.91694444444445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Z69">
            <v>2.0013168401999999</v>
          </cell>
          <cell r="AA69">
            <v>0.84034723</v>
          </cell>
          <cell r="AB69">
            <v>15883.466985714284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Z70">
            <v>6.1894508406000011</v>
          </cell>
          <cell r="AA70">
            <v>8.2360051199999997</v>
          </cell>
          <cell r="AB70">
            <v>63808.771552577331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Z71">
            <v>9.3338392312000007</v>
          </cell>
          <cell r="AA71">
            <v>1.9758423500000002</v>
          </cell>
          <cell r="AB71">
            <v>75272.897025806466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Z72">
            <v>2.4098194406000002</v>
          </cell>
          <cell r="AA72">
            <v>0.47082472999999997</v>
          </cell>
          <cell r="AB72">
            <v>21516.245005357145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Z73">
            <v>0.84118493119999971</v>
          </cell>
          <cell r="AA73">
            <v>1.1983205400000001</v>
          </cell>
          <cell r="AB73">
            <v>5192.4995753086396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Z74">
            <v>0.84118493119999971</v>
          </cell>
          <cell r="AA74">
            <v>1.1983205400000001</v>
          </cell>
          <cell r="AB74">
            <v>5192.4995753086396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Z75">
            <v>0.84118493119999971</v>
          </cell>
          <cell r="AA75">
            <v>1.1983205400000001</v>
          </cell>
          <cell r="AB75">
            <v>5192.4995753086396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Z76">
            <v>0.96267824000000002</v>
          </cell>
          <cell r="AA76">
            <v>0.68063742000000005</v>
          </cell>
          <cell r="AB76">
            <v>6092.9002531645574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Z77">
            <v>4.1408150505999997</v>
          </cell>
          <cell r="AA77">
            <v>0.98423507999999993</v>
          </cell>
          <cell r="AB77">
            <v>41826.414652525251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Z78">
            <v>0.85503032030000004</v>
          </cell>
          <cell r="AA78">
            <v>2.7186863100000003</v>
          </cell>
          <cell r="AB78">
            <v>8382.6501990196084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Z79">
            <v>3.3108997398</v>
          </cell>
          <cell r="AA79">
            <v>0.74513383</v>
          </cell>
          <cell r="AB79">
            <v>29827.925583783785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Z80">
            <v>2.0716263317999992</v>
          </cell>
          <cell r="AA80">
            <v>1.35715048</v>
          </cell>
          <cell r="AB80">
            <v>16184.580717187493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Z81">
            <v>3.3131900000000001E-3</v>
          </cell>
          <cell r="AA81">
            <v>6.7954899999999995E-3</v>
          </cell>
          <cell r="AB81">
            <v>62.513018867924529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Z82">
            <v>3.3131900000000001E-3</v>
          </cell>
          <cell r="AA82">
            <v>6.7954899999999995E-3</v>
          </cell>
          <cell r="AB82">
            <v>62.513018867924529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Z83">
            <v>0.74663104059999996</v>
          </cell>
          <cell r="AA83">
            <v>1.1420068600000002</v>
          </cell>
          <cell r="AB83">
            <v>5833.0550046874996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Z84">
            <v>2.9003094106000002</v>
          </cell>
          <cell r="AA84">
            <v>0.59472332999999999</v>
          </cell>
          <cell r="AB84">
            <v>23018.328655555561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Z85">
            <v>3.9461032515999999</v>
          </cell>
          <cell r="AA85">
            <v>0.50855923999999997</v>
          </cell>
          <cell r="AB85">
            <v>43363.771995604395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Z86">
            <v>1.4300538700000001</v>
          </cell>
          <cell r="AA86">
            <v>1.0285974</v>
          </cell>
          <cell r="AB86">
            <v>14896.394479166667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Z87">
            <v>0.78598822999999995</v>
          </cell>
          <cell r="AA87">
            <v>0.64978416999999999</v>
          </cell>
          <cell r="AB87">
            <v>7080.9750450450447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Z88">
            <v>4.53091E-3</v>
          </cell>
          <cell r="AA88">
            <v>1.100606E-2</v>
          </cell>
          <cell r="AB88">
            <v>83.90574074074074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Z89">
            <v>4.53091E-3</v>
          </cell>
          <cell r="AA89">
            <v>1.100606E-2</v>
          </cell>
          <cell r="AB89">
            <v>83.90574074074074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Z90">
            <v>3.5614162812000001</v>
          </cell>
          <cell r="AA90">
            <v>0.66762973000000003</v>
          </cell>
          <cell r="AB90">
            <v>33598.266803773586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Z91">
            <v>1.1047960205999996</v>
          </cell>
          <cell r="AA91">
            <v>0.90723748999999998</v>
          </cell>
          <cell r="AB91">
            <v>12140.615610989007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Z92">
            <v>2.4346790105999996</v>
          </cell>
          <cell r="AA92">
            <v>2.1068756800000004</v>
          </cell>
          <cell r="AB92">
            <v>20459.487484033609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Z93">
            <v>23.314945870000003</v>
          </cell>
          <cell r="AA93">
            <v>1.9875703899999999</v>
          </cell>
          <cell r="AB93">
            <v>200990.9126724138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Z94">
            <v>1.6232801405999997</v>
          </cell>
          <cell r="AA94">
            <v>1.9010825900000001</v>
          </cell>
          <cell r="AB94">
            <v>11512.625110638295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Z95">
            <v>1.8383399999999999E-3</v>
          </cell>
          <cell r="AA95">
            <v>1.438507E-2</v>
          </cell>
          <cell r="AB95">
            <v>73.533600000000007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Z96">
            <v>1.8383399999999999E-3</v>
          </cell>
          <cell r="AA96">
            <v>1.438507E-2</v>
          </cell>
          <cell r="AB96">
            <v>73.533600000000007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Z97">
            <v>2.5567303306000007</v>
          </cell>
          <cell r="AA97">
            <v>1.5656803300000002</v>
          </cell>
          <cell r="AB97">
            <v>23673.428987037041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Z98">
            <v>2.5567303306000007</v>
          </cell>
          <cell r="AA98">
            <v>1.5656803300000002</v>
          </cell>
          <cell r="AB98">
            <v>23673.428987037041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Z99">
            <v>29.731231879999999</v>
          </cell>
          <cell r="AA99">
            <v>1.7782868200000002</v>
          </cell>
          <cell r="AB99">
            <v>241717.33235772359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Z100">
            <v>6.3637655006000005</v>
          </cell>
          <cell r="AA100">
            <v>0.39667722</v>
          </cell>
          <cell r="AB100">
            <v>111645.00878245615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Z101">
            <v>1.2130176901</v>
          </cell>
          <cell r="AA101">
            <v>0.42183044000000003</v>
          </cell>
          <cell r="AB101">
            <v>20216.961501666668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Z102">
            <v>1.2130176901</v>
          </cell>
          <cell r="AA102">
            <v>5.4169099999999996E-3</v>
          </cell>
          <cell r="AB102">
            <v>0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Z103">
            <v>1.2130176901</v>
          </cell>
          <cell r="AA103">
            <v>5.4169099999999996E-3</v>
          </cell>
          <cell r="AB103">
            <v>0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Z104">
            <v>1.6404079106999998</v>
          </cell>
          <cell r="AA104">
            <v>0.80097340000000006</v>
          </cell>
          <cell r="AB104">
            <v>54680.263689999992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Z105">
            <v>2.4444708901999999</v>
          </cell>
          <cell r="AA105">
            <v>1.43045589</v>
          </cell>
          <cell r="AB105">
            <v>41431.710003389824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Z106">
            <v>0.7039111306000001</v>
          </cell>
          <cell r="AA106">
            <v>1.29853423</v>
          </cell>
          <cell r="AB106">
            <v>10201.610588405798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Z107">
            <v>2.0706168200000001</v>
          </cell>
          <cell r="AA107">
            <v>0.67036883999999997</v>
          </cell>
          <cell r="AB107">
            <v>36326.610877192987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Z108">
            <v>4.2500477803999992</v>
          </cell>
          <cell r="AA108">
            <v>0.74909427000000006</v>
          </cell>
          <cell r="AB108">
            <v>62500.702652941167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Z109">
            <v>4.2500477803999992</v>
          </cell>
          <cell r="AA109">
            <v>5.0255100000000004E-3</v>
          </cell>
          <cell r="AB109">
            <v>62500.702652941167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Z110">
            <v>4.2500477803999992</v>
          </cell>
          <cell r="AA110">
            <v>5.0255100000000004E-3</v>
          </cell>
          <cell r="AB110">
            <v>62500.702652941167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Z111">
            <v>1.7900518314999849</v>
          </cell>
          <cell r="AA111">
            <v>1.2133890000000001</v>
          </cell>
          <cell r="AB111">
            <v>355.23949821392836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Z112">
            <v>4.4484522498999999</v>
          </cell>
          <cell r="AA112">
            <v>1.2805708099999999</v>
          </cell>
          <cell r="AB112">
            <v>68437.726921538459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Z113">
            <v>1.4807556100999995</v>
          </cell>
          <cell r="AA113">
            <v>0.91759506000000002</v>
          </cell>
          <cell r="AB113">
            <v>21775.817795588227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Z114">
            <v>0.94991024000000002</v>
          </cell>
          <cell r="AA114">
            <v>0.68939843999999995</v>
          </cell>
          <cell r="AB114">
            <v>22616.910476190478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Z115">
            <v>3.4189106323999994</v>
          </cell>
          <cell r="AA115">
            <v>1.2117251599999999</v>
          </cell>
          <cell r="AB115">
            <v>45585.475098666655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Z116">
            <v>3.4189106323999994</v>
          </cell>
          <cell r="AA116">
            <v>3.94204E-3</v>
          </cell>
          <cell r="AB116">
            <v>45585.475098666655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Z117">
            <v>3.4189106323999994</v>
          </cell>
          <cell r="AA117">
            <v>3.94204E-3</v>
          </cell>
          <cell r="AB117">
            <v>45585.475098666655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Z118">
            <v>3.7326492999999998</v>
          </cell>
          <cell r="AA118">
            <v>0.73681562</v>
          </cell>
          <cell r="AB118">
            <v>46082.090123456786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Z119">
            <v>1.4433267299999999</v>
          </cell>
          <cell r="AA119">
            <v>5.1054783399999994</v>
          </cell>
          <cell r="AB119">
            <v>23661.09393442623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Z120">
            <v>4.5758561206000001</v>
          </cell>
          <cell r="AA120">
            <v>1.62403271</v>
          </cell>
          <cell r="AB120">
            <v>65369.373151428576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Z121">
            <v>0.41983768999999999</v>
          </cell>
          <cell r="AA121">
            <v>1.1516608500000001</v>
          </cell>
          <cell r="AB121">
            <v>5751.2012328767123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Z122">
            <v>1.3088173605999998</v>
          </cell>
          <cell r="AA122">
            <v>1.6933864199999999</v>
          </cell>
          <cell r="AB122">
            <v>17686.721089189185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Z123">
            <v>1.3088173605999998</v>
          </cell>
          <cell r="AA123">
            <v>3.88675E-3</v>
          </cell>
          <cell r="AB123">
            <v>17686.721089189185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Z124">
            <v>1.3088173605999998</v>
          </cell>
          <cell r="AA124">
            <v>3.88675E-3</v>
          </cell>
          <cell r="AB124">
            <v>17686.721089189185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Z125">
            <v>23.636702541199998</v>
          </cell>
          <cell r="AA125">
            <v>0.58823948999999998</v>
          </cell>
          <cell r="AB125">
            <v>492431.30294166662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Z126">
            <v>1.58037323</v>
          </cell>
          <cell r="AA126">
            <v>1.8442715700000001</v>
          </cell>
          <cell r="AB126">
            <v>23240.782794117647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Z127">
            <v>0.74499457999999996</v>
          </cell>
          <cell r="AA127">
            <v>0.69345095999999995</v>
          </cell>
          <cell r="AB127">
            <v>9933.261066666666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Z128">
            <v>1.3656643706</v>
          </cell>
          <cell r="AA128">
            <v>4.13721607</v>
          </cell>
          <cell r="AB128">
            <v>20691.884403030304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Z129">
            <v>5.3276475005999995</v>
          </cell>
          <cell r="AA129">
            <v>23.151279120000002</v>
          </cell>
          <cell r="AB129">
            <v>61949.389541860459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Z130">
            <v>5.3276475005999995</v>
          </cell>
          <cell r="AA130">
            <v>9.6719999999999996E-5</v>
          </cell>
          <cell r="AB130">
            <v>0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Z131">
            <v>5.3276475005999995</v>
          </cell>
          <cell r="AA131">
            <v>9.6719999999999996E-5</v>
          </cell>
          <cell r="AB131">
            <v>0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Z132">
            <v>16.486365280600005</v>
          </cell>
          <cell r="AA132">
            <v>0.82888596999999997</v>
          </cell>
          <cell r="AB132">
            <v>242446.5482441177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Z133">
            <v>0.99103014059999994</v>
          </cell>
          <cell r="AA133">
            <v>2.6098217500000001</v>
          </cell>
          <cell r="AB133">
            <v>16517.169009999998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Z134">
            <v>5.0835051600000005</v>
          </cell>
          <cell r="AA134">
            <v>0.76209541000000003</v>
          </cell>
          <cell r="AB134">
            <v>90776.877857142856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Z135">
            <v>0.44574477000000001</v>
          </cell>
          <cell r="AA135">
            <v>1.04154631</v>
          </cell>
          <cell r="AB135">
            <v>8104.4503636363634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Z136">
            <v>8.1952450900000002</v>
          </cell>
          <cell r="AA136">
            <v>1.6530667299999999</v>
          </cell>
          <cell r="AB136">
            <v>130083.25539682539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Z137">
            <v>8.1952450900000002</v>
          </cell>
          <cell r="AA137">
            <v>8.1225099999999995E-3</v>
          </cell>
          <cell r="AB137">
            <v>0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Z138">
            <v>8.1952450900000002</v>
          </cell>
          <cell r="AA138">
            <v>8.1225099999999995E-3</v>
          </cell>
          <cell r="AB138">
            <v>0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Z139">
            <v>1.5939096699999999</v>
          </cell>
          <cell r="AA139">
            <v>0.62389432</v>
          </cell>
          <cell r="AB139">
            <v>93759.39235294117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Z140">
            <v>0.72566994119999995</v>
          </cell>
          <cell r="AA140">
            <v>0.49967489000000004</v>
          </cell>
          <cell r="AB140">
            <v>12094.499019999999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Z141">
            <v>2.5600620896000001</v>
          </cell>
          <cell r="AA141">
            <v>1.0828795</v>
          </cell>
          <cell r="AB141">
            <v>30844.121561445783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Z142">
            <v>1.01570757</v>
          </cell>
          <cell r="AA142">
            <v>1.6738869699999999</v>
          </cell>
          <cell r="AB142">
            <v>18137.635178571429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Z143">
            <v>2.8247203912000001</v>
          </cell>
          <cell r="AA143">
            <v>1.4566990900000001</v>
          </cell>
          <cell r="AB143">
            <v>43457.236787692309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Z144">
            <v>2.8247203912000001</v>
          </cell>
          <cell r="AA144">
            <v>6.01564E-3</v>
          </cell>
          <cell r="AB144">
            <v>43457.236787692309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Z145">
            <v>2.8247203912000001</v>
          </cell>
          <cell r="AA145">
            <v>6.01564E-3</v>
          </cell>
          <cell r="AB145">
            <v>43457.236787692309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Z146">
            <v>0.97859543999999998</v>
          </cell>
          <cell r="AA146">
            <v>1.41917223</v>
          </cell>
          <cell r="AB146">
            <v>16586.363389830509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Z147">
            <v>2.6991233299999999</v>
          </cell>
          <cell r="AA147">
            <v>0.73746293000000007</v>
          </cell>
          <cell r="AB147">
            <v>42173.802031250001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Z148">
            <v>1.6026976899999998</v>
          </cell>
          <cell r="AA148">
            <v>0.58296418999999999</v>
          </cell>
          <cell r="AB148">
            <v>41094.812564102554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Z149">
            <v>2.7400146106000007</v>
          </cell>
          <cell r="AA149">
            <v>2.7980405499999996</v>
          </cell>
          <cell r="AB149">
            <v>47241.631217241389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Z150">
            <v>2.8350289105999993</v>
          </cell>
          <cell r="AA150">
            <v>1.64301575</v>
          </cell>
          <cell r="AB150">
            <v>41691.601626470576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Z151">
            <v>3.6200000000000001E-6</v>
          </cell>
          <cell r="AA151">
            <v>3.1584600000000001E-3</v>
          </cell>
          <cell r="AB151">
            <v>1.81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Z152">
            <v>3.6200000000000001E-6</v>
          </cell>
          <cell r="AA152">
            <v>3.1584600000000001E-3</v>
          </cell>
          <cell r="AB152">
            <v>1.81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Z153">
            <v>3.21516154</v>
          </cell>
          <cell r="AA153">
            <v>0.73084822159999996</v>
          </cell>
          <cell r="AB153">
            <v>50236.899062500001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Z154">
            <v>17.399251301099998</v>
          </cell>
          <cell r="AA154">
            <v>0.58658326000000005</v>
          </cell>
          <cell r="AB154">
            <v>8003.3354650873962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Z155">
            <v>1.0974395012</v>
          </cell>
          <cell r="AA155">
            <v>1.2218281599999998</v>
          </cell>
          <cell r="AB155">
            <v>10865.737635643563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Z156">
            <v>3.6880721306000002</v>
          </cell>
          <cell r="AA156">
            <v>2.1743451600000001</v>
          </cell>
          <cell r="AB156">
            <v>58540.827469841272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Z157">
            <v>0.98662642</v>
          </cell>
          <cell r="AA157">
            <v>55.913724650000006</v>
          </cell>
          <cell r="AB157">
            <v>12981.926578947368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Z158">
            <v>0.98662642</v>
          </cell>
          <cell r="AA158">
            <v>3.0676599999999998E-3</v>
          </cell>
          <cell r="AB158" t="e">
            <v>#DIV/0!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Z159">
            <v>0.98662642</v>
          </cell>
          <cell r="AA159">
            <v>3.0676599999999998E-3</v>
          </cell>
          <cell r="AB159" t="e">
            <v>#DIV/0!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Z160">
            <v>3.0116416005999986</v>
          </cell>
          <cell r="AA160">
            <v>3.3754796900000001</v>
          </cell>
          <cell r="AB160">
            <v>31047.851552577304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Z161">
            <v>4.4942707400000002</v>
          </cell>
          <cell r="AA161">
            <v>31.824207611999999</v>
          </cell>
          <cell r="AB161">
            <v>53503.2230952381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Z162">
            <v>4.4942707400000002</v>
          </cell>
          <cell r="AA162">
            <v>31.824207611999999</v>
          </cell>
          <cell r="AB162">
            <v>53503.2230952381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Z163">
            <v>14.429965190399999</v>
          </cell>
          <cell r="AA163">
            <v>0.44757871999999999</v>
          </cell>
          <cell r="AB163">
            <v>221999.46446769228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Z164">
            <v>3.4621066506</v>
          </cell>
          <cell r="AA164">
            <v>1.1485227900000001</v>
          </cell>
          <cell r="AB164">
            <v>36063.610943749998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Z165">
            <v>1.9387000000000001E-4</v>
          </cell>
          <cell r="AA165">
            <v>5.0611000000000007E-3</v>
          </cell>
          <cell r="AB165">
            <v>96.935000000000002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Z166">
            <v>1.9387000000000001E-4</v>
          </cell>
          <cell r="AA166">
            <v>5.0611000000000007E-3</v>
          </cell>
          <cell r="AB166">
            <v>96.935000000000002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Z167">
            <v>0.71304144059999996</v>
          </cell>
          <cell r="AA167">
            <v>2.3762875600000002</v>
          </cell>
          <cell r="AB167">
            <v>12293.81794137931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Z168">
            <v>10.431104729999998</v>
          </cell>
          <cell r="AA168">
            <v>11.230337</v>
          </cell>
          <cell r="AB168">
            <v>158047.04136363635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Z169">
            <v>2.5708346206000003</v>
          </cell>
          <cell r="AA169">
            <v>0.56137446999999996</v>
          </cell>
          <cell r="AB169">
            <v>30605.174054761908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Z170">
            <v>4.0343380599999999E-2</v>
          </cell>
          <cell r="AA170">
            <v>0.24455019</v>
          </cell>
          <cell r="AB170">
            <v>1120.6494611111111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Z171">
            <v>4.1562911218000007</v>
          </cell>
          <cell r="AA171">
            <v>1.1552751699999999</v>
          </cell>
          <cell r="AB171">
            <v>81495.90434901962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Z172">
            <v>4.1562911218000007</v>
          </cell>
          <cell r="AA172">
            <v>5.0805399999999997E-3</v>
          </cell>
          <cell r="AB172" t="e">
            <v>#DIV/0!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Z173">
            <v>4.1562911218000007</v>
          </cell>
          <cell r="AA173">
            <v>5.0805399999999997E-3</v>
          </cell>
          <cell r="AB173" t="e">
            <v>#DIV/0!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Z174">
            <v>1.3938367799</v>
          </cell>
          <cell r="AA174">
            <v>0.98677376000000006</v>
          </cell>
          <cell r="AB174">
            <v>16021.112412643677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Z175">
            <v>0.67487120999999994</v>
          </cell>
          <cell r="AA175">
            <v>3.6715812900000002</v>
          </cell>
          <cell r="AB175">
            <v>12497.614999999998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Z176">
            <v>0.68656064179999998</v>
          </cell>
          <cell r="AA176">
            <v>0.3502711</v>
          </cell>
          <cell r="AB176">
            <v>31207.301899999999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Z177">
            <v>1.7373816206000001</v>
          </cell>
          <cell r="AA177">
            <v>0.97331175999999997</v>
          </cell>
          <cell r="AB177">
            <v>28022.284203225809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Z178">
            <v>2.2578405799999999</v>
          </cell>
          <cell r="AA178">
            <v>1.5608006699999999</v>
          </cell>
          <cell r="AB178">
            <v>34736.008923076923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Z179">
            <v>2.2578405799999999</v>
          </cell>
          <cell r="AA179">
            <v>3.0273800000000001E-3</v>
          </cell>
          <cell r="AB179" t="e">
            <v>#DIV/0!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Z180">
            <v>2.2578405799999999</v>
          </cell>
          <cell r="AA180">
            <v>3.0273800000000001E-3</v>
          </cell>
          <cell r="AB180" t="e">
            <v>#DIV/0!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Z181">
            <v>4.4953790099999997</v>
          </cell>
          <cell r="AA181">
            <v>2.2594438100000001</v>
          </cell>
          <cell r="AB181">
            <v>89907.580199999997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Z182">
            <v>0.56967804059999994</v>
          </cell>
          <cell r="AA182">
            <v>0.94660336</v>
          </cell>
          <cell r="AB182">
            <v>11626.082461224489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Z183">
            <v>2.1264483105999998</v>
          </cell>
          <cell r="AA183">
            <v>0.84307267000000008</v>
          </cell>
          <cell r="AB183">
            <v>46227.137186956519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Z184">
            <v>0.19731398999999999</v>
          </cell>
          <cell r="AA184">
            <v>0.89705550000000001</v>
          </cell>
          <cell r="AB184">
            <v>5979.2118181818178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Z185">
            <v>16.583203560600005</v>
          </cell>
          <cell r="AA185">
            <v>3.0040809500000001</v>
          </cell>
          <cell r="AB185">
            <v>236902.90800857151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Z186">
            <v>16.583203560600005</v>
          </cell>
          <cell r="AA186">
            <v>4.1357E-3</v>
          </cell>
          <cell r="AB186" t="e">
            <v>#DIV/0!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Z187">
            <v>16.583203560600005</v>
          </cell>
          <cell r="AA187">
            <v>4.1357E-3</v>
          </cell>
          <cell r="AB187" t="e">
            <v>#DIV/0!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Z188">
            <v>1.0416650706000001</v>
          </cell>
          <cell r="AA188">
            <v>25.85558301</v>
          </cell>
          <cell r="AB188">
            <v>13528.117800000002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Z189">
            <v>3.2916467105999998</v>
          </cell>
          <cell r="AA189">
            <v>3.1704992400000003</v>
          </cell>
          <cell r="AB189">
            <v>58779.40554642857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Z190">
            <v>3.3349647599999996</v>
          </cell>
          <cell r="AA190">
            <v>2.2463046900000001</v>
          </cell>
          <cell r="AB190">
            <v>42755.958461538459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Z191">
            <v>2.1128331506000002</v>
          </cell>
          <cell r="AA191">
            <v>0.59591342000000003</v>
          </cell>
          <cell r="AB191">
            <v>38415.148192727276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Z192">
            <v>2.1339937706000005</v>
          </cell>
          <cell r="AA192">
            <v>3.2816497</v>
          </cell>
          <cell r="AB192">
            <v>28837.753656756766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Z193">
            <v>2.1339937706000005</v>
          </cell>
          <cell r="AA193">
            <v>4.3286599999999998E-3</v>
          </cell>
          <cell r="AB193" t="e">
            <v>#DIV/0!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Z194">
            <v>2.1339937706000005</v>
          </cell>
          <cell r="AA194">
            <v>4.3286599999999998E-3</v>
          </cell>
          <cell r="AB194" t="e">
            <v>#DIV/0!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Z195">
            <v>1.4455698806000001</v>
          </cell>
          <cell r="AA195">
            <v>1.7347332900000001</v>
          </cell>
          <cell r="AB195">
            <v>16808.952099999999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Z196">
            <v>2.0252572099999999</v>
          </cell>
          <cell r="AA196">
            <v>0.77052331000000007</v>
          </cell>
          <cell r="AB196">
            <v>33200.937868852452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Z197">
            <v>0.98722763060000007</v>
          </cell>
          <cell r="AA197">
            <v>3.1077287299999998</v>
          </cell>
          <cell r="AB197">
            <v>19357.404521568631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Z198">
            <v>0.88701606000000011</v>
          </cell>
          <cell r="AA198">
            <v>4.5166696200000001</v>
          </cell>
          <cell r="AB198">
            <v>17392.471764705886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Z199">
            <v>2.5417136006000001</v>
          </cell>
          <cell r="AA199">
            <v>7.1263520300000005</v>
          </cell>
          <cell r="AB199">
            <v>32586.071802564107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Z200">
            <v>2.5417136006000001</v>
          </cell>
          <cell r="AA200">
            <v>5.79848E-3</v>
          </cell>
          <cell r="AB200" t="e">
            <v>#DIV/0!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Z201">
            <v>2.5417136006000001</v>
          </cell>
          <cell r="AA201">
            <v>5.79848E-3</v>
          </cell>
          <cell r="AB201" t="e">
            <v>#DIV/0!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Z202">
            <v>2.2166824900000002</v>
          </cell>
          <cell r="AA202">
            <v>0.60539613000000003</v>
          </cell>
          <cell r="AB202">
            <v>43464.362549019614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Z203">
            <v>1.4712798999999999</v>
          </cell>
          <cell r="AA203">
            <v>2.3173614500000004</v>
          </cell>
          <cell r="AB203">
            <v>20434.443055555552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Z204">
            <v>1.7646188305999997</v>
          </cell>
          <cell r="AA204">
            <v>1.5345203799999998</v>
          </cell>
          <cell r="AB204">
            <v>22917.127670129867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Z205">
            <v>3.5308373</v>
          </cell>
          <cell r="AA205">
            <v>0.87409446000000002</v>
          </cell>
          <cell r="AB205">
            <v>64197.041818181824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Z206">
            <v>1.2747193112000001</v>
          </cell>
          <cell r="AA206">
            <v>3.1125164999999999</v>
          </cell>
          <cell r="AB206">
            <v>18210.275874285715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Z207">
            <v>1.2747193112000001</v>
          </cell>
          <cell r="AA207">
            <v>4.3633000000000005E-3</v>
          </cell>
          <cell r="AB207" t="e">
            <v>#DIV/0!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Z208">
            <v>1.2747193112000001</v>
          </cell>
          <cell r="AA208">
            <v>4.3633000000000005E-3</v>
          </cell>
          <cell r="AB208" t="e">
            <v>#DIV/0!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Z209">
            <v>1.9253754999999999</v>
          </cell>
          <cell r="AA209">
            <v>0.99661322060000002</v>
          </cell>
          <cell r="AB209">
            <v>24067.193749999999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Z210">
            <v>0.65797265000000005</v>
          </cell>
          <cell r="AA210">
            <v>0.75340631000000002</v>
          </cell>
          <cell r="AB210">
            <v>11344.35603448276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Z211">
            <v>1.5337955506000001</v>
          </cell>
          <cell r="AA211">
            <v>2.1627895600000002</v>
          </cell>
          <cell r="AB211">
            <v>20726.966899999999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Z212">
            <v>3.2178324599999999</v>
          </cell>
          <cell r="AA212">
            <v>2.2073942899999999</v>
          </cell>
          <cell r="AB212">
            <v>48027.350149253733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Z213">
            <v>16.8732163906</v>
          </cell>
          <cell r="AA213">
            <v>1.5080481399999999</v>
          </cell>
          <cell r="AB213">
            <v>263644.00610312499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Z214">
            <v>2.3808999999999999E-4</v>
          </cell>
          <cell r="AA214">
            <v>3.1894800000000002E-3</v>
          </cell>
          <cell r="AB214">
            <v>119.045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Z215">
            <v>2.3808999999999999E-4</v>
          </cell>
          <cell r="AA215">
            <v>3.1894800000000002E-3</v>
          </cell>
          <cell r="AB215">
            <v>119.045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Z216">
            <v>2.3808999999999999E-4</v>
          </cell>
          <cell r="AA216">
            <v>3.1894800000000002E-3</v>
          </cell>
          <cell r="AB216">
            <v>119.045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Z217">
            <v>15.112906650000001</v>
          </cell>
          <cell r="AA217">
            <v>2.4184734900000002</v>
          </cell>
          <cell r="AB217">
            <v>251881.77750000003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Z218">
            <v>1.2643346000000002</v>
          </cell>
          <cell r="AA218">
            <v>1.7379430900000001</v>
          </cell>
          <cell r="AB218">
            <v>31608.365000000005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Z219">
            <v>3.3112009012000003</v>
          </cell>
          <cell r="AA219">
            <v>2.1862578399999997</v>
          </cell>
          <cell r="AB219">
            <v>50169.710624242427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Z220">
            <v>0.98320785999999993</v>
          </cell>
          <cell r="AA220">
            <v>1.5797941499999999</v>
          </cell>
          <cell r="AB220">
            <v>23409.710952380952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Z221">
            <v>0.37352668</v>
          </cell>
          <cell r="AA221">
            <v>3.9378022499999998</v>
          </cell>
          <cell r="AB221">
            <v>8120.1452173913049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Z222">
            <v>0.75165853999999999</v>
          </cell>
          <cell r="AA222">
            <v>0.80010049999999999</v>
          </cell>
          <cell r="AB222">
            <v>17896.631904761904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Z223">
            <v>0.70921132999999992</v>
          </cell>
          <cell r="AA223">
            <v>4.6559984299999995</v>
          </cell>
          <cell r="AB223">
            <v>10429.57838235294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Z224">
            <v>0.70921132999999992</v>
          </cell>
          <cell r="AA224">
            <v>5.3432000000000002E-3</v>
          </cell>
          <cell r="AB224" t="e">
            <v>#DIV/0!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Z225">
            <v>0.70921132999999992</v>
          </cell>
          <cell r="AA225">
            <v>5.3432000000000002E-3</v>
          </cell>
          <cell r="AB225" t="e">
            <v>#DIV/0!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Z226">
            <v>1.6545144599999999</v>
          </cell>
          <cell r="AA226">
            <v>0.68887248999999995</v>
          </cell>
          <cell r="AB226">
            <v>27575.240999999998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Z227">
            <v>3.7070553399999997</v>
          </cell>
          <cell r="AA227">
            <v>4.9739944800000009</v>
          </cell>
          <cell r="AB227">
            <v>78873.51787234041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Z228">
            <v>1.1823391105999999</v>
          </cell>
          <cell r="AA228">
            <v>1.9247772394</v>
          </cell>
          <cell r="AB228">
            <v>18474.048603124997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Z229">
            <v>1.4418454714000002</v>
          </cell>
          <cell r="AA229">
            <v>0.99272290000000007</v>
          </cell>
          <cell r="AB229">
            <v>24859.404679310348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Z230">
            <v>1.7096852405999996</v>
          </cell>
          <cell r="AA230">
            <v>2.0549806299999998</v>
          </cell>
          <cell r="AB230">
            <v>23103.854602702697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Z231">
            <v>1.7096852405999996</v>
          </cell>
          <cell r="AA231">
            <v>3.86843E-3</v>
          </cell>
          <cell r="AB231" t="e">
            <v>#DIV/0!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Z232">
            <v>1.7096852405999996</v>
          </cell>
          <cell r="AA232">
            <v>3.86843E-3</v>
          </cell>
          <cell r="AB232" t="e">
            <v>#DIV/0!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Z233">
            <v>0.64454604000000004</v>
          </cell>
          <cell r="AA233">
            <v>1.0410504</v>
          </cell>
          <cell r="AB233">
            <v>16113.651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Z234">
            <v>2.6062552506000003</v>
          </cell>
          <cell r="AA234">
            <v>0.94205611</v>
          </cell>
          <cell r="AB234">
            <v>39488.715918181821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Z235">
            <v>1.32658528</v>
          </cell>
          <cell r="AA235">
            <v>1.8368915299999999</v>
          </cell>
          <cell r="AB235">
            <v>30850.820465116281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Z236">
            <v>4.6135689505999995</v>
          </cell>
          <cell r="AA236">
            <v>1.32763301</v>
          </cell>
          <cell r="AB236">
            <v>59916.479877922073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Z237">
            <v>5.8092434100000006</v>
          </cell>
          <cell r="AA237">
            <v>9.239253119999999</v>
          </cell>
          <cell r="AB237">
            <v>145231.08525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Z238">
            <v>2.3800000000000001E-6</v>
          </cell>
          <cell r="AA238">
            <v>2.25004E-3</v>
          </cell>
          <cell r="AB238">
            <v>2.38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Z239">
            <v>2.3800000000000001E-6</v>
          </cell>
          <cell r="AA239">
            <v>2.25004E-3</v>
          </cell>
          <cell r="AB239">
            <v>2.38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Z240">
            <v>0.76843665000000005</v>
          </cell>
          <cell r="AA240">
            <v>1.5465573000000001</v>
          </cell>
          <cell r="AB240">
            <v>19210.916250000002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Z241">
            <v>2.8724358799999998</v>
          </cell>
          <cell r="AA241">
            <v>3.3828392799999998</v>
          </cell>
          <cell r="AB241">
            <v>62444.258260869567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Z242">
            <v>30.070214149999998</v>
          </cell>
          <cell r="AA242">
            <v>1.8269918799999998</v>
          </cell>
          <cell r="AB242">
            <v>589612.04215686268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Z243">
            <v>1.5744508100000001</v>
          </cell>
          <cell r="AA243">
            <v>2.2030021099999999</v>
          </cell>
          <cell r="AB243">
            <v>1498.0502473834445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Z244">
            <v>0.93073585999999942</v>
          </cell>
          <cell r="AA244">
            <v>0.70173339000000001</v>
          </cell>
          <cell r="AB244">
            <v>1769.4598098859303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Z245">
            <v>0.93073585999999942</v>
          </cell>
          <cell r="AA245">
            <v>2.8632800000000002E-3</v>
          </cell>
          <cell r="AB245" t="e">
            <v>#DIV/0!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Z246">
            <v>0.93073585999999942</v>
          </cell>
          <cell r="AA246">
            <v>2.8632800000000002E-3</v>
          </cell>
          <cell r="AB246" t="e">
            <v>#DIV/0!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Z247">
            <v>2.4984467700000001</v>
          </cell>
          <cell r="AA247">
            <v>2.3386182</v>
          </cell>
          <cell r="AB247">
            <v>48989.152352941179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Z248">
            <v>1.44259016</v>
          </cell>
          <cell r="AA248">
            <v>1.5283652700000001</v>
          </cell>
          <cell r="AB248">
            <v>25760.538571428569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Z249">
            <v>2.37735859</v>
          </cell>
          <cell r="AA249">
            <v>2.04601736</v>
          </cell>
          <cell r="AB249">
            <v>37735.850634920636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Z250">
            <v>1.6290976406000002</v>
          </cell>
          <cell r="AA250">
            <v>3.2630261699999998</v>
          </cell>
          <cell r="AB250">
            <v>31328.80078076923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Z251">
            <v>0.54923111120000001</v>
          </cell>
          <cell r="AA251">
            <v>0.73170650000000004</v>
          </cell>
          <cell r="AB251">
            <v>9807.6984142857145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Z252">
            <v>0.54923111120000001</v>
          </cell>
          <cell r="AA252">
            <v>4.0406499999999998E-3</v>
          </cell>
          <cell r="AB252" t="e">
            <v>#DIV/0!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Z253">
            <v>0.54923111120000001</v>
          </cell>
          <cell r="AA253">
            <v>4.0406499999999998E-3</v>
          </cell>
          <cell r="AB253" t="e">
            <v>#DIV/0!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Z254">
            <v>3.3000086800000004</v>
          </cell>
          <cell r="AA254">
            <v>3.3420875800000003</v>
          </cell>
          <cell r="AB254">
            <v>61111.27185185186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Z255">
            <v>2.6719295099999996</v>
          </cell>
          <cell r="AA255">
            <v>0.55240944999999997</v>
          </cell>
          <cell r="AB255">
            <v>52390.774705882344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Z256">
            <v>1.3441616000000001</v>
          </cell>
          <cell r="AA256">
            <v>2.01414508</v>
          </cell>
          <cell r="AB256">
            <v>35372.673684210531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Z257">
            <v>2.6070850605999993</v>
          </cell>
          <cell r="AA257">
            <v>0.99328518999999993</v>
          </cell>
          <cell r="AB257">
            <v>70461.758394594581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Z258">
            <v>2.0282335806000016</v>
          </cell>
          <cell r="AA258">
            <v>4.2310883099999996</v>
          </cell>
          <cell r="AB258">
            <v>1066.9298162019998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Z259">
            <v>0.01</v>
          </cell>
          <cell r="AA259">
            <v>8.0804299999999996E-3</v>
          </cell>
          <cell r="AB259">
            <v>10000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Z260">
            <v>0.01</v>
          </cell>
          <cell r="AA260">
            <v>8.0804299999999996E-3</v>
          </cell>
          <cell r="AB260">
            <v>10000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Z261">
            <v>0.52492679239999984</v>
          </cell>
          <cell r="AA261">
            <v>1.35569476</v>
          </cell>
          <cell r="AB261">
            <v>2719.8279398963723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Z262">
            <v>1.1082090201999999</v>
          </cell>
          <cell r="AA262">
            <v>0.86741419999999991</v>
          </cell>
          <cell r="AB262">
            <v>27705.225504999995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Z263">
            <v>1.1497653607999998</v>
          </cell>
          <cell r="AA263">
            <v>1.2737485500000001</v>
          </cell>
          <cell r="AB263">
            <v>17688.697858461535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Z264">
            <v>2.8456612794999998</v>
          </cell>
          <cell r="AA264">
            <v>1.0124070999999999</v>
          </cell>
          <cell r="AB264">
            <v>72965.673833333334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Z265">
            <v>2.9246163105999998</v>
          </cell>
          <cell r="AA265">
            <v>2.7547192000000003</v>
          </cell>
          <cell r="AB265">
            <v>52225.291260714286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Z266">
            <v>2.4999999999999999E-7</v>
          </cell>
          <cell r="AA266">
            <v>4.189E-3</v>
          </cell>
          <cell r="AB266">
            <v>0.25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Z267">
            <v>2.4999999999999999E-7</v>
          </cell>
          <cell r="AA267">
            <v>4.189E-3</v>
          </cell>
          <cell r="AB267">
            <v>0.25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Z268">
            <v>0.81058828000000005</v>
          </cell>
          <cell r="AA268">
            <v>0.66615641000000003</v>
          </cell>
          <cell r="AB268">
            <v>15010.894074074075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Z269">
            <v>3.7480500600000002</v>
          </cell>
          <cell r="AA269">
            <v>1.21836364</v>
          </cell>
          <cell r="AB269">
            <v>58563.282187500001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Z270">
            <v>2.9135756806000002</v>
          </cell>
          <cell r="AA270">
            <v>3.2383966600000003</v>
          </cell>
          <cell r="AB270">
            <v>39372.644332432435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Z271">
            <v>2.4265777803000002</v>
          </cell>
          <cell r="AA271">
            <v>0.81451903000000003</v>
          </cell>
          <cell r="AB271">
            <v>27264.918879775283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Z272">
            <v>22.529906911199994</v>
          </cell>
          <cell r="AA272">
            <v>2.31322378</v>
          </cell>
          <cell r="AB272">
            <v>212546.29161509429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Z273">
            <v>22.529906911199994</v>
          </cell>
          <cell r="AA273">
            <v>1.13E-6</v>
          </cell>
          <cell r="AB273" t="e">
            <v>#DIV/0!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Z274">
            <v>22.529906911199994</v>
          </cell>
          <cell r="AA274">
            <v>1.13E-6</v>
          </cell>
          <cell r="AB274" t="e">
            <v>#DIV/0!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Z275">
            <v>22.529906911199994</v>
          </cell>
          <cell r="AA275">
            <v>1.13E-6</v>
          </cell>
          <cell r="AB275" t="e">
            <v>#DIV/0!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Z276">
            <v>22.529906911199994</v>
          </cell>
          <cell r="AA276">
            <v>1.13E-6</v>
          </cell>
          <cell r="AB276" t="e">
            <v>#DIV/0!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Z277">
            <v>10.908490610799998</v>
          </cell>
          <cell r="AA277">
            <v>0.81138105000000005</v>
          </cell>
          <cell r="AB277">
            <v>155835.58015428568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Z278">
            <v>0.8114779003</v>
          </cell>
          <cell r="AA278">
            <v>1.4403337300000001</v>
          </cell>
          <cell r="AB278">
            <v>11270.526393055556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Z279">
            <v>1.6051030500000001</v>
          </cell>
          <cell r="AA279">
            <v>1.2924228400000002</v>
          </cell>
          <cell r="AB279">
            <v>20845.494155844157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Z280">
            <v>1.6051030500000001</v>
          </cell>
          <cell r="AA280">
            <v>6.4914500000000002E-3</v>
          </cell>
          <cell r="AB280" t="e">
            <v>#DIV/0!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Z281">
            <v>1.6051030500000001</v>
          </cell>
          <cell r="AA281">
            <v>6.4914500000000002E-3</v>
          </cell>
          <cell r="AB281" t="e">
            <v>#DIV/0!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Z282">
            <v>1.9337700504000002</v>
          </cell>
          <cell r="AA282">
            <v>0.49590209000000002</v>
          </cell>
          <cell r="AB282">
            <v>24791.923723076925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Z283">
            <v>1.14426841</v>
          </cell>
          <cell r="AA283">
            <v>0.64691141000000008</v>
          </cell>
          <cell r="AB283">
            <v>16583.600144927535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Z284">
            <v>1.1936762100000069</v>
          </cell>
          <cell r="AA284">
            <v>0.73803224999999995</v>
          </cell>
          <cell r="AB284">
            <v>566.79782051282382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Z285">
            <v>3.0991657702999995</v>
          </cell>
          <cell r="AA285">
            <v>4.6324853499999996</v>
          </cell>
          <cell r="AB285">
            <v>35622.595060919535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Z286">
            <v>1.2388140513000001</v>
          </cell>
          <cell r="AA286">
            <v>1.8745565</v>
          </cell>
          <cell r="AB286">
            <v>17205.750712500001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Z287">
            <v>3.8000000000000001E-7</v>
          </cell>
          <cell r="AA287">
            <v>3.9807899999999997E-3</v>
          </cell>
          <cell r="AB287">
            <v>0.38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Z288">
            <v>3.8000000000000001E-7</v>
          </cell>
          <cell r="AA288">
            <v>3.9807899999999997E-3</v>
          </cell>
          <cell r="AB288">
            <v>0.38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Z289">
            <v>0.91739061</v>
          </cell>
          <cell r="AA289">
            <v>0.75877479000000003</v>
          </cell>
          <cell r="AB289">
            <v>13692.397164179105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Z290">
            <v>1.5747764102000001</v>
          </cell>
          <cell r="AA290">
            <v>4.2355660000000004</v>
          </cell>
          <cell r="AB290">
            <v>20997.018802666669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Z291">
            <v>4.5241954704999987</v>
          </cell>
          <cell r="AA291">
            <v>2.1186278399999998</v>
          </cell>
          <cell r="AB291">
            <v>53859.469886904742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Z292">
            <v>4.3917582012</v>
          </cell>
          <cell r="AA292">
            <v>0.87920315000000004</v>
          </cell>
          <cell r="AB292">
            <v>49906.343195454545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Z293">
            <v>2.47022254</v>
          </cell>
          <cell r="AA293">
            <v>2.2270666700000001</v>
          </cell>
          <cell r="AB293">
            <v>34308.64638888889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Z294">
            <v>2.47022254</v>
          </cell>
          <cell r="AA294">
            <v>2.81738E-3</v>
          </cell>
          <cell r="AB294" t="e">
            <v>#DIV/0!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Z295">
            <v>2.47022254</v>
          </cell>
          <cell r="AA295">
            <v>2.81738E-3</v>
          </cell>
          <cell r="AB295" t="e">
            <v>#DIV/0!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Z296">
            <v>2.8798475505999996</v>
          </cell>
          <cell r="AA296">
            <v>0.67257098999999998</v>
          </cell>
          <cell r="AB296">
            <v>42350.699273529404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Z297">
            <v>2.8934371706000004</v>
          </cell>
          <cell r="AA297">
            <v>0.90440350000000003</v>
          </cell>
          <cell r="AB297">
            <v>44514.418009230772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Z298">
            <v>1.8939179901999998</v>
          </cell>
          <cell r="AA298">
            <v>3.2404264500000002</v>
          </cell>
          <cell r="AB298">
            <v>41172.130221739128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Z299">
            <v>1.4280059599999999</v>
          </cell>
          <cell r="AA299">
            <v>1.5440433099999999</v>
          </cell>
          <cell r="AB299">
            <v>24620.792413793104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Z300">
            <v>1.7426935205999998</v>
          </cell>
          <cell r="AA300">
            <v>1.7266219199999999</v>
          </cell>
          <cell r="AB300">
            <v>22632.383384415582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Z301">
            <v>1.7426935205999998</v>
          </cell>
          <cell r="AA301">
            <v>4.8300000000000003E-6</v>
          </cell>
          <cell r="AB301" t="e">
            <v>#DIV/0!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Z302">
            <v>1.7426935205999998</v>
          </cell>
          <cell r="AA302">
            <v>4.8300000000000003E-6</v>
          </cell>
          <cell r="AB302" t="e">
            <v>#DIV/0!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Z303">
            <v>30.072236030599999</v>
          </cell>
          <cell r="AA303">
            <v>1.0518123700000002</v>
          </cell>
          <cell r="AB303">
            <v>395687.31619210524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Z304">
            <v>0.75756626059999987</v>
          </cell>
          <cell r="AA304">
            <v>1.3112380800000001</v>
          </cell>
          <cell r="AB304">
            <v>15460.535930612243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Z305">
            <v>2.0337594117999998</v>
          </cell>
          <cell r="AA305">
            <v>1.78540674</v>
          </cell>
          <cell r="AB305">
            <v>25108.140886419751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Z306">
            <v>6.026525920100001</v>
          </cell>
          <cell r="AA306">
            <v>1.74176468</v>
          </cell>
          <cell r="AB306">
            <v>52404.573218260877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Z307">
            <v>3.0447784106000007</v>
          </cell>
          <cell r="AA307">
            <v>1.0318811299999999</v>
          </cell>
          <cell r="AB307">
            <v>33095.417506521742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Z308">
            <v>2.3999999999999999E-6</v>
          </cell>
          <cell r="AA308">
            <v>7.9140000000000005E-5</v>
          </cell>
          <cell r="AB308">
            <v>2.4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Z309">
            <v>2.3999999999999999E-6</v>
          </cell>
          <cell r="AA309">
            <v>7.9140000000000005E-5</v>
          </cell>
          <cell r="AB309">
            <v>2.4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Z310">
            <v>8.3783643499999982</v>
          </cell>
          <cell r="AA310">
            <v>1.8832305600000001</v>
          </cell>
          <cell r="AB310">
            <v>130911.94296874998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Z311">
            <v>1.1210968000000001</v>
          </cell>
          <cell r="AA311">
            <v>0.43905215000000003</v>
          </cell>
          <cell r="AB311">
            <v>19329.255172413796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Z312">
            <v>1.2723819805999999</v>
          </cell>
          <cell r="AA312">
            <v>0.73656434999999998</v>
          </cell>
          <cell r="AB312">
            <v>17920.872966197181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Z313">
            <v>4.3125145606000004</v>
          </cell>
          <cell r="AA313">
            <v>1.01814735</v>
          </cell>
          <cell r="AB313">
            <v>71875.242676666676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Z314">
            <v>1.8341323612000004</v>
          </cell>
          <cell r="AA314">
            <v>0.86319067000000005</v>
          </cell>
          <cell r="AB314">
            <v>17981.689815686277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Z315">
            <v>1.8341323612000004</v>
          </cell>
          <cell r="AA315">
            <v>2.94225E-3</v>
          </cell>
          <cell r="AB315" t="e">
            <v>#DIV/0!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Z316">
            <v>1.8341323612000004</v>
          </cell>
          <cell r="AA316">
            <v>2.94225E-3</v>
          </cell>
          <cell r="AB316" t="e">
            <v>#DIV/0!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Z317">
            <v>1.7569701516</v>
          </cell>
          <cell r="AA317">
            <v>4.7525457800000002</v>
          </cell>
          <cell r="AB317">
            <v>23118.028310526315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Z318">
            <v>1.3589737905999999</v>
          </cell>
          <cell r="AA318">
            <v>1.73156032</v>
          </cell>
          <cell r="AB318">
            <v>27734.158991836732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Z319">
            <v>1.4285314011999997</v>
          </cell>
          <cell r="AA319">
            <v>1.57616522</v>
          </cell>
          <cell r="AB319">
            <v>16419.901163218387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Z320">
            <v>2.2389377599999998</v>
          </cell>
          <cell r="AA320">
            <v>0.32845384999999999</v>
          </cell>
          <cell r="AB320">
            <v>29077.113766233761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Z321">
            <v>2.2389377599999998</v>
          </cell>
          <cell r="AA321">
            <v>0.32845384999999999</v>
          </cell>
          <cell r="AB321">
            <v>29077.113766233761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Z322">
            <v>2.2389377599999998</v>
          </cell>
          <cell r="AA322">
            <v>5.3087100000000003E-3</v>
          </cell>
          <cell r="AB322" t="e">
            <v>#DIV/0!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Z323">
            <v>2.2389377599999998</v>
          </cell>
          <cell r="AA323">
            <v>5.3087100000000003E-3</v>
          </cell>
          <cell r="AB323" t="e">
            <v>#DIV/0!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Z324">
            <v>2.2286838705999994</v>
          </cell>
          <cell r="AA324">
            <v>0.85936136999999913</v>
          </cell>
          <cell r="AB324">
            <v>32774.762802941172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Z325">
            <v>2.7826770499999998</v>
          </cell>
          <cell r="AA325">
            <v>0.76044482999999996</v>
          </cell>
          <cell r="AB325">
            <v>41532.493283582087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Z326">
            <v>0.99724495999999996</v>
          </cell>
          <cell r="AA326">
            <v>0.95793848000000004</v>
          </cell>
          <cell r="AB326">
            <v>17495.525614035087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Z327">
            <v>3.45512475</v>
          </cell>
          <cell r="AA327">
            <v>0.52276120000000004</v>
          </cell>
          <cell r="AB327">
            <v>50810.658088235294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Z328">
            <v>1.55307857</v>
          </cell>
          <cell r="AA328">
            <v>1.28069571</v>
          </cell>
          <cell r="AB328">
            <v>18939.982560975612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Z329">
            <v>1.55307857</v>
          </cell>
          <cell r="AA329">
            <v>1.2999400000000001E-3</v>
          </cell>
          <cell r="AB329" t="e">
            <v>#DIV/0!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Z330">
            <v>1.55307857</v>
          </cell>
          <cell r="AA330">
            <v>1.2999400000000001E-3</v>
          </cell>
          <cell r="AB330" t="e">
            <v>#DIV/0!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Z331">
            <v>3.1780324806000002</v>
          </cell>
          <cell r="AA331">
            <v>1.6557012</v>
          </cell>
          <cell r="AB331">
            <v>40744.006161538462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Z332">
            <v>30.2841711206</v>
          </cell>
          <cell r="AA332">
            <v>1.03051274</v>
          </cell>
          <cell r="AB332">
            <v>488454.3729129032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Z333">
            <v>4.3352953097000011</v>
          </cell>
          <cell r="AA333">
            <v>0.85187543999999993</v>
          </cell>
          <cell r="AB333">
            <v>73479.581520338994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Z334">
            <v>4.375875670600001</v>
          </cell>
          <cell r="AA334">
            <v>1.0086001</v>
          </cell>
          <cell r="AB334">
            <v>2134.5734978536593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Z335">
            <v>3.5676991312000004</v>
          </cell>
          <cell r="AA335">
            <v>2.7048106700000001</v>
          </cell>
          <cell r="AB335">
            <v>8986.6476856423178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Z336">
            <v>4.3969849999999998E-2</v>
          </cell>
          <cell r="AA336">
            <v>2.33213E-3</v>
          </cell>
          <cell r="AB336">
            <v>43969.85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Z337">
            <v>4.3969849999999998E-2</v>
          </cell>
          <cell r="AA337">
            <v>2.33213E-3</v>
          </cell>
          <cell r="AB337">
            <v>43969.85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Z338">
            <v>4.3969849999999998E-2</v>
          </cell>
          <cell r="AA338">
            <v>2.33213E-3</v>
          </cell>
          <cell r="AB338">
            <v>43969.85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Z339">
            <v>4.9047027023999998</v>
          </cell>
          <cell r="AA339">
            <v>1.27162883</v>
          </cell>
          <cell r="AB339">
            <v>51628.449498947368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Z340">
            <v>2.5400386606000001</v>
          </cell>
          <cell r="AA340">
            <v>4.9800926700000003</v>
          </cell>
          <cell r="AB340">
            <v>34324.846764864866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Z341">
            <v>1.2610993503999999</v>
          </cell>
          <cell r="AA341">
            <v>2.9905571800000001</v>
          </cell>
          <cell r="AB341">
            <v>17515.268755555553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Z342">
            <v>2.5883409001999995</v>
          </cell>
          <cell r="AA342">
            <v>0.91997189000000001</v>
          </cell>
          <cell r="AB342">
            <v>23110.186608928569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Z343">
            <v>2.5883409001999995</v>
          </cell>
          <cell r="AA343">
            <v>2.6587399999999997E-3</v>
          </cell>
          <cell r="AB343" t="e">
            <v>#DIV/0!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Z344">
            <v>2.5883409001999995</v>
          </cell>
          <cell r="AA344">
            <v>2.6587399999999997E-3</v>
          </cell>
          <cell r="AB344" t="e">
            <v>#DIV/0!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Z345">
            <v>2.2303181505999996</v>
          </cell>
          <cell r="AA345">
            <v>1.0246076099999999</v>
          </cell>
          <cell r="AB345">
            <v>23477.033164210523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Z346">
            <v>4.9614734005999983</v>
          </cell>
          <cell r="AA346">
            <v>0.77273524999999998</v>
          </cell>
          <cell r="AB346">
            <v>67965.389049315039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Z347">
            <v>0.90079544990000016</v>
          </cell>
          <cell r="AA347">
            <v>0.94530913000000005</v>
          </cell>
          <cell r="AB347">
            <v>11852.571709210528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Z348">
            <v>13.805952952399997</v>
          </cell>
          <cell r="AA348">
            <v>0.56007627000000004</v>
          </cell>
          <cell r="AB348">
            <v>135352.47992549016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Z349">
            <v>6.327858431200001</v>
          </cell>
          <cell r="AA349">
            <v>12.05162584</v>
          </cell>
          <cell r="AB349">
            <v>62652.063675247533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Z350">
            <v>6.327858431200001</v>
          </cell>
          <cell r="AA350">
            <v>1.87857E-3</v>
          </cell>
          <cell r="AB350" t="e">
            <v>#DIV/0!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Z351">
            <v>6.327858431200001</v>
          </cell>
          <cell r="AA351">
            <v>1.87857E-3</v>
          </cell>
          <cell r="AB351" t="e">
            <v>#DIV/0!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Z352">
            <v>1.8923501706000001</v>
          </cell>
          <cell r="AA352">
            <v>0.61878747000000001</v>
          </cell>
          <cell r="AB352">
            <v>23953.7996278481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Z353">
            <v>2.6276036806</v>
          </cell>
          <cell r="AA353">
            <v>0.48823830000000001</v>
          </cell>
          <cell r="AB353">
            <v>41056.307509375001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Z354">
            <v>1.9542378612000002</v>
          </cell>
          <cell r="AA354">
            <v>1.26105296</v>
          </cell>
          <cell r="AB354">
            <v>7184.6980191176481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Z355">
            <v>1.1353787711999999</v>
          </cell>
          <cell r="AA355">
            <v>2.6577554500000002</v>
          </cell>
          <cell r="AB355">
            <v>16454.764799999997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Z356">
            <v>1.1353787711999999</v>
          </cell>
          <cell r="AA356">
            <v>2.6577554500000002</v>
          </cell>
          <cell r="AB356">
            <v>16454.764799999997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Z357">
            <v>7.0850000000000002E-3</v>
          </cell>
          <cell r="AA357">
            <v>2.9791399999999999E-3</v>
          </cell>
          <cell r="AB357">
            <v>3542.5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Z358">
            <v>7.0850000000000002E-3</v>
          </cell>
          <cell r="AA358">
            <v>2.9791399999999999E-3</v>
          </cell>
          <cell r="AB358">
            <v>3542.5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Z359">
            <v>7.0850000000000002E-3</v>
          </cell>
          <cell r="AA359">
            <v>2.9791399999999999E-3</v>
          </cell>
          <cell r="AB359">
            <v>3542.5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Z360">
            <v>2.3483412000000001</v>
          </cell>
          <cell r="AA360">
            <v>2.9818229199999999</v>
          </cell>
          <cell r="AB360">
            <v>41934.664285714287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Z361">
            <v>0.19116870999999999</v>
          </cell>
          <cell r="AA361">
            <v>0.16930313</v>
          </cell>
          <cell r="AB361">
            <v>2770.5610144927532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Z362">
            <v>0.19116870999999999</v>
          </cell>
          <cell r="AA362">
            <v>0.16930313</v>
          </cell>
          <cell r="AB362">
            <v>2770.5610144927532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Z363">
            <v>1.6781638211999999</v>
          </cell>
          <cell r="AA363">
            <v>1.57718516</v>
          </cell>
          <cell r="AB363">
            <v>25426.724563636362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Z364">
            <v>1.6781638211999999</v>
          </cell>
          <cell r="AA364">
            <v>1.57718516</v>
          </cell>
          <cell r="AB364">
            <v>25426.724563636362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Z365">
            <v>1.6781638211999999</v>
          </cell>
          <cell r="AA365">
            <v>1.57718516</v>
          </cell>
          <cell r="AB365">
            <v>25426.724563636362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Z366">
            <v>1.6781638211999999</v>
          </cell>
          <cell r="AA366">
            <v>1.57718516</v>
          </cell>
          <cell r="AB366">
            <v>25426.724563636362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Z367">
            <v>2.0427264407000001</v>
          </cell>
          <cell r="AA367">
            <v>1.96868405</v>
          </cell>
          <cell r="AB367">
            <v>35837.305977192984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Z368">
            <v>2.0427264407000001</v>
          </cell>
          <cell r="AA368">
            <v>1.96868405</v>
          </cell>
          <cell r="AB368">
            <v>35837.305977192984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Z369">
            <v>1.9902835000000001</v>
          </cell>
          <cell r="AA369">
            <v>1.8587997599999999</v>
          </cell>
          <cell r="AB369">
            <v>27264.157534246577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Z370">
            <v>1.1418389409</v>
          </cell>
          <cell r="AA370">
            <v>1.87727629</v>
          </cell>
          <cell r="AB370">
            <v>14096.777048148148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Z371">
            <v>1.1418389409</v>
          </cell>
          <cell r="AA371">
            <v>1.87727629</v>
          </cell>
          <cell r="AB371">
            <v>14096.777048148148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Z372">
            <v>1.1418389409</v>
          </cell>
          <cell r="AA372">
            <v>1.87727629</v>
          </cell>
          <cell r="AB372">
            <v>14096.777048148148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Z373">
            <v>2.22702745</v>
          </cell>
          <cell r="AA373">
            <v>1.5231543700000001</v>
          </cell>
          <cell r="AB373">
            <v>26831.656024096388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Z374">
            <v>2.22702745</v>
          </cell>
          <cell r="AA374">
            <v>1.5231543700000001</v>
          </cell>
          <cell r="AB374">
            <v>26831.656024096388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Z375">
            <v>2.4115686706000004</v>
          </cell>
          <cell r="AA375">
            <v>0.88008636999999945</v>
          </cell>
          <cell r="AB375">
            <v>31731.166718421056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Z376">
            <v>2.6721443911999998</v>
          </cell>
          <cell r="AA376">
            <v>0.38145330999999999</v>
          </cell>
          <cell r="AB376">
            <v>43805.645757377046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Z377">
            <v>1.3387638606000003</v>
          </cell>
          <cell r="AA377">
            <v>0.34836954999999997</v>
          </cell>
          <cell r="AB377">
            <v>19125.198008571431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Z378">
            <v>1.3387638606000003</v>
          </cell>
          <cell r="AA378">
            <v>2.7114699999999997E-3</v>
          </cell>
          <cell r="AB378" t="e">
            <v>#DIV/0!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Z379">
            <v>1.3387638606000003</v>
          </cell>
          <cell r="AA379">
            <v>2.7114699999999997E-3</v>
          </cell>
          <cell r="AB379" t="e">
            <v>#DIV/0!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Z380">
            <v>2.11123693</v>
          </cell>
          <cell r="AA380">
            <v>1.07727704</v>
          </cell>
          <cell r="AB380">
            <v>27779.433289473684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Z381">
            <v>1.9435498600000001</v>
          </cell>
          <cell r="AA381">
            <v>1.1485714599999999</v>
          </cell>
          <cell r="AB381">
            <v>29447.725151515151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Z382">
            <v>2.2444447099999998</v>
          </cell>
          <cell r="AA382">
            <v>0.83451666000000002</v>
          </cell>
          <cell r="AB382">
            <v>29148.632597402593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Z383">
            <v>2.2444447099999998</v>
          </cell>
          <cell r="AA383">
            <v>0.83451666000000002</v>
          </cell>
          <cell r="AB383">
            <v>29148.632597402593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Z384">
            <v>2.7963650706000007</v>
          </cell>
          <cell r="AA384">
            <v>1.1288342199999999</v>
          </cell>
          <cell r="AB384">
            <v>30068.441619354846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Z385">
            <v>1.0103780000000001E-2</v>
          </cell>
          <cell r="AA385">
            <v>4.0376100000000005E-3</v>
          </cell>
          <cell r="AB385">
            <v>5051.8900000000003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Z386">
            <v>1.0103780000000001E-2</v>
          </cell>
          <cell r="AA386">
            <v>4.0376100000000005E-3</v>
          </cell>
          <cell r="AB386">
            <v>5051.8900000000003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Z387">
            <v>2.6150910006000005</v>
          </cell>
          <cell r="AA387">
            <v>1.67718028</v>
          </cell>
          <cell r="AB387">
            <v>37358.442865714293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Z388">
            <v>2.5727290609</v>
          </cell>
          <cell r="AA388">
            <v>0.55235182999999999</v>
          </cell>
          <cell r="AB388">
            <v>36235.620576056339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Z389">
            <v>2.1742939603000004</v>
          </cell>
          <cell r="AA389">
            <v>0.40308626000000003</v>
          </cell>
          <cell r="AB389">
            <v>28990.586137333339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Z390">
            <v>0.71839635000000002</v>
          </cell>
          <cell r="AA390">
            <v>0.54349199999999998</v>
          </cell>
          <cell r="AB390">
            <v>14086.202941176471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Z391">
            <v>1.6411594199999999</v>
          </cell>
          <cell r="AA391">
            <v>2.3487512000000001</v>
          </cell>
          <cell r="AB391">
            <v>26050.149523809523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Z392">
            <v>1.2500000000000001E-2</v>
          </cell>
          <cell r="AA392">
            <v>1.3401800000000001E-3</v>
          </cell>
          <cell r="AB392">
            <v>12500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Z393">
            <v>1.2500000000000001E-2</v>
          </cell>
          <cell r="AA393">
            <v>1.3401800000000001E-3</v>
          </cell>
          <cell r="AB393">
            <v>12500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Z394">
            <v>28.8703989306</v>
          </cell>
          <cell r="AA394">
            <v>0.94029700000000005</v>
          </cell>
          <cell r="AB394">
            <v>424564.69015588239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Z395">
            <v>1.4725260506</v>
          </cell>
          <cell r="AA395">
            <v>0.66921624000000002</v>
          </cell>
          <cell r="AB395">
            <v>24542.100843333334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Z396">
            <v>1.51065892</v>
          </cell>
          <cell r="AA396">
            <v>0.73033629</v>
          </cell>
          <cell r="AB396">
            <v>25604.388474576273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Z397">
            <v>2.4013718111999998</v>
          </cell>
          <cell r="AA397">
            <v>1.1709441299999999</v>
          </cell>
          <cell r="AB397">
            <v>36384.421381818182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Z398">
            <v>2.4389399602999999</v>
          </cell>
          <cell r="AA398">
            <v>4.1078894799999999</v>
          </cell>
          <cell r="AB398">
            <v>32519.199470666663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Z399">
            <v>2.3201300000000001E-3</v>
          </cell>
          <cell r="AA399">
            <v>5.5186000000000005E-4</v>
          </cell>
          <cell r="AB399">
            <v>1160.0650000000001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Z400">
            <v>2.3201300000000001E-3</v>
          </cell>
          <cell r="AA400">
            <v>5.5186000000000005E-4</v>
          </cell>
          <cell r="AB400">
            <v>1160.0650000000001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Z401">
            <v>2.3298774506000002</v>
          </cell>
          <cell r="AA401">
            <v>2.2644023099999999</v>
          </cell>
          <cell r="AB401">
            <v>31916.129460273973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Z402">
            <v>1.6795189506000001</v>
          </cell>
          <cell r="AA402">
            <v>2.1808232999999997</v>
          </cell>
          <cell r="AB402">
            <v>30536.708192727274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Z403">
            <v>0.96491638970000004</v>
          </cell>
          <cell r="AA403">
            <v>1.4017017899999999</v>
          </cell>
          <cell r="AB403">
            <v>16354.515079661018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Z404">
            <v>1.5920409600000001</v>
          </cell>
          <cell r="AA404">
            <v>0.53615742</v>
          </cell>
          <cell r="AB404">
            <v>26099.032131147542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Z405">
            <v>0.99294730980000001</v>
          </cell>
          <cell r="AA405">
            <v>2.3931260299999999</v>
          </cell>
          <cell r="AB405">
            <v>18734.854901886793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Z406">
            <v>3.0128400000000001E-3</v>
          </cell>
          <cell r="AA406">
            <v>3.0058699999999999E-3</v>
          </cell>
          <cell r="AB406">
            <v>3012.84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Z407">
            <v>3.0128400000000001E-3</v>
          </cell>
          <cell r="AA407">
            <v>3.0058699999999999E-3</v>
          </cell>
          <cell r="AB407">
            <v>3012.84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Z408">
            <v>1.52541913</v>
          </cell>
          <cell r="AA408">
            <v>0.77998756000000002</v>
          </cell>
          <cell r="AB408">
            <v>29910.17901960784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Z409">
            <v>2.2574271299999999</v>
          </cell>
          <cell r="AA409">
            <v>0.72889408999999994</v>
          </cell>
          <cell r="AB409">
            <v>37007.002131147543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Z410">
            <v>0.93485262999999996</v>
          </cell>
          <cell r="AA410">
            <v>0.36841078999999999</v>
          </cell>
          <cell r="AB410">
            <v>17312.085740740742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Z411">
            <v>3.7033789903000001</v>
          </cell>
          <cell r="AA411">
            <v>1.33547105</v>
          </cell>
          <cell r="AB411">
            <v>46878.215067088604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Z412">
            <v>4.8797686106000002</v>
          </cell>
          <cell r="AA412">
            <v>0.53168088000000002</v>
          </cell>
          <cell r="AB412">
            <v>87138.725189285717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Z413">
            <v>2.5207709999999998E-2</v>
          </cell>
          <cell r="AA413">
            <v>5.59867E-3</v>
          </cell>
          <cell r="AB413">
            <v>8402.57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Z414">
            <v>2.5207709999999998E-2</v>
          </cell>
          <cell r="AA414">
            <v>5.59867E-3</v>
          </cell>
          <cell r="AB414">
            <v>8402.57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Z415">
            <v>0.72189687000000002</v>
          </cell>
          <cell r="AA415">
            <v>0.16331725</v>
          </cell>
          <cell r="AB415">
            <v>20625.624857142859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Z416">
            <v>3.0366456500000001</v>
          </cell>
          <cell r="AA416">
            <v>1.1501924699999999</v>
          </cell>
          <cell r="AB416">
            <v>49781.076229508195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Z417">
            <v>0.95827807999999992</v>
          </cell>
          <cell r="AA417">
            <v>0.44958398999999999</v>
          </cell>
          <cell r="AB417">
            <v>18428.424615384614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Z418">
            <v>3.7660506300000001</v>
          </cell>
          <cell r="AA418">
            <v>0.36441496000000001</v>
          </cell>
          <cell r="AB418">
            <v>55383.097499999996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Z419">
            <v>10.0462210903</v>
          </cell>
          <cell r="AA419">
            <v>0.94913056000000007</v>
          </cell>
          <cell r="AB419">
            <v>164692.14902131146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Z420">
            <v>10.0462210903</v>
          </cell>
          <cell r="AA420">
            <v>9.4720000000000004E-4</v>
          </cell>
          <cell r="AB420" t="e">
            <v>#DIV/0!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Z421">
            <v>10.0462210903</v>
          </cell>
          <cell r="AA421">
            <v>9.4720000000000004E-4</v>
          </cell>
          <cell r="AB421" t="e">
            <v>#DIV/0!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Z422">
            <v>6.3135134313000005</v>
          </cell>
          <cell r="AA422">
            <v>2.1073926300000001</v>
          </cell>
          <cell r="AB422">
            <v>97130.975866153851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Z423">
            <v>23.460924220600003</v>
          </cell>
          <cell r="AA423">
            <v>0.86910628000000001</v>
          </cell>
          <cell r="AB423">
            <v>236979.03253131316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Z424">
            <v>2.66053519</v>
          </cell>
          <cell r="AA424">
            <v>1.28685827</v>
          </cell>
          <cell r="AB424">
            <v>46676.055964912281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Z425">
            <v>0.18136826059999997</v>
          </cell>
          <cell r="AA425">
            <v>6.0869989999999999E-2</v>
          </cell>
          <cell r="AB425">
            <v>11335.516287499999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/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/>
      <sheetData sheetId="20">
        <row r="4">
          <cell r="W4" t="str">
            <v>Preferenciales</v>
          </cell>
        </row>
      </sheetData>
      <sheetData sheetId="21"/>
      <sheetData sheetId="22"/>
      <sheetData sheetId="23"/>
      <sheetData sheetId="24"/>
      <sheetData sheetId="25"/>
      <sheetData sheetId="26">
        <row r="4">
          <cell r="W4" t="str">
            <v>Preferenciales</v>
          </cell>
        </row>
      </sheetData>
      <sheetData sheetId="27"/>
      <sheetData sheetId="28"/>
      <sheetData sheetId="29"/>
      <sheetData sheetId="30"/>
      <sheetData sheetId="31"/>
      <sheetData sheetId="32">
        <row r="4">
          <cell r="W4" t="str">
            <v>Preferenciales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 de "/>
      <sheetName val="Velocidad_de_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E7" t="str">
            <v>VE_OF</v>
          </cell>
          <cell r="AG7" t="str">
            <v>Compra</v>
          </cell>
          <cell r="AJ7" t="str">
            <v>Compra</v>
          </cell>
        </row>
        <row r="8">
          <cell r="AA8">
            <v>8.0827475312595087</v>
          </cell>
          <cell r="AE8">
            <v>8.1</v>
          </cell>
          <cell r="AG8">
            <v>16.698577053200029</v>
          </cell>
          <cell r="AJ8">
            <v>478.38701235317797</v>
          </cell>
        </row>
        <row r="9">
          <cell r="AA9">
            <v>8.0881635409171544</v>
          </cell>
          <cell r="AE9">
            <v>8.1</v>
          </cell>
          <cell r="AG9">
            <v>11.914622825000011</v>
          </cell>
          <cell r="AJ9">
            <v>367.24787550473172</v>
          </cell>
        </row>
        <row r="10">
          <cell r="AA10">
            <v>8.0778567806869326</v>
          </cell>
          <cell r="AE10">
            <v>8.1</v>
          </cell>
          <cell r="AG10">
            <v>6.4352406788999668</v>
          </cell>
          <cell r="AJ10">
            <v>192.72380817884959</v>
          </cell>
        </row>
        <row r="11">
          <cell r="AA11">
            <v>8.0858998620098763</v>
          </cell>
          <cell r="AE11">
            <v>8.1</v>
          </cell>
          <cell r="AG11">
            <v>14.397132917200022</v>
          </cell>
          <cell r="AJ11">
            <v>367.11459104980037</v>
          </cell>
        </row>
        <row r="12">
          <cell r="AA12">
            <v>8.0794298278252761</v>
          </cell>
          <cell r="AE12">
            <v>8.1</v>
          </cell>
          <cell r="AG12">
            <v>0.95594866650000165</v>
          </cell>
          <cell r="AJ12">
            <v>73.76716309128804</v>
          </cell>
        </row>
        <row r="13">
          <cell r="AA13">
            <v>8.0836083976424327</v>
          </cell>
          <cell r="AE13">
            <v>8.1</v>
          </cell>
          <cell r="AG13">
            <v>3.9633618900000001E-2</v>
          </cell>
          <cell r="AJ13">
            <v>50.296470685279189</v>
          </cell>
        </row>
        <row r="14">
          <cell r="AA14">
            <v>8.0818915614403597</v>
          </cell>
          <cell r="AE14">
            <v>8.1</v>
          </cell>
          <cell r="AG14">
            <v>10.226540660800037</v>
          </cell>
          <cell r="AJ14">
            <v>240.12164316607658</v>
          </cell>
        </row>
        <row r="15">
          <cell r="AA15">
            <v>8.0785985876449757</v>
          </cell>
          <cell r="AE15">
            <v>8.1</v>
          </cell>
          <cell r="AG15">
            <v>7.6537242198999786</v>
          </cell>
          <cell r="AJ15">
            <v>323.16011737459797</v>
          </cell>
        </row>
        <row r="16">
          <cell r="AA16">
            <v>8.0873291263487967</v>
          </cell>
          <cell r="AE16">
            <v>8.1</v>
          </cell>
          <cell r="AG16">
            <v>11.424892934600047</v>
          </cell>
          <cell r="AJ16">
            <v>396.67012480383471</v>
          </cell>
        </row>
        <row r="17">
          <cell r="AA17">
            <v>8.0902783744661697</v>
          </cell>
          <cell r="AE17">
            <v>8.1</v>
          </cell>
          <cell r="AG17">
            <v>12.116595386500014</v>
          </cell>
          <cell r="AJ17">
            <v>452.11176815298558</v>
          </cell>
        </row>
        <row r="18">
          <cell r="AA18">
            <v>8.0877869315034125</v>
          </cell>
          <cell r="AE18">
            <v>8.1</v>
          </cell>
          <cell r="AG18">
            <v>10.96086226690001</v>
          </cell>
          <cell r="AJ18">
            <v>332.95450385479984</v>
          </cell>
        </row>
        <row r="19">
          <cell r="AA19">
            <v>8.0783422745635818</v>
          </cell>
          <cell r="AE19">
            <v>8.1</v>
          </cell>
          <cell r="AG19">
            <v>0.92522466170000295</v>
          </cell>
          <cell r="AJ19">
            <v>75.744957977896277</v>
          </cell>
        </row>
        <row r="20">
          <cell r="AA20">
            <v>8.0832553342377444</v>
          </cell>
          <cell r="AE20">
            <v>8.1</v>
          </cell>
          <cell r="AG20">
            <v>4.8528981499999978E-2</v>
          </cell>
          <cell r="AJ20">
            <v>54.101428651059067</v>
          </cell>
        </row>
        <row r="21">
          <cell r="AA21">
            <v>8.0823792864467023</v>
          </cell>
          <cell r="AE21">
            <v>8.1</v>
          </cell>
          <cell r="AG21">
            <v>11.121560951400005</v>
          </cell>
          <cell r="AJ21">
            <v>214.74755163065524</v>
          </cell>
        </row>
        <row r="22">
          <cell r="AA22">
            <v>8.0844717969901669</v>
          </cell>
          <cell r="AE22">
            <v>8.1</v>
          </cell>
          <cell r="AG22">
            <v>11.34446786150002</v>
          </cell>
          <cell r="AJ22">
            <v>314.7656241918931</v>
          </cell>
        </row>
        <row r="23">
          <cell r="AA23">
            <v>8.0844944349183656</v>
          </cell>
          <cell r="AE23">
            <v>8.1</v>
          </cell>
          <cell r="AG23">
            <v>11.469780106799989</v>
          </cell>
          <cell r="AJ23">
            <v>312.26430281778306</v>
          </cell>
        </row>
        <row r="24">
          <cell r="AA24">
            <v>8.0851265420733363</v>
          </cell>
          <cell r="AE24">
            <v>8.1</v>
          </cell>
          <cell r="AG24">
            <v>10.869831840400005</v>
          </cell>
          <cell r="AJ24">
            <v>313.05316054374759</v>
          </cell>
        </row>
        <row r="25">
          <cell r="AA25">
            <v>8.0827026089714114</v>
          </cell>
          <cell r="AE25">
            <v>8.1</v>
          </cell>
          <cell r="AG25">
            <v>14.577125129700001</v>
          </cell>
          <cell r="AJ25">
            <v>366.3883056778767</v>
          </cell>
        </row>
        <row r="26">
          <cell r="AA26">
            <v>8.0788790456559116</v>
          </cell>
          <cell r="AE26">
            <v>8.1</v>
          </cell>
          <cell r="AG26">
            <v>0.8558801080000018</v>
          </cell>
          <cell r="AJ26">
            <v>77.07159909950488</v>
          </cell>
        </row>
        <row r="27">
          <cell r="AA27">
            <v>8.0781836469976085</v>
          </cell>
          <cell r="AE27">
            <v>8.1</v>
          </cell>
          <cell r="AG27">
            <v>5.0802273500000002E-2</v>
          </cell>
          <cell r="AJ27">
            <v>53.98753825717322</v>
          </cell>
        </row>
        <row r="28">
          <cell r="AA28">
            <v>8.0820498664935911</v>
          </cell>
          <cell r="AE28">
            <v>8.1</v>
          </cell>
          <cell r="AG28">
            <v>12.095698614500025</v>
          </cell>
          <cell r="AJ28">
            <v>234.08613203475818</v>
          </cell>
        </row>
        <row r="29">
          <cell r="AA29">
            <v>8.0833353984191607</v>
          </cell>
          <cell r="AE29">
            <v>8.1</v>
          </cell>
          <cell r="AG29">
            <v>9.7499845385000228</v>
          </cell>
          <cell r="AJ29">
            <v>279.65765656551235</v>
          </cell>
        </row>
        <row r="30">
          <cell r="AA30">
            <v>8.0885551377772078</v>
          </cell>
          <cell r="AE30">
            <v>8.1</v>
          </cell>
          <cell r="AG30">
            <v>12.048069802199985</v>
          </cell>
          <cell r="AJ30">
            <v>350.67292843379761</v>
          </cell>
        </row>
        <row r="31">
          <cell r="AA31">
            <v>8.0819824557480562</v>
          </cell>
          <cell r="AE31">
            <v>8.1</v>
          </cell>
          <cell r="AG31">
            <v>8.915667772399992</v>
          </cell>
          <cell r="AJ31">
            <v>249.49399111235459</v>
          </cell>
        </row>
        <row r="32">
          <cell r="AA32">
            <v>8.0798759610269322</v>
          </cell>
          <cell r="AE32">
            <v>8.1</v>
          </cell>
          <cell r="AG32">
            <v>7.7736045523999779</v>
          </cell>
          <cell r="AJ32">
            <v>220.72189875919184</v>
          </cell>
        </row>
        <row r="33">
          <cell r="AA33">
            <v>8.0805310735503006</v>
          </cell>
          <cell r="AE33">
            <v>8.1</v>
          </cell>
          <cell r="AG33">
            <v>0.8144075236000009</v>
          </cell>
          <cell r="AJ33">
            <v>72.975584551971409</v>
          </cell>
        </row>
        <row r="34">
          <cell r="AA34">
            <v>8.0785787244275298</v>
          </cell>
          <cell r="AE34">
            <v>8.1</v>
          </cell>
          <cell r="AG34">
            <v>4.8085534799999996E-2</v>
          </cell>
          <cell r="AJ34">
            <v>49.470714814814812</v>
          </cell>
        </row>
        <row r="35">
          <cell r="AA35">
            <v>8.0804258054673053</v>
          </cell>
          <cell r="AE35">
            <v>8.1</v>
          </cell>
          <cell r="AG35">
            <v>9.4725968665999751</v>
          </cell>
          <cell r="AJ35">
            <v>191.34240024643427</v>
          </cell>
        </row>
        <row r="36">
          <cell r="AA36">
            <v>8.0834609943393207</v>
          </cell>
          <cell r="AE36">
            <v>8.1</v>
          </cell>
          <cell r="AG36">
            <v>9.4970927234999767</v>
          </cell>
          <cell r="AJ36">
            <v>276.9639172790894</v>
          </cell>
        </row>
        <row r="37">
          <cell r="AA37">
            <v>8.0854129247117772</v>
          </cell>
          <cell r="AE37">
            <v>8.1</v>
          </cell>
          <cell r="AG37">
            <v>19.394563721599987</v>
          </cell>
          <cell r="AJ37">
            <v>561.13658309753157</v>
          </cell>
        </row>
        <row r="38">
          <cell r="AA38">
            <v>8.0811837287899948</v>
          </cell>
          <cell r="AE38">
            <v>8.1</v>
          </cell>
          <cell r="AG38">
            <v>11.743780921200013</v>
          </cell>
          <cell r="AJ38">
            <v>319.01178717300991</v>
          </cell>
        </row>
        <row r="39">
          <cell r="AA39">
            <v>8.0880890246525716</v>
          </cell>
          <cell r="AE39">
            <v>8.1</v>
          </cell>
          <cell r="AG39">
            <v>18.202329700999972</v>
          </cell>
          <cell r="AJ39">
            <v>447.90299222421743</v>
          </cell>
        </row>
        <row r="40">
          <cell r="AA40">
            <v>8.0805630859329955</v>
          </cell>
          <cell r="AE40">
            <v>8.1</v>
          </cell>
          <cell r="AG40">
            <v>0.8991505137000011</v>
          </cell>
          <cell r="AJ40">
            <v>77.915989055459363</v>
          </cell>
        </row>
        <row r="41">
          <cell r="AA41">
            <v>8.0844637253849179</v>
          </cell>
          <cell r="AE41">
            <v>8.1</v>
          </cell>
          <cell r="AG41">
            <v>3.8867191199999977E-2</v>
          </cell>
          <cell r="AJ41">
            <v>43.573084304932713</v>
          </cell>
        </row>
        <row r="42">
          <cell r="AA42">
            <v>8.0792968526946467</v>
          </cell>
          <cell r="AE42">
            <v>8.1</v>
          </cell>
          <cell r="AG42">
            <v>9.4901751970999868</v>
          </cell>
          <cell r="AJ42">
            <v>174.92765606982209</v>
          </cell>
        </row>
        <row r="43">
          <cell r="AA43">
            <v>8.0825683896040683</v>
          </cell>
          <cell r="AE43">
            <v>8.1</v>
          </cell>
          <cell r="AG43">
            <v>9.2499298436999862</v>
          </cell>
          <cell r="AJ43">
            <v>279.36123474676049</v>
          </cell>
        </row>
        <row r="44">
          <cell r="AA44">
            <v>8.0774395507514143</v>
          </cell>
          <cell r="AE44">
            <v>8.1</v>
          </cell>
          <cell r="AG44">
            <v>8.3675102509999899</v>
          </cell>
          <cell r="AJ44">
            <v>284.30941017974209</v>
          </cell>
        </row>
        <row r="45">
          <cell r="AA45">
            <v>8.0785138888426999</v>
          </cell>
          <cell r="AE45">
            <v>8.1</v>
          </cell>
          <cell r="AG45">
            <v>6.6412756518999858</v>
          </cell>
          <cell r="AJ45">
            <v>232.24491718771807</v>
          </cell>
        </row>
        <row r="46">
          <cell r="AA46">
            <v>8.0838139080422202</v>
          </cell>
          <cell r="AE46">
            <v>8.1</v>
          </cell>
          <cell r="AG46">
            <v>10.985935466899987</v>
          </cell>
          <cell r="AJ46">
            <v>322.28160839298249</v>
          </cell>
        </row>
        <row r="47">
          <cell r="AA47">
            <v>8.0806022797046797</v>
          </cell>
          <cell r="AE47">
            <v>8.1</v>
          </cell>
          <cell r="AG47">
            <v>0.86787572930000068</v>
          </cell>
          <cell r="AJ47">
            <v>82.302108041726001</v>
          </cell>
        </row>
        <row r="48">
          <cell r="AA48">
            <v>8.0839648583839949</v>
          </cell>
          <cell r="AE48">
            <v>8.1</v>
          </cell>
          <cell r="AG48">
            <v>4.1771454100000001E-2</v>
          </cell>
          <cell r="AJ48">
            <v>48.234935450346427</v>
          </cell>
        </row>
        <row r="49">
          <cell r="AA49">
            <v>8.0803011555712931</v>
          </cell>
          <cell r="AE49">
            <v>8.1</v>
          </cell>
          <cell r="AG49">
            <v>10.067744283399925</v>
          </cell>
          <cell r="AJ49">
            <v>262.86538598955417</v>
          </cell>
        </row>
        <row r="50">
          <cell r="AA50">
            <v>8.0775998693835263</v>
          </cell>
          <cell r="AE50">
            <v>8.1</v>
          </cell>
          <cell r="AG50">
            <v>7.624975844899974</v>
          </cell>
          <cell r="AJ50">
            <v>242.10884120467307</v>
          </cell>
        </row>
        <row r="51">
          <cell r="AA51">
            <v>8.0758053219742383</v>
          </cell>
          <cell r="AE51">
            <v>8.1</v>
          </cell>
          <cell r="AG51">
            <v>9.4729810268999994</v>
          </cell>
          <cell r="AJ51">
            <v>324.50606422650037</v>
          </cell>
        </row>
        <row r="52">
          <cell r="AA52">
            <v>8.0763931390173287</v>
          </cell>
          <cell r="AE52">
            <v>8.1</v>
          </cell>
          <cell r="AG52">
            <v>11.385413204000002</v>
          </cell>
          <cell r="AJ52">
            <v>428.7968214823743</v>
          </cell>
        </row>
        <row r="53">
          <cell r="AA53">
            <v>8.075669191252139</v>
          </cell>
          <cell r="AE53">
            <v>8.1</v>
          </cell>
          <cell r="AG53">
            <v>17.986168465699976</v>
          </cell>
          <cell r="AJ53">
            <v>545.39900738977428</v>
          </cell>
        </row>
        <row r="54">
          <cell r="AA54">
            <v>8.0545259405072436</v>
          </cell>
          <cell r="AE54">
            <v>8.1</v>
          </cell>
          <cell r="AG54">
            <v>0.77171353189999925</v>
          </cell>
          <cell r="AJ54">
            <v>93.123389875708853</v>
          </cell>
        </row>
        <row r="55">
          <cell r="AA55">
            <v>8.0496428707303078</v>
          </cell>
          <cell r="AE55">
            <v>8.1</v>
          </cell>
          <cell r="AG55">
            <v>5.6756692099999985E-2</v>
          </cell>
          <cell r="AJ55">
            <v>59.996503276955586</v>
          </cell>
        </row>
        <row r="56">
          <cell r="AA56">
            <v>8.052710494588716</v>
          </cell>
          <cell r="AE56">
            <v>8.09</v>
          </cell>
          <cell r="AG56">
            <v>16.248029373800005</v>
          </cell>
          <cell r="AJ56">
            <v>330.86318672721359</v>
          </cell>
        </row>
        <row r="57">
          <cell r="AA57">
            <v>8.048321596727547</v>
          </cell>
          <cell r="AE57">
            <v>8.09</v>
          </cell>
          <cell r="AG57">
            <v>18.300570586300008</v>
          </cell>
          <cell r="AJ57">
            <v>649.80899003302238</v>
          </cell>
        </row>
        <row r="58">
          <cell r="AA58">
            <v>8.0417527346745992</v>
          </cell>
          <cell r="AE58">
            <v>8.09</v>
          </cell>
          <cell r="AG58">
            <v>8.1493795415999966</v>
          </cell>
          <cell r="AJ58">
            <v>242.05838184572423</v>
          </cell>
        </row>
        <row r="59">
          <cell r="AA59">
            <v>8.0449388793200249</v>
          </cell>
          <cell r="AE59">
            <v>8.09</v>
          </cell>
          <cell r="AG59">
            <v>7.1153252461000003</v>
          </cell>
          <cell r="AJ59">
            <v>224.29547161680799</v>
          </cell>
        </row>
        <row r="60">
          <cell r="AA60">
            <v>8.0460905109759366</v>
          </cell>
          <cell r="AE60">
            <v>8.09</v>
          </cell>
          <cell r="AG60">
            <v>15.554564972699996</v>
          </cell>
          <cell r="AJ60">
            <v>413.32248220179088</v>
          </cell>
        </row>
        <row r="61">
          <cell r="AA61">
            <v>8.0496797694969224</v>
          </cell>
          <cell r="AE61">
            <v>8.09</v>
          </cell>
          <cell r="AG61">
            <v>0.97463429619999986</v>
          </cell>
          <cell r="AJ61">
            <v>81.037191003575273</v>
          </cell>
        </row>
        <row r="62">
          <cell r="AA62">
            <v>8.0504059634861367</v>
          </cell>
          <cell r="AE62">
            <v>8.09</v>
          </cell>
          <cell r="AG62">
            <v>6.3119294900000011E-2</v>
          </cell>
          <cell r="AJ62">
            <v>53.400418697123527</v>
          </cell>
        </row>
        <row r="63">
          <cell r="AA63">
            <v>8.0417225661741281</v>
          </cell>
          <cell r="AE63">
            <v>8.09</v>
          </cell>
          <cell r="AG63">
            <v>7.9260948677999989</v>
          </cell>
          <cell r="AJ63">
            <v>219.92494083795779</v>
          </cell>
        </row>
        <row r="64">
          <cell r="AA64">
            <v>8.0422372786328804</v>
          </cell>
          <cell r="AE64">
            <v>8.09</v>
          </cell>
          <cell r="AG64">
            <v>7.2538239401999967</v>
          </cell>
          <cell r="AJ64">
            <v>275.36058688076514</v>
          </cell>
        </row>
        <row r="65">
          <cell r="AA65">
            <v>8.0425827278369066</v>
          </cell>
          <cell r="AE65">
            <v>8.09</v>
          </cell>
          <cell r="AG65">
            <v>9.4075194688000039</v>
          </cell>
          <cell r="AJ65">
            <v>345.71216627958273</v>
          </cell>
        </row>
        <row r="66">
          <cell r="AA66">
            <v>8.0414607805431295</v>
          </cell>
          <cell r="AE66">
            <v>8.09</v>
          </cell>
          <cell r="AG66">
            <v>9.3726088601000086</v>
          </cell>
          <cell r="AJ66">
            <v>325.91309757632689</v>
          </cell>
        </row>
        <row r="67">
          <cell r="AA67">
            <v>8.0441035304015145</v>
          </cell>
          <cell r="AE67">
            <v>8.09</v>
          </cell>
          <cell r="AG67">
            <v>23.819203033799692</v>
          </cell>
          <cell r="AJ67">
            <v>672.76381962433823</v>
          </cell>
        </row>
        <row r="68">
          <cell r="AA68">
            <v>8.033146443069425</v>
          </cell>
          <cell r="AE68">
            <v>8.09</v>
          </cell>
          <cell r="AG68">
            <v>0.83148188359999964</v>
          </cell>
          <cell r="AJ68">
            <v>105.81342372104857</v>
          </cell>
        </row>
        <row r="69">
          <cell r="AA69">
            <v>8.0347289313004211</v>
          </cell>
          <cell r="AE69">
            <v>8.09</v>
          </cell>
          <cell r="AG69">
            <v>4.9511736399999985E-2</v>
          </cell>
          <cell r="AJ69">
            <v>75.131618209408174</v>
          </cell>
        </row>
        <row r="70">
          <cell r="AA70">
            <v>8.019502279769549</v>
          </cell>
          <cell r="AE70">
            <v>8.09</v>
          </cell>
          <cell r="AG70">
            <v>8.3658475598999953</v>
          </cell>
          <cell r="AJ70">
            <v>198.50154371574317</v>
          </cell>
        </row>
        <row r="71">
          <cell r="AA71">
            <v>8.025554552039905</v>
          </cell>
          <cell r="AE71">
            <v>8.09</v>
          </cell>
          <cell r="AG71">
            <v>11.373680501299997</v>
          </cell>
          <cell r="AJ71">
            <v>337.90904368222459</v>
          </cell>
        </row>
        <row r="72">
          <cell r="AA72">
            <v>8.0384515761539852</v>
          </cell>
          <cell r="AE72">
            <v>8.09</v>
          </cell>
          <cell r="AG72">
            <v>14.491083211400024</v>
          </cell>
          <cell r="AJ72">
            <v>409.58403650084864</v>
          </cell>
        </row>
        <row r="73">
          <cell r="AA73">
            <v>8.0201338616176159</v>
          </cell>
          <cell r="AE73">
            <v>8.09</v>
          </cell>
          <cell r="AG73">
            <v>8.4037818546999912</v>
          </cell>
          <cell r="AJ73">
            <v>242.70149178940656</v>
          </cell>
        </row>
        <row r="74">
          <cell r="AA74">
            <v>8.0163326840471107</v>
          </cell>
          <cell r="AE74">
            <v>8.09</v>
          </cell>
          <cell r="AG74">
            <v>7.581827651299994</v>
          </cell>
          <cell r="AJ74">
            <v>206.33630837664973</v>
          </cell>
        </row>
        <row r="75">
          <cell r="AA75">
            <v>8.0367363599707264</v>
          </cell>
          <cell r="AE75">
            <v>8.09</v>
          </cell>
          <cell r="AG75">
            <v>6.4753710000000006E-2</v>
          </cell>
          <cell r="AJ75">
            <v>60.744568480300188</v>
          </cell>
        </row>
        <row r="76">
          <cell r="AA76">
            <v>8.0244835412321542</v>
          </cell>
          <cell r="AE76">
            <v>8.09</v>
          </cell>
          <cell r="AG76">
            <v>4.7824321200000006E-2</v>
          </cell>
          <cell r="AJ76">
            <v>63.850896128170902</v>
          </cell>
        </row>
        <row r="77">
          <cell r="AA77">
            <v>8.0218919507603061</v>
          </cell>
          <cell r="AE77">
            <v>8.09</v>
          </cell>
          <cell r="AG77">
            <v>10.244571387600018</v>
          </cell>
          <cell r="AJ77">
            <v>250.05666205179568</v>
          </cell>
        </row>
        <row r="78">
          <cell r="AA78">
            <v>8.021646460230377</v>
          </cell>
          <cell r="AE78">
            <v>8.09</v>
          </cell>
          <cell r="AG78">
            <v>8.5255171513999972</v>
          </cell>
          <cell r="AJ78">
            <v>262.33974864299336</v>
          </cell>
        </row>
        <row r="79">
          <cell r="AA79">
            <v>8.0203484203660409</v>
          </cell>
          <cell r="AE79">
            <v>8.09</v>
          </cell>
          <cell r="AG79">
            <v>6.3344540370999889</v>
          </cell>
          <cell r="AJ79">
            <v>195.82212307097777</v>
          </cell>
        </row>
        <row r="80">
          <cell r="AA80">
            <v>8.0308153455346538</v>
          </cell>
          <cell r="AE80">
            <v>8.09</v>
          </cell>
          <cell r="AG80">
            <v>7.2912692345999943</v>
          </cell>
          <cell r="AJ80">
            <v>242.74292487931532</v>
          </cell>
        </row>
        <row r="81">
          <cell r="AA81">
            <v>8.0238375070395502</v>
          </cell>
          <cell r="AE81">
            <v>8.09</v>
          </cell>
          <cell r="AG81">
            <v>13.930279358700011</v>
          </cell>
          <cell r="AJ81">
            <v>398.69145273898141</v>
          </cell>
        </row>
        <row r="82">
          <cell r="AA82">
            <v>8.0203063081497774</v>
          </cell>
          <cell r="AE82">
            <v>8.09</v>
          </cell>
          <cell r="AG82">
            <v>0.90767748490000055</v>
          </cell>
          <cell r="AJ82">
            <v>83.426239420955923</v>
          </cell>
        </row>
        <row r="83">
          <cell r="AA83">
            <v>8.0228910876261335</v>
          </cell>
          <cell r="AE83">
            <v>8.09</v>
          </cell>
          <cell r="AG83">
            <v>7.083031179999999E-2</v>
          </cell>
          <cell r="AJ83">
            <v>71.114770883534135</v>
          </cell>
        </row>
        <row r="84">
          <cell r="AA84">
            <v>8.0147524197384037</v>
          </cell>
          <cell r="AE84">
            <v>8.09</v>
          </cell>
          <cell r="AG84">
            <v>8.0536629300000033</v>
          </cell>
          <cell r="AJ84">
            <v>151.53845877394355</v>
          </cell>
        </row>
        <row r="85">
          <cell r="AA85">
            <v>8.0195513883189253</v>
          </cell>
          <cell r="AE85">
            <v>8.09</v>
          </cell>
          <cell r="AG85">
            <v>7.2972079844000035</v>
          </cell>
          <cell r="AJ85">
            <v>242.3757924867972</v>
          </cell>
        </row>
        <row r="86">
          <cell r="AA86">
            <v>8.0210905979814875</v>
          </cell>
          <cell r="AE86">
            <v>8.09</v>
          </cell>
          <cell r="AG86">
            <v>8.7806285414000076</v>
          </cell>
          <cell r="AJ86">
            <v>269.98212161854713</v>
          </cell>
        </row>
        <row r="87">
          <cell r="AA87">
            <v>8.0182026451750623</v>
          </cell>
          <cell r="AE87">
            <v>8.09</v>
          </cell>
          <cell r="AG87">
            <v>6.9916940592999985</v>
          </cell>
          <cell r="AJ87">
            <v>220.86473525713922</v>
          </cell>
        </row>
        <row r="88">
          <cell r="AA88">
            <v>8.0170909732240982</v>
          </cell>
          <cell r="AE88">
            <v>8.09</v>
          </cell>
          <cell r="AG88">
            <v>8.1346703901000108</v>
          </cell>
          <cell r="AJ88">
            <v>221.13495324580032</v>
          </cell>
        </row>
        <row r="89">
          <cell r="AA89">
            <v>8.0195922646252686</v>
          </cell>
          <cell r="AE89">
            <v>8.09</v>
          </cell>
          <cell r="AG89">
            <v>0.9275067665000003</v>
          </cell>
          <cell r="AJ89">
            <v>78.883038484436156</v>
          </cell>
        </row>
        <row r="90">
          <cell r="AA90">
            <v>8.0219978340399791</v>
          </cell>
          <cell r="AE90">
            <v>8.09</v>
          </cell>
          <cell r="AG90">
            <v>5.512013100000001E-2</v>
          </cell>
          <cell r="AJ90">
            <v>56.016393292682935</v>
          </cell>
        </row>
        <row r="91">
          <cell r="AA91">
            <v>8.0171803951986309</v>
          </cell>
          <cell r="AE91">
            <v>8.09</v>
          </cell>
          <cell r="AG91">
            <v>9.5208951392000181</v>
          </cell>
          <cell r="AJ91">
            <v>225.69385182410855</v>
          </cell>
        </row>
        <row r="92">
          <cell r="AA92">
            <v>8.0172724082339464</v>
          </cell>
          <cell r="AE92">
            <v>8.09</v>
          </cell>
          <cell r="AG92">
            <v>6.4583531250000057</v>
          </cell>
          <cell r="AJ92">
            <v>202.72948253131199</v>
          </cell>
        </row>
        <row r="93">
          <cell r="AA93">
            <v>8.0172414625444013</v>
          </cell>
          <cell r="AE93">
            <v>8.09</v>
          </cell>
          <cell r="AG93">
            <v>7.6688080366999989</v>
          </cell>
          <cell r="AJ93">
            <v>244.69712944160813</v>
          </cell>
        </row>
        <row r="94">
          <cell r="AA94">
            <v>8.0265541574856076</v>
          </cell>
          <cell r="AE94">
            <v>8.09</v>
          </cell>
          <cell r="AG94">
            <v>28.616028162199981</v>
          </cell>
          <cell r="AJ94">
            <v>935.65354964033418</v>
          </cell>
        </row>
        <row r="95">
          <cell r="AA95">
            <v>8.0136403061651063</v>
          </cell>
          <cell r="AE95">
            <v>8.09</v>
          </cell>
          <cell r="AG95">
            <v>7.9435848242999993</v>
          </cell>
          <cell r="AJ95">
            <v>221.72062478856728</v>
          </cell>
        </row>
        <row r="96">
          <cell r="AA96">
            <v>8.0184824150595162</v>
          </cell>
          <cell r="AE96">
            <v>8.09</v>
          </cell>
          <cell r="AG96">
            <v>0.82739496980000016</v>
          </cell>
          <cell r="AJ96">
            <v>75.060779261544056</v>
          </cell>
        </row>
        <row r="97">
          <cell r="AA97">
            <v>8.0253609510214705</v>
          </cell>
          <cell r="AE97">
            <v>8.09</v>
          </cell>
          <cell r="AG97">
            <v>5.5512891800000005E-2</v>
          </cell>
          <cell r="AJ97">
            <v>54.000867509727634</v>
          </cell>
        </row>
        <row r="98">
          <cell r="AA98">
            <v>8.0158730328262635</v>
          </cell>
          <cell r="AE98">
            <v>8.09</v>
          </cell>
          <cell r="AG98">
            <v>8.5303150782999939</v>
          </cell>
          <cell r="AJ98">
            <v>212.23912913763917</v>
          </cell>
        </row>
        <row r="99">
          <cell r="AA99">
            <v>8.0158464951562927</v>
          </cell>
          <cell r="AE99">
            <v>8.09</v>
          </cell>
          <cell r="AG99">
            <v>7.1448077713999991</v>
          </cell>
          <cell r="AJ99">
            <v>231.19362449521094</v>
          </cell>
        </row>
        <row r="100">
          <cell r="AA100">
            <v>8.0206862516561568</v>
          </cell>
          <cell r="AE100">
            <v>8.09</v>
          </cell>
          <cell r="AG100">
            <v>34.832920420000001</v>
          </cell>
          <cell r="AJ100">
            <v>1165.2144383488326</v>
          </cell>
        </row>
        <row r="101">
          <cell r="AA101">
            <v>8.0329959324698716</v>
          </cell>
          <cell r="AE101">
            <v>8.09</v>
          </cell>
          <cell r="AG101">
            <v>10.698891571600006</v>
          </cell>
          <cell r="AJ101">
            <v>353.76422880005316</v>
          </cell>
        </row>
        <row r="102">
          <cell r="AA102">
            <v>8.0133055039845669</v>
          </cell>
          <cell r="AE102">
            <v>8.09</v>
          </cell>
          <cell r="AG102">
            <v>7.1927424693999935</v>
          </cell>
          <cell r="AJ102">
            <v>213.04254692849929</v>
          </cell>
        </row>
        <row r="103">
          <cell r="AA103">
            <v>8.0144478237727803</v>
          </cell>
          <cell r="AE103">
            <v>8.09</v>
          </cell>
          <cell r="AG103">
            <v>0.8130786013000002</v>
          </cell>
          <cell r="AJ103">
            <v>79.154848257398768</v>
          </cell>
        </row>
        <row r="104">
          <cell r="AA104">
            <v>8.0190448580900249</v>
          </cell>
          <cell r="AE104">
            <v>8.09</v>
          </cell>
          <cell r="AG104">
            <v>5.0728914200000003E-2</v>
          </cell>
          <cell r="AJ104">
            <v>54.371826580921756</v>
          </cell>
        </row>
        <row r="105">
          <cell r="AA105">
            <v>8.0144276225096451</v>
          </cell>
          <cell r="AE105">
            <v>8.09</v>
          </cell>
          <cell r="AG105">
            <v>7.2535796642999957</v>
          </cell>
          <cell r="AJ105">
            <v>175.06769155745411</v>
          </cell>
        </row>
        <row r="106">
          <cell r="AA106">
            <v>8.0153370626771441</v>
          </cell>
          <cell r="AE106">
            <v>8.09</v>
          </cell>
          <cell r="AG106">
            <v>7.2149383733999981</v>
          </cell>
          <cell r="AJ106">
            <v>224.28930531584177</v>
          </cell>
        </row>
        <row r="107">
          <cell r="AA107">
            <v>8.0145286801073503</v>
          </cell>
          <cell r="AE107">
            <v>8.09</v>
          </cell>
          <cell r="AG107">
            <v>6.1803749626999984</v>
          </cell>
          <cell r="AJ107">
            <v>209.21346476761104</v>
          </cell>
        </row>
        <row r="108">
          <cell r="AA108">
            <v>8.0163745228375998</v>
          </cell>
          <cell r="AE108">
            <v>8.09</v>
          </cell>
          <cell r="AG108">
            <v>6.4054097973000008</v>
          </cell>
          <cell r="AJ108">
            <v>226.74819630075405</v>
          </cell>
        </row>
        <row r="109">
          <cell r="AA109">
            <v>8.0174130535301629</v>
          </cell>
          <cell r="AE109">
            <v>8.09</v>
          </cell>
          <cell r="AG109">
            <v>9.7549573643000134</v>
          </cell>
          <cell r="AJ109">
            <v>299.63623799914035</v>
          </cell>
        </row>
        <row r="110">
          <cell r="AA110">
            <v>8.0127610269356548</v>
          </cell>
          <cell r="AE110">
            <v>8.09</v>
          </cell>
          <cell r="AG110">
            <v>0.70641614930000007</v>
          </cell>
          <cell r="AJ110">
            <v>80.576725139728538</v>
          </cell>
        </row>
        <row r="111">
          <cell r="AA111">
            <v>8.0166163120546265</v>
          </cell>
          <cell r="AE111">
            <v>8.09</v>
          </cell>
          <cell r="AG111">
            <v>4.363595E-2</v>
          </cell>
          <cell r="AJ111">
            <v>55.305386565272492</v>
          </cell>
        </row>
        <row r="112">
          <cell r="AA112">
            <v>8.0114475253389923</v>
          </cell>
          <cell r="AE112">
            <v>8.09</v>
          </cell>
          <cell r="AG112">
            <v>6.3694952668001541</v>
          </cell>
          <cell r="AJ112">
            <v>164.38679812114884</v>
          </cell>
        </row>
        <row r="113">
          <cell r="AA113">
            <v>7.9991785866215146</v>
          </cell>
          <cell r="AE113">
            <v>8.08</v>
          </cell>
          <cell r="AG113">
            <v>11.298066720300005</v>
          </cell>
          <cell r="AJ113">
            <v>366.16647934856604</v>
          </cell>
        </row>
        <row r="114">
          <cell r="AA114">
            <v>7.9909016592653312</v>
          </cell>
          <cell r="AE114">
            <v>8.08</v>
          </cell>
          <cell r="AG114">
            <v>8.0077935244000038</v>
          </cell>
          <cell r="AJ114">
            <v>310.8615498602486</v>
          </cell>
        </row>
        <row r="115">
          <cell r="AA115">
            <v>8.0053434033218824</v>
          </cell>
          <cell r="AE115">
            <v>8.08</v>
          </cell>
          <cell r="AG115">
            <v>3.7727353768000027</v>
          </cell>
          <cell r="AJ115">
            <v>172.46001905284342</v>
          </cell>
        </row>
        <row r="116">
          <cell r="AA116">
            <v>8.0047122539856339</v>
          </cell>
          <cell r="AE116">
            <v>8.08</v>
          </cell>
          <cell r="AG116">
            <v>9.6985532728999981</v>
          </cell>
          <cell r="AJ116">
            <v>262.15140212185099</v>
          </cell>
        </row>
        <row r="117">
          <cell r="AA117">
            <v>8.0035890890322001</v>
          </cell>
          <cell r="AE117">
            <v>8.08</v>
          </cell>
          <cell r="AG117">
            <v>0.80967303010000014</v>
          </cell>
          <cell r="AJ117">
            <v>82.417857298452773</v>
          </cell>
        </row>
        <row r="118">
          <cell r="AA118">
            <v>8.0058401363157756</v>
          </cell>
          <cell r="AE118">
            <v>8.08</v>
          </cell>
          <cell r="AG118">
            <v>5.7099539800000002E-2</v>
          </cell>
          <cell r="AJ118">
            <v>64.156786292134825</v>
          </cell>
        </row>
        <row r="119">
          <cell r="AA119">
            <v>8.0010409313067523</v>
          </cell>
          <cell r="AE119">
            <v>8.08</v>
          </cell>
          <cell r="AG119">
            <v>9.8728139372999983</v>
          </cell>
          <cell r="AJ119">
            <v>245.9166049094577</v>
          </cell>
        </row>
        <row r="120">
          <cell r="AA120">
            <v>8.0026178734867823</v>
          </cell>
          <cell r="AE120">
            <v>8.08</v>
          </cell>
          <cell r="AG120">
            <v>5.7774311243000041</v>
          </cell>
          <cell r="AJ120">
            <v>180.56729354606838</v>
          </cell>
        </row>
        <row r="121">
          <cell r="AA121">
            <v>8.0091377432668942</v>
          </cell>
          <cell r="AE121">
            <v>8.08</v>
          </cell>
          <cell r="AG121">
            <v>8.8186772129000008</v>
          </cell>
          <cell r="AJ121">
            <v>286.64642330245414</v>
          </cell>
        </row>
        <row r="122">
          <cell r="AA122">
            <v>8.001729541058749</v>
          </cell>
          <cell r="AE122" t="e">
            <v>#VALUE!</v>
          </cell>
          <cell r="AG122">
            <v>5.202127661299996</v>
          </cell>
          <cell r="AJ122">
            <v>183.80777546816466</v>
          </cell>
        </row>
        <row r="123">
          <cell r="AA123">
            <v>8.0027848703326736</v>
          </cell>
          <cell r="AE123">
            <v>8.08</v>
          </cell>
          <cell r="AG123">
            <v>6.9183241945000047</v>
          </cell>
          <cell r="AJ123">
            <v>202.58636001464143</v>
          </cell>
        </row>
        <row r="124">
          <cell r="AA124">
            <v>8.005509660374452</v>
          </cell>
          <cell r="AE124">
            <v>8.08</v>
          </cell>
          <cell r="AG124">
            <v>0.55686374540000005</v>
          </cell>
          <cell r="AJ124">
            <v>84.207431634659002</v>
          </cell>
        </row>
        <row r="125">
          <cell r="AA125">
            <v>8.0062363425398075</v>
          </cell>
          <cell r="AE125" t="e">
            <v>#VALUE!</v>
          </cell>
          <cell r="AG125">
            <v>4.9431592000000003E-2</v>
          </cell>
          <cell r="AJ125">
            <v>50.388982670744142</v>
          </cell>
        </row>
        <row r="126">
          <cell r="AA126">
            <v>8.009893333828753</v>
          </cell>
          <cell r="AE126">
            <v>8.08</v>
          </cell>
          <cell r="AG126">
            <v>37.779062976099958</v>
          </cell>
          <cell r="AJ126">
            <v>1033.8814749486867</v>
          </cell>
        </row>
        <row r="127">
          <cell r="AA127">
            <v>8.0097932092317841</v>
          </cell>
          <cell r="AE127">
            <v>8.08</v>
          </cell>
          <cell r="AG127">
            <v>8.1348434093000019</v>
          </cell>
          <cell r="AJ127">
            <v>288.81784453951576</v>
          </cell>
        </row>
        <row r="128">
          <cell r="AA128">
            <v>8.0084523709209865</v>
          </cell>
          <cell r="AE128" t="e">
            <v>#VALUE!</v>
          </cell>
          <cell r="AG128">
            <v>8.7886580857000052</v>
          </cell>
          <cell r="AJ128">
            <v>294.90162021676417</v>
          </cell>
        </row>
        <row r="129">
          <cell r="AA129">
            <v>8.0124117874063199</v>
          </cell>
          <cell r="AE129">
            <v>8.08</v>
          </cell>
          <cell r="AG129">
            <v>11.760149260500015</v>
          </cell>
          <cell r="AJ129">
            <v>392.01804261808775</v>
          </cell>
        </row>
        <row r="130">
          <cell r="AA130">
            <v>8.0060331789592443</v>
          </cell>
          <cell r="AE130">
            <v>8.08</v>
          </cell>
          <cell r="AG130">
            <v>12.190975274200008</v>
          </cell>
          <cell r="AJ130">
            <v>311.54264583578259</v>
          </cell>
        </row>
        <row r="131">
          <cell r="AA131">
            <v>8.0021919291276369</v>
          </cell>
          <cell r="AE131">
            <v>8.08</v>
          </cell>
          <cell r="AG131">
            <v>0.72254688440000003</v>
          </cell>
          <cell r="AJ131">
            <v>79.13985590361446</v>
          </cell>
        </row>
        <row r="132">
          <cell r="AA132">
            <v>8.006450506037492</v>
          </cell>
          <cell r="AE132">
            <v>8.08</v>
          </cell>
          <cell r="AG132">
            <v>4.8234716499999997E-2</v>
          </cell>
          <cell r="AJ132">
            <v>51.477819103521874</v>
          </cell>
        </row>
        <row r="133">
          <cell r="AA133">
            <v>8.0433881047664375</v>
          </cell>
          <cell r="AE133">
            <v>8.08</v>
          </cell>
          <cell r="AG133">
            <v>21.728927568099994</v>
          </cell>
          <cell r="AJ133">
            <v>540.97812996315281</v>
          </cell>
        </row>
        <row r="134">
          <cell r="AA134">
            <v>8.0046114486307172</v>
          </cell>
          <cell r="AE134">
            <v>8.08</v>
          </cell>
          <cell r="AG134">
            <v>6.5236314933000017</v>
          </cell>
          <cell r="AJ134">
            <v>201.55816267997287</v>
          </cell>
        </row>
        <row r="135">
          <cell r="AA135">
            <v>8.0117602189237314</v>
          </cell>
          <cell r="AE135">
            <v>8.08</v>
          </cell>
          <cell r="AG135">
            <v>11.143030918799994</v>
          </cell>
          <cell r="AJ135">
            <v>352.09273631193105</v>
          </cell>
        </row>
        <row r="136">
          <cell r="AA136">
            <v>8.011977021030944</v>
          </cell>
          <cell r="AE136">
            <v>8.08</v>
          </cell>
          <cell r="AG136">
            <v>10.084384741999997</v>
          </cell>
          <cell r="AJ136">
            <v>352.66251939150192</v>
          </cell>
        </row>
        <row r="137">
          <cell r="AA137">
            <v>8.0112701340301395</v>
          </cell>
          <cell r="AE137">
            <v>8.08</v>
          </cell>
          <cell r="AG137">
            <v>15.070239511500015</v>
          </cell>
          <cell r="AJ137">
            <v>450.40914287635655</v>
          </cell>
        </row>
        <row r="138">
          <cell r="AA138">
            <v>8.0042926195285276</v>
          </cell>
          <cell r="AE138">
            <v>8.08</v>
          </cell>
          <cell r="AG138">
            <v>0.69112364309999996</v>
          </cell>
          <cell r="AJ138">
            <v>83.167706750902525</v>
          </cell>
        </row>
        <row r="139">
          <cell r="AA139">
            <v>7.9981685633167556</v>
          </cell>
          <cell r="AE139">
            <v>8.08</v>
          </cell>
          <cell r="AG139">
            <v>5.12654305E-2</v>
          </cell>
          <cell r="AJ139">
            <v>58.858129161882893</v>
          </cell>
        </row>
        <row r="140">
          <cell r="AA140">
            <v>8.0027853840938796</v>
          </cell>
          <cell r="AE140">
            <v>8.08</v>
          </cell>
          <cell r="AG140">
            <v>6.2797792790999996</v>
          </cell>
          <cell r="AJ140">
            <v>167.13987222133503</v>
          </cell>
        </row>
        <row r="141">
          <cell r="AA141">
            <v>8.0092673766459814</v>
          </cell>
          <cell r="AE141">
            <v>8.08</v>
          </cell>
          <cell r="AG141">
            <v>8.4216142840000092</v>
          </cell>
          <cell r="AJ141">
            <v>281.3676216631589</v>
          </cell>
        </row>
        <row r="142">
          <cell r="AA142">
            <v>8.008181713906465</v>
          </cell>
          <cell r="AE142">
            <v>8.08</v>
          </cell>
          <cell r="AG142">
            <v>7.8936714514000093</v>
          </cell>
          <cell r="AJ142">
            <v>276.20530639280622</v>
          </cell>
        </row>
        <row r="143">
          <cell r="AA143">
            <v>8.0028113249344912</v>
          </cell>
          <cell r="AE143">
            <v>8.08</v>
          </cell>
          <cell r="AG143">
            <v>5.1280831212999978</v>
          </cell>
          <cell r="AJ143">
            <v>192.19980965106248</v>
          </cell>
        </row>
        <row r="144">
          <cell r="AA144">
            <v>8.0046717320813432</v>
          </cell>
          <cell r="AE144">
            <v>8.08</v>
          </cell>
          <cell r="AG144">
            <v>8.2849605303000029</v>
          </cell>
          <cell r="AJ144">
            <v>152.61407943522397</v>
          </cell>
        </row>
        <row r="145">
          <cell r="AA145">
            <v>8.0035392867162098</v>
          </cell>
          <cell r="AE145">
            <v>8.08</v>
          </cell>
          <cell r="AG145">
            <v>0.7446061168</v>
          </cell>
          <cell r="AJ145">
            <v>77.273362058945622</v>
          </cell>
        </row>
        <row r="146">
          <cell r="AA146">
            <v>8.000959940028407</v>
          </cell>
          <cell r="AE146">
            <v>8.08</v>
          </cell>
          <cell r="AG146">
            <v>4.2580160000000006E-2</v>
          </cell>
          <cell r="AJ146">
            <v>55.515202086049548</v>
          </cell>
        </row>
        <row r="147">
          <cell r="AA147">
            <v>8.0079690109628583</v>
          </cell>
          <cell r="AE147">
            <v>8.08</v>
          </cell>
          <cell r="AG147">
            <v>10.213803462600005</v>
          </cell>
          <cell r="AJ147">
            <v>281.00815645307745</v>
          </cell>
        </row>
        <row r="148">
          <cell r="AA148">
            <v>8.0028079432182064</v>
          </cell>
          <cell r="AE148">
            <v>8.08</v>
          </cell>
          <cell r="AG148">
            <v>7.0562494222000058</v>
          </cell>
          <cell r="AJ148">
            <v>233.16424089482223</v>
          </cell>
        </row>
        <row r="149">
          <cell r="AA149">
            <v>8.0076459474910742</v>
          </cell>
          <cell r="AE149">
            <v>8.08</v>
          </cell>
          <cell r="AG149">
            <v>7.4040312710999991</v>
          </cell>
          <cell r="AJ149">
            <v>269.85571567955679</v>
          </cell>
        </row>
        <row r="150">
          <cell r="AA150">
            <v>8.0057159677897225</v>
          </cell>
          <cell r="AE150">
            <v>8.08</v>
          </cell>
          <cell r="AG150">
            <v>7.0103893444000116</v>
          </cell>
          <cell r="AJ150">
            <v>252.00910721115866</v>
          </cell>
        </row>
        <row r="151">
          <cell r="AA151">
            <v>8.0057635605029542</v>
          </cell>
          <cell r="AE151">
            <v>8.08</v>
          </cell>
          <cell r="AG151">
            <v>8.6266600473000032</v>
          </cell>
          <cell r="AJ151">
            <v>261.16860062668411</v>
          </cell>
        </row>
        <row r="152">
          <cell r="AA152">
            <v>8.0034213336007323</v>
          </cell>
          <cell r="AE152">
            <v>8.08</v>
          </cell>
          <cell r="AG152">
            <v>0.76855523280000015</v>
          </cell>
          <cell r="AJ152">
            <v>74.501282745250109</v>
          </cell>
        </row>
        <row r="153">
          <cell r="AA153">
            <v>8.0023933630134607</v>
          </cell>
          <cell r="AE153">
            <v>8.08</v>
          </cell>
          <cell r="AG153">
            <v>4.6783448799999988E-2</v>
          </cell>
          <cell r="AJ153">
            <v>51.923916537180901</v>
          </cell>
        </row>
        <row r="154">
          <cell r="AA154">
            <v>8.0061972315701375</v>
          </cell>
          <cell r="AE154">
            <v>8.08</v>
          </cell>
          <cell r="AG154">
            <v>8.8554916112000033</v>
          </cell>
          <cell r="AJ154">
            <v>234.9435320810783</v>
          </cell>
        </row>
        <row r="155">
          <cell r="AA155">
            <v>8.0159234912450117</v>
          </cell>
          <cell r="AE155">
            <v>8.08</v>
          </cell>
          <cell r="AG155">
            <v>21.163246624299777</v>
          </cell>
          <cell r="AJ155">
            <v>731.60876082206164</v>
          </cell>
        </row>
        <row r="156">
          <cell r="AA156">
            <v>7.9875587222237021</v>
          </cell>
          <cell r="AE156">
            <v>8.08</v>
          </cell>
          <cell r="AG156">
            <v>5.8285903259999952</v>
          </cell>
          <cell r="AJ156">
            <v>210.6770160485793</v>
          </cell>
        </row>
        <row r="157">
          <cell r="AA157">
            <v>7.990266923038666</v>
          </cell>
          <cell r="AE157">
            <v>8.08</v>
          </cell>
          <cell r="AG157">
            <v>10.458770767799994</v>
          </cell>
          <cell r="AJ157">
            <v>376.81116759619522</v>
          </cell>
        </row>
        <row r="158">
          <cell r="AA158">
            <v>7.9790986470802228</v>
          </cell>
          <cell r="AE158">
            <v>8.08</v>
          </cell>
          <cell r="AG158">
            <v>7.3023778229000023</v>
          </cell>
          <cell r="AJ158">
            <v>211.67539633891826</v>
          </cell>
        </row>
        <row r="159">
          <cell r="AA159">
            <v>7.9835414185708409</v>
          </cell>
          <cell r="AE159">
            <v>8.08</v>
          </cell>
          <cell r="AG159">
            <v>0.68105555379999971</v>
          </cell>
          <cell r="AJ159">
            <v>73.223906440167696</v>
          </cell>
        </row>
        <row r="160">
          <cell r="AA160">
            <v>7.9811307388409949</v>
          </cell>
          <cell r="AE160">
            <v>8.08</v>
          </cell>
          <cell r="AG160">
            <v>4.9022106599999997E-2</v>
          </cell>
          <cell r="AJ160">
            <v>48.536739207920789</v>
          </cell>
        </row>
        <row r="161">
          <cell r="AA161">
            <v>7.9810754913798716</v>
          </cell>
          <cell r="AE161">
            <v>8.08</v>
          </cell>
          <cell r="AG161">
            <v>9.7001807027000044</v>
          </cell>
          <cell r="AJ161">
            <v>237.15663543836496</v>
          </cell>
        </row>
        <row r="162">
          <cell r="AA162">
            <v>7.9842437327202855</v>
          </cell>
          <cell r="AE162">
            <v>8.08</v>
          </cell>
          <cell r="AG162">
            <v>9.293948566200001</v>
          </cell>
          <cell r="AJ162">
            <v>294.53172448740298</v>
          </cell>
        </row>
        <row r="163">
          <cell r="AA163">
            <v>7.98192941395265</v>
          </cell>
          <cell r="AE163">
            <v>8.08</v>
          </cell>
          <cell r="AG163">
            <v>3.5488599999999995E-2</v>
          </cell>
          <cell r="AJ163">
            <v>47.828301886792453</v>
          </cell>
        </row>
        <row r="164">
          <cell r="AA164">
            <v>8.0270760002874884</v>
          </cell>
          <cell r="AE164">
            <v>8.08</v>
          </cell>
          <cell r="AG164">
            <v>27.442295528199995</v>
          </cell>
          <cell r="AJ164">
            <v>829.17257457698804</v>
          </cell>
        </row>
        <row r="165">
          <cell r="AA165">
            <v>7.9860581423420749</v>
          </cell>
          <cell r="AE165">
            <v>8.08</v>
          </cell>
          <cell r="AG165">
            <v>12.127297257399997</v>
          </cell>
          <cell r="AJ165">
            <v>356.37076865706717</v>
          </cell>
        </row>
        <row r="166">
          <cell r="AA166">
            <v>7.9837119900470617</v>
          </cell>
          <cell r="AE166">
            <v>8.08</v>
          </cell>
          <cell r="AG166">
            <v>0.67777847329999974</v>
          </cell>
          <cell r="AJ166">
            <v>80.553657392441139</v>
          </cell>
        </row>
        <row r="167">
          <cell r="AA167">
            <v>7.9818975307077107</v>
          </cell>
          <cell r="AE167">
            <v>8.08</v>
          </cell>
          <cell r="AG167">
            <v>3.1434221200000001E-2</v>
          </cell>
          <cell r="AJ167">
            <v>45.490913458755429</v>
          </cell>
        </row>
        <row r="168">
          <cell r="AA168">
            <v>7.9819336392050593</v>
          </cell>
          <cell r="AE168">
            <v>8.08</v>
          </cell>
          <cell r="AG168">
            <v>6.7965956530999989</v>
          </cell>
          <cell r="AJ168">
            <v>177.05000659320618</v>
          </cell>
        </row>
        <row r="169">
          <cell r="AA169">
            <v>8.0186403484730189</v>
          </cell>
          <cell r="AE169">
            <v>8.08</v>
          </cell>
          <cell r="AG169">
            <v>16.432516396500006</v>
          </cell>
          <cell r="AJ169">
            <v>607.59905330005563</v>
          </cell>
        </row>
        <row r="170">
          <cell r="AA170">
            <v>7.9871594363792306</v>
          </cell>
          <cell r="AE170">
            <v>8.08</v>
          </cell>
          <cell r="AG170">
            <v>7.3842040125999979</v>
          </cell>
          <cell r="AJ170">
            <v>274.43431124242755</v>
          </cell>
        </row>
        <row r="171">
          <cell r="AA171">
            <v>7.993177531727591</v>
          </cell>
          <cell r="AE171">
            <v>8.08</v>
          </cell>
          <cell r="AG171">
            <v>14.562935370599998</v>
          </cell>
          <cell r="AJ171">
            <v>542.52264540476096</v>
          </cell>
        </row>
        <row r="172">
          <cell r="AA172">
            <v>7.9913679235266537</v>
          </cell>
          <cell r="AE172">
            <v>8.08</v>
          </cell>
          <cell r="AG172">
            <v>20.730620427600005</v>
          </cell>
          <cell r="AJ172">
            <v>737.9283247641763</v>
          </cell>
        </row>
        <row r="173">
          <cell r="AA173">
            <v>7.9840803211644991</v>
          </cell>
          <cell r="AE173">
            <v>8.08</v>
          </cell>
          <cell r="AG173">
            <v>0.68978033309999964</v>
          </cell>
          <cell r="AJ173">
            <v>83.086043495543208</v>
          </cell>
        </row>
        <row r="174">
          <cell r="AA174">
            <v>7.981595094797691</v>
          </cell>
          <cell r="AE174">
            <v>8.08</v>
          </cell>
          <cell r="AG174">
            <v>3.60733419E-2</v>
          </cell>
          <cell r="AJ174">
            <v>50.311494979079498</v>
          </cell>
        </row>
        <row r="175">
          <cell r="AA175">
            <v>7.9827979236301463</v>
          </cell>
          <cell r="AE175">
            <v>8.08</v>
          </cell>
          <cell r="AG175">
            <v>7.5931130806000047</v>
          </cell>
          <cell r="AJ175">
            <v>216.32800799430214</v>
          </cell>
        </row>
        <row r="176">
          <cell r="AA176">
            <v>7.9838745522983565</v>
          </cell>
          <cell r="AE176">
            <v>8.08</v>
          </cell>
          <cell r="AG176">
            <v>6.8967194490000017</v>
          </cell>
          <cell r="AJ176">
            <v>240.68958780624004</v>
          </cell>
        </row>
        <row r="177">
          <cell r="AA177">
            <v>7.9963699630818681</v>
          </cell>
          <cell r="AE177">
            <v>8.08</v>
          </cell>
          <cell r="AG177">
            <v>9.6793676458999922</v>
          </cell>
          <cell r="AJ177">
            <v>375.92697086763991</v>
          </cell>
        </row>
        <row r="178">
          <cell r="AA178">
            <v>7.9892695495279726</v>
          </cell>
          <cell r="AE178">
            <v>8.08</v>
          </cell>
          <cell r="AG178">
            <v>9.000251639399993</v>
          </cell>
          <cell r="AJ178">
            <v>337.49256184940725</v>
          </cell>
        </row>
        <row r="179">
          <cell r="AA179">
            <v>7.9855712138232366</v>
          </cell>
          <cell r="AE179">
            <v>8.08</v>
          </cell>
          <cell r="AG179">
            <v>9.1392697868999946</v>
          </cell>
          <cell r="AJ179">
            <v>301.2284043144362</v>
          </cell>
        </row>
        <row r="180">
          <cell r="AA180">
            <v>7.9839796646393646</v>
          </cell>
          <cell r="AE180">
            <v>8.08</v>
          </cell>
          <cell r="AG180">
            <v>0.70549101429999994</v>
          </cell>
          <cell r="AJ180">
            <v>82.989179425949885</v>
          </cell>
        </row>
        <row r="181">
          <cell r="AA181">
            <v>7.9818012858181389</v>
          </cell>
          <cell r="AE181">
            <v>8.08</v>
          </cell>
          <cell r="AG181">
            <v>4.6729952099999993E-2</v>
          </cell>
          <cell r="AJ181">
            <v>60.374615116279067</v>
          </cell>
        </row>
        <row r="182">
          <cell r="AA182">
            <v>7.9687965271826808</v>
          </cell>
          <cell r="AE182">
            <v>8.08</v>
          </cell>
          <cell r="AG182">
            <v>9.4192081975000015</v>
          </cell>
          <cell r="AJ182">
            <v>260.97049836533404</v>
          </cell>
        </row>
        <row r="183">
          <cell r="AA183">
            <v>7.9773984390680441</v>
          </cell>
          <cell r="AE183">
            <v>8.08</v>
          </cell>
          <cell r="AG183">
            <v>4.9670042362000073</v>
          </cell>
          <cell r="AJ183">
            <v>183.93587010072611</v>
          </cell>
        </row>
        <row r="184">
          <cell r="AA184">
            <v>7.9900024906709408</v>
          </cell>
          <cell r="AE184">
            <v>8.08</v>
          </cell>
          <cell r="AG184">
            <v>8.9472309000000028</v>
          </cell>
          <cell r="AJ184">
            <v>333.66514637329863</v>
          </cell>
        </row>
        <row r="185">
          <cell r="AA185">
            <v>7.9802770812507982</v>
          </cell>
          <cell r="AE185">
            <v>8.08</v>
          </cell>
          <cell r="AG185">
            <v>5.1641631213999961</v>
          </cell>
          <cell r="AJ185">
            <v>213.06061231949815</v>
          </cell>
        </row>
        <row r="186">
          <cell r="AA186">
            <v>7.9945589313050327</v>
          </cell>
          <cell r="AE186">
            <v>8.08</v>
          </cell>
          <cell r="AG186">
            <v>25.508726189499978</v>
          </cell>
          <cell r="AJ186">
            <v>834.32740856610121</v>
          </cell>
        </row>
        <row r="187">
          <cell r="AA187">
            <v>7.983161189704898</v>
          </cell>
          <cell r="AE187">
            <v>8.08</v>
          </cell>
          <cell r="AG187">
            <v>0.71964080879999981</v>
          </cell>
          <cell r="AJ187">
            <v>76.794451904812689</v>
          </cell>
        </row>
        <row r="188">
          <cell r="AA188">
            <v>7.981404113694035</v>
          </cell>
          <cell r="AE188">
            <v>8.08</v>
          </cell>
          <cell r="AG188">
            <v>4.1627398299999993E-2</v>
          </cell>
          <cell r="AJ188">
            <v>48.630138200934574</v>
          </cell>
        </row>
        <row r="189">
          <cell r="AA189">
            <v>7.976558476398897</v>
          </cell>
          <cell r="AE189">
            <v>8.08</v>
          </cell>
          <cell r="AG189">
            <v>6.2095779161000006</v>
          </cell>
          <cell r="AJ189">
            <v>174.24524836826896</v>
          </cell>
        </row>
        <row r="190">
          <cell r="AA190">
            <v>7.9867998051261901</v>
          </cell>
          <cell r="AE190">
            <v>8.08</v>
          </cell>
          <cell r="AG190">
            <v>9.9877944313999851</v>
          </cell>
          <cell r="AJ190">
            <v>362.55969331348859</v>
          </cell>
        </row>
        <row r="191">
          <cell r="AA191">
            <v>7.9894195120205325</v>
          </cell>
          <cell r="AE191">
            <v>8.08</v>
          </cell>
          <cell r="AG191">
            <v>15.216688981699996</v>
          </cell>
          <cell r="AJ191">
            <v>518.36787537727798</v>
          </cell>
        </row>
        <row r="192">
          <cell r="AA192">
            <v>7.9760814102531201</v>
          </cell>
          <cell r="AE192">
            <v>8.08</v>
          </cell>
          <cell r="AG192">
            <v>6.3878611497000026</v>
          </cell>
          <cell r="AJ192">
            <v>228.69329620864968</v>
          </cell>
        </row>
        <row r="193">
          <cell r="AA193">
            <v>7.9782526778523364</v>
          </cell>
          <cell r="AE193">
            <v>8.08</v>
          </cell>
          <cell r="AG193">
            <v>7.9969007167000026</v>
          </cell>
          <cell r="AJ193">
            <v>244.89054407288324</v>
          </cell>
        </row>
        <row r="194">
          <cell r="AA194">
            <v>7.9835781991688108</v>
          </cell>
          <cell r="AE194">
            <v>8.08</v>
          </cell>
          <cell r="AG194">
            <v>0.71965277770000025</v>
          </cell>
          <cell r="AJ194">
            <v>77.540435050102388</v>
          </cell>
        </row>
        <row r="195">
          <cell r="AA195">
            <v>7.9810399947510078</v>
          </cell>
          <cell r="AE195">
            <v>8.08</v>
          </cell>
          <cell r="AG195">
            <v>3.5496332999999998E-2</v>
          </cell>
          <cell r="AJ195">
            <v>46.039342412451361</v>
          </cell>
        </row>
        <row r="196">
          <cell r="AA196">
            <v>7.9757091700903997</v>
          </cell>
          <cell r="AE196">
            <v>8.08</v>
          </cell>
          <cell r="AG196">
            <v>7.4932597664999978</v>
          </cell>
          <cell r="AJ196">
            <v>189.78445828584449</v>
          </cell>
        </row>
        <row r="197">
          <cell r="AA197">
            <v>7.9822124400905805</v>
          </cell>
          <cell r="AE197">
            <v>8.08</v>
          </cell>
          <cell r="AG197">
            <v>7.3959120894000021</v>
          </cell>
          <cell r="AJ197">
            <v>279.23854449142948</v>
          </cell>
        </row>
        <row r="198">
          <cell r="AA198">
            <v>7.9805504504114699</v>
          </cell>
          <cell r="AE198">
            <v>8.08</v>
          </cell>
          <cell r="AG198">
            <v>6.6178097041999999</v>
          </cell>
          <cell r="AJ198">
            <v>221.00620171653753</v>
          </cell>
        </row>
        <row r="199">
          <cell r="AA199">
            <v>7.9723392368523784</v>
          </cell>
          <cell r="AE199">
            <v>8.08</v>
          </cell>
          <cell r="AG199">
            <v>5.2075631704000003</v>
          </cell>
          <cell r="AJ199">
            <v>194.23958114136516</v>
          </cell>
        </row>
        <row r="200">
          <cell r="AA200">
            <v>7.9742241403393512</v>
          </cell>
          <cell r="AE200">
            <v>8.08</v>
          </cell>
          <cell r="AG200">
            <v>9.3022829269000074</v>
          </cell>
          <cell r="AJ200">
            <v>276.48336831327111</v>
          </cell>
        </row>
        <row r="201">
          <cell r="AA201">
            <v>7.9831886452813476</v>
          </cell>
          <cell r="AE201">
            <v>8.08</v>
          </cell>
          <cell r="AG201">
            <v>0.72099087360000003</v>
          </cell>
          <cell r="AJ201">
            <v>80.252768655387356</v>
          </cell>
        </row>
        <row r="202">
          <cell r="AA202">
            <v>7.9802594989387226</v>
          </cell>
          <cell r="AE202">
            <v>8.08</v>
          </cell>
          <cell r="AG202">
            <v>4.0091878800000001E-2</v>
          </cell>
          <cell r="AJ202">
            <v>57.11093846153846</v>
          </cell>
        </row>
        <row r="203">
          <cell r="AA203">
            <v>7.983505384238998</v>
          </cell>
          <cell r="AE203">
            <v>8.08</v>
          </cell>
          <cell r="AG203">
            <v>10.293315348299998</v>
          </cell>
          <cell r="AJ203">
            <v>285.15708641438346</v>
          </cell>
        </row>
        <row r="204">
          <cell r="AA204">
            <v>7.9826262256330427</v>
          </cell>
          <cell r="AE204">
            <v>8.08</v>
          </cell>
          <cell r="AG204">
            <v>8.8893495889999965</v>
          </cell>
          <cell r="AJ204">
            <v>312.61999609635996</v>
          </cell>
        </row>
        <row r="205">
          <cell r="AA205">
            <v>7.9891926123845769</v>
          </cell>
          <cell r="AE205">
            <v>8.08</v>
          </cell>
          <cell r="AG205">
            <v>12.434011467599996</v>
          </cell>
          <cell r="AJ205">
            <v>469.33195438795138</v>
          </cell>
        </row>
        <row r="206">
          <cell r="AA206">
            <v>7.9799747431653252</v>
          </cell>
          <cell r="AE206">
            <v>8.08</v>
          </cell>
          <cell r="AG206">
            <v>9.9992921694999968</v>
          </cell>
          <cell r="AJ206">
            <v>366.43550899662847</v>
          </cell>
        </row>
        <row r="207">
          <cell r="AA207">
            <v>7.9669756413558783</v>
          </cell>
          <cell r="AE207">
            <v>8.08</v>
          </cell>
          <cell r="AG207">
            <v>1.7411423078000001</v>
          </cell>
          <cell r="AJ207">
            <v>302.2291803159174</v>
          </cell>
        </row>
        <row r="208">
          <cell r="AA208">
            <v>7.9822126555448492</v>
          </cell>
          <cell r="AE208">
            <v>8.08</v>
          </cell>
          <cell r="AG208">
            <v>0.16890225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euda Otros a"/>
      <sheetName val="Indic Deuda-17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euda_Otros_a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  <sheetName val="Deuda_Otros_a1"/>
      <sheetName val="d24_059"/>
      <sheetName val="lb_26_059"/>
      <sheetName val="d30_069"/>
      <sheetName val="d03_079"/>
      <sheetName val="d14_089"/>
      <sheetName val="lb18_089"/>
      <sheetName val="cons10_07_009"/>
      <sheetName val="UBSJul__Ago_9"/>
      <sheetName val="cons_07_089"/>
      <sheetName val="cons_11_099"/>
      <sheetName val="cons_13_119"/>
      <sheetName val="EJ_29"/>
      <sheetName val="cons13_11a9"/>
      <sheetName val="cons11_129"/>
      <sheetName val="cons08_019"/>
      <sheetName val="fff01_019"/>
      <sheetName val="cons12_029"/>
      <sheetName val="cons12_039"/>
      <sheetName val="las_0602_fff69"/>
      <sheetName val="Grafico_4_29"/>
      <sheetName val="Deuda_Otros_a2"/>
      <sheetName val="Indic_Deuda-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B7" t="str">
            <v>VE</v>
          </cell>
          <cell r="AC7" t="str">
            <v>SPREAD</v>
          </cell>
          <cell r="AD7" t="str">
            <v>CO_OF</v>
          </cell>
          <cell r="AE7" t="str">
            <v>VE_OF</v>
          </cell>
          <cell r="AG7" t="str">
            <v>Compra</v>
          </cell>
          <cell r="AH7" t="str">
            <v>Venta</v>
          </cell>
          <cell r="AJ7" t="str">
            <v>Compra</v>
          </cell>
          <cell r="AK7" t="str">
            <v>Venta</v>
          </cell>
        </row>
        <row r="8">
          <cell r="Z8">
            <v>38503</v>
          </cell>
          <cell r="AA8">
            <v>8.0827475312595087</v>
          </cell>
          <cell r="AB8">
            <v>8.1010146910486522</v>
          </cell>
          <cell r="AC8">
            <v>1.8267159789143506E-2</v>
          </cell>
          <cell r="AD8">
            <v>8.08</v>
          </cell>
          <cell r="AE8">
            <v>8.1</v>
          </cell>
          <cell r="AG8">
            <v>16.698577053200029</v>
          </cell>
          <cell r="AH8">
            <v>20.962177095599522</v>
          </cell>
          <cell r="AJ8">
            <v>478.38701235317797</v>
          </cell>
          <cell r="AK8">
            <v>1037.9370714794773</v>
          </cell>
        </row>
        <row r="9">
          <cell r="Z9">
            <v>38504</v>
          </cell>
          <cell r="AA9">
            <v>8.0881635409171544</v>
          </cell>
          <cell r="AB9">
            <v>8.1066326920945144</v>
          </cell>
          <cell r="AC9">
            <v>1.8469151177360033E-2</v>
          </cell>
          <cell r="AD9">
            <v>8.08</v>
          </cell>
          <cell r="AE9">
            <v>8.1</v>
          </cell>
          <cell r="AG9">
            <v>11.914622825000011</v>
          </cell>
          <cell r="AH9">
            <v>7.0227131594000705</v>
          </cell>
          <cell r="AJ9">
            <v>367.24787550473172</v>
          </cell>
          <cell r="AK9">
            <v>521.94077736158079</v>
          </cell>
        </row>
        <row r="10">
          <cell r="Z10">
            <v>38505</v>
          </cell>
          <cell r="AA10">
            <v>8.0778567806869326</v>
          </cell>
          <cell r="AB10">
            <v>8.1085020486143957</v>
          </cell>
          <cell r="AC10">
            <v>3.0645267927463138E-2</v>
          </cell>
          <cell r="AD10">
            <v>8.08</v>
          </cell>
          <cell r="AE10">
            <v>8.1</v>
          </cell>
          <cell r="AG10">
            <v>6.4352406788999668</v>
          </cell>
          <cell r="AH10">
            <v>8.741936961700052</v>
          </cell>
          <cell r="AJ10">
            <v>192.72380817884959</v>
          </cell>
          <cell r="AK10">
            <v>592.35241643176937</v>
          </cell>
        </row>
        <row r="11">
          <cell r="Z11">
            <v>38506</v>
          </cell>
          <cell r="AA11">
            <v>8.0858998620098763</v>
          </cell>
          <cell r="AB11">
            <v>8.1062044961498607</v>
          </cell>
          <cell r="AC11">
            <v>2.0304634139984401E-2</v>
          </cell>
          <cell r="AD11">
            <v>8.08</v>
          </cell>
          <cell r="AE11">
            <v>8.1</v>
          </cell>
          <cell r="AG11">
            <v>14.397132917200022</v>
          </cell>
          <cell r="AH11">
            <v>12.299199197800057</v>
          </cell>
          <cell r="AJ11">
            <v>367.11459104980037</v>
          </cell>
          <cell r="AK11">
            <v>688.45223609292236</v>
          </cell>
        </row>
        <row r="12">
          <cell r="Z12">
            <v>38507</v>
          </cell>
          <cell r="AA12">
            <v>8.0794298278252761</v>
          </cell>
          <cell r="AB12">
            <v>8.1145890870120585</v>
          </cell>
          <cell r="AC12">
            <v>3.5159259186782421E-2</v>
          </cell>
          <cell r="AD12">
            <v>8.08</v>
          </cell>
          <cell r="AE12">
            <v>8.1</v>
          </cell>
          <cell r="AG12">
            <v>0.95594866650000165</v>
          </cell>
          <cell r="AH12">
            <v>0.93125138579999633</v>
          </cell>
          <cell r="AJ12">
            <v>73.76716309128804</v>
          </cell>
          <cell r="AK12">
            <v>186.43671387387315</v>
          </cell>
        </row>
        <row r="13">
          <cell r="Z13">
            <v>38508</v>
          </cell>
          <cell r="AA13">
            <v>8.0836083976424327</v>
          </cell>
          <cell r="AB13">
            <v>8.1197271050552846</v>
          </cell>
          <cell r="AC13">
            <v>3.6118707412851947E-2</v>
          </cell>
          <cell r="AD13">
            <v>8.08</v>
          </cell>
          <cell r="AE13">
            <v>8.1</v>
          </cell>
          <cell r="AG13">
            <v>3.9633618900000001E-2</v>
          </cell>
          <cell r="AH13">
            <v>2.7203981400000042E-2</v>
          </cell>
          <cell r="AJ13">
            <v>50.296470685279189</v>
          </cell>
          <cell r="AK13">
            <v>104.2298137931036</v>
          </cell>
        </row>
        <row r="14">
          <cell r="Z14">
            <v>38509</v>
          </cell>
          <cell r="AA14">
            <v>8.0818915614403597</v>
          </cell>
          <cell r="AB14">
            <v>8.1092120699435455</v>
          </cell>
          <cell r="AC14">
            <v>2.7320508503185792E-2</v>
          </cell>
          <cell r="AD14">
            <v>8.08</v>
          </cell>
          <cell r="AE14">
            <v>8.1</v>
          </cell>
          <cell r="AG14">
            <v>10.226540660800037</v>
          </cell>
          <cell r="AH14">
            <v>7.4385423083000983</v>
          </cell>
          <cell r="AJ14">
            <v>240.12164316607658</v>
          </cell>
          <cell r="AK14">
            <v>359.78439217896488</v>
          </cell>
        </row>
        <row r="15">
          <cell r="Z15">
            <v>38510</v>
          </cell>
          <cell r="AA15">
            <v>8.0785985876449757</v>
          </cell>
          <cell r="AB15">
            <v>8.1033431946169028</v>
          </cell>
          <cell r="AC15">
            <v>2.4744606971927041E-2</v>
          </cell>
          <cell r="AD15">
            <v>8.08</v>
          </cell>
          <cell r="AE15">
            <v>8.1</v>
          </cell>
          <cell r="AG15">
            <v>7.6537242198999786</v>
          </cell>
          <cell r="AH15">
            <v>9.2180219333000686</v>
          </cell>
          <cell r="AJ15">
            <v>323.16011737459797</v>
          </cell>
          <cell r="AK15">
            <v>623.38688938257042</v>
          </cell>
        </row>
        <row r="16">
          <cell r="Z16">
            <v>38511</v>
          </cell>
          <cell r="AA16">
            <v>8.0873291263487967</v>
          </cell>
          <cell r="AB16">
            <v>8.1055823822871069</v>
          </cell>
          <cell r="AC16">
            <v>1.8253255938310176E-2</v>
          </cell>
          <cell r="AD16">
            <v>8.08</v>
          </cell>
          <cell r="AE16">
            <v>8.1</v>
          </cell>
          <cell r="AG16">
            <v>11.424892934600047</v>
          </cell>
          <cell r="AH16">
            <v>17.854917320100043</v>
          </cell>
          <cell r="AJ16">
            <v>396.67012480383471</v>
          </cell>
          <cell r="AK16">
            <v>1157.831354652749</v>
          </cell>
        </row>
        <row r="17">
          <cell r="Z17">
            <v>38512</v>
          </cell>
          <cell r="AA17">
            <v>8.0902783744661697</v>
          </cell>
          <cell r="AB17">
            <v>8.1095156244380231</v>
          </cell>
          <cell r="AC17">
            <v>1.9237249971853387E-2</v>
          </cell>
          <cell r="AD17">
            <v>8.08</v>
          </cell>
          <cell r="AE17">
            <v>8.1</v>
          </cell>
          <cell r="AG17">
            <v>12.116595386500014</v>
          </cell>
          <cell r="AH17">
            <v>9.3478969887000307</v>
          </cell>
          <cell r="AJ17">
            <v>452.11176815298558</v>
          </cell>
          <cell r="AK17">
            <v>705.92788013140239</v>
          </cell>
        </row>
        <row r="18">
          <cell r="Z18">
            <v>38513</v>
          </cell>
          <cell r="AA18">
            <v>8.0877869315034125</v>
          </cell>
          <cell r="AB18">
            <v>8.1080096864239266</v>
          </cell>
          <cell r="AC18">
            <v>2.0222754920514063E-2</v>
          </cell>
          <cell r="AD18">
            <v>8.08</v>
          </cell>
          <cell r="AE18">
            <v>8.1</v>
          </cell>
          <cell r="AG18">
            <v>10.96086226690001</v>
          </cell>
          <cell r="AH18">
            <v>11.310106757100161</v>
          </cell>
          <cell r="AJ18">
            <v>332.95450385479984</v>
          </cell>
          <cell r="AK18">
            <v>640.58148828161313</v>
          </cell>
        </row>
        <row r="19">
          <cell r="Z19">
            <v>38514</v>
          </cell>
          <cell r="AA19">
            <v>8.0783422745635818</v>
          </cell>
          <cell r="AB19">
            <v>8.1149220475029686</v>
          </cell>
          <cell r="AC19">
            <v>3.6579772939386856E-2</v>
          </cell>
          <cell r="AD19">
            <v>8.08</v>
          </cell>
          <cell r="AE19">
            <v>8.1</v>
          </cell>
          <cell r="AG19">
            <v>0.92522466170000295</v>
          </cell>
          <cell r="AH19">
            <v>0.90498371019999813</v>
          </cell>
          <cell r="AJ19">
            <v>75.744957977896277</v>
          </cell>
          <cell r="AK19">
            <v>145.75353683362829</v>
          </cell>
        </row>
        <row r="20">
          <cell r="Z20">
            <v>38515</v>
          </cell>
          <cell r="AA20">
            <v>8.0832553342377444</v>
          </cell>
          <cell r="AB20">
            <v>8.1187013362690159</v>
          </cell>
          <cell r="AC20">
            <v>3.5446002031271462E-2</v>
          </cell>
          <cell r="AD20">
            <v>8.08</v>
          </cell>
          <cell r="AE20">
            <v>8.1</v>
          </cell>
          <cell r="AG20">
            <v>4.8528981499999978E-2</v>
          </cell>
          <cell r="AH20">
            <v>2.6838458000000013E-2</v>
          </cell>
          <cell r="AJ20">
            <v>54.101428651059067</v>
          </cell>
          <cell r="AK20">
            <v>116.18380086580092</v>
          </cell>
        </row>
        <row r="21">
          <cell r="Z21">
            <v>38516</v>
          </cell>
          <cell r="AA21">
            <v>8.0823792864467023</v>
          </cell>
          <cell r="AB21">
            <v>8.1112619122829219</v>
          </cell>
          <cell r="AC21">
            <v>2.8882625836219589E-2</v>
          </cell>
          <cell r="AD21">
            <v>8.08</v>
          </cell>
          <cell r="AE21">
            <v>8.1</v>
          </cell>
          <cell r="AG21">
            <v>11.121560951400005</v>
          </cell>
          <cell r="AH21">
            <v>10.939765165300113</v>
          </cell>
          <cell r="AJ21">
            <v>214.74755163065524</v>
          </cell>
          <cell r="AK21">
            <v>467.47137703188241</v>
          </cell>
        </row>
        <row r="22">
          <cell r="Z22">
            <v>38517</v>
          </cell>
          <cell r="AA22">
            <v>8.0844717969901669</v>
          </cell>
          <cell r="AB22">
            <v>8.1085032550380305</v>
          </cell>
          <cell r="AC22">
            <v>2.4031458047863552E-2</v>
          </cell>
          <cell r="AD22">
            <v>8.08</v>
          </cell>
          <cell r="AE22">
            <v>8.1</v>
          </cell>
          <cell r="AG22">
            <v>11.34446786150002</v>
          </cell>
          <cell r="AH22">
            <v>14.598013397300065</v>
          </cell>
          <cell r="AJ22">
            <v>314.7656241918931</v>
          </cell>
          <cell r="AK22">
            <v>779.47529887334815</v>
          </cell>
        </row>
        <row r="23">
          <cell r="Z23">
            <v>38518</v>
          </cell>
          <cell r="AA23">
            <v>8.0844944349183656</v>
          </cell>
          <cell r="AB23">
            <v>8.1090034420142523</v>
          </cell>
          <cell r="AC23">
            <v>2.4509007095886659E-2</v>
          </cell>
          <cell r="AD23">
            <v>8.08</v>
          </cell>
          <cell r="AE23">
            <v>8.1</v>
          </cell>
          <cell r="AG23">
            <v>11.469780106799989</v>
          </cell>
          <cell r="AH23">
            <v>12.140556676400211</v>
          </cell>
          <cell r="AJ23">
            <v>312.26430281778306</v>
          </cell>
          <cell r="AK23">
            <v>470.6919193734816</v>
          </cell>
        </row>
        <row r="24">
          <cell r="Z24">
            <v>38519</v>
          </cell>
          <cell r="AA24">
            <v>8.0851265420733363</v>
          </cell>
          <cell r="AB24">
            <v>8.1101933797510242</v>
          </cell>
          <cell r="AC24">
            <v>2.5066837677687914E-2</v>
          </cell>
          <cell r="AD24">
            <v>8.08</v>
          </cell>
          <cell r="AE24">
            <v>8.1</v>
          </cell>
          <cell r="AG24">
            <v>10.869831840400005</v>
          </cell>
          <cell r="AH24">
            <v>11.489561887400116</v>
          </cell>
          <cell r="AJ24">
            <v>313.05316054374759</v>
          </cell>
          <cell r="AK24">
            <v>522.87075122417934</v>
          </cell>
        </row>
        <row r="25">
          <cell r="Z25">
            <v>38520</v>
          </cell>
          <cell r="AA25">
            <v>8.0827026089714114</v>
          </cell>
          <cell r="AB25">
            <v>8.1103329111981797</v>
          </cell>
          <cell r="AC25">
            <v>2.7630302226768322E-2</v>
          </cell>
          <cell r="AD25">
            <v>8.08</v>
          </cell>
          <cell r="AE25">
            <v>8.1</v>
          </cell>
          <cell r="AG25">
            <v>14.577125129700001</v>
          </cell>
          <cell r="AH25">
            <v>11.494421372400073</v>
          </cell>
          <cell r="AJ25">
            <v>366.3883056778767</v>
          </cell>
          <cell r="AK25">
            <v>545.58673687108762</v>
          </cell>
        </row>
        <row r="26">
          <cell r="Z26">
            <v>38521</v>
          </cell>
          <cell r="AA26">
            <v>8.0788790456559116</v>
          </cell>
          <cell r="AB26">
            <v>8.1148485619742026</v>
          </cell>
          <cell r="AC26">
            <v>3.5969516318290928E-2</v>
          </cell>
          <cell r="AD26">
            <v>8.08</v>
          </cell>
          <cell r="AE26">
            <v>8.1</v>
          </cell>
          <cell r="AG26">
            <v>0.8558801080000018</v>
          </cell>
          <cell r="AH26">
            <v>0.78274155619999852</v>
          </cell>
          <cell r="AJ26">
            <v>77.07159909950488</v>
          </cell>
          <cell r="AK26">
            <v>179.52787986238496</v>
          </cell>
        </row>
        <row r="27">
          <cell r="Z27">
            <v>38522</v>
          </cell>
          <cell r="AA27">
            <v>8.0781836469976085</v>
          </cell>
          <cell r="AB27">
            <v>8.1216490889033182</v>
          </cell>
          <cell r="AC27">
            <v>4.3465441905709667E-2</v>
          </cell>
          <cell r="AD27">
            <v>8.08</v>
          </cell>
          <cell r="AE27">
            <v>8.1</v>
          </cell>
          <cell r="AG27">
            <v>5.0802273500000002E-2</v>
          </cell>
          <cell r="AH27">
            <v>2.8038237300000005E-2</v>
          </cell>
          <cell r="AJ27">
            <v>53.98753825717322</v>
          </cell>
          <cell r="AK27">
            <v>113.97657439024393</v>
          </cell>
        </row>
        <row r="28">
          <cell r="Z28">
            <v>38523</v>
          </cell>
          <cell r="AA28">
            <v>8.0820498664935911</v>
          </cell>
          <cell r="AB28">
            <v>8.1074264459152072</v>
          </cell>
          <cell r="AC28">
            <v>2.5376579421616086E-2</v>
          </cell>
          <cell r="AD28">
            <v>8.08</v>
          </cell>
          <cell r="AE28">
            <v>8.1</v>
          </cell>
          <cell r="AG28">
            <v>12.095698614500025</v>
          </cell>
          <cell r="AH28">
            <v>18.41737359239956</v>
          </cell>
          <cell r="AJ28">
            <v>234.08613203475818</v>
          </cell>
          <cell r="AK28">
            <v>808.95039277900298</v>
          </cell>
        </row>
        <row r="29">
          <cell r="Z29">
            <v>38524</v>
          </cell>
          <cell r="AA29">
            <v>8.0833353984191607</v>
          </cell>
          <cell r="AB29">
            <v>8.1098312749660941</v>
          </cell>
          <cell r="AC29">
            <v>2.6495876546933417E-2</v>
          </cell>
          <cell r="AD29">
            <v>8.08</v>
          </cell>
          <cell r="AE29">
            <v>8.1</v>
          </cell>
          <cell r="AG29">
            <v>9.7499845385000228</v>
          </cell>
          <cell r="AH29">
            <v>10.237399675800095</v>
          </cell>
          <cell r="AJ29">
            <v>279.65765656551235</v>
          </cell>
          <cell r="AK29">
            <v>621.4276845817709</v>
          </cell>
        </row>
        <row r="30">
          <cell r="Z30">
            <v>38525</v>
          </cell>
          <cell r="AA30">
            <v>8.0885551377772078</v>
          </cell>
          <cell r="AB30">
            <v>8.108493038108973</v>
          </cell>
          <cell r="AC30">
            <v>1.9937900331765235E-2</v>
          </cell>
          <cell r="AD30">
            <v>8.08</v>
          </cell>
          <cell r="AE30">
            <v>8.1</v>
          </cell>
          <cell r="AG30">
            <v>12.048069802199985</v>
          </cell>
          <cell r="AH30">
            <v>9.8025812332000051</v>
          </cell>
          <cell r="AJ30">
            <v>350.67292843379761</v>
          </cell>
          <cell r="AK30">
            <v>698.63739100563066</v>
          </cell>
        </row>
        <row r="31">
          <cell r="Z31">
            <v>38526</v>
          </cell>
          <cell r="AA31">
            <v>8.0819824557480562</v>
          </cell>
          <cell r="AB31">
            <v>8.1114421381549882</v>
          </cell>
          <cell r="AC31">
            <v>2.9459682406931975E-2</v>
          </cell>
          <cell r="AD31">
            <v>8.08</v>
          </cell>
          <cell r="AE31">
            <v>8.1</v>
          </cell>
          <cell r="AG31">
            <v>8.915667772399992</v>
          </cell>
          <cell r="AH31">
            <v>7.7240407512000191</v>
          </cell>
          <cell r="AJ31">
            <v>249.49399111235459</v>
          </cell>
          <cell r="AK31">
            <v>593.88288107027677</v>
          </cell>
        </row>
        <row r="32">
          <cell r="Z32">
            <v>38527</v>
          </cell>
          <cell r="AA32">
            <v>8.0798759610269322</v>
          </cell>
          <cell r="AB32">
            <v>8.1090485811274338</v>
          </cell>
          <cell r="AC32">
            <v>2.9172620100501589E-2</v>
          </cell>
          <cell r="AD32">
            <v>8.08</v>
          </cell>
          <cell r="AE32">
            <v>8.1</v>
          </cell>
          <cell r="AG32">
            <v>7.7736045523999779</v>
          </cell>
          <cell r="AH32">
            <v>8.3546189361000209</v>
          </cell>
          <cell r="AJ32">
            <v>220.72189875919184</v>
          </cell>
          <cell r="AK32">
            <v>681.95403935189131</v>
          </cell>
        </row>
        <row r="33">
          <cell r="Z33">
            <v>38528</v>
          </cell>
          <cell r="AA33">
            <v>8.0805310735503006</v>
          </cell>
          <cell r="AB33">
            <v>8.1143838968811224</v>
          </cell>
          <cell r="AC33">
            <v>3.3852823330821735E-2</v>
          </cell>
          <cell r="AD33">
            <v>8.08</v>
          </cell>
          <cell r="AE33">
            <v>8.1</v>
          </cell>
          <cell r="AG33">
            <v>0.8144075236000009</v>
          </cell>
          <cell r="AH33">
            <v>0.55739412200000127</v>
          </cell>
          <cell r="AJ33">
            <v>72.975584551971409</v>
          </cell>
          <cell r="AK33">
            <v>170.6134441383536</v>
          </cell>
        </row>
        <row r="34">
          <cell r="Z34">
            <v>38529</v>
          </cell>
          <cell r="AA34">
            <v>8.0785787244275298</v>
          </cell>
          <cell r="AB34">
            <v>8.1213357775010966</v>
          </cell>
          <cell r="AC34">
            <v>4.2757053073566809E-2</v>
          </cell>
          <cell r="AD34">
            <v>8.08</v>
          </cell>
          <cell r="AE34">
            <v>8.1</v>
          </cell>
          <cell r="AG34">
            <v>4.8085534799999996E-2</v>
          </cell>
          <cell r="AH34">
            <v>2.9036141099999999E-2</v>
          </cell>
          <cell r="AJ34">
            <v>49.470714814814812</v>
          </cell>
          <cell r="AK34">
            <v>138.26733857142858</v>
          </cell>
        </row>
        <row r="35">
          <cell r="Z35">
            <v>38530</v>
          </cell>
          <cell r="AA35">
            <v>8.0804258054673053</v>
          </cell>
          <cell r="AB35">
            <v>8.1105482490842018</v>
          </cell>
          <cell r="AC35">
            <v>3.0122443616896533E-2</v>
          </cell>
          <cell r="AD35">
            <v>8.08</v>
          </cell>
          <cell r="AE35">
            <v>8.1</v>
          </cell>
          <cell r="AG35">
            <v>9.4725968665999751</v>
          </cell>
          <cell r="AH35">
            <v>7.5283448832000399</v>
          </cell>
          <cell r="AJ35">
            <v>191.34240024643427</v>
          </cell>
          <cell r="AK35">
            <v>469.75819812804446</v>
          </cell>
        </row>
        <row r="36">
          <cell r="Z36">
            <v>38531</v>
          </cell>
          <cell r="AA36">
            <v>8.0834609943393207</v>
          </cell>
          <cell r="AB36">
            <v>8.1076836330827948</v>
          </cell>
          <cell r="AC36">
            <v>2.4222638743474079E-2</v>
          </cell>
          <cell r="AD36">
            <v>8.08</v>
          </cell>
          <cell r="AE36">
            <v>8.1</v>
          </cell>
          <cell r="AG36">
            <v>9.4970927234999767</v>
          </cell>
          <cell r="AH36">
            <v>10.203525895000015</v>
          </cell>
          <cell r="AJ36">
            <v>276.9639172790894</v>
          </cell>
          <cell r="AK36">
            <v>742.72280499344993</v>
          </cell>
        </row>
        <row r="37">
          <cell r="Z37">
            <v>38532</v>
          </cell>
          <cell r="AA37">
            <v>8.0854129247117772</v>
          </cell>
          <cell r="AB37">
            <v>8.1001683227686261</v>
          </cell>
          <cell r="AC37">
            <v>1.475539805684889E-2</v>
          </cell>
          <cell r="AD37">
            <v>8.08</v>
          </cell>
          <cell r="AE37">
            <v>8.1</v>
          </cell>
          <cell r="AG37">
            <v>19.394563721599987</v>
          </cell>
          <cell r="AH37">
            <v>16.374829983300057</v>
          </cell>
          <cell r="AJ37">
            <v>561.13658309753157</v>
          </cell>
          <cell r="AK37">
            <v>1187.6145911879937</v>
          </cell>
        </row>
        <row r="38">
          <cell r="Z38">
            <v>38533</v>
          </cell>
          <cell r="AA38">
            <v>8.0811837287899948</v>
          </cell>
          <cell r="AB38">
            <v>8.1092197961840036</v>
          </cell>
          <cell r="AC38">
            <v>2.8036067394008768E-2</v>
          </cell>
          <cell r="AD38">
            <v>8.08</v>
          </cell>
          <cell r="AE38">
            <v>8.1</v>
          </cell>
          <cell r="AG38">
            <v>11.743780921200013</v>
          </cell>
          <cell r="AH38">
            <v>11.08444798520005</v>
          </cell>
          <cell r="AJ38">
            <v>319.01178717300991</v>
          </cell>
          <cell r="AK38">
            <v>630.58641399476915</v>
          </cell>
        </row>
        <row r="39">
          <cell r="Z39">
            <v>38534</v>
          </cell>
          <cell r="AA39">
            <v>8.0880890246525716</v>
          </cell>
          <cell r="AB39">
            <v>8.1112899677207757</v>
          </cell>
          <cell r="AC39">
            <v>2.3200943068204083E-2</v>
          </cell>
          <cell r="AD39">
            <v>8.08</v>
          </cell>
          <cell r="AE39">
            <v>8.1</v>
          </cell>
          <cell r="AG39">
            <v>18.202329700999972</v>
          </cell>
          <cell r="AH39">
            <v>8.5148133575000973</v>
          </cell>
          <cell r="AJ39">
            <v>447.90299222421743</v>
          </cell>
          <cell r="AK39">
            <v>465.06162857065362</v>
          </cell>
        </row>
        <row r="40">
          <cell r="Z40">
            <v>38535</v>
          </cell>
          <cell r="AA40">
            <v>8.0805630859329955</v>
          </cell>
          <cell r="AB40">
            <v>8.1147194674171423</v>
          </cell>
          <cell r="AC40">
            <v>3.4156381484146792E-2</v>
          </cell>
          <cell r="AD40">
            <v>8.08</v>
          </cell>
          <cell r="AE40">
            <v>8.1</v>
          </cell>
          <cell r="AG40">
            <v>0.8991505137000011</v>
          </cell>
          <cell r="AH40">
            <v>0.61184186599999835</v>
          </cell>
          <cell r="AJ40">
            <v>77.915989055459363</v>
          </cell>
          <cell r="AK40">
            <v>154.6617457027296</v>
          </cell>
        </row>
        <row r="41">
          <cell r="Z41">
            <v>38536</v>
          </cell>
          <cell r="AA41">
            <v>8.0844637253849179</v>
          </cell>
          <cell r="AB41">
            <v>8.1192485087629507</v>
          </cell>
          <cell r="AC41">
            <v>3.4784783378032813E-2</v>
          </cell>
          <cell r="AD41">
            <v>8.08</v>
          </cell>
          <cell r="AE41">
            <v>8.1</v>
          </cell>
          <cell r="AG41">
            <v>3.8867191199999977E-2</v>
          </cell>
          <cell r="AH41">
            <v>3.1223288900000021E-2</v>
          </cell>
          <cell r="AJ41">
            <v>43.573084304932713</v>
          </cell>
          <cell r="AK41">
            <v>116.94115692883904</v>
          </cell>
        </row>
        <row r="42">
          <cell r="Z42">
            <v>38537</v>
          </cell>
          <cell r="AA42">
            <v>8.0792968526946467</v>
          </cell>
          <cell r="AB42">
            <v>8.1142083656676238</v>
          </cell>
          <cell r="AC42">
            <v>3.4911512972977121E-2</v>
          </cell>
          <cell r="AD42">
            <v>8.08</v>
          </cell>
          <cell r="AE42">
            <v>8.1</v>
          </cell>
          <cell r="AG42">
            <v>9.4901751970999868</v>
          </cell>
          <cell r="AH42">
            <v>15.419325235900111</v>
          </cell>
          <cell r="AJ42">
            <v>174.92765606982209</v>
          </cell>
          <cell r="AK42">
            <v>632.27642743675369</v>
          </cell>
        </row>
        <row r="43">
          <cell r="Z43">
            <v>38538</v>
          </cell>
          <cell r="AA43">
            <v>8.0825683896040683</v>
          </cell>
          <cell r="AB43">
            <v>8.1055725073732052</v>
          </cell>
          <cell r="AC43">
            <v>2.3004117769136911E-2</v>
          </cell>
          <cell r="AD43">
            <v>8.08</v>
          </cell>
          <cell r="AE43">
            <v>8.1</v>
          </cell>
          <cell r="AG43">
            <v>9.2499298436999862</v>
          </cell>
          <cell r="AH43">
            <v>13.658518814500097</v>
          </cell>
          <cell r="AJ43">
            <v>279.36123474676049</v>
          </cell>
          <cell r="AK43">
            <v>719.28583993365089</v>
          </cell>
        </row>
        <row r="44">
          <cell r="Z44">
            <v>38539</v>
          </cell>
          <cell r="AA44">
            <v>8.0774395507514143</v>
          </cell>
          <cell r="AB44">
            <v>8.1035623309764357</v>
          </cell>
          <cell r="AC44">
            <v>2.6122780225021458E-2</v>
          </cell>
          <cell r="AD44">
            <v>8.08</v>
          </cell>
          <cell r="AE44">
            <v>8.1</v>
          </cell>
          <cell r="AG44">
            <v>8.3675102509999899</v>
          </cell>
          <cell r="AH44">
            <v>9.7017589599000473</v>
          </cell>
          <cell r="AJ44">
            <v>284.30941017974209</v>
          </cell>
          <cell r="AK44">
            <v>492.85034086360417</v>
          </cell>
        </row>
        <row r="45">
          <cell r="Z45">
            <v>38540</v>
          </cell>
          <cell r="AA45">
            <v>8.0785138888426999</v>
          </cell>
          <cell r="AB45">
            <v>8.1098193817447495</v>
          </cell>
          <cell r="AC45">
            <v>3.1305492902049536E-2</v>
          </cell>
          <cell r="AD45">
            <v>8.08</v>
          </cell>
          <cell r="AE45">
            <v>8.1</v>
          </cell>
          <cell r="AG45">
            <v>6.6412756518999858</v>
          </cell>
          <cell r="AH45">
            <v>7.3231066902000457</v>
          </cell>
          <cell r="AJ45">
            <v>232.24491718771807</v>
          </cell>
          <cell r="AK45">
            <v>409.52391735823988</v>
          </cell>
        </row>
        <row r="46">
          <cell r="Z46">
            <v>38541</v>
          </cell>
          <cell r="AA46">
            <v>8.0838139080422202</v>
          </cell>
          <cell r="AB46">
            <v>8.1090515202255382</v>
          </cell>
          <cell r="AC46">
            <v>2.5237612183317992E-2</v>
          </cell>
          <cell r="AD46">
            <v>8.08</v>
          </cell>
          <cell r="AE46">
            <v>8.1</v>
          </cell>
          <cell r="AG46">
            <v>10.985935466899987</v>
          </cell>
          <cell r="AH46">
            <v>10.407431243900051</v>
          </cell>
          <cell r="AJ46">
            <v>322.28160839298249</v>
          </cell>
          <cell r="AK46">
            <v>531.94128514694876</v>
          </cell>
        </row>
        <row r="47">
          <cell r="Z47">
            <v>38542</v>
          </cell>
          <cell r="AA47">
            <v>8.0806022797046797</v>
          </cell>
          <cell r="AB47">
            <v>8.114471232979044</v>
          </cell>
          <cell r="AC47">
            <v>3.3868953274364344E-2</v>
          </cell>
          <cell r="AD47">
            <v>8.08</v>
          </cell>
          <cell r="AE47">
            <v>8.1</v>
          </cell>
          <cell r="AG47">
            <v>0.86787572930000068</v>
          </cell>
          <cell r="AH47">
            <v>0.86100974609999803</v>
          </cell>
          <cell r="AJ47">
            <v>82.302108041726001</v>
          </cell>
          <cell r="AK47">
            <v>159.86070295209765</v>
          </cell>
        </row>
        <row r="48">
          <cell r="Z48">
            <v>38543</v>
          </cell>
          <cell r="AA48">
            <v>8.0839648583839949</v>
          </cell>
          <cell r="AB48">
            <v>8.1190841921918881</v>
          </cell>
          <cell r="AC48">
            <v>3.5119333807893227E-2</v>
          </cell>
          <cell r="AD48">
            <v>8.08</v>
          </cell>
          <cell r="AE48">
            <v>8.1</v>
          </cell>
          <cell r="AG48">
            <v>4.1771454100000001E-2</v>
          </cell>
          <cell r="AH48">
            <v>3.0936001800000015E-2</v>
          </cell>
          <cell r="AJ48">
            <v>48.234935450346427</v>
          </cell>
          <cell r="AK48">
            <v>126.26939510204089</v>
          </cell>
        </row>
        <row r="49">
          <cell r="Z49">
            <v>38544</v>
          </cell>
          <cell r="AA49">
            <v>8.0803011555712931</v>
          </cell>
          <cell r="AB49">
            <v>8.109113450593032</v>
          </cell>
          <cell r="AC49">
            <v>2.8812295021738876E-2</v>
          </cell>
          <cell r="AD49">
            <v>8.08</v>
          </cell>
          <cell r="AE49">
            <v>8.1</v>
          </cell>
          <cell r="AG49">
            <v>10.067744283399925</v>
          </cell>
          <cell r="AH49">
            <v>10.038862670800208</v>
          </cell>
          <cell r="AJ49">
            <v>262.86538598955417</v>
          </cell>
          <cell r="AK49">
            <v>426.38730338091273</v>
          </cell>
        </row>
        <row r="50">
          <cell r="Z50">
            <v>38545</v>
          </cell>
          <cell r="AA50">
            <v>8.0775998693835263</v>
          </cell>
          <cell r="AB50">
            <v>8.1059211460844995</v>
          </cell>
          <cell r="AC50">
            <v>2.8321276700973286E-2</v>
          </cell>
          <cell r="AD50">
            <v>8.08</v>
          </cell>
          <cell r="AE50">
            <v>8.1</v>
          </cell>
          <cell r="AG50">
            <v>7.624975844899974</v>
          </cell>
          <cell r="AH50">
            <v>9.8668252736001101</v>
          </cell>
          <cell r="AJ50">
            <v>242.10884120467307</v>
          </cell>
          <cell r="AK50">
            <v>511.71171422052231</v>
          </cell>
        </row>
        <row r="51">
          <cell r="Z51">
            <v>38546</v>
          </cell>
          <cell r="AA51">
            <v>8.0758053219742383</v>
          </cell>
          <cell r="AB51">
            <v>8.1014309760234688</v>
          </cell>
          <cell r="AC51">
            <v>2.5625654049230562E-2</v>
          </cell>
          <cell r="AD51">
            <v>8.08</v>
          </cell>
          <cell r="AE51">
            <v>8.1</v>
          </cell>
          <cell r="AG51">
            <v>9.4729810268999994</v>
          </cell>
          <cell r="AH51">
            <v>8.9029529810000021</v>
          </cell>
          <cell r="AJ51">
            <v>324.50606422650037</v>
          </cell>
          <cell r="AK51">
            <v>621.15069985348509</v>
          </cell>
        </row>
        <row r="52">
          <cell r="Z52">
            <v>38547</v>
          </cell>
          <cell r="AA52">
            <v>8.0763931390173287</v>
          </cell>
          <cell r="AB52">
            <v>8.096058199858204</v>
          </cell>
          <cell r="AC52">
            <v>1.966506084087527E-2</v>
          </cell>
          <cell r="AD52">
            <v>8.08</v>
          </cell>
          <cell r="AE52">
            <v>8.1</v>
          </cell>
          <cell r="AG52">
            <v>11.385413204000002</v>
          </cell>
          <cell r="AH52">
            <v>11.626427048199997</v>
          </cell>
          <cell r="AJ52">
            <v>428.7968214823743</v>
          </cell>
          <cell r="AK52">
            <v>782.50283000403795</v>
          </cell>
        </row>
        <row r="53">
          <cell r="Z53">
            <v>38548</v>
          </cell>
          <cell r="AA53">
            <v>8.075669191252139</v>
          </cell>
          <cell r="AB53">
            <v>8.0842678637395089</v>
          </cell>
          <cell r="AC53">
            <v>8.5986724873698961E-3</v>
          </cell>
          <cell r="AD53">
            <v>8.08</v>
          </cell>
          <cell r="AE53">
            <v>8.1</v>
          </cell>
          <cell r="AG53">
            <v>17.986168465699976</v>
          </cell>
          <cell r="AH53">
            <v>44.19499499799997</v>
          </cell>
          <cell r="AJ53">
            <v>545.39900738977428</v>
          </cell>
          <cell r="AK53">
            <v>2371.8668490312871</v>
          </cell>
        </row>
        <row r="54">
          <cell r="Z54">
            <v>38549</v>
          </cell>
          <cell r="AA54">
            <v>8.0545259405072436</v>
          </cell>
          <cell r="AB54">
            <v>8.1011573254031646</v>
          </cell>
          <cell r="AC54">
            <v>4.6631384895921002E-2</v>
          </cell>
          <cell r="AD54">
            <v>8.08</v>
          </cell>
          <cell r="AE54">
            <v>8.1</v>
          </cell>
          <cell r="AG54">
            <v>0.77171353189999925</v>
          </cell>
          <cell r="AH54">
            <v>0.52719475380000091</v>
          </cell>
          <cell r="AJ54">
            <v>93.123389875708853</v>
          </cell>
          <cell r="AK54">
            <v>135.45600046248737</v>
          </cell>
        </row>
        <row r="55">
          <cell r="Z55">
            <v>38550</v>
          </cell>
          <cell r="AA55">
            <v>8.0496428707303078</v>
          </cell>
          <cell r="AB55">
            <v>8.1114699063524736</v>
          </cell>
          <cell r="AC55">
            <v>6.1827035622165738E-2</v>
          </cell>
          <cell r="AD55">
            <v>8.08</v>
          </cell>
          <cell r="AE55">
            <v>8.1</v>
          </cell>
          <cell r="AG55">
            <v>5.6756692099999985E-2</v>
          </cell>
          <cell r="AH55">
            <v>2.2368601200000011E-2</v>
          </cell>
          <cell r="AJ55">
            <v>59.996503276955586</v>
          </cell>
          <cell r="AK55">
            <v>95.592312820512873</v>
          </cell>
        </row>
        <row r="56">
          <cell r="Z56">
            <v>38551</v>
          </cell>
          <cell r="AA56">
            <v>8.052710494588716</v>
          </cell>
          <cell r="AB56">
            <v>8.078697812609569</v>
          </cell>
          <cell r="AC56">
            <v>2.5987318020852967E-2</v>
          </cell>
          <cell r="AD56">
            <v>8.0500000000000007</v>
          </cell>
          <cell r="AE56">
            <v>8.09</v>
          </cell>
          <cell r="AG56">
            <v>16.248029373800005</v>
          </cell>
          <cell r="AH56">
            <v>14.595924198599995</v>
          </cell>
          <cell r="AJ56">
            <v>330.86318672721359</v>
          </cell>
          <cell r="AK56">
            <v>689.16965855800538</v>
          </cell>
        </row>
        <row r="57">
          <cell r="Z57">
            <v>38552</v>
          </cell>
          <cell r="AA57">
            <v>8.048321596727547</v>
          </cell>
          <cell r="AB57">
            <v>8.079917889759475</v>
          </cell>
          <cell r="AC57">
            <v>3.1596293031928013E-2</v>
          </cell>
          <cell r="AD57">
            <v>8.0500000000000007</v>
          </cell>
          <cell r="AE57">
            <v>8.09</v>
          </cell>
          <cell r="AG57">
            <v>18.300570586300008</v>
          </cell>
          <cell r="AH57">
            <v>10.207430639300009</v>
          </cell>
          <cell r="AJ57">
            <v>649.80899003302238</v>
          </cell>
          <cell r="AK57">
            <v>766.09356344191008</v>
          </cell>
        </row>
        <row r="58">
          <cell r="Z58">
            <v>38553</v>
          </cell>
          <cell r="AA58">
            <v>8.0417527346745992</v>
          </cell>
          <cell r="AB58">
            <v>8.0839691732708037</v>
          </cell>
          <cell r="AC58">
            <v>4.2216438596204497E-2</v>
          </cell>
          <cell r="AD58">
            <v>8.0500000000000007</v>
          </cell>
          <cell r="AE58">
            <v>8.09</v>
          </cell>
          <cell r="AG58">
            <v>8.1493795415999966</v>
          </cell>
          <cell r="AH58">
            <v>6.9607305279999983</v>
          </cell>
          <cell r="AJ58">
            <v>242.05838184572423</v>
          </cell>
          <cell r="AK58">
            <v>452.96613053946754</v>
          </cell>
        </row>
        <row r="59">
          <cell r="Z59">
            <v>38554</v>
          </cell>
          <cell r="AA59">
            <v>8.0449388793200249</v>
          </cell>
          <cell r="AB59">
            <v>8.0723505977772998</v>
          </cell>
          <cell r="AC59">
            <v>2.7411718457274858E-2</v>
          </cell>
          <cell r="AD59">
            <v>8.0500000000000007</v>
          </cell>
          <cell r="AE59">
            <v>8.09</v>
          </cell>
          <cell r="AG59">
            <v>7.1153252461000003</v>
          </cell>
          <cell r="AH59">
            <v>9.8537547984999918</v>
          </cell>
          <cell r="AJ59">
            <v>224.29547161680799</v>
          </cell>
          <cell r="AK59">
            <v>798.97468568069348</v>
          </cell>
        </row>
        <row r="60">
          <cell r="Z60">
            <v>38555</v>
          </cell>
          <cell r="AA60">
            <v>8.0460905109759366</v>
          </cell>
          <cell r="AB60">
            <v>8.0584331918308596</v>
          </cell>
          <cell r="AC60">
            <v>1.2342680854922961E-2</v>
          </cell>
          <cell r="AD60">
            <v>8.0500000000000007</v>
          </cell>
          <cell r="AE60">
            <v>8.09</v>
          </cell>
          <cell r="AG60">
            <v>15.554564972699996</v>
          </cell>
          <cell r="AH60">
            <v>27.860307481</v>
          </cell>
          <cell r="AJ60">
            <v>413.32248220179088</v>
          </cell>
          <cell r="AK60">
            <v>2205.8834110055423</v>
          </cell>
        </row>
        <row r="61">
          <cell r="Z61">
            <v>38556</v>
          </cell>
          <cell r="AA61">
            <v>8.0496797694969224</v>
          </cell>
          <cell r="AB61">
            <v>8.0953576983579758</v>
          </cell>
          <cell r="AC61">
            <v>4.5677928861053374E-2</v>
          </cell>
          <cell r="AD61">
            <v>8.0500000000000007</v>
          </cell>
          <cell r="AE61">
            <v>8.09</v>
          </cell>
          <cell r="AG61">
            <v>0.97463429619999986</v>
          </cell>
          <cell r="AH61">
            <v>0.56871065790000086</v>
          </cell>
          <cell r="AJ61">
            <v>81.037191003575273</v>
          </cell>
          <cell r="AK61">
            <v>197.60620496872858</v>
          </cell>
        </row>
        <row r="62">
          <cell r="Z62">
            <v>38557</v>
          </cell>
          <cell r="AA62">
            <v>8.0504059634861367</v>
          </cell>
          <cell r="AB62">
            <v>8.1114881513655543</v>
          </cell>
          <cell r="AC62">
            <v>6.108218787941766E-2</v>
          </cell>
          <cell r="AD62">
            <v>8.0500000000000007</v>
          </cell>
          <cell r="AE62">
            <v>8.09</v>
          </cell>
          <cell r="AG62">
            <v>6.3119294900000011E-2</v>
          </cell>
          <cell r="AH62">
            <v>1.9402480599999994E-2</v>
          </cell>
          <cell r="AJ62">
            <v>53.400418697123527</v>
          </cell>
          <cell r="AK62">
            <v>140.59768550724635</v>
          </cell>
        </row>
        <row r="63">
          <cell r="Z63">
            <v>38558</v>
          </cell>
          <cell r="AA63">
            <v>8.0417225661741281</v>
          </cell>
          <cell r="AB63">
            <v>8.0587698374198631</v>
          </cell>
          <cell r="AC63">
            <v>1.7047271245735018E-2</v>
          </cell>
          <cell r="AD63">
            <v>8.0500000000000007</v>
          </cell>
          <cell r="AE63">
            <v>8.09</v>
          </cell>
          <cell r="AG63">
            <v>7.9260948677999989</v>
          </cell>
          <cell r="AH63">
            <v>19.418837352000008</v>
          </cell>
          <cell r="AJ63">
            <v>219.92494083795779</v>
          </cell>
          <cell r="AK63">
            <v>1681.1390660548877</v>
          </cell>
        </row>
        <row r="64">
          <cell r="Z64">
            <v>38559</v>
          </cell>
          <cell r="AA64">
            <v>8.0422372786328804</v>
          </cell>
          <cell r="AB64">
            <v>8.061380985162149</v>
          </cell>
          <cell r="AC64">
            <v>1.9143706529268556E-2</v>
          </cell>
          <cell r="AD64">
            <v>8.0500000000000007</v>
          </cell>
          <cell r="AE64">
            <v>8.09</v>
          </cell>
          <cell r="AG64">
            <v>7.2538239401999967</v>
          </cell>
          <cell r="AH64">
            <v>18.380878494499971</v>
          </cell>
          <cell r="AJ64">
            <v>275.36058688076514</v>
          </cell>
          <cell r="AK64">
            <v>2022.9890484811765</v>
          </cell>
        </row>
        <row r="65">
          <cell r="Z65">
            <v>38560</v>
          </cell>
          <cell r="AA65">
            <v>8.0425827278369066</v>
          </cell>
          <cell r="AB65">
            <v>8.0613283167010312</v>
          </cell>
          <cell r="AC65">
            <v>1.8745588864124585E-2</v>
          </cell>
          <cell r="AD65">
            <v>8.0500000000000007</v>
          </cell>
          <cell r="AE65">
            <v>8.09</v>
          </cell>
          <cell r="AG65">
            <v>9.4075194688000039</v>
          </cell>
          <cell r="AH65">
            <v>16.708397040599994</v>
          </cell>
          <cell r="AJ65">
            <v>345.71216627958273</v>
          </cell>
          <cell r="AK65">
            <v>1908.0046866050011</v>
          </cell>
        </row>
        <row r="66">
          <cell r="Z66">
            <v>38561</v>
          </cell>
          <cell r="AA66">
            <v>8.0414607805431295</v>
          </cell>
          <cell r="AB66">
            <v>8.0588038071640486</v>
          </cell>
          <cell r="AC66">
            <v>1.7343026620919133E-2</v>
          </cell>
          <cell r="AD66">
            <v>8.0500000000000007</v>
          </cell>
          <cell r="AE66">
            <v>8.09</v>
          </cell>
          <cell r="AG66">
            <v>9.3726088601000086</v>
          </cell>
          <cell r="AH66">
            <v>18.783590310499982</v>
          </cell>
          <cell r="AJ66">
            <v>325.91309757632689</v>
          </cell>
          <cell r="AK66">
            <v>1977.8446151942699</v>
          </cell>
        </row>
        <row r="67">
          <cell r="Z67">
            <v>38562</v>
          </cell>
          <cell r="AA67">
            <v>8.0441035304015145</v>
          </cell>
          <cell r="AB67">
            <v>8.0588038071640486</v>
          </cell>
          <cell r="AC67">
            <v>1.7343026620919133E-2</v>
          </cell>
          <cell r="AD67">
            <v>8.0500000000000007</v>
          </cell>
          <cell r="AE67">
            <v>8.09</v>
          </cell>
          <cell r="AG67">
            <v>23.819203033799692</v>
          </cell>
          <cell r="AH67">
            <v>22.836549618999967</v>
          </cell>
          <cell r="AJ67">
            <v>672.76381962433823</v>
          </cell>
          <cell r="AK67">
            <v>1685.6030129170335</v>
          </cell>
        </row>
        <row r="68">
          <cell r="Z68">
            <v>38563</v>
          </cell>
          <cell r="AA68">
            <v>8.033146443069425</v>
          </cell>
          <cell r="AB68">
            <v>8.0974199046511615</v>
          </cell>
          <cell r="AC68">
            <v>6.4273461581736413E-2</v>
          </cell>
          <cell r="AD68">
            <v>8.0500000000000007</v>
          </cell>
          <cell r="AE68">
            <v>8.09</v>
          </cell>
          <cell r="AG68">
            <v>0.83148188359999964</v>
          </cell>
          <cell r="AH68">
            <v>0.54459626100000003</v>
          </cell>
          <cell r="AJ68">
            <v>105.81342372104857</v>
          </cell>
          <cell r="AK68">
            <v>219.95002463651053</v>
          </cell>
        </row>
        <row r="69">
          <cell r="Z69">
            <v>38564</v>
          </cell>
          <cell r="AA69">
            <v>8.0347289313004211</v>
          </cell>
          <cell r="AB69">
            <v>8.1096611552458473</v>
          </cell>
          <cell r="AC69">
            <v>7.4932223945426202E-2</v>
          </cell>
          <cell r="AD69">
            <v>8.0500000000000007</v>
          </cell>
          <cell r="AE69">
            <v>8.09</v>
          </cell>
          <cell r="AG69">
            <v>4.9511736399999985E-2</v>
          </cell>
          <cell r="AH69">
            <v>1.2119730200000001E-2</v>
          </cell>
          <cell r="AJ69">
            <v>75.131618209408174</v>
          </cell>
          <cell r="AK69">
            <v>233.07173461538466</v>
          </cell>
        </row>
        <row r="70">
          <cell r="Z70">
            <v>38565</v>
          </cell>
          <cell r="AA70">
            <v>8.019502279769549</v>
          </cell>
          <cell r="AB70">
            <v>8.0609693240087203</v>
          </cell>
          <cell r="AC70">
            <v>4.1467044239171358E-2</v>
          </cell>
          <cell r="AD70">
            <v>8.0299999999999994</v>
          </cell>
          <cell r="AE70">
            <v>8.09</v>
          </cell>
          <cell r="AG70">
            <v>8.3658475598999953</v>
          </cell>
          <cell r="AH70">
            <v>10.914753225999991</v>
          </cell>
          <cell r="AJ70">
            <v>198.50154371574317</v>
          </cell>
          <cell r="AK70">
            <v>654.2832529672695</v>
          </cell>
        </row>
        <row r="71">
          <cell r="Z71">
            <v>38566</v>
          </cell>
          <cell r="AA71">
            <v>8.025554552039905</v>
          </cell>
          <cell r="AB71">
            <v>8.0522210835124213</v>
          </cell>
          <cell r="AC71">
            <v>2.6666531472516297E-2</v>
          </cell>
          <cell r="AD71">
            <v>8.0299999999999994</v>
          </cell>
          <cell r="AE71">
            <v>8.09</v>
          </cell>
          <cell r="AG71">
            <v>11.373680501299997</v>
          </cell>
          <cell r="AH71">
            <v>20.038533226199988</v>
          </cell>
          <cell r="AJ71">
            <v>337.90904368222459</v>
          </cell>
          <cell r="AK71">
            <v>1257.8327302868613</v>
          </cell>
        </row>
        <row r="72">
          <cell r="Z72">
            <v>38567</v>
          </cell>
          <cell r="AA72">
            <v>8.0384515761539852</v>
          </cell>
          <cell r="AB72">
            <v>8.0764632258544626</v>
          </cell>
          <cell r="AC72">
            <v>3.8011649700477435E-2</v>
          </cell>
          <cell r="AD72">
            <v>8.0299999999999994</v>
          </cell>
          <cell r="AE72">
            <v>8.09</v>
          </cell>
          <cell r="AG72">
            <v>14.491083211400024</v>
          </cell>
          <cell r="AH72">
            <v>6.4762936291999962</v>
          </cell>
          <cell r="AJ72">
            <v>409.58403650084864</v>
          </cell>
          <cell r="AK72">
            <v>411.40221250158788</v>
          </cell>
        </row>
        <row r="73">
          <cell r="Z73">
            <v>38568</v>
          </cell>
          <cell r="AA73">
            <v>8.0201338616176159</v>
          </cell>
          <cell r="AB73">
            <v>8.0637059400671287</v>
          </cell>
          <cell r="AC73">
            <v>4.357207844951283E-2</v>
          </cell>
          <cell r="AD73">
            <v>8.0299999999999994</v>
          </cell>
          <cell r="AE73">
            <v>8.09</v>
          </cell>
          <cell r="AG73">
            <v>8.4037818546999912</v>
          </cell>
          <cell r="AH73">
            <v>8.5715296522999989</v>
          </cell>
          <cell r="AJ73">
            <v>242.70149178940656</v>
          </cell>
          <cell r="AK73">
            <v>504.41532703466123</v>
          </cell>
        </row>
        <row r="74">
          <cell r="Z74">
            <v>38569</v>
          </cell>
          <cell r="AA74">
            <v>8.0163326840471107</v>
          </cell>
          <cell r="AB74">
            <v>8.064222650884016</v>
          </cell>
          <cell r="AC74">
            <v>4.7889966836905273E-2</v>
          </cell>
          <cell r="AD74">
            <v>8.0299999999999994</v>
          </cell>
          <cell r="AE74">
            <v>8.09</v>
          </cell>
          <cell r="AG74">
            <v>7.581827651299994</v>
          </cell>
          <cell r="AH74">
            <v>10.269212516899987</v>
          </cell>
          <cell r="AJ74">
            <v>206.33630837664973</v>
          </cell>
          <cell r="AK74">
            <v>525.27941262915544</v>
          </cell>
        </row>
        <row r="75">
          <cell r="Z75">
            <v>38570</v>
          </cell>
          <cell r="AA75">
            <v>8.0367363599707264</v>
          </cell>
          <cell r="AB75">
            <v>8.1012311104104722</v>
          </cell>
          <cell r="AC75">
            <v>6.4494750439745729E-2</v>
          </cell>
          <cell r="AD75">
            <v>8.0299999999999994</v>
          </cell>
          <cell r="AE75">
            <v>8.09</v>
          </cell>
          <cell r="AG75">
            <v>6.4753710000000006E-2</v>
          </cell>
          <cell r="AH75">
            <v>2.3470599999999998E-2</v>
          </cell>
          <cell r="AJ75">
            <v>60.744568480300188</v>
          </cell>
          <cell r="AK75">
            <v>138.87928994082839</v>
          </cell>
        </row>
        <row r="76">
          <cell r="Z76">
            <v>38571</v>
          </cell>
          <cell r="AA76">
            <v>8.0244835412321542</v>
          </cell>
          <cell r="AB76">
            <v>8.1004989692245939</v>
          </cell>
          <cell r="AC76">
            <v>7.6015427992439655E-2</v>
          </cell>
          <cell r="AD76">
            <v>8.0299999999999994</v>
          </cell>
          <cell r="AE76">
            <v>8.09</v>
          </cell>
          <cell r="AG76">
            <v>4.7824321200000006E-2</v>
          </cell>
          <cell r="AH76">
            <v>2.5153976200000001E-2</v>
          </cell>
          <cell r="AJ76">
            <v>63.850896128170902</v>
          </cell>
          <cell r="AK76">
            <v>99.03140236220473</v>
          </cell>
        </row>
        <row r="77">
          <cell r="Z77">
            <v>38572</v>
          </cell>
          <cell r="AA77">
            <v>8.0218919507603061</v>
          </cell>
          <cell r="AB77">
            <v>8.0645380469055681</v>
          </cell>
          <cell r="AC77">
            <v>4.2646096145261936E-2</v>
          </cell>
          <cell r="AD77">
            <v>8.0299999999999994</v>
          </cell>
          <cell r="AE77">
            <v>8.09</v>
          </cell>
          <cell r="AG77">
            <v>10.244571387600018</v>
          </cell>
          <cell r="AH77">
            <v>11.17647764649999</v>
          </cell>
          <cell r="AJ77">
            <v>250.05666205179568</v>
          </cell>
          <cell r="AK77">
            <v>527.83969238216628</v>
          </cell>
        </row>
        <row r="78">
          <cell r="Z78">
            <v>38573</v>
          </cell>
          <cell r="AA78">
            <v>8.021646460230377</v>
          </cell>
          <cell r="AB78">
            <v>8.0619478965906772</v>
          </cell>
          <cell r="AC78">
            <v>4.0301436360300258E-2</v>
          </cell>
          <cell r="AD78">
            <v>8.0299999999999994</v>
          </cell>
          <cell r="AE78">
            <v>8.09</v>
          </cell>
          <cell r="AG78">
            <v>8.5255171513999972</v>
          </cell>
          <cell r="AH78">
            <v>9.9488801111000011</v>
          </cell>
          <cell r="AJ78">
            <v>262.33974864299336</v>
          </cell>
          <cell r="AK78">
            <v>534.11070548665919</v>
          </cell>
        </row>
        <row r="79">
          <cell r="Z79">
            <v>38574</v>
          </cell>
          <cell r="AA79">
            <v>8.0203484203660409</v>
          </cell>
          <cell r="AB79">
            <v>8.0699430090776545</v>
          </cell>
          <cell r="AC79">
            <v>4.9594588711613596E-2</v>
          </cell>
          <cell r="AD79">
            <v>8.0299999999999994</v>
          </cell>
          <cell r="AE79">
            <v>8.09</v>
          </cell>
          <cell r="AG79">
            <v>6.3344540370999889</v>
          </cell>
          <cell r="AH79">
            <v>9.3352951146999921</v>
          </cell>
          <cell r="AJ79">
            <v>195.82212307097777</v>
          </cell>
          <cell r="AK79">
            <v>441.61479325890491</v>
          </cell>
        </row>
        <row r="80">
          <cell r="Z80">
            <v>38575</v>
          </cell>
          <cell r="AA80">
            <v>8.0308153455346538</v>
          </cell>
          <cell r="AB80">
            <v>8.0854074630189814</v>
          </cell>
          <cell r="AC80">
            <v>5.4592117484327574E-2</v>
          </cell>
          <cell r="AD80">
            <v>8.0299999999999994</v>
          </cell>
          <cell r="AE80">
            <v>8.09</v>
          </cell>
          <cell r="AG80">
            <v>7.2912692345999943</v>
          </cell>
          <cell r="AH80">
            <v>5.0913945472999975</v>
          </cell>
          <cell r="AJ80">
            <v>242.74292487931532</v>
          </cell>
          <cell r="AK80">
            <v>290.62129957760135</v>
          </cell>
        </row>
        <row r="81">
          <cell r="Z81">
            <v>38576</v>
          </cell>
          <cell r="AA81">
            <v>8.0238375070395502</v>
          </cell>
          <cell r="AB81">
            <v>8.0453053055346739</v>
          </cell>
          <cell r="AC81">
            <v>2.1467798495123702E-2</v>
          </cell>
          <cell r="AD81">
            <v>8.0299999999999994</v>
          </cell>
          <cell r="AE81">
            <v>8.09</v>
          </cell>
          <cell r="AG81">
            <v>13.930279358700011</v>
          </cell>
          <cell r="AH81">
            <v>20.160679609299994</v>
          </cell>
          <cell r="AJ81">
            <v>398.69145273898141</v>
          </cell>
          <cell r="AK81">
            <v>1092.9567174075678</v>
          </cell>
        </row>
        <row r="82">
          <cell r="Z82">
            <v>38577</v>
          </cell>
          <cell r="AA82">
            <v>8.0203063081497774</v>
          </cell>
          <cell r="AB82">
            <v>8.0960644646306825</v>
          </cell>
          <cell r="AC82">
            <v>7.5758156480905114E-2</v>
          </cell>
          <cell r="AD82">
            <v>8.0299999999999994</v>
          </cell>
          <cell r="AE82">
            <v>8.09</v>
          </cell>
          <cell r="AG82">
            <v>0.90767748490000055</v>
          </cell>
          <cell r="AH82">
            <v>0.59465611750000003</v>
          </cell>
          <cell r="AJ82">
            <v>83.426239420955923</v>
          </cell>
          <cell r="AK82">
            <v>131.27066611479029</v>
          </cell>
        </row>
        <row r="83">
          <cell r="Z83">
            <v>38578</v>
          </cell>
          <cell r="AA83">
            <v>8.0228910876261335</v>
          </cell>
          <cell r="AB83">
            <v>8.1023847171290146</v>
          </cell>
          <cell r="AC83">
            <v>7.9493629502881191E-2</v>
          </cell>
          <cell r="AD83">
            <v>8.0299999999999994</v>
          </cell>
          <cell r="AE83">
            <v>8.09</v>
          </cell>
          <cell r="AG83">
            <v>7.083031179999999E-2</v>
          </cell>
          <cell r="AH83">
            <v>2.2723534099999998E-2</v>
          </cell>
          <cell r="AJ83">
            <v>71.114770883534135</v>
          </cell>
          <cell r="AK83">
            <v>91.62715362903225</v>
          </cell>
        </row>
        <row r="84">
          <cell r="Z84">
            <v>38579</v>
          </cell>
          <cell r="AA84">
            <v>8.0147524197384037</v>
          </cell>
          <cell r="AB84">
            <v>8.0740306413552005</v>
          </cell>
          <cell r="AC84">
            <v>5.9278221616796856E-2</v>
          </cell>
          <cell r="AD84">
            <v>8.0299999999999994</v>
          </cell>
          <cell r="AE84">
            <v>8.09</v>
          </cell>
          <cell r="AG84">
            <v>8.0536629300000033</v>
          </cell>
          <cell r="AH84">
            <v>9.7402147514999911</v>
          </cell>
          <cell r="AJ84">
            <v>151.53845877394355</v>
          </cell>
          <cell r="AK84">
            <v>355.01584602347253</v>
          </cell>
        </row>
        <row r="85">
          <cell r="Z85">
            <v>38580</v>
          </cell>
          <cell r="AA85">
            <v>8.0195513883189253</v>
          </cell>
          <cell r="AB85">
            <v>8.0719823965841684</v>
          </cell>
          <cell r="AC85">
            <v>5.2431008265243051E-2</v>
          </cell>
          <cell r="AD85">
            <v>8.0299999999999994</v>
          </cell>
          <cell r="AE85">
            <v>8.09</v>
          </cell>
          <cell r="AG85">
            <v>7.2972079844000035</v>
          </cell>
          <cell r="AH85">
            <v>8.6044448202999941</v>
          </cell>
          <cell r="AJ85">
            <v>242.3757924867972</v>
          </cell>
          <cell r="AK85">
            <v>537.71058744531899</v>
          </cell>
        </row>
        <row r="86">
          <cell r="Z86">
            <v>38581</v>
          </cell>
          <cell r="AA86">
            <v>8.0210905979814875</v>
          </cell>
          <cell r="AB86">
            <v>8.0450470924169295</v>
          </cell>
          <cell r="AC86">
            <v>2.3956494435442011E-2</v>
          </cell>
          <cell r="AD86">
            <v>8.0299999999999994</v>
          </cell>
          <cell r="AE86">
            <v>8.09</v>
          </cell>
          <cell r="AG86">
            <v>8.7806285414000076</v>
          </cell>
          <cell r="AH86">
            <v>16.875509533199995</v>
          </cell>
          <cell r="AJ86">
            <v>269.98212161854713</v>
          </cell>
          <cell r="AK86">
            <v>1169.3119133314854</v>
          </cell>
        </row>
        <row r="87">
          <cell r="Z87">
            <v>38582</v>
          </cell>
          <cell r="AA87">
            <v>8.0182026451750623</v>
          </cell>
          <cell r="AB87">
            <v>8.0490046193060962</v>
          </cell>
          <cell r="AC87">
            <v>3.0801974131033916E-2</v>
          </cell>
          <cell r="AD87">
            <v>8.0299999999999994</v>
          </cell>
          <cell r="AE87">
            <v>8.09</v>
          </cell>
          <cell r="AG87">
            <v>6.9916940592999985</v>
          </cell>
          <cell r="AH87">
            <v>13.303496627299994</v>
          </cell>
          <cell r="AJ87">
            <v>220.86473525713922</v>
          </cell>
          <cell r="AK87">
            <v>1076.073495696837</v>
          </cell>
        </row>
        <row r="88">
          <cell r="Z88">
            <v>38583</v>
          </cell>
          <cell r="AA88">
            <v>8.0170909732240982</v>
          </cell>
          <cell r="AB88">
            <v>8.0552661642728793</v>
          </cell>
          <cell r="AC88">
            <v>3.8175191048781087E-2</v>
          </cell>
          <cell r="AD88">
            <v>8.0299999999999994</v>
          </cell>
          <cell r="AE88">
            <v>8.09</v>
          </cell>
          <cell r="AG88">
            <v>8.1346703901000108</v>
          </cell>
          <cell r="AH88">
            <v>15.097297298299974</v>
          </cell>
          <cell r="AJ88">
            <v>221.13495324580032</v>
          </cell>
          <cell r="AK88">
            <v>1157.2357272957208</v>
          </cell>
        </row>
        <row r="89">
          <cell r="Z89">
            <v>38584</v>
          </cell>
          <cell r="AA89">
            <v>8.0195922646252686</v>
          </cell>
          <cell r="AB89">
            <v>8.0959788452867905</v>
          </cell>
          <cell r="AC89">
            <v>7.6386580661521819E-2</v>
          </cell>
          <cell r="AD89">
            <v>8.0299999999999994</v>
          </cell>
          <cell r="AE89">
            <v>8.09</v>
          </cell>
          <cell r="AG89">
            <v>0.9275067665000003</v>
          </cell>
          <cell r="AH89">
            <v>0.53046605220000032</v>
          </cell>
          <cell r="AJ89">
            <v>78.883038484436156</v>
          </cell>
          <cell r="AK89">
            <v>132.18690560677803</v>
          </cell>
        </row>
        <row r="90">
          <cell r="Z90">
            <v>38585</v>
          </cell>
          <cell r="AA90">
            <v>8.0219978340399791</v>
          </cell>
          <cell r="AB90">
            <v>8.0941679277574838</v>
          </cell>
          <cell r="AC90">
            <v>7.2170093717504713E-2</v>
          </cell>
          <cell r="AD90">
            <v>8.0299999999999994</v>
          </cell>
          <cell r="AE90">
            <v>8.09</v>
          </cell>
          <cell r="AG90">
            <v>5.512013100000001E-2</v>
          </cell>
          <cell r="AH90">
            <v>1.4626755199999999E-2</v>
          </cell>
          <cell r="AJ90">
            <v>56.016393292682935</v>
          </cell>
          <cell r="AK90">
            <v>108.34633481481481</v>
          </cell>
        </row>
        <row r="91">
          <cell r="Z91">
            <v>38586</v>
          </cell>
          <cell r="AA91">
            <v>8.0171803951986309</v>
          </cell>
          <cell r="AB91">
            <v>8.0735117213672467</v>
          </cell>
          <cell r="AC91">
            <v>5.6331326168615803E-2</v>
          </cell>
          <cell r="AD91">
            <v>8.0299999999999994</v>
          </cell>
          <cell r="AE91">
            <v>8.09</v>
          </cell>
          <cell r="AG91">
            <v>9.5208951392000181</v>
          </cell>
          <cell r="AH91">
            <v>5.6924182388000002</v>
          </cell>
          <cell r="AJ91">
            <v>225.69385182410855</v>
          </cell>
          <cell r="AK91">
            <v>388.32241208813701</v>
          </cell>
        </row>
        <row r="92">
          <cell r="Z92">
            <v>38587</v>
          </cell>
          <cell r="AA92">
            <v>8.0172724082339464</v>
          </cell>
          <cell r="AB92">
            <v>8.059752991341254</v>
          </cell>
          <cell r="AC92">
            <v>4.2480583107307623E-2</v>
          </cell>
          <cell r="AD92">
            <v>8.0299999999999994</v>
          </cell>
          <cell r="AE92">
            <v>8.09</v>
          </cell>
          <cell r="AG92">
            <v>6.4583531250000057</v>
          </cell>
          <cell r="AH92">
            <v>6.6217213666999939</v>
          </cell>
          <cell r="AJ92">
            <v>202.72948253131199</v>
          </cell>
          <cell r="AK92">
            <v>593.34420848566253</v>
          </cell>
        </row>
        <row r="93">
          <cell r="Z93">
            <v>38588</v>
          </cell>
          <cell r="AA93">
            <v>8.0172414625444013</v>
          </cell>
          <cell r="AB93">
            <v>8.0571172760342495</v>
          </cell>
          <cell r="AC93">
            <v>3.9875813489848255E-2</v>
          </cell>
          <cell r="AD93">
            <v>8.0299999999999994</v>
          </cell>
          <cell r="AE93">
            <v>8.09</v>
          </cell>
          <cell r="AG93">
            <v>7.6688080366999989</v>
          </cell>
          <cell r="AH93">
            <v>7.5835513945999962</v>
          </cell>
          <cell r="AJ93">
            <v>244.69712944160813</v>
          </cell>
          <cell r="AK93">
            <v>774.62220578140921</v>
          </cell>
        </row>
        <row r="94">
          <cell r="Z94">
            <v>38589</v>
          </cell>
          <cell r="AA94">
            <v>8.0265541574856076</v>
          </cell>
          <cell r="AB94">
            <v>8.0359400731635215</v>
          </cell>
          <cell r="AC94">
            <v>9.3859156779139141E-3</v>
          </cell>
          <cell r="AD94">
            <v>8.0299999999999994</v>
          </cell>
          <cell r="AE94">
            <v>8.09</v>
          </cell>
          <cell r="AG94">
            <v>28.616028162199981</v>
          </cell>
          <cell r="AH94">
            <v>28.365728922999985</v>
          </cell>
          <cell r="AJ94">
            <v>935.65354964033418</v>
          </cell>
          <cell r="AK94">
            <v>3250.7138348613321</v>
          </cell>
        </row>
        <row r="95">
          <cell r="Z95">
            <v>38590</v>
          </cell>
          <cell r="AA95">
            <v>8.0136403061651063</v>
          </cell>
          <cell r="AB95">
            <v>8.0458286760819693</v>
          </cell>
          <cell r="AC95">
            <v>3.2188369916863024E-2</v>
          </cell>
          <cell r="AD95">
            <v>8.0299999999999994</v>
          </cell>
          <cell r="AE95">
            <v>8.09</v>
          </cell>
          <cell r="AG95">
            <v>7.9435848242999993</v>
          </cell>
          <cell r="AH95">
            <v>12.989302930899999</v>
          </cell>
          <cell r="AJ95">
            <v>221.72062478856728</v>
          </cell>
          <cell r="AK95">
            <v>1319.3806938445912</v>
          </cell>
        </row>
        <row r="96">
          <cell r="Z96">
            <v>38591</v>
          </cell>
          <cell r="AA96">
            <v>8.0184824150595162</v>
          </cell>
          <cell r="AB96">
            <v>8.0944795851222651</v>
          </cell>
          <cell r="AC96">
            <v>7.5997170062748864E-2</v>
          </cell>
          <cell r="AD96">
            <v>8.0299999999999994</v>
          </cell>
          <cell r="AE96">
            <v>8.09</v>
          </cell>
          <cell r="AG96">
            <v>0.82739496980000016</v>
          </cell>
          <cell r="AH96">
            <v>0.32515511420000015</v>
          </cell>
          <cell r="AJ96">
            <v>75.060779261544056</v>
          </cell>
          <cell r="AK96">
            <v>137.71923515459557</v>
          </cell>
        </row>
        <row r="97">
          <cell r="Z97">
            <v>38592</v>
          </cell>
          <cell r="AA97">
            <v>8.0253609510214705</v>
          </cell>
          <cell r="AB97">
            <v>8.1041318096910047</v>
          </cell>
          <cell r="AC97">
            <v>7.8770858669534149E-2</v>
          </cell>
          <cell r="AD97">
            <v>8.0299999999999994</v>
          </cell>
          <cell r="AE97">
            <v>8.09</v>
          </cell>
          <cell r="AG97">
            <v>5.5512891800000005E-2</v>
          </cell>
          <cell r="AH97">
            <v>8.3420102999999992E-3</v>
          </cell>
          <cell r="AJ97">
            <v>54.000867509727634</v>
          </cell>
          <cell r="AK97">
            <v>74.482234821428577</v>
          </cell>
        </row>
        <row r="98">
          <cell r="Z98">
            <v>38593</v>
          </cell>
          <cell r="AA98">
            <v>8.0158730328262635</v>
          </cell>
          <cell r="AB98">
            <v>8.051474039412259</v>
          </cell>
          <cell r="AC98">
            <v>3.560100658599552E-2</v>
          </cell>
          <cell r="AD98">
            <v>8.0299999999999994</v>
          </cell>
          <cell r="AE98">
            <v>8.09</v>
          </cell>
          <cell r="AG98">
            <v>8.5303150782999939</v>
          </cell>
          <cell r="AH98">
            <v>12.096887368400013</v>
          </cell>
          <cell r="AJ98">
            <v>212.23912913763917</v>
          </cell>
          <cell r="AK98">
            <v>1054.8384520753411</v>
          </cell>
        </row>
        <row r="99">
          <cell r="Z99">
            <v>38594</v>
          </cell>
          <cell r="AA99">
            <v>8.0158464951562927</v>
          </cell>
          <cell r="AB99">
            <v>8.0529621938278684</v>
          </cell>
          <cell r="AC99">
            <v>3.7115698671575714E-2</v>
          </cell>
          <cell r="AD99">
            <v>8.0299999999999994</v>
          </cell>
          <cell r="AE99">
            <v>8.09</v>
          </cell>
          <cell r="AG99">
            <v>7.1448077713999991</v>
          </cell>
          <cell r="AH99">
            <v>10.446739032400005</v>
          </cell>
          <cell r="AJ99">
            <v>231.19362449521094</v>
          </cell>
          <cell r="AK99">
            <v>945.49181214589601</v>
          </cell>
        </row>
        <row r="100">
          <cell r="Z100">
            <v>38595</v>
          </cell>
          <cell r="AA100">
            <v>8.0206862516561568</v>
          </cell>
          <cell r="AB100">
            <v>8.0580471601077885</v>
          </cell>
          <cell r="AC100">
            <v>3.7360908451631758E-2</v>
          </cell>
          <cell r="AD100">
            <v>8.0299999999999994</v>
          </cell>
          <cell r="AE100">
            <v>8.09</v>
          </cell>
          <cell r="AG100">
            <v>34.832920420000001</v>
          </cell>
          <cell r="AH100">
            <v>16.801749319899994</v>
          </cell>
          <cell r="AJ100">
            <v>1165.2144383488326</v>
          </cell>
          <cell r="AK100">
            <v>1291.9453533179542</v>
          </cell>
        </row>
        <row r="101">
          <cell r="Z101">
            <v>38596</v>
          </cell>
          <cell r="AA101">
            <v>8.0329959324698716</v>
          </cell>
          <cell r="AB101">
            <v>8.0538396363395908</v>
          </cell>
          <cell r="AC101">
            <v>2.0843703869719121E-2</v>
          </cell>
          <cell r="AD101">
            <v>8.0299999999999994</v>
          </cell>
          <cell r="AE101">
            <v>8.09</v>
          </cell>
          <cell r="AG101">
            <v>10.698891571600006</v>
          </cell>
          <cell r="AH101">
            <v>8.2338391395999988</v>
          </cell>
          <cell r="AJ101">
            <v>353.76422880005316</v>
          </cell>
          <cell r="AK101">
            <v>665.5220772389265</v>
          </cell>
        </row>
        <row r="102">
          <cell r="Z102">
            <v>38597</v>
          </cell>
          <cell r="AA102">
            <v>8.0133055039845669</v>
          </cell>
          <cell r="AB102">
            <v>8.0556027809618325</v>
          </cell>
          <cell r="AC102">
            <v>4.2297276977265597E-2</v>
          </cell>
          <cell r="AD102">
            <v>8.0299999999999994</v>
          </cell>
          <cell r="AE102">
            <v>8.09</v>
          </cell>
          <cell r="AG102">
            <v>7.1927424693999935</v>
          </cell>
          <cell r="AH102">
            <v>12.130032927500007</v>
          </cell>
          <cell r="AJ102">
            <v>213.04254692849929</v>
          </cell>
          <cell r="AK102">
            <v>842.59745259099805</v>
          </cell>
        </row>
        <row r="103">
          <cell r="Z103">
            <v>38598</v>
          </cell>
          <cell r="AA103">
            <v>8.0144478237727803</v>
          </cell>
          <cell r="AB103">
            <v>8.0884843575384178</v>
          </cell>
          <cell r="AC103">
            <v>7.4036533765637458E-2</v>
          </cell>
          <cell r="AD103">
            <v>8.0299999999999994</v>
          </cell>
          <cell r="AE103">
            <v>8.09</v>
          </cell>
          <cell r="AG103">
            <v>0.8130786013000002</v>
          </cell>
          <cell r="AH103">
            <v>0.49127023020000027</v>
          </cell>
          <cell r="AJ103">
            <v>79.154848257398768</v>
          </cell>
          <cell r="AK103">
            <v>137.72644524810772</v>
          </cell>
        </row>
        <row r="104">
          <cell r="Z104">
            <v>38599</v>
          </cell>
          <cell r="AA104">
            <v>8.0190448580900249</v>
          </cell>
          <cell r="AB104">
            <v>8.0923967875514933</v>
          </cell>
          <cell r="AC104">
            <v>7.3351929461468401E-2</v>
          </cell>
          <cell r="AD104">
            <v>8.0299999999999994</v>
          </cell>
          <cell r="AE104">
            <v>8.09</v>
          </cell>
          <cell r="AG104">
            <v>5.0728914200000003E-2</v>
          </cell>
          <cell r="AH104">
            <v>2.1033439100000002E-2</v>
          </cell>
          <cell r="AJ104">
            <v>54.371826580921756</v>
          </cell>
          <cell r="AK104">
            <v>87.275680912863081</v>
          </cell>
        </row>
        <row r="105">
          <cell r="Z105">
            <v>38600</v>
          </cell>
          <cell r="AA105">
            <v>8.0144276225096451</v>
          </cell>
          <cell r="AB105">
            <v>8.0732125306475897</v>
          </cell>
          <cell r="AC105">
            <v>5.8784908137944569E-2</v>
          </cell>
          <cell r="AD105">
            <v>8.0299999999999994</v>
          </cell>
          <cell r="AE105">
            <v>8.09</v>
          </cell>
          <cell r="AG105">
            <v>7.2535796642999957</v>
          </cell>
          <cell r="AH105">
            <v>5.7416557752999955</v>
          </cell>
          <cell r="AJ105">
            <v>175.06769155745411</v>
          </cell>
          <cell r="AK105">
            <v>270.92227505780187</v>
          </cell>
        </row>
        <row r="106">
          <cell r="Z106">
            <v>38601</v>
          </cell>
          <cell r="AA106">
            <v>8.0153370626771441</v>
          </cell>
          <cell r="AB106">
            <v>8.0526295237051837</v>
          </cell>
          <cell r="AC106">
            <v>3.7292461028039625E-2</v>
          </cell>
          <cell r="AD106">
            <v>8.0299999999999994</v>
          </cell>
          <cell r="AE106">
            <v>8.09</v>
          </cell>
          <cell r="AG106">
            <v>7.2149383733999981</v>
          </cell>
          <cell r="AH106">
            <v>11.964333604999984</v>
          </cell>
          <cell r="AJ106">
            <v>224.28930531584177</v>
          </cell>
          <cell r="AK106">
            <v>666.83388724779752</v>
          </cell>
        </row>
        <row r="107">
          <cell r="Z107">
            <v>38602</v>
          </cell>
          <cell r="AA107">
            <v>8.0145286801073503</v>
          </cell>
          <cell r="AB107">
            <v>8.0715988619950743</v>
          </cell>
          <cell r="AC107">
            <v>5.7070181887723948E-2</v>
          </cell>
          <cell r="AD107">
            <v>8.0299999999999994</v>
          </cell>
          <cell r="AE107">
            <v>8.09</v>
          </cell>
          <cell r="AG107">
            <v>6.1803749626999984</v>
          </cell>
          <cell r="AH107">
            <v>7.2025911862999976</v>
          </cell>
          <cell r="AJ107">
            <v>209.21346476761104</v>
          </cell>
          <cell r="AK107">
            <v>426.74435278468997</v>
          </cell>
        </row>
        <row r="108">
          <cell r="Z108">
            <v>38603</v>
          </cell>
          <cell r="AA108">
            <v>8.0163745228375998</v>
          </cell>
          <cell r="AB108">
            <v>8.0671480701161453</v>
          </cell>
          <cell r="AC108">
            <v>5.077354727854555E-2</v>
          </cell>
          <cell r="AD108">
            <v>8.0299999999999994</v>
          </cell>
          <cell r="AE108">
            <v>8.09</v>
          </cell>
          <cell r="AG108">
            <v>6.4054097973000008</v>
          </cell>
          <cell r="AH108">
            <v>6.4570541619999968</v>
          </cell>
          <cell r="AJ108">
            <v>226.74819630075405</v>
          </cell>
          <cell r="AK108">
            <v>418.14882541121597</v>
          </cell>
        </row>
        <row r="109">
          <cell r="Z109">
            <v>38604</v>
          </cell>
          <cell r="AA109">
            <v>8.0174130535301629</v>
          </cell>
          <cell r="AB109">
            <v>8.0751333201710089</v>
          </cell>
          <cell r="AC109">
            <v>5.7720266640846063E-2</v>
          </cell>
          <cell r="AD109">
            <v>8.0299999999999994</v>
          </cell>
          <cell r="AE109">
            <v>8.09</v>
          </cell>
          <cell r="AG109">
            <v>9.7549573643000134</v>
          </cell>
          <cell r="AH109">
            <v>6.0106166719000012</v>
          </cell>
          <cell r="AJ109">
            <v>299.63623799914035</v>
          </cell>
          <cell r="AK109">
            <v>355.06951039106815</v>
          </cell>
        </row>
        <row r="110">
          <cell r="Z110">
            <v>38605</v>
          </cell>
          <cell r="AA110">
            <v>8.0127610269356548</v>
          </cell>
          <cell r="AB110">
            <v>8.0837812905003581</v>
          </cell>
          <cell r="AC110">
            <v>7.1020263564703257E-2</v>
          </cell>
          <cell r="AD110">
            <v>8.0299999999999994</v>
          </cell>
          <cell r="AE110">
            <v>8.09</v>
          </cell>
          <cell r="AG110">
            <v>0.70641614930000007</v>
          </cell>
          <cell r="AH110">
            <v>0.60030473029999998</v>
          </cell>
          <cell r="AJ110">
            <v>80.576725139728538</v>
          </cell>
          <cell r="AK110">
            <v>135.47838643647032</v>
          </cell>
        </row>
        <row r="111">
          <cell r="Z111">
            <v>38606</v>
          </cell>
          <cell r="AA111">
            <v>8.0166163120546265</v>
          </cell>
          <cell r="AB111">
            <v>8.0957294526085395</v>
          </cell>
          <cell r="AC111">
            <v>7.9113140553912942E-2</v>
          </cell>
          <cell r="AD111">
            <v>8.0299999999999994</v>
          </cell>
          <cell r="AE111">
            <v>8.09</v>
          </cell>
          <cell r="AG111">
            <v>4.363595E-2</v>
          </cell>
          <cell r="AH111">
            <v>2.2024981900000004E-2</v>
          </cell>
          <cell r="AJ111">
            <v>55.305386565272492</v>
          </cell>
          <cell r="AK111">
            <v>109.03456386138615</v>
          </cell>
        </row>
        <row r="112">
          <cell r="Z112">
            <v>38607</v>
          </cell>
          <cell r="AA112">
            <v>8.0114475253389923</v>
          </cell>
          <cell r="AB112">
            <v>8.0602841061869999</v>
          </cell>
          <cell r="AC112">
            <v>4.8836580848007571E-2</v>
          </cell>
          <cell r="AD112">
            <v>8.0299999999999994</v>
          </cell>
          <cell r="AE112">
            <v>8.09</v>
          </cell>
          <cell r="AG112">
            <v>6.3694952668001541</v>
          </cell>
          <cell r="AH112">
            <v>10.825465616000011</v>
          </cell>
          <cell r="AJ112">
            <v>164.38679812114884</v>
          </cell>
          <cell r="AK112">
            <v>488.62404044233858</v>
          </cell>
        </row>
        <row r="113">
          <cell r="Z113">
            <v>38608</v>
          </cell>
          <cell r="AA113">
            <v>7.9991785866215146</v>
          </cell>
          <cell r="AB113">
            <v>8.0628829444364385</v>
          </cell>
          <cell r="AC113">
            <v>6.3704357814923895E-2</v>
          </cell>
          <cell r="AD113">
            <v>8.02</v>
          </cell>
          <cell r="AE113">
            <v>8.08</v>
          </cell>
          <cell r="AG113">
            <v>11.298066720300005</v>
          </cell>
          <cell r="AH113">
            <v>5.4060313108999969</v>
          </cell>
          <cell r="AJ113">
            <v>366.16647934856604</v>
          </cell>
          <cell r="AK113">
            <v>363.4062456910458</v>
          </cell>
        </row>
        <row r="114">
          <cell r="Z114">
            <v>38609</v>
          </cell>
          <cell r="AA114">
            <v>7.9909016592653312</v>
          </cell>
          <cell r="AB114">
            <v>8.04666899297718</v>
          </cell>
          <cell r="AC114">
            <v>5.5767333711848721E-2</v>
          </cell>
          <cell r="AD114">
            <v>8.02</v>
          </cell>
          <cell r="AE114">
            <v>8.08</v>
          </cell>
          <cell r="AG114">
            <v>8.0077935244000038</v>
          </cell>
          <cell r="AH114">
            <v>7.0723113257999959</v>
          </cell>
          <cell r="AJ114">
            <v>310.8615498602486</v>
          </cell>
          <cell r="AK114">
            <v>563.17178896321036</v>
          </cell>
        </row>
        <row r="115">
          <cell r="Z115">
            <v>38610</v>
          </cell>
          <cell r="AA115">
            <v>8.0053434033218824</v>
          </cell>
          <cell r="AB115">
            <v>8.0514434888206274</v>
          </cell>
          <cell r="AC115">
            <v>4.6100085498745003E-2</v>
          </cell>
          <cell r="AD115">
            <v>8.02</v>
          </cell>
          <cell r="AE115">
            <v>8.08</v>
          </cell>
          <cell r="AG115">
            <v>3.7727353768000027</v>
          </cell>
          <cell r="AH115">
            <v>5.9772131702000024</v>
          </cell>
          <cell r="AJ115">
            <v>172.46001905284342</v>
          </cell>
          <cell r="AK115">
            <v>395.57995831899422</v>
          </cell>
        </row>
        <row r="116">
          <cell r="Z116">
            <v>38611</v>
          </cell>
          <cell r="AA116">
            <v>8.0047122539856339</v>
          </cell>
          <cell r="AB116">
            <v>8.0415918054903628</v>
          </cell>
          <cell r="AC116">
            <v>3.687955150472888E-2</v>
          </cell>
          <cell r="AD116">
            <v>8.02</v>
          </cell>
          <cell r="AE116">
            <v>8.08</v>
          </cell>
          <cell r="AG116">
            <v>9.6985532728999981</v>
          </cell>
          <cell r="AH116">
            <v>13.355715800099986</v>
          </cell>
          <cell r="AJ116">
            <v>262.15140212185099</v>
          </cell>
          <cell r="AK116">
            <v>727.6733028277207</v>
          </cell>
        </row>
        <row r="117">
          <cell r="Z117">
            <v>38612</v>
          </cell>
          <cell r="AA117">
            <v>8.0035890890322001</v>
          </cell>
          <cell r="AB117">
            <v>8.0709289462541633</v>
          </cell>
          <cell r="AC117">
            <v>6.7339857221963229E-2</v>
          </cell>
          <cell r="AD117">
            <v>8.02</v>
          </cell>
          <cell r="AE117">
            <v>8.08</v>
          </cell>
          <cell r="AG117">
            <v>0.80967303010000014</v>
          </cell>
          <cell r="AH117">
            <v>0.4382964828999999</v>
          </cell>
          <cell r="AJ117">
            <v>82.417857298452773</v>
          </cell>
          <cell r="AK117">
            <v>116.19737086426296</v>
          </cell>
        </row>
        <row r="118">
          <cell r="Z118">
            <v>38613</v>
          </cell>
          <cell r="AA118">
            <v>8.0058401363157756</v>
          </cell>
          <cell r="AB118">
            <v>8.0706996905093238</v>
          </cell>
          <cell r="AC118">
            <v>6.4859554193548163E-2</v>
          </cell>
          <cell r="AD118">
            <v>8.02</v>
          </cell>
          <cell r="AE118">
            <v>8.08</v>
          </cell>
          <cell r="AG118">
            <v>5.7099539800000002E-2</v>
          </cell>
          <cell r="AH118">
            <v>1.6006039600000001E-2</v>
          </cell>
          <cell r="AJ118">
            <v>64.156786292134825</v>
          </cell>
          <cell r="AK118">
            <v>103.26477161290323</v>
          </cell>
        </row>
        <row r="119">
          <cell r="Z119">
            <v>38614</v>
          </cell>
          <cell r="AA119">
            <v>8.0010409313067523</v>
          </cell>
          <cell r="AB119">
            <v>8.0441929581736797</v>
          </cell>
          <cell r="AC119">
            <v>4.3152026866927429E-2</v>
          </cell>
          <cell r="AD119">
            <v>8.02</v>
          </cell>
          <cell r="AE119">
            <v>8.08</v>
          </cell>
          <cell r="AG119">
            <v>9.8728139372999983</v>
          </cell>
          <cell r="AH119">
            <v>9.5776055205999864</v>
          </cell>
          <cell r="AJ119">
            <v>245.9166049094577</v>
          </cell>
          <cell r="AK119">
            <v>624.02954916601414</v>
          </cell>
        </row>
        <row r="120">
          <cell r="Z120">
            <v>38615</v>
          </cell>
          <cell r="AA120">
            <v>8.0026178734867823</v>
          </cell>
          <cell r="AB120">
            <v>8.0397834371757444</v>
          </cell>
          <cell r="AC120">
            <v>3.7165563688962067E-2</v>
          </cell>
          <cell r="AD120">
            <v>8.02</v>
          </cell>
          <cell r="AE120">
            <v>8.08</v>
          </cell>
          <cell r="AG120">
            <v>5.7774311243000041</v>
          </cell>
          <cell r="AH120">
            <v>14.149225808700006</v>
          </cell>
          <cell r="AJ120">
            <v>180.56729354606838</v>
          </cell>
          <cell r="AK120">
            <v>1004.9166057315346</v>
          </cell>
        </row>
        <row r="121">
          <cell r="Z121">
            <v>38616</v>
          </cell>
          <cell r="AA121">
            <v>8.0091377432668942</v>
          </cell>
          <cell r="AB121">
            <v>8.0583191301335937</v>
          </cell>
          <cell r="AC121">
            <v>4.9181386866699484E-2</v>
          </cell>
          <cell r="AD121">
            <v>8.02</v>
          </cell>
          <cell r="AE121">
            <v>8.08</v>
          </cell>
          <cell r="AG121">
            <v>8.8186772129000008</v>
          </cell>
          <cell r="AH121">
            <v>5.9491425473999904</v>
          </cell>
          <cell r="AJ121">
            <v>286.64642330245414</v>
          </cell>
          <cell r="AK121">
            <v>563.25909367543932</v>
          </cell>
        </row>
        <row r="122">
          <cell r="Z122">
            <v>38617</v>
          </cell>
          <cell r="AA122">
            <v>8.001729541058749</v>
          </cell>
          <cell r="AB122">
            <v>8.0427234735823028</v>
          </cell>
          <cell r="AC122">
            <v>4.0993932523553767E-2</v>
          </cell>
          <cell r="AD122" t="e">
            <v>#VALUE!</v>
          </cell>
          <cell r="AE122" t="e">
            <v>#VALUE!</v>
          </cell>
          <cell r="AG122">
            <v>5.202127661299996</v>
          </cell>
          <cell r="AH122">
            <v>5.814257603500006</v>
          </cell>
          <cell r="AJ122">
            <v>183.80777546816466</v>
          </cell>
          <cell r="AK122">
            <v>596.64008245254036</v>
          </cell>
        </row>
        <row r="123">
          <cell r="Z123">
            <v>38618</v>
          </cell>
          <cell r="AA123">
            <v>8.0027848703326736</v>
          </cell>
          <cell r="AB123">
            <v>8.054011511921237</v>
          </cell>
          <cell r="AC123">
            <v>5.1226641588563382E-2</v>
          </cell>
          <cell r="AD123">
            <v>8.02</v>
          </cell>
          <cell r="AE123">
            <v>8.08</v>
          </cell>
          <cell r="AG123">
            <v>6.9183241945000047</v>
          </cell>
          <cell r="AH123">
            <v>6.434197948500004</v>
          </cell>
          <cell r="AJ123">
            <v>202.58636001464143</v>
          </cell>
          <cell r="AK123">
            <v>589.64424014846077</v>
          </cell>
        </row>
        <row r="124">
          <cell r="Z124">
            <v>38619</v>
          </cell>
          <cell r="AA124">
            <v>8.005509660374452</v>
          </cell>
          <cell r="AB124">
            <v>8.0648532928355934</v>
          </cell>
          <cell r="AC124">
            <v>5.9343632461141382E-2</v>
          </cell>
          <cell r="AD124">
            <v>8.02</v>
          </cell>
          <cell r="AE124">
            <v>8.08</v>
          </cell>
          <cell r="AG124">
            <v>0.55686374540000005</v>
          </cell>
          <cell r="AH124">
            <v>0.18804657639999997</v>
          </cell>
          <cell r="AJ124">
            <v>84.207431634659002</v>
          </cell>
          <cell r="AK124">
            <v>122.5857734028683</v>
          </cell>
        </row>
        <row r="125">
          <cell r="Z125">
            <v>38620</v>
          </cell>
          <cell r="AA125">
            <v>8.0062363425398075</v>
          </cell>
          <cell r="AB125">
            <v>8.0611237625422998</v>
          </cell>
          <cell r="AC125">
            <v>5.4887420002492249E-2</v>
          </cell>
          <cell r="AD125" t="e">
            <v>#VALUE!</v>
          </cell>
          <cell r="AE125" t="e">
            <v>#VALUE!</v>
          </cell>
          <cell r="AG125">
            <v>4.9431592000000003E-2</v>
          </cell>
          <cell r="AH125">
            <v>1.1542980399999998E-2</v>
          </cell>
          <cell r="AJ125">
            <v>50.388982670744142</v>
          </cell>
          <cell r="AK125">
            <v>95.396532231404947</v>
          </cell>
        </row>
        <row r="126">
          <cell r="Z126">
            <v>38621</v>
          </cell>
          <cell r="AA126">
            <v>8.009893333828753</v>
          </cell>
          <cell r="AB126">
            <v>8.0263625682912547</v>
          </cell>
          <cell r="AC126">
            <v>1.6469234462501703E-2</v>
          </cell>
          <cell r="AD126">
            <v>8.02</v>
          </cell>
          <cell r="AE126">
            <v>8.08</v>
          </cell>
          <cell r="AG126">
            <v>37.779062976099958</v>
          </cell>
          <cell r="AH126">
            <v>32.14009135620001</v>
          </cell>
          <cell r="AJ126">
            <v>1033.8814749486867</v>
          </cell>
          <cell r="AK126">
            <v>2822.5249280934408</v>
          </cell>
        </row>
        <row r="127">
          <cell r="Z127">
            <v>38622</v>
          </cell>
          <cell r="AA127">
            <v>8.0097932092317841</v>
          </cell>
          <cell r="AB127">
            <v>8.0391770703489787</v>
          </cell>
          <cell r="AC127">
            <v>2.9383861117194598E-2</v>
          </cell>
          <cell r="AD127">
            <v>8.02</v>
          </cell>
          <cell r="AE127">
            <v>8.08</v>
          </cell>
          <cell r="AG127">
            <v>8.1348434093000019</v>
          </cell>
          <cell r="AH127">
            <v>12.956911421899996</v>
          </cell>
          <cell r="AJ127">
            <v>288.81784453951576</v>
          </cell>
          <cell r="AK127">
            <v>1263.8423158310568</v>
          </cell>
        </row>
        <row r="128">
          <cell r="Z128">
            <v>38623</v>
          </cell>
          <cell r="AA128">
            <v>8.0084523709209865</v>
          </cell>
          <cell r="AB128">
            <v>8.0418691147872181</v>
          </cell>
          <cell r="AC128">
            <v>3.3416743866231613E-2</v>
          </cell>
          <cell r="AD128" t="e">
            <v>#VALUE!</v>
          </cell>
          <cell r="AE128" t="e">
            <v>#VALUE!</v>
          </cell>
          <cell r="AG128">
            <v>8.7886580857000052</v>
          </cell>
          <cell r="AH128">
            <v>8.5178642679000021</v>
          </cell>
          <cell r="AJ128">
            <v>294.90162021676417</v>
          </cell>
          <cell r="AK128">
            <v>843.43640636696716</v>
          </cell>
        </row>
        <row r="129">
          <cell r="Z129">
            <v>38624</v>
          </cell>
          <cell r="AA129">
            <v>8.0124117874063199</v>
          </cell>
          <cell r="AB129">
            <v>8.0411401432388683</v>
          </cell>
          <cell r="AC129">
            <v>2.8728355832548402E-2</v>
          </cell>
          <cell r="AD129">
            <v>8.02</v>
          </cell>
          <cell r="AE129">
            <v>8.08</v>
          </cell>
          <cell r="AG129">
            <v>11.760149260500015</v>
          </cell>
          <cell r="AH129">
            <v>13.7844813324</v>
          </cell>
          <cell r="AJ129">
            <v>392.01804261808775</v>
          </cell>
          <cell r="AK129">
            <v>1354.4739444237005</v>
          </cell>
        </row>
        <row r="130">
          <cell r="Z130">
            <v>38625</v>
          </cell>
          <cell r="AA130">
            <v>8.0060331789592443</v>
          </cell>
          <cell r="AB130">
            <v>8.0589120991098646</v>
          </cell>
          <cell r="AC130">
            <v>5.2878920150620345E-2</v>
          </cell>
          <cell r="AD130">
            <v>8.02</v>
          </cell>
          <cell r="AE130">
            <v>8.08</v>
          </cell>
          <cell r="AG130">
            <v>12.190975274200008</v>
          </cell>
          <cell r="AH130">
            <v>30.032631172800009</v>
          </cell>
          <cell r="AJ130">
            <v>311.54264583578259</v>
          </cell>
          <cell r="AK130">
            <v>1890.8664089151928</v>
          </cell>
        </row>
        <row r="131">
          <cell r="Z131">
            <v>38626</v>
          </cell>
          <cell r="AA131">
            <v>8.0021919291276369</v>
          </cell>
          <cell r="AB131">
            <v>8.0643411107820349</v>
          </cell>
          <cell r="AC131">
            <v>6.2149181654397978E-2</v>
          </cell>
          <cell r="AD131">
            <v>8.02</v>
          </cell>
          <cell r="AE131">
            <v>8.08</v>
          </cell>
          <cell r="AG131">
            <v>0.72254688440000003</v>
          </cell>
          <cell r="AH131">
            <v>0.46649488429999997</v>
          </cell>
          <cell r="AJ131">
            <v>79.13985590361446</v>
          </cell>
          <cell r="AK131">
            <v>152.29999487430624</v>
          </cell>
        </row>
        <row r="132">
          <cell r="Z132">
            <v>38627</v>
          </cell>
          <cell r="AA132">
            <v>8.006450506037492</v>
          </cell>
          <cell r="AB132">
            <v>8.0676508064581061</v>
          </cell>
          <cell r="AC132">
            <v>6.1200300420614084E-2</v>
          </cell>
          <cell r="AD132">
            <v>8.02</v>
          </cell>
          <cell r="AE132">
            <v>8.08</v>
          </cell>
          <cell r="AG132">
            <v>4.8234716499999997E-2</v>
          </cell>
          <cell r="AH132">
            <v>1.9115320299999999E-2</v>
          </cell>
          <cell r="AJ132">
            <v>51.477819103521874</v>
          </cell>
          <cell r="AK132">
            <v>97.032082741116753</v>
          </cell>
        </row>
        <row r="133">
          <cell r="Z133">
            <v>38628</v>
          </cell>
          <cell r="AA133">
            <v>8.0433881047664375</v>
          </cell>
          <cell r="AB133">
            <v>8.0412597211241881</v>
          </cell>
          <cell r="AC133">
            <v>-2.1283836422494318E-3</v>
          </cell>
          <cell r="AD133">
            <v>8.02</v>
          </cell>
          <cell r="AE133">
            <v>8.08</v>
          </cell>
          <cell r="AG133">
            <v>21.728927568099994</v>
          </cell>
          <cell r="AH133">
            <v>11.709834004399999</v>
          </cell>
          <cell r="AJ133">
            <v>540.97812996315281</v>
          </cell>
          <cell r="AK133">
            <v>641.7754030691658</v>
          </cell>
        </row>
        <row r="134">
          <cell r="Z134">
            <v>38629</v>
          </cell>
          <cell r="AA134">
            <v>8.0046114486307172</v>
          </cell>
          <cell r="AB134">
            <v>8.0514629941867177</v>
          </cell>
          <cell r="AC134">
            <v>4.6851545556000573E-2</v>
          </cell>
          <cell r="AD134">
            <v>8.02</v>
          </cell>
          <cell r="AE134">
            <v>8.08</v>
          </cell>
          <cell r="AG134">
            <v>6.5236314933000017</v>
          </cell>
          <cell r="AH134">
            <v>7.9291081502000056</v>
          </cell>
          <cell r="AJ134">
            <v>201.55816267997287</v>
          </cell>
          <cell r="AK134">
            <v>520.41928000787641</v>
          </cell>
        </row>
        <row r="135">
          <cell r="Z135">
            <v>38630</v>
          </cell>
          <cell r="AA135">
            <v>8.0117602189237314</v>
          </cell>
          <cell r="AB135">
            <v>8.0574223249742154</v>
          </cell>
          <cell r="AC135">
            <v>4.5662106050484041E-2</v>
          </cell>
          <cell r="AD135">
            <v>8.02</v>
          </cell>
          <cell r="AE135">
            <v>8.08</v>
          </cell>
          <cell r="AG135">
            <v>11.143030918799994</v>
          </cell>
          <cell r="AH135">
            <v>7.3195833090999987</v>
          </cell>
          <cell r="AJ135">
            <v>352.09273631193105</v>
          </cell>
          <cell r="AK135">
            <v>430.63971930928977</v>
          </cell>
        </row>
        <row r="136">
          <cell r="Z136">
            <v>38631</v>
          </cell>
          <cell r="AA136">
            <v>8.011977021030944</v>
          </cell>
          <cell r="AB136">
            <v>8.0410084808007269</v>
          </cell>
          <cell r="AC136">
            <v>2.9031459769782941E-2</v>
          </cell>
          <cell r="AD136">
            <v>8.02</v>
          </cell>
          <cell r="AE136">
            <v>8.08</v>
          </cell>
          <cell r="AG136">
            <v>10.084384741999997</v>
          </cell>
          <cell r="AH136">
            <v>10.804430680400003</v>
          </cell>
          <cell r="AJ136">
            <v>352.66251939150192</v>
          </cell>
          <cell r="AK136">
            <v>647.51472374445655</v>
          </cell>
        </row>
        <row r="137">
          <cell r="Z137">
            <v>38632</v>
          </cell>
          <cell r="AA137">
            <v>8.0112701340301395</v>
          </cell>
          <cell r="AB137">
            <v>8.0487330167116031</v>
          </cell>
          <cell r="AC137">
            <v>3.7462882681463583E-2</v>
          </cell>
          <cell r="AD137">
            <v>8.02</v>
          </cell>
          <cell r="AE137">
            <v>8.08</v>
          </cell>
          <cell r="AG137">
            <v>15.070239511500015</v>
          </cell>
          <cell r="AH137">
            <v>11.284997516400002</v>
          </cell>
          <cell r="AJ137">
            <v>450.40914287635655</v>
          </cell>
          <cell r="AK137">
            <v>645.77954314163105</v>
          </cell>
        </row>
        <row r="138">
          <cell r="Z138">
            <v>38633</v>
          </cell>
          <cell r="AA138">
            <v>8.0042926195285276</v>
          </cell>
          <cell r="AB138">
            <v>8.0736955619393065</v>
          </cell>
          <cell r="AC138">
            <v>6.9402942410778934E-2</v>
          </cell>
          <cell r="AD138">
            <v>8.02</v>
          </cell>
          <cell r="AE138">
            <v>8.08</v>
          </cell>
          <cell r="AG138">
            <v>0.69112364309999996</v>
          </cell>
          <cell r="AH138">
            <v>0.90553475140000073</v>
          </cell>
          <cell r="AJ138">
            <v>83.167706750902525</v>
          </cell>
          <cell r="AK138">
            <v>220.86213448780506</v>
          </cell>
        </row>
        <row r="139">
          <cell r="Z139">
            <v>38634</v>
          </cell>
          <cell r="AA139">
            <v>7.9981685633167556</v>
          </cell>
          <cell r="AB139">
            <v>8.0719553339027126</v>
          </cell>
          <cell r="AC139">
            <v>7.3786770585956951E-2</v>
          </cell>
          <cell r="AD139">
            <v>8.02</v>
          </cell>
          <cell r="AE139">
            <v>8.08</v>
          </cell>
          <cell r="AG139">
            <v>5.12654305E-2</v>
          </cell>
          <cell r="AH139">
            <v>1.7857915700000001E-2</v>
          </cell>
          <cell r="AJ139">
            <v>58.858129161882893</v>
          </cell>
          <cell r="AK139">
            <v>92.051111855670115</v>
          </cell>
        </row>
        <row r="140">
          <cell r="Z140">
            <v>38635</v>
          </cell>
          <cell r="AA140">
            <v>8.0027853840938796</v>
          </cell>
          <cell r="AB140">
            <v>8.056039525604092</v>
          </cell>
          <cell r="AC140">
            <v>5.3254141510212349E-2</v>
          </cell>
          <cell r="AD140">
            <v>8.02</v>
          </cell>
          <cell r="AE140">
            <v>8.08</v>
          </cell>
          <cell r="AG140">
            <v>6.2797792790999996</v>
          </cell>
          <cell r="AH140">
            <v>8.4464259557000023</v>
          </cell>
          <cell r="AJ140">
            <v>167.13987222133503</v>
          </cell>
          <cell r="AK140">
            <v>353.15574510599168</v>
          </cell>
        </row>
        <row r="141">
          <cell r="Z141">
            <v>38636</v>
          </cell>
          <cell r="AA141">
            <v>8.0092673766459814</v>
          </cell>
          <cell r="AB141">
            <v>8.0471635420737897</v>
          </cell>
          <cell r="AC141">
            <v>3.789616542780827E-2</v>
          </cell>
          <cell r="AD141">
            <v>8.02</v>
          </cell>
          <cell r="AE141">
            <v>8.08</v>
          </cell>
          <cell r="AG141">
            <v>8.4216142840000092</v>
          </cell>
          <cell r="AH141">
            <v>10.247217514299995</v>
          </cell>
          <cell r="AJ141">
            <v>281.3676216631589</v>
          </cell>
          <cell r="AK141">
            <v>588.41329395923037</v>
          </cell>
        </row>
        <row r="142">
          <cell r="Z142">
            <v>38637</v>
          </cell>
          <cell r="AA142">
            <v>8.008181713906465</v>
          </cell>
          <cell r="AB142">
            <v>8.0504441521963503</v>
          </cell>
          <cell r="AC142">
            <v>4.2262438289885296E-2</v>
          </cell>
          <cell r="AD142">
            <v>8.02</v>
          </cell>
          <cell r="AE142">
            <v>8.08</v>
          </cell>
          <cell r="AG142">
            <v>7.8936714514000093</v>
          </cell>
          <cell r="AH142">
            <v>7.4371803884000034</v>
          </cell>
          <cell r="AJ142">
            <v>276.20530639280622</v>
          </cell>
          <cell r="AK142">
            <v>437.66141284058159</v>
          </cell>
        </row>
        <row r="143">
          <cell r="Z143">
            <v>38638</v>
          </cell>
          <cell r="AA143">
            <v>8.0028113249344912</v>
          </cell>
          <cell r="AB143">
            <v>8.0559083239313107</v>
          </cell>
          <cell r="AC143">
            <v>5.3096998996819522E-2</v>
          </cell>
          <cell r="AD143">
            <v>8.02</v>
          </cell>
          <cell r="AE143">
            <v>8.08</v>
          </cell>
          <cell r="AG143">
            <v>5.1280831212999978</v>
          </cell>
          <cell r="AH143">
            <v>6.6401926263000055</v>
          </cell>
          <cell r="AJ143">
            <v>192.19980965106248</v>
          </cell>
          <cell r="AK143">
            <v>453.00809293900977</v>
          </cell>
        </row>
        <row r="144">
          <cell r="Z144">
            <v>38639</v>
          </cell>
          <cell r="AA144">
            <v>8.0046717320813432</v>
          </cell>
          <cell r="AB144">
            <v>8.0413911282834061</v>
          </cell>
          <cell r="AC144">
            <v>3.6719396202062882E-2</v>
          </cell>
          <cell r="AD144">
            <v>8.02</v>
          </cell>
          <cell r="AE144">
            <v>8.08</v>
          </cell>
          <cell r="AG144">
            <v>8.2849605303000029</v>
          </cell>
          <cell r="AH144">
            <v>13.170598882899995</v>
          </cell>
          <cell r="AJ144">
            <v>152.61407943522397</v>
          </cell>
          <cell r="AK144">
            <v>748.58468130612675</v>
          </cell>
        </row>
        <row r="145">
          <cell r="Z145">
            <v>38640</v>
          </cell>
          <cell r="AA145">
            <v>8.0035392867162098</v>
          </cell>
          <cell r="AB145">
            <v>8.0731342141392108</v>
          </cell>
          <cell r="AC145">
            <v>6.9594927423000996E-2</v>
          </cell>
          <cell r="AD145">
            <v>8.02</v>
          </cell>
          <cell r="AE145">
            <v>8.08</v>
          </cell>
          <cell r="AG145">
            <v>0.7446061168</v>
          </cell>
          <cell r="AH145">
            <v>0.71859310849999969</v>
          </cell>
          <cell r="AJ145">
            <v>77.273362058945622</v>
          </cell>
          <cell r="AK145">
            <v>114.09861995871701</v>
          </cell>
        </row>
        <row r="146">
          <cell r="Z146">
            <v>38641</v>
          </cell>
          <cell r="AA146">
            <v>8.000959940028407</v>
          </cell>
          <cell r="AB146">
            <v>8.0749692917923763</v>
          </cell>
          <cell r="AC146">
            <v>7.4009351763969278E-2</v>
          </cell>
          <cell r="AD146">
            <v>8.02</v>
          </cell>
          <cell r="AE146">
            <v>8.08</v>
          </cell>
          <cell r="AG146">
            <v>4.2580160000000006E-2</v>
          </cell>
          <cell r="AH146">
            <v>2.16048917E-2</v>
          </cell>
          <cell r="AJ146">
            <v>55.515202086049548</v>
          </cell>
          <cell r="AK146">
            <v>93.934311739130436</v>
          </cell>
        </row>
        <row r="147">
          <cell r="Z147">
            <v>38642</v>
          </cell>
          <cell r="AA147">
            <v>8.0079690109628583</v>
          </cell>
          <cell r="AB147">
            <v>8.0439201109040024</v>
          </cell>
          <cell r="AC147">
            <v>3.5951099941144093E-2</v>
          </cell>
          <cell r="AD147">
            <v>8.02</v>
          </cell>
          <cell r="AE147">
            <v>8.08</v>
          </cell>
          <cell r="AG147">
            <v>10.213803462600005</v>
          </cell>
          <cell r="AH147">
            <v>11.744327548299987</v>
          </cell>
          <cell r="AJ147">
            <v>281.00815645307745</v>
          </cell>
          <cell r="AK147">
            <v>574.32282988410122</v>
          </cell>
        </row>
        <row r="148">
          <cell r="Z148">
            <v>38643</v>
          </cell>
          <cell r="AA148">
            <v>8.0028079432182064</v>
          </cell>
          <cell r="AB148">
            <v>8.0383340602951208</v>
          </cell>
          <cell r="AC148">
            <v>3.5526117076914332E-2</v>
          </cell>
          <cell r="AD148">
            <v>8.02</v>
          </cell>
          <cell r="AE148">
            <v>8.08</v>
          </cell>
          <cell r="AG148">
            <v>7.0562494222000058</v>
          </cell>
          <cell r="AH148">
            <v>12.428732689499999</v>
          </cell>
          <cell r="AJ148">
            <v>233.16424089482223</v>
          </cell>
          <cell r="AK148">
            <v>875.20123156819932</v>
          </cell>
        </row>
        <row r="149">
          <cell r="Z149">
            <v>38644</v>
          </cell>
          <cell r="AA149">
            <v>8.0076459474910742</v>
          </cell>
          <cell r="AB149">
            <v>8.0362871692467213</v>
          </cell>
          <cell r="AC149">
            <v>2.8641221755647095E-2</v>
          </cell>
          <cell r="AD149">
            <v>8.02</v>
          </cell>
          <cell r="AE149">
            <v>8.08</v>
          </cell>
          <cell r="AG149">
            <v>7.4040312710999991</v>
          </cell>
          <cell r="AH149">
            <v>13.764745928100005</v>
          </cell>
          <cell r="AJ149">
            <v>269.85571567955679</v>
          </cell>
          <cell r="AK149">
            <v>1151.9579820989209</v>
          </cell>
        </row>
        <row r="150">
          <cell r="Z150">
            <v>38645</v>
          </cell>
          <cell r="AA150">
            <v>8.0057159677897225</v>
          </cell>
          <cell r="AB150">
            <v>8.0517695939850285</v>
          </cell>
          <cell r="AC150">
            <v>4.6053626195305952E-2</v>
          </cell>
          <cell r="AD150">
            <v>8.02</v>
          </cell>
          <cell r="AE150">
            <v>8.08</v>
          </cell>
          <cell r="AG150">
            <v>7.0103893444000116</v>
          </cell>
          <cell r="AH150">
            <v>7.2704414554000003</v>
          </cell>
          <cell r="AJ150">
            <v>252.00910721115866</v>
          </cell>
          <cell r="AK150">
            <v>585.47603924947657</v>
          </cell>
        </row>
        <row r="151">
          <cell r="Z151">
            <v>38646</v>
          </cell>
          <cell r="AA151">
            <v>8.0057635605029542</v>
          </cell>
          <cell r="AB151">
            <v>8.0555859406453294</v>
          </cell>
          <cell r="AC151">
            <v>4.9822380142375167E-2</v>
          </cell>
          <cell r="AD151">
            <v>8.02</v>
          </cell>
          <cell r="AE151">
            <v>8.08</v>
          </cell>
          <cell r="AG151">
            <v>8.6266600473000032</v>
          </cell>
          <cell r="AH151">
            <v>6.777458909199999</v>
          </cell>
          <cell r="AJ151">
            <v>261.16860062668411</v>
          </cell>
          <cell r="AK151">
            <v>573.92318648488435</v>
          </cell>
        </row>
        <row r="152">
          <cell r="Z152">
            <v>38647</v>
          </cell>
          <cell r="AA152">
            <v>8.0034213336007323</v>
          </cell>
          <cell r="AB152">
            <v>8.0717323862062003</v>
          </cell>
          <cell r="AC152">
            <v>6.8311052605467992E-2</v>
          </cell>
          <cell r="AD152">
            <v>8.02</v>
          </cell>
          <cell r="AE152">
            <v>8.08</v>
          </cell>
          <cell r="AG152">
            <v>0.76855523280000015</v>
          </cell>
          <cell r="AH152">
            <v>0.40358831160000008</v>
          </cell>
          <cell r="AJ152">
            <v>74.501282745250109</v>
          </cell>
          <cell r="AK152">
            <v>141.26297220861045</v>
          </cell>
        </row>
        <row r="153">
          <cell r="Z153">
            <v>38648</v>
          </cell>
          <cell r="AA153">
            <v>8.0023933630134607</v>
          </cell>
          <cell r="AB153">
            <v>8.0643319041056341</v>
          </cell>
          <cell r="AC153">
            <v>6.1938541092173338E-2</v>
          </cell>
          <cell r="AD153">
            <v>8.02</v>
          </cell>
          <cell r="AE153">
            <v>8.08</v>
          </cell>
          <cell r="AG153">
            <v>4.6783448799999988E-2</v>
          </cell>
          <cell r="AH153">
            <v>1.308982E-2</v>
          </cell>
          <cell r="AJ153">
            <v>51.923916537180901</v>
          </cell>
          <cell r="AK153">
            <v>94.171366906474816</v>
          </cell>
        </row>
        <row r="154">
          <cell r="Z154">
            <v>38649</v>
          </cell>
          <cell r="AA154">
            <v>8.0061972315701375</v>
          </cell>
          <cell r="AB154">
            <v>8.0369124219480454</v>
          </cell>
          <cell r="AC154">
            <v>3.071519037790793E-2</v>
          </cell>
          <cell r="AD154">
            <v>8.02</v>
          </cell>
          <cell r="AE154">
            <v>8.08</v>
          </cell>
          <cell r="AG154">
            <v>8.8554916112000033</v>
          </cell>
          <cell r="AH154">
            <v>13.892224911800009</v>
          </cell>
          <cell r="AJ154">
            <v>234.9435320810783</v>
          </cell>
          <cell r="AK154">
            <v>1139.8281023793902</v>
          </cell>
        </row>
        <row r="155">
          <cell r="Z155">
            <v>38650</v>
          </cell>
          <cell r="AA155">
            <v>8.0159234912450117</v>
          </cell>
          <cell r="AB155">
            <v>8.0260741676607097</v>
          </cell>
          <cell r="AC155">
            <v>1.0150676415698001E-2</v>
          </cell>
          <cell r="AD155">
            <v>8</v>
          </cell>
          <cell r="AE155">
            <v>8.08</v>
          </cell>
          <cell r="AG155">
            <v>21.163246624299777</v>
          </cell>
          <cell r="AH155">
            <v>31.543341256000001</v>
          </cell>
          <cell r="AJ155">
            <v>731.60876082206164</v>
          </cell>
          <cell r="AK155">
            <v>3104.0485392639243</v>
          </cell>
        </row>
        <row r="156">
          <cell r="Z156">
            <v>38651</v>
          </cell>
          <cell r="AA156">
            <v>7.9875587222237021</v>
          </cell>
          <cell r="AB156">
            <v>8.0375586952728106</v>
          </cell>
          <cell r="AC156">
            <v>4.9999973049108526E-2</v>
          </cell>
          <cell r="AD156">
            <v>8</v>
          </cell>
          <cell r="AE156">
            <v>8.08</v>
          </cell>
          <cell r="AG156">
            <v>5.8285903259999952</v>
          </cell>
          <cell r="AH156">
            <v>6.7776839963000057</v>
          </cell>
          <cell r="AJ156">
            <v>210.6770160485793</v>
          </cell>
          <cell r="AK156">
            <v>732.16852071945607</v>
          </cell>
        </row>
        <row r="157">
          <cell r="Z157">
            <v>38652</v>
          </cell>
          <cell r="AA157">
            <v>7.990266923038666</v>
          </cell>
          <cell r="AB157">
            <v>8.0379905469895316</v>
          </cell>
          <cell r="AC157">
            <v>4.7723623950865601E-2</v>
          </cell>
          <cell r="AD157">
            <v>8</v>
          </cell>
          <cell r="AE157">
            <v>8.08</v>
          </cell>
          <cell r="AG157">
            <v>10.458770767799994</v>
          </cell>
          <cell r="AH157">
            <v>8.8342182551999944</v>
          </cell>
          <cell r="AJ157">
            <v>376.81116759619522</v>
          </cell>
          <cell r="AK157">
            <v>1010.5488738503769</v>
          </cell>
        </row>
        <row r="158">
          <cell r="Z158">
            <v>38653</v>
          </cell>
          <cell r="AA158">
            <v>7.9790986470802228</v>
          </cell>
          <cell r="AB158">
            <v>8.0361376749544178</v>
          </cell>
          <cell r="AC158">
            <v>5.7039027874195014E-2</v>
          </cell>
          <cell r="AD158">
            <v>8</v>
          </cell>
          <cell r="AE158">
            <v>8.08</v>
          </cell>
          <cell r="AG158">
            <v>7.3023778229000023</v>
          </cell>
          <cell r="AH158">
            <v>85.139479895699992</v>
          </cell>
          <cell r="AJ158">
            <v>211.67539633891826</v>
          </cell>
          <cell r="AK158">
            <v>7919.2149470467857</v>
          </cell>
        </row>
        <row r="159">
          <cell r="Z159">
            <v>38654</v>
          </cell>
          <cell r="AA159">
            <v>7.9835414185708409</v>
          </cell>
          <cell r="AB159">
            <v>8.0633340279548413</v>
          </cell>
          <cell r="AC159">
            <v>7.9792609384000457E-2</v>
          </cell>
          <cell r="AD159">
            <v>8</v>
          </cell>
          <cell r="AE159">
            <v>8.08</v>
          </cell>
          <cell r="AG159">
            <v>0.68105555379999971</v>
          </cell>
          <cell r="AH159">
            <v>0.3949767347</v>
          </cell>
          <cell r="AJ159">
            <v>73.223906440167696</v>
          </cell>
          <cell r="AK159">
            <v>146.72241259286776</v>
          </cell>
        </row>
        <row r="160">
          <cell r="Z160">
            <v>38655</v>
          </cell>
          <cell r="AA160">
            <v>7.9811307388409949</v>
          </cell>
          <cell r="AB160">
            <v>8.0594327086788731</v>
          </cell>
          <cell r="AC160">
            <v>7.8301969837878183E-2</v>
          </cell>
          <cell r="AD160">
            <v>8</v>
          </cell>
          <cell r="AE160">
            <v>8.08</v>
          </cell>
          <cell r="AG160">
            <v>4.9022106599999997E-2</v>
          </cell>
          <cell r="AH160">
            <v>1.20167183E-2</v>
          </cell>
          <cell r="AJ160">
            <v>48.536739207920789</v>
          </cell>
          <cell r="AK160">
            <v>98.49769098360656</v>
          </cell>
        </row>
        <row r="161">
          <cell r="Z161">
            <v>38656</v>
          </cell>
          <cell r="AA161">
            <v>7.9810754913798716</v>
          </cell>
          <cell r="AB161">
            <v>8.0451369836061399</v>
          </cell>
          <cell r="AC161">
            <v>6.4061492226268335E-2</v>
          </cell>
          <cell r="AD161">
            <v>8</v>
          </cell>
          <cell r="AE161">
            <v>8.08</v>
          </cell>
          <cell r="AG161">
            <v>9.7001807027000044</v>
          </cell>
          <cell r="AH161">
            <v>11.512070495500003</v>
          </cell>
          <cell r="AJ161">
            <v>237.15663543836496</v>
          </cell>
          <cell r="AK161">
            <v>727.04752403056739</v>
          </cell>
        </row>
        <row r="162">
          <cell r="Z162">
            <v>38657</v>
          </cell>
          <cell r="AA162">
            <v>7.9842437327202855</v>
          </cell>
          <cell r="AB162">
            <v>8.0390350183571648</v>
          </cell>
          <cell r="AC162">
            <v>5.4791285636879294E-2</v>
          </cell>
          <cell r="AD162">
            <v>8</v>
          </cell>
          <cell r="AE162">
            <v>8.08</v>
          </cell>
          <cell r="AG162">
            <v>9.293948566200001</v>
          </cell>
          <cell r="AH162">
            <v>37.124142660899992</v>
          </cell>
          <cell r="AJ162">
            <v>294.53172448740298</v>
          </cell>
          <cell r="AK162">
            <v>2708.0124488219412</v>
          </cell>
        </row>
        <row r="163">
          <cell r="Z163">
            <v>38658</v>
          </cell>
          <cell r="AA163">
            <v>7.98192941395265</v>
          </cell>
          <cell r="AB163">
            <v>8.0798702949293322</v>
          </cell>
          <cell r="AC163">
            <v>9.7940880976682188E-2</v>
          </cell>
          <cell r="AD163">
            <v>8</v>
          </cell>
          <cell r="AE163">
            <v>8.08</v>
          </cell>
          <cell r="AG163">
            <v>3.5488599999999995E-2</v>
          </cell>
          <cell r="AH163">
            <v>1.3910790000000001E-2</v>
          </cell>
          <cell r="AJ163">
            <v>47.828301886792453</v>
          </cell>
          <cell r="AK163">
            <v>89.747032258064522</v>
          </cell>
        </row>
        <row r="164">
          <cell r="Z164">
            <v>38659</v>
          </cell>
          <cell r="AA164">
            <v>8.0270760002874884</v>
          </cell>
          <cell r="AB164">
            <v>8.034148997249666</v>
          </cell>
          <cell r="AC164">
            <v>7.0729969621776689E-3</v>
          </cell>
          <cell r="AD164">
            <v>8</v>
          </cell>
          <cell r="AE164">
            <v>8.08</v>
          </cell>
          <cell r="AG164">
            <v>27.442295528199995</v>
          </cell>
          <cell r="AH164">
            <v>9.4748483015000051</v>
          </cell>
          <cell r="AJ164">
            <v>829.17257457698804</v>
          </cell>
          <cell r="AK164">
            <v>588.31718730208047</v>
          </cell>
        </row>
        <row r="165">
          <cell r="Z165">
            <v>38660</v>
          </cell>
          <cell r="AA165">
            <v>7.9860581423420749</v>
          </cell>
          <cell r="AB165">
            <v>8.037195086672055</v>
          </cell>
          <cell r="AC165">
            <v>5.1136944329980061E-2</v>
          </cell>
          <cell r="AD165">
            <v>8</v>
          </cell>
          <cell r="AE165">
            <v>8.08</v>
          </cell>
          <cell r="AG165">
            <v>12.127297257399997</v>
          </cell>
          <cell r="AH165">
            <v>10.994147170200003</v>
          </cell>
          <cell r="AJ165">
            <v>356.37076865706717</v>
          </cell>
          <cell r="AK165">
            <v>617.54463687019063</v>
          </cell>
        </row>
        <row r="166">
          <cell r="Z166">
            <v>38661</v>
          </cell>
          <cell r="AA166">
            <v>7.9837119900470617</v>
          </cell>
          <cell r="AB166">
            <v>8.0648761644308014</v>
          </cell>
          <cell r="AC166">
            <v>8.1164174383739685E-2</v>
          </cell>
          <cell r="AD166">
            <v>8</v>
          </cell>
          <cell r="AE166">
            <v>8.08</v>
          </cell>
          <cell r="AG166">
            <v>0.67777847329999974</v>
          </cell>
          <cell r="AH166">
            <v>0.65501768209999967</v>
          </cell>
          <cell r="AJ166">
            <v>80.553657392441139</v>
          </cell>
          <cell r="AK166">
            <v>148.09352975356086</v>
          </cell>
        </row>
        <row r="167">
          <cell r="Z167">
            <v>38662</v>
          </cell>
          <cell r="AA167">
            <v>7.9818975307077107</v>
          </cell>
          <cell r="AB167">
            <v>8.0599844950768631</v>
          </cell>
          <cell r="AC167">
            <v>7.8086964369152412E-2</v>
          </cell>
          <cell r="AD167">
            <v>8</v>
          </cell>
          <cell r="AE167">
            <v>8.08</v>
          </cell>
          <cell r="AG167">
            <v>3.1434221200000001E-2</v>
          </cell>
          <cell r="AH167">
            <v>1.5930746500000002E-2</v>
          </cell>
          <cell r="AJ167">
            <v>45.490913458755429</v>
          </cell>
          <cell r="AK167">
            <v>71.11940401785715</v>
          </cell>
        </row>
        <row r="168">
          <cell r="Z168">
            <v>38663</v>
          </cell>
          <cell r="AA168">
            <v>7.9819336392050593</v>
          </cell>
          <cell r="AB168">
            <v>8.0403633482209695</v>
          </cell>
          <cell r="AC168">
            <v>5.8429709015910269E-2</v>
          </cell>
          <cell r="AD168">
            <v>8</v>
          </cell>
          <cell r="AE168">
            <v>8.08</v>
          </cell>
          <cell r="AG168">
            <v>6.7965956530999989</v>
          </cell>
          <cell r="AH168">
            <v>22.62107563759999</v>
          </cell>
          <cell r="AJ168">
            <v>177.05000659320618</v>
          </cell>
          <cell r="AK168">
            <v>1036.2854751752252</v>
          </cell>
        </row>
        <row r="169">
          <cell r="Z169">
            <v>38664</v>
          </cell>
          <cell r="AA169">
            <v>8.0186403484730189</v>
          </cell>
          <cell r="AB169">
            <v>8.0361672603359544</v>
          </cell>
          <cell r="AC169">
            <v>1.7526911862935535E-2</v>
          </cell>
          <cell r="AD169">
            <v>8</v>
          </cell>
          <cell r="AE169">
            <v>8.08</v>
          </cell>
          <cell r="AG169">
            <v>16.432516396500006</v>
          </cell>
          <cell r="AH169">
            <v>18.116247745000003</v>
          </cell>
          <cell r="AJ169">
            <v>607.59905330005563</v>
          </cell>
          <cell r="AK169">
            <v>1058.1302345073302</v>
          </cell>
        </row>
        <row r="170">
          <cell r="Z170">
            <v>38665</v>
          </cell>
          <cell r="AA170">
            <v>7.9871594363792306</v>
          </cell>
          <cell r="AB170">
            <v>8.0178720060696538</v>
          </cell>
          <cell r="AC170">
            <v>3.071256969042313E-2</v>
          </cell>
          <cell r="AD170">
            <v>8</v>
          </cell>
          <cell r="AE170">
            <v>8.08</v>
          </cell>
          <cell r="AG170">
            <v>7.3842040125999979</v>
          </cell>
          <cell r="AH170">
            <v>20.369743087399971</v>
          </cell>
          <cell r="AJ170">
            <v>274.43431124242755</v>
          </cell>
          <cell r="AK170">
            <v>1229.9084100591699</v>
          </cell>
        </row>
        <row r="171">
          <cell r="Z171">
            <v>38666</v>
          </cell>
          <cell r="AA171">
            <v>7.993177531727591</v>
          </cell>
          <cell r="AB171">
            <v>8.0136599348330755</v>
          </cell>
          <cell r="AC171">
            <v>2.0482403105484437E-2</v>
          </cell>
          <cell r="AD171">
            <v>8</v>
          </cell>
          <cell r="AE171">
            <v>8.08</v>
          </cell>
          <cell r="AG171">
            <v>14.562935370599998</v>
          </cell>
          <cell r="AH171">
            <v>31.494488297500002</v>
          </cell>
          <cell r="AJ171">
            <v>542.52264540476096</v>
          </cell>
          <cell r="AK171">
            <v>1664.7015327184313</v>
          </cell>
        </row>
        <row r="172">
          <cell r="Z172">
            <v>38667</v>
          </cell>
          <cell r="AA172">
            <v>7.9913679235266537</v>
          </cell>
          <cell r="AB172">
            <v>8.0043174500624605</v>
          </cell>
          <cell r="AC172">
            <v>1.2949526535806832E-2</v>
          </cell>
          <cell r="AD172">
            <v>8</v>
          </cell>
          <cell r="AE172">
            <v>8.08</v>
          </cell>
          <cell r="AG172">
            <v>20.730620427600005</v>
          </cell>
          <cell r="AH172">
            <v>98.14000097280001</v>
          </cell>
          <cell r="AJ172">
            <v>737.9283247641763</v>
          </cell>
          <cell r="AK172">
            <v>5776.6790848666797</v>
          </cell>
        </row>
        <row r="173">
          <cell r="Z173">
            <v>38668</v>
          </cell>
          <cell r="AA173">
            <v>7.9840803211644991</v>
          </cell>
          <cell r="AB173">
            <v>8.0669929788511663</v>
          </cell>
          <cell r="AC173">
            <v>8.2912657686667224E-2</v>
          </cell>
          <cell r="AD173">
            <v>8</v>
          </cell>
          <cell r="AE173">
            <v>8.08</v>
          </cell>
          <cell r="AG173">
            <v>0.68978033309999964</v>
          </cell>
          <cell r="AH173">
            <v>0.55357809560000015</v>
          </cell>
          <cell r="AJ173">
            <v>83.086043495543208</v>
          </cell>
          <cell r="AK173">
            <v>135.44851862001471</v>
          </cell>
        </row>
        <row r="174">
          <cell r="Z174">
            <v>38669</v>
          </cell>
          <cell r="AA174">
            <v>7.981595094797691</v>
          </cell>
          <cell r="AB174">
            <v>8.0580803530946401</v>
          </cell>
          <cell r="AC174">
            <v>7.6485258296949077E-2</v>
          </cell>
          <cell r="AD174">
            <v>8</v>
          </cell>
          <cell r="AE174">
            <v>8.08</v>
          </cell>
          <cell r="AG174">
            <v>3.60733419E-2</v>
          </cell>
          <cell r="AH174">
            <v>2.00231417E-2</v>
          </cell>
          <cell r="AJ174">
            <v>50.311494979079498</v>
          </cell>
          <cell r="AK174">
            <v>96.730153140096618</v>
          </cell>
        </row>
        <row r="175">
          <cell r="Z175">
            <v>38670</v>
          </cell>
          <cell r="AA175">
            <v>7.9827979236301463</v>
          </cell>
          <cell r="AB175">
            <v>8.0531555572999753</v>
          </cell>
          <cell r="AC175">
            <v>7.0357633669829056E-2</v>
          </cell>
          <cell r="AD175">
            <v>8</v>
          </cell>
          <cell r="AE175">
            <v>8.08</v>
          </cell>
          <cell r="AG175">
            <v>7.5931130806000047</v>
          </cell>
          <cell r="AH175">
            <v>7.2916213835999999</v>
          </cell>
          <cell r="AJ175">
            <v>216.32800799430214</v>
          </cell>
          <cell r="AK175">
            <v>381.26124881568632</v>
          </cell>
        </row>
        <row r="176">
          <cell r="Z176">
            <v>38671</v>
          </cell>
          <cell r="AA176">
            <v>7.9838745522983565</v>
          </cell>
          <cell r="AB176">
            <v>8.044592855646048</v>
          </cell>
          <cell r="AC176">
            <v>6.071830334769146E-2</v>
          </cell>
          <cell r="AD176">
            <v>8</v>
          </cell>
          <cell r="AE176">
            <v>8.08</v>
          </cell>
          <cell r="AG176">
            <v>6.8967194490000017</v>
          </cell>
          <cell r="AH176">
            <v>9.8167975601000101</v>
          </cell>
          <cell r="AJ176">
            <v>240.68958780624004</v>
          </cell>
          <cell r="AK176">
            <v>458.25775184856735</v>
          </cell>
        </row>
        <row r="177">
          <cell r="Z177">
            <v>38672</v>
          </cell>
          <cell r="AA177">
            <v>7.9963699630818681</v>
          </cell>
          <cell r="AB177">
            <v>8.0360797053194357</v>
          </cell>
          <cell r="AC177">
            <v>3.9709742237567625E-2</v>
          </cell>
          <cell r="AD177">
            <v>8</v>
          </cell>
          <cell r="AE177">
            <v>8.08</v>
          </cell>
          <cell r="AG177">
            <v>9.6793676458999922</v>
          </cell>
          <cell r="AH177">
            <v>9.5709541830000013</v>
          </cell>
          <cell r="AJ177">
            <v>375.92697086763991</v>
          </cell>
          <cell r="AK177">
            <v>631.24615373961228</v>
          </cell>
        </row>
        <row r="178">
          <cell r="Z178">
            <v>38673</v>
          </cell>
          <cell r="AA178">
            <v>7.9892695495279726</v>
          </cell>
          <cell r="AB178">
            <v>8.0424559681111791</v>
          </cell>
          <cell r="AC178">
            <v>5.3186418583206496E-2</v>
          </cell>
          <cell r="AD178">
            <v>8</v>
          </cell>
          <cell r="AE178">
            <v>8.08</v>
          </cell>
          <cell r="AG178">
            <v>9.000251639399993</v>
          </cell>
          <cell r="AH178">
            <v>8.4198461893000047</v>
          </cell>
          <cell r="AJ178">
            <v>337.49256184940725</v>
          </cell>
          <cell r="AK178">
            <v>686.21403335778359</v>
          </cell>
        </row>
        <row r="179">
          <cell r="Z179">
            <v>38674</v>
          </cell>
          <cell r="AA179">
            <v>7.9855712138232366</v>
          </cell>
          <cell r="AB179">
            <v>8.0465711671144629</v>
          </cell>
          <cell r="AC179">
            <v>6.0999953291226205E-2</v>
          </cell>
          <cell r="AD179">
            <v>8</v>
          </cell>
          <cell r="AE179">
            <v>8.08</v>
          </cell>
          <cell r="AG179">
            <v>9.1392697868999946</v>
          </cell>
          <cell r="AH179">
            <v>7.9310136454000002</v>
          </cell>
          <cell r="AJ179">
            <v>301.2284043144362</v>
          </cell>
          <cell r="AK179">
            <v>639.44317063613641</v>
          </cell>
        </row>
        <row r="180">
          <cell r="Z180">
            <v>38675</v>
          </cell>
          <cell r="AA180">
            <v>7.9839796646393646</v>
          </cell>
          <cell r="AB180">
            <v>8.0655301634148415</v>
          </cell>
          <cell r="AC180">
            <v>8.1550498775476932E-2</v>
          </cell>
          <cell r="AD180">
            <v>8</v>
          </cell>
          <cell r="AE180">
            <v>8.08</v>
          </cell>
          <cell r="AG180">
            <v>0.70549101429999994</v>
          </cell>
          <cell r="AH180">
            <v>0.4783940835999998</v>
          </cell>
          <cell r="AJ180">
            <v>82.989179425949885</v>
          </cell>
          <cell r="AK180">
            <v>147.97218793690064</v>
          </cell>
        </row>
        <row r="181">
          <cell r="Z181">
            <v>38676</v>
          </cell>
          <cell r="AA181">
            <v>7.9818012858181389</v>
          </cell>
          <cell r="AB181">
            <v>8.0610878024165142</v>
          </cell>
          <cell r="AC181">
            <v>7.9286516598375378E-2</v>
          </cell>
          <cell r="AD181">
            <v>8</v>
          </cell>
          <cell r="AE181">
            <v>8.08</v>
          </cell>
          <cell r="AG181">
            <v>4.6729952099999993E-2</v>
          </cell>
          <cell r="AH181">
            <v>1.8627483899999998E-2</v>
          </cell>
          <cell r="AJ181">
            <v>60.374615116279067</v>
          </cell>
          <cell r="AK181">
            <v>105.83797670454545</v>
          </cell>
        </row>
        <row r="182">
          <cell r="Z182">
            <v>38677</v>
          </cell>
          <cell r="AA182">
            <v>7.9687965271826808</v>
          </cell>
          <cell r="AB182">
            <v>8.0549727025484703</v>
          </cell>
          <cell r="AC182">
            <v>8.6176175365789476E-2</v>
          </cell>
          <cell r="AD182">
            <v>8</v>
          </cell>
          <cell r="AE182">
            <v>8.08</v>
          </cell>
          <cell r="AG182">
            <v>9.4192081975000015</v>
          </cell>
          <cell r="AH182">
            <v>6.1664930222000036</v>
          </cell>
          <cell r="AJ182">
            <v>260.97049836533404</v>
          </cell>
          <cell r="AK182">
            <v>412.6676719668074</v>
          </cell>
        </row>
        <row r="183">
          <cell r="Z183">
            <v>38678</v>
          </cell>
          <cell r="AA183">
            <v>7.9773984390680441</v>
          </cell>
          <cell r="AB183">
            <v>8.0580692706956114</v>
          </cell>
          <cell r="AC183">
            <v>8.0670831627567274E-2</v>
          </cell>
          <cell r="AD183">
            <v>8</v>
          </cell>
          <cell r="AE183">
            <v>8.08</v>
          </cell>
          <cell r="AG183">
            <v>4.9670042362000073</v>
          </cell>
          <cell r="AH183">
            <v>4.8048632409000041</v>
          </cell>
          <cell r="AJ183">
            <v>183.93587010072611</v>
          </cell>
          <cell r="AK183">
            <v>427.32686240661724</v>
          </cell>
        </row>
        <row r="184">
          <cell r="Z184">
            <v>38679</v>
          </cell>
          <cell r="AA184">
            <v>7.9900024906709408</v>
          </cell>
          <cell r="AB184">
            <v>8.0441104328624089</v>
          </cell>
          <cell r="AC184">
            <v>5.4107942191468084E-2</v>
          </cell>
          <cell r="AD184">
            <v>8</v>
          </cell>
          <cell r="AE184">
            <v>8.08</v>
          </cell>
          <cell r="AG184">
            <v>8.9472309000000028</v>
          </cell>
          <cell r="AH184">
            <v>8.6244612800999949</v>
          </cell>
          <cell r="AJ184">
            <v>333.66514637329863</v>
          </cell>
          <cell r="AK184">
            <v>836.10870383906888</v>
          </cell>
        </row>
        <row r="185">
          <cell r="Z185">
            <v>38680</v>
          </cell>
          <cell r="AA185">
            <v>7.9802770812507982</v>
          </cell>
          <cell r="AB185">
            <v>8.0427119769704536</v>
          </cell>
          <cell r="AC185">
            <v>6.2434895719655437E-2</v>
          </cell>
          <cell r="AD185">
            <v>8</v>
          </cell>
          <cell r="AE185">
            <v>8.08</v>
          </cell>
          <cell r="AG185">
            <v>5.1641631213999961</v>
          </cell>
          <cell r="AH185">
            <v>5.8800627271999995</v>
          </cell>
          <cell r="AJ185">
            <v>213.06061231949815</v>
          </cell>
          <cell r="AK185">
            <v>683.72822409302319</v>
          </cell>
        </row>
        <row r="186">
          <cell r="Z186">
            <v>38681</v>
          </cell>
          <cell r="AA186">
            <v>7.9945589313050327</v>
          </cell>
          <cell r="AB186">
            <v>8.0351678642507878</v>
          </cell>
          <cell r="AC186">
            <v>4.0608932945755072E-2</v>
          </cell>
          <cell r="AD186">
            <v>8</v>
          </cell>
          <cell r="AE186">
            <v>8.08</v>
          </cell>
          <cell r="AG186">
            <v>25.508726189499978</v>
          </cell>
          <cell r="AH186">
            <v>12.058616146600007</v>
          </cell>
          <cell r="AJ186">
            <v>834.32740856610121</v>
          </cell>
          <cell r="AK186">
            <v>1231.7279005720131</v>
          </cell>
        </row>
        <row r="187">
          <cell r="Z187">
            <v>38682</v>
          </cell>
          <cell r="AA187">
            <v>7.983161189704898</v>
          </cell>
          <cell r="AB187">
            <v>8.065707371110987</v>
          </cell>
          <cell r="AC187">
            <v>8.2546181406089048E-2</v>
          </cell>
          <cell r="AD187">
            <v>8</v>
          </cell>
          <cell r="AE187">
            <v>8.08</v>
          </cell>
          <cell r="AG187">
            <v>0.71964080879999981</v>
          </cell>
          <cell r="AH187">
            <v>0.35226613390000006</v>
          </cell>
          <cell r="AJ187">
            <v>76.794451904812689</v>
          </cell>
          <cell r="AK187">
            <v>152.4961618614719</v>
          </cell>
        </row>
        <row r="188">
          <cell r="Z188">
            <v>38683</v>
          </cell>
          <cell r="AA188">
            <v>7.981404113694035</v>
          </cell>
          <cell r="AB188">
            <v>8.0555342251830293</v>
          </cell>
          <cell r="AC188">
            <v>7.4130111488994288E-2</v>
          </cell>
          <cell r="AD188">
            <v>8</v>
          </cell>
          <cell r="AE188">
            <v>8.08</v>
          </cell>
          <cell r="AG188">
            <v>4.1627398299999993E-2</v>
          </cell>
          <cell r="AH188">
            <v>1.3871836699999999E-2</v>
          </cell>
          <cell r="AJ188">
            <v>48.630138200934574</v>
          </cell>
          <cell r="AK188">
            <v>107.53361782945737</v>
          </cell>
        </row>
        <row r="189">
          <cell r="Z189">
            <v>38684</v>
          </cell>
          <cell r="AA189">
            <v>7.976558476398897</v>
          </cell>
          <cell r="AB189">
            <v>8.0334872685958061</v>
          </cell>
          <cell r="AC189">
            <v>5.692879219690905E-2</v>
          </cell>
          <cell r="AD189">
            <v>8</v>
          </cell>
          <cell r="AE189">
            <v>8.08</v>
          </cell>
          <cell r="AG189">
            <v>6.2095779161000006</v>
          </cell>
          <cell r="AH189">
            <v>31.241278525200002</v>
          </cell>
          <cell r="AJ189">
            <v>174.24524836826896</v>
          </cell>
          <cell r="AK189">
            <v>2578.9399475978207</v>
          </cell>
        </row>
        <row r="190">
          <cell r="Z190">
            <v>38685</v>
          </cell>
          <cell r="AA190">
            <v>7.9867998051261901</v>
          </cell>
          <cell r="AB190">
            <v>8.0323231073755412</v>
          </cell>
          <cell r="AC190">
            <v>4.5523302249351083E-2</v>
          </cell>
          <cell r="AD190">
            <v>8</v>
          </cell>
          <cell r="AE190">
            <v>8.08</v>
          </cell>
          <cell r="AG190">
            <v>9.9877944313999851</v>
          </cell>
          <cell r="AH190">
            <v>10.112130886699997</v>
          </cell>
          <cell r="AJ190">
            <v>362.55969331348859</v>
          </cell>
          <cell r="AK190">
            <v>890.70121436624652</v>
          </cell>
        </row>
        <row r="191">
          <cell r="Z191">
            <v>38686</v>
          </cell>
          <cell r="AA191">
            <v>7.9894195120205325</v>
          </cell>
          <cell r="AB191">
            <v>8.0321413230543772</v>
          </cell>
          <cell r="AC191">
            <v>4.2721811033844759E-2</v>
          </cell>
          <cell r="AD191">
            <v>8</v>
          </cell>
          <cell r="AE191">
            <v>8.08</v>
          </cell>
          <cell r="AG191">
            <v>15.216688981699996</v>
          </cell>
          <cell r="AH191">
            <v>16.929481551500004</v>
          </cell>
          <cell r="AJ191">
            <v>518.36787537727798</v>
          </cell>
          <cell r="AK191">
            <v>1151.2738219313162</v>
          </cell>
        </row>
        <row r="192">
          <cell r="Z192">
            <v>38687</v>
          </cell>
          <cell r="AA192">
            <v>7.9760814102531201</v>
          </cell>
          <cell r="AB192">
            <v>8.0607856541809308</v>
          </cell>
          <cell r="AC192">
            <v>8.470424392781073E-2</v>
          </cell>
          <cell r="AD192">
            <v>8</v>
          </cell>
          <cell r="AE192">
            <v>8.08</v>
          </cell>
          <cell r="AG192">
            <v>6.3878611497000026</v>
          </cell>
          <cell r="AH192">
            <v>4.6633971780000003</v>
          </cell>
          <cell r="AJ192">
            <v>228.69329620864968</v>
          </cell>
          <cell r="AK192">
            <v>349.94725934263846</v>
          </cell>
        </row>
        <row r="193">
          <cell r="Z193">
            <v>38688</v>
          </cell>
          <cell r="AA193">
            <v>7.9782526778523364</v>
          </cell>
          <cell r="AB193">
            <v>8.0516617891845517</v>
          </cell>
          <cell r="AC193">
            <v>7.3409111332215282E-2</v>
          </cell>
          <cell r="AD193">
            <v>8</v>
          </cell>
          <cell r="AE193">
            <v>8.08</v>
          </cell>
          <cell r="AG193">
            <v>7.9969007167000026</v>
          </cell>
          <cell r="AH193">
            <v>9.4346590131999957</v>
          </cell>
          <cell r="AJ193">
            <v>244.89054407288324</v>
          </cell>
          <cell r="AK193">
            <v>563.29685433160171</v>
          </cell>
        </row>
        <row r="194">
          <cell r="Z194">
            <v>38689</v>
          </cell>
          <cell r="AA194">
            <v>7.9835781991688108</v>
          </cell>
          <cell r="AB194">
            <v>8.0638823286151418</v>
          </cell>
          <cell r="AC194">
            <v>8.0304129446330919E-2</v>
          </cell>
          <cell r="AD194">
            <v>8</v>
          </cell>
          <cell r="AE194">
            <v>8.08</v>
          </cell>
          <cell r="AG194">
            <v>0.71965277770000025</v>
          </cell>
          <cell r="AH194">
            <v>0.53210671630000006</v>
          </cell>
          <cell r="AJ194">
            <v>77.540435050102388</v>
          </cell>
          <cell r="AK194">
            <v>120.87839988641528</v>
          </cell>
        </row>
        <row r="195">
          <cell r="Z195">
            <v>38690</v>
          </cell>
          <cell r="AA195">
            <v>7.9810399947510078</v>
          </cell>
          <cell r="AB195">
            <v>8.0614371661515261</v>
          </cell>
          <cell r="AC195">
            <v>8.0397171400518275E-2</v>
          </cell>
          <cell r="AD195">
            <v>8</v>
          </cell>
          <cell r="AE195">
            <v>8.08</v>
          </cell>
          <cell r="AG195">
            <v>3.5496332999999998E-2</v>
          </cell>
          <cell r="AH195">
            <v>2.7308384600000006E-2</v>
          </cell>
          <cell r="AJ195">
            <v>46.039342412451361</v>
          </cell>
          <cell r="AK195">
            <v>108.79834501992033</v>
          </cell>
        </row>
        <row r="196">
          <cell r="Z196">
            <v>38691</v>
          </cell>
          <cell r="AA196">
            <v>7.9757091700903997</v>
          </cell>
          <cell r="AB196">
            <v>8.0543139872348899</v>
          </cell>
          <cell r="AC196">
            <v>7.8604817144490191E-2</v>
          </cell>
          <cell r="AD196">
            <v>8</v>
          </cell>
          <cell r="AE196">
            <v>8.08</v>
          </cell>
          <cell r="AG196">
            <v>7.4932597664999978</v>
          </cell>
          <cell r="AH196">
            <v>7.7260914721000162</v>
          </cell>
          <cell r="AJ196">
            <v>189.78445828584449</v>
          </cell>
          <cell r="AK196">
            <v>351.34567858572154</v>
          </cell>
        </row>
        <row r="197">
          <cell r="Z197">
            <v>38692</v>
          </cell>
          <cell r="AA197">
            <v>7.9822124400905805</v>
          </cell>
          <cell r="AB197">
            <v>8.0447100731410455</v>
          </cell>
          <cell r="AC197">
            <v>6.2497633050464962E-2</v>
          </cell>
          <cell r="AD197">
            <v>8</v>
          </cell>
          <cell r="AE197">
            <v>8.08</v>
          </cell>
          <cell r="AG197">
            <v>7.3959120894000021</v>
          </cell>
          <cell r="AH197">
            <v>5.9569680671000018</v>
          </cell>
          <cell r="AJ197">
            <v>279.23854449142948</v>
          </cell>
          <cell r="AK197">
            <v>400.14563492308736</v>
          </cell>
        </row>
        <row r="198">
          <cell r="Z198">
            <v>38693</v>
          </cell>
          <cell r="AA198">
            <v>7.9805504504114699</v>
          </cell>
          <cell r="AB198">
            <v>8.0371033667372913</v>
          </cell>
          <cell r="AC198">
            <v>5.6552916325821379E-2</v>
          </cell>
          <cell r="AD198">
            <v>8</v>
          </cell>
          <cell r="AE198">
            <v>8.08</v>
          </cell>
          <cell r="AG198">
            <v>6.6178097041999999</v>
          </cell>
          <cell r="AH198">
            <v>9.6336048261000045</v>
          </cell>
          <cell r="AJ198">
            <v>221.00620171653753</v>
          </cell>
          <cell r="AK198">
            <v>603.34470007515529</v>
          </cell>
        </row>
        <row r="199">
          <cell r="Z199">
            <v>38694</v>
          </cell>
          <cell r="AA199">
            <v>7.9723392368523784</v>
          </cell>
          <cell r="AB199">
            <v>8.0387064537293735</v>
          </cell>
          <cell r="AC199">
            <v>6.6367216876995094E-2</v>
          </cell>
          <cell r="AD199">
            <v>8</v>
          </cell>
          <cell r="AE199">
            <v>8.08</v>
          </cell>
          <cell r="AG199">
            <v>5.2075631704000003</v>
          </cell>
          <cell r="AH199">
            <v>11.1925855393</v>
          </cell>
          <cell r="AJ199">
            <v>194.23958114136516</v>
          </cell>
          <cell r="AK199">
            <v>779.21091195349481</v>
          </cell>
        </row>
        <row r="200">
          <cell r="Z200">
            <v>38695</v>
          </cell>
          <cell r="AA200">
            <v>7.9742241403393512</v>
          </cell>
          <cell r="AB200">
            <v>8.0345879464393981</v>
          </cell>
          <cell r="AC200">
            <v>6.036380610004688E-2</v>
          </cell>
          <cell r="AD200">
            <v>8</v>
          </cell>
          <cell r="AE200">
            <v>8.08</v>
          </cell>
          <cell r="AG200">
            <v>9.3022829269000074</v>
          </cell>
          <cell r="AH200">
            <v>14.652627629799991</v>
          </cell>
          <cell r="AJ200">
            <v>276.48336831327111</v>
          </cell>
          <cell r="AK200">
            <v>819.4065333743423</v>
          </cell>
        </row>
        <row r="201">
          <cell r="Z201">
            <v>38696</v>
          </cell>
          <cell r="AA201">
            <v>7.9831886452813476</v>
          </cell>
          <cell r="AB201">
            <v>8.0670893874083252</v>
          </cell>
          <cell r="AC201">
            <v>8.3900742126977512E-2</v>
          </cell>
          <cell r="AD201">
            <v>8</v>
          </cell>
          <cell r="AE201">
            <v>8.08</v>
          </cell>
          <cell r="AG201">
            <v>0.72099087360000003</v>
          </cell>
          <cell r="AH201">
            <v>0.77083447980000008</v>
          </cell>
          <cell r="AJ201">
            <v>80.252768655387356</v>
          </cell>
          <cell r="AK201">
            <v>136.26206112780628</v>
          </cell>
        </row>
        <row r="202">
          <cell r="Z202">
            <v>38697</v>
          </cell>
          <cell r="AA202">
            <v>7.9802594989387226</v>
          </cell>
          <cell r="AB202">
            <v>8.0560364846820836</v>
          </cell>
          <cell r="AC202">
            <v>7.5776985743361003E-2</v>
          </cell>
          <cell r="AD202">
            <v>8</v>
          </cell>
          <cell r="AE202">
            <v>8.08</v>
          </cell>
          <cell r="AG202">
            <v>4.0091878800000001E-2</v>
          </cell>
          <cell r="AH202">
            <v>1.6597184500000004E-2</v>
          </cell>
          <cell r="AJ202">
            <v>57.11093846153846</v>
          </cell>
          <cell r="AK202">
            <v>87.353602631578966</v>
          </cell>
        </row>
        <row r="203">
          <cell r="Z203">
            <v>38698</v>
          </cell>
          <cell r="AA203">
            <v>7.983505384238998</v>
          </cell>
          <cell r="AB203">
            <v>8.0439506101257621</v>
          </cell>
          <cell r="AC203">
            <v>6.0445225886764042E-2</v>
          </cell>
          <cell r="AD203">
            <v>8</v>
          </cell>
          <cell r="AE203">
            <v>8.08</v>
          </cell>
          <cell r="AG203">
            <v>10.293315348299998</v>
          </cell>
          <cell r="AH203">
            <v>9.4647774114000018</v>
          </cell>
          <cell r="AJ203">
            <v>285.15708641438346</v>
          </cell>
          <cell r="AK203">
            <v>410.63722553689973</v>
          </cell>
        </row>
        <row r="204">
          <cell r="Z204">
            <v>38699</v>
          </cell>
          <cell r="AA204">
            <v>7.9826262256330427</v>
          </cell>
          <cell r="AB204">
            <v>8.0400377169306392</v>
          </cell>
          <cell r="AC204">
            <v>5.7411491297596484E-2</v>
          </cell>
          <cell r="AD204">
            <v>8</v>
          </cell>
          <cell r="AE204">
            <v>8.08</v>
          </cell>
          <cell r="AG204">
            <v>8.8893495889999965</v>
          </cell>
          <cell r="AH204">
            <v>10.613077898799988</v>
          </cell>
          <cell r="AJ204">
            <v>312.61999609635996</v>
          </cell>
          <cell r="AK204">
            <v>620.35760455926982</v>
          </cell>
        </row>
        <row r="205">
          <cell r="Z205">
            <v>38700</v>
          </cell>
          <cell r="AA205">
            <v>7.9891926123845769</v>
          </cell>
          <cell r="AB205">
            <v>8.035688339339103</v>
          </cell>
          <cell r="AC205">
            <v>4.6495726954526084E-2</v>
          </cell>
          <cell r="AD205">
            <v>8</v>
          </cell>
          <cell r="AE205">
            <v>8.08</v>
          </cell>
          <cell r="AG205">
            <v>12.434011467599996</v>
          </cell>
          <cell r="AH205">
            <v>14.469518093299994</v>
          </cell>
          <cell r="AJ205">
            <v>469.33195438795138</v>
          </cell>
          <cell r="AK205">
            <v>747.12232629214611</v>
          </cell>
        </row>
        <row r="206">
          <cell r="Z206">
            <v>38701</v>
          </cell>
          <cell r="AA206">
            <v>7.9799747431653252</v>
          </cell>
          <cell r="AB206">
            <v>8.0547774491567541</v>
          </cell>
          <cell r="AC206">
            <v>7.4802705991428908E-2</v>
          </cell>
          <cell r="AD206">
            <v>8</v>
          </cell>
          <cell r="AE206">
            <v>8.08</v>
          </cell>
          <cell r="AG206">
            <v>9.9992921694999968</v>
          </cell>
          <cell r="AH206">
            <v>8.9020164938000086</v>
          </cell>
          <cell r="AJ206">
            <v>366.43550899662847</v>
          </cell>
          <cell r="AK206">
            <v>349.50987411857119</v>
          </cell>
        </row>
        <row r="207">
          <cell r="Z207">
            <v>38702</v>
          </cell>
          <cell r="AA207">
            <v>7.9669756413558783</v>
          </cell>
          <cell r="AB207">
            <v>8.0540548593792227</v>
          </cell>
          <cell r="AC207">
            <v>8.7079218023344396E-2</v>
          </cell>
          <cell r="AD207">
            <v>8</v>
          </cell>
          <cell r="AE207">
            <v>8.08</v>
          </cell>
          <cell r="AG207">
            <v>1.7411423078000001</v>
          </cell>
          <cell r="AH207">
            <v>3.0780376698000005</v>
          </cell>
          <cell r="AJ207">
            <v>302.2291803159174</v>
          </cell>
          <cell r="AK207">
            <v>664.51590453367885</v>
          </cell>
        </row>
        <row r="208">
          <cell r="Z208">
            <v>38703</v>
          </cell>
          <cell r="AA208">
            <v>7.9822126555448492</v>
          </cell>
          <cell r="AB208">
            <v>8.0784615004228861</v>
          </cell>
          <cell r="AC208">
            <v>9.6248844878036977E-2</v>
          </cell>
          <cell r="AD208">
            <v>8</v>
          </cell>
          <cell r="AE208">
            <v>8.08</v>
          </cell>
          <cell r="AG208">
            <v>0.16890225</v>
          </cell>
          <cell r="AH208">
            <v>0.44145381</v>
          </cell>
          <cell r="AJ208">
            <v>86.883873456790127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CPMYC"/>
      <sheetName val="cartera 1"/>
      <sheetName val="cartera_1"/>
      <sheetName val="cartera_11"/>
      <sheetName val="cartera_12"/>
      <sheetName val="cartera_13"/>
      <sheetName val="cartera_14"/>
      <sheetName val="cartera_15"/>
      <sheetName val="cartera_16"/>
      <sheetName val="cartera_17"/>
    </sheetNames>
    <sheetDataSet>
      <sheetData sheetId="0" refreshError="1"/>
      <sheetData sheetId="1"/>
      <sheetData sheetId="2">
        <row r="37">
          <cell r="C37" t="str">
            <v>Saldos LTS  C por vencimientos (mm de $us)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8"/>
  <sheetViews>
    <sheetView workbookViewId="0">
      <pane xSplit="1" ySplit="5" topLeftCell="B41" activePane="bottomRight" state="frozen"/>
      <selection pane="topRight" activeCell="B1" sqref="B1"/>
      <selection pane="bottomLeft" activeCell="A6" sqref="A6"/>
      <selection pane="bottomRight" activeCell="G50" sqref="G50"/>
    </sheetView>
  </sheetViews>
  <sheetFormatPr baseColWidth="10" defaultRowHeight="12.75" x14ac:dyDescent="0.2"/>
  <cols>
    <col min="2" max="5" width="9" customWidth="1"/>
    <col min="6" max="6" width="2.7109375" customWidth="1"/>
    <col min="7" max="10" width="9" customWidth="1"/>
    <col min="11" max="11" width="2.7109375" customWidth="1"/>
    <col min="12" max="15" width="9" customWidth="1"/>
    <col min="16" max="16" width="2.7109375" customWidth="1"/>
    <col min="17" max="20" width="9" customWidth="1"/>
  </cols>
  <sheetData>
    <row r="2" spans="1:20" x14ac:dyDescent="0.2">
      <c r="A2" s="105" t="s">
        <v>12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4" spans="1:20" x14ac:dyDescent="0.2">
      <c r="A4" s="106" t="s">
        <v>4</v>
      </c>
      <c r="B4" s="99" t="s">
        <v>5</v>
      </c>
      <c r="C4" s="100"/>
      <c r="D4" s="100"/>
      <c r="E4" s="101"/>
      <c r="G4" s="102" t="s">
        <v>1</v>
      </c>
      <c r="H4" s="103"/>
      <c r="I4" s="103"/>
      <c r="J4" s="104"/>
      <c r="L4" s="99" t="s">
        <v>2</v>
      </c>
      <c r="M4" s="100"/>
      <c r="N4" s="100"/>
      <c r="O4" s="101"/>
      <c r="Q4" s="102" t="s">
        <v>3</v>
      </c>
      <c r="R4" s="103"/>
      <c r="S4" s="103"/>
      <c r="T4" s="104"/>
    </row>
    <row r="5" spans="1:20" x14ac:dyDescent="0.2">
      <c r="A5" s="106"/>
      <c r="B5" s="50" t="s">
        <v>23</v>
      </c>
      <c r="C5" s="51" t="s">
        <v>7</v>
      </c>
      <c r="D5" s="51" t="s">
        <v>9</v>
      </c>
      <c r="E5" s="52" t="s">
        <v>6</v>
      </c>
      <c r="G5" s="50" t="s">
        <v>0</v>
      </c>
      <c r="H5" s="51" t="s">
        <v>7</v>
      </c>
      <c r="I5" s="51" t="s">
        <v>9</v>
      </c>
      <c r="J5" s="52" t="s">
        <v>6</v>
      </c>
      <c r="L5" s="50" t="s">
        <v>0</v>
      </c>
      <c r="M5" s="51" t="s">
        <v>7</v>
      </c>
      <c r="N5" s="51" t="s">
        <v>9</v>
      </c>
      <c r="O5" s="52" t="s">
        <v>6</v>
      </c>
      <c r="Q5" s="50" t="s">
        <v>0</v>
      </c>
      <c r="R5" s="51" t="s">
        <v>7</v>
      </c>
      <c r="S5" s="51" t="s">
        <v>9</v>
      </c>
      <c r="T5" s="52" t="s">
        <v>6</v>
      </c>
    </row>
    <row r="6" spans="1:20" x14ac:dyDescent="0.2">
      <c r="A6" s="11">
        <v>42736</v>
      </c>
      <c r="B6" s="55">
        <f t="shared" ref="B6:B15" si="0">B7/(G7/100+1)</f>
        <v>98.289625032306404</v>
      </c>
      <c r="C6" s="55">
        <f>C7/(H7/100+1)</f>
        <v>55.103344544654057</v>
      </c>
      <c r="D6" s="55">
        <f>D7/(I7/100+1)</f>
        <v>57.092791322936307</v>
      </c>
      <c r="E6" s="59">
        <v>298.20290244252004</v>
      </c>
      <c r="G6" s="73">
        <v>9.6789380884620968E-2</v>
      </c>
      <c r="H6" s="73">
        <v>0.3629225004563752</v>
      </c>
      <c r="I6" s="73">
        <v>0.31813526695458894</v>
      </c>
      <c r="J6" s="73">
        <v>0.29661676727916814</v>
      </c>
      <c r="K6" s="48"/>
      <c r="L6" s="49">
        <v>9.6789380884620968E-2</v>
      </c>
      <c r="M6" s="49">
        <v>0.3629225004563752</v>
      </c>
      <c r="N6" s="49">
        <v>0.31813526695458894</v>
      </c>
      <c r="O6" s="49">
        <v>0.29661676727916753</v>
      </c>
      <c r="P6" s="48"/>
      <c r="Q6" s="49">
        <v>3.6771456609262509</v>
      </c>
      <c r="R6" s="49">
        <v>2.3523001417860234</v>
      </c>
      <c r="S6" s="49">
        <v>2.749847719741183</v>
      </c>
      <c r="T6" s="49">
        <v>2.4982808543516866</v>
      </c>
    </row>
    <row r="7" spans="1:20" x14ac:dyDescent="0.2">
      <c r="A7" s="11">
        <v>42767</v>
      </c>
      <c r="B7" s="55">
        <f t="shared" si="0"/>
        <v>98.658784977343046</v>
      </c>
      <c r="C7" s="55">
        <f t="shared" ref="C7:C15" si="1">C8/(H8/100+1)</f>
        <v>55.278398982202162</v>
      </c>
      <c r="D7" s="55">
        <f t="shared" ref="D7:D15" si="2">D8/(I8/100+1)</f>
        <v>57.166468332103783</v>
      </c>
      <c r="E7" s="59">
        <v>298.53069372538636</v>
      </c>
      <c r="G7" s="73">
        <v>0.37558383696683073</v>
      </c>
      <c r="H7" s="73">
        <v>0.31768387018005217</v>
      </c>
      <c r="I7" s="73">
        <v>0.12904783153924182</v>
      </c>
      <c r="J7" s="73">
        <v>0.10992223086409937</v>
      </c>
      <c r="K7" s="48"/>
      <c r="L7" s="49">
        <v>0.47273674312195979</v>
      </c>
      <c r="M7" s="49">
        <v>0.68175931688161384</v>
      </c>
      <c r="N7" s="49">
        <v>0.44759364515718492</v>
      </c>
      <c r="O7" s="49">
        <v>0.40686504591096462</v>
      </c>
      <c r="P7" s="48"/>
      <c r="Q7" s="49">
        <v>3.4639884909181351</v>
      </c>
      <c r="R7" s="49">
        <v>2.3564249495633405</v>
      </c>
      <c r="S7" s="49">
        <v>2.5048575776686066</v>
      </c>
      <c r="T7" s="49">
        <v>2.1977035043592608</v>
      </c>
    </row>
    <row r="8" spans="1:20" x14ac:dyDescent="0.2">
      <c r="A8" s="11">
        <v>42795</v>
      </c>
      <c r="B8" s="55">
        <f t="shared" si="0"/>
        <v>98.669161550513408</v>
      </c>
      <c r="C8" s="55">
        <f t="shared" si="1"/>
        <v>55.314373751292834</v>
      </c>
      <c r="D8" s="55">
        <f t="shared" si="2"/>
        <v>57.179525921803396</v>
      </c>
      <c r="E8" s="59">
        <v>298.32724147138129</v>
      </c>
      <c r="G8" s="73">
        <v>1.0517637301887817E-2</v>
      </c>
      <c r="H8" s="73">
        <v>6.507925293250949E-2</v>
      </c>
      <c r="I8" s="73">
        <v>2.2841344026636179E-2</v>
      </c>
      <c r="J8" s="73">
        <v>-6.815120129396661E-2</v>
      </c>
      <c r="K8" s="48"/>
      <c r="L8" s="49">
        <v>0.48330410115988709</v>
      </c>
      <c r="M8" s="49">
        <v>0.74728225368434487</v>
      </c>
      <c r="N8" s="49">
        <v>0.47053722558816347</v>
      </c>
      <c r="O8" s="49">
        <v>0.33843656120058352</v>
      </c>
      <c r="P8" s="48"/>
      <c r="Q8" s="49">
        <v>3.3366812341879548</v>
      </c>
      <c r="R8" s="49">
        <v>2.2349858103032583</v>
      </c>
      <c r="S8" s="49">
        <v>2.2250841349737538</v>
      </c>
      <c r="T8" s="49">
        <v>2.2739721712369265</v>
      </c>
    </row>
    <row r="9" spans="1:20" x14ac:dyDescent="0.2">
      <c r="A9" s="11">
        <v>42826</v>
      </c>
      <c r="B9" s="55">
        <f t="shared" si="0"/>
        <v>98.25977745396807</v>
      </c>
      <c r="C9" s="55">
        <f t="shared" si="1"/>
        <v>55.516894687684768</v>
      </c>
      <c r="D9" s="55">
        <f t="shared" si="2"/>
        <v>57.328334405836522</v>
      </c>
      <c r="E9" s="59">
        <v>297.75641696305775</v>
      </c>
      <c r="G9" s="73">
        <v>-0.41490582276384469</v>
      </c>
      <c r="H9" s="73">
        <v>0.36612714319521622</v>
      </c>
      <c r="I9" s="73">
        <v>0.26024784507068244</v>
      </c>
      <c r="J9" s="73">
        <v>-0.19134173115005379</v>
      </c>
      <c r="K9" s="48"/>
      <c r="L9" s="49">
        <v>6.6393021538679875E-2</v>
      </c>
      <c r="M9" s="49">
        <v>1.1161454000465865</v>
      </c>
      <c r="N9" s="49">
        <v>0.7320096336486781</v>
      </c>
      <c r="O9" s="49">
        <v>0.14644725967547512</v>
      </c>
      <c r="P9" s="48"/>
      <c r="Q9" s="49">
        <v>2.5094903472705044</v>
      </c>
      <c r="R9" s="49">
        <v>2.6002296472731112</v>
      </c>
      <c r="S9" s="49">
        <v>2.3450641322172006</v>
      </c>
      <c r="T9" s="49">
        <v>2.0491036350511749</v>
      </c>
    </row>
    <row r="10" spans="1:20" x14ac:dyDescent="0.2">
      <c r="A10" s="11">
        <v>42856</v>
      </c>
      <c r="B10" s="55">
        <f t="shared" si="0"/>
        <v>98.243166139757633</v>
      </c>
      <c r="C10" s="55">
        <f t="shared" si="1"/>
        <v>55.795420388277115</v>
      </c>
      <c r="D10" s="55">
        <f t="shared" si="2"/>
        <v>57.532410479554557</v>
      </c>
      <c r="E10" s="59">
        <v>298.20073058942364</v>
      </c>
      <c r="G10" s="73">
        <v>-1.6905507666364894E-2</v>
      </c>
      <c r="H10" s="73">
        <v>0.50169538869062613</v>
      </c>
      <c r="I10" s="73">
        <v>0.35597767811175185</v>
      </c>
      <c r="J10" s="73">
        <v>0.14922050409446275</v>
      </c>
      <c r="K10" s="48"/>
      <c r="L10" s="49">
        <v>4.9476289794969652E-2</v>
      </c>
      <c r="M10" s="49">
        <v>1.6234404387403423</v>
      </c>
      <c r="N10" s="49">
        <v>1.0905931026578441</v>
      </c>
      <c r="O10" s="49">
        <v>0.29588629310906001</v>
      </c>
      <c r="P10" s="48"/>
      <c r="Q10" s="49">
        <v>1.2542774592144035</v>
      </c>
      <c r="R10" s="49">
        <v>2.9568757254503808</v>
      </c>
      <c r="S10" s="49">
        <v>2.6021807494120086</v>
      </c>
      <c r="T10" s="49">
        <v>1.9047107112134976</v>
      </c>
    </row>
    <row r="11" spans="1:20" x14ac:dyDescent="0.2">
      <c r="A11" s="11">
        <v>42887</v>
      </c>
      <c r="B11" s="55">
        <f t="shared" si="0"/>
        <v>98.336220234704967</v>
      </c>
      <c r="C11" s="55">
        <f t="shared" si="1"/>
        <v>55.910137880814624</v>
      </c>
      <c r="D11" s="55">
        <f t="shared" si="2"/>
        <v>57.59045363009615</v>
      </c>
      <c r="E11" s="59">
        <v>298.39854860253126</v>
      </c>
      <c r="G11" s="73">
        <v>9.4718135218641031E-2</v>
      </c>
      <c r="H11" s="73">
        <v>0.20560377848073408</v>
      </c>
      <c r="I11" s="73">
        <v>0.10088774320036187</v>
      </c>
      <c r="J11" s="73">
        <v>6.6337199347760875E-2</v>
      </c>
      <c r="K11" s="48"/>
      <c r="L11" s="49">
        <v>0.144241288032676</v>
      </c>
      <c r="M11" s="49">
        <v>1.8323820721044992</v>
      </c>
      <c r="N11" s="49">
        <v>1.1925811206269898</v>
      </c>
      <c r="O11" s="49">
        <v>0.36241977513693513</v>
      </c>
      <c r="P11" s="48"/>
      <c r="Q11" s="49">
        <v>1.8379466269150102</v>
      </c>
      <c r="R11" s="49">
        <v>3.216923248621395</v>
      </c>
      <c r="S11" s="49">
        <v>2.8438609711420426</v>
      </c>
      <c r="T11" s="49">
        <v>1.8037828540861334</v>
      </c>
    </row>
    <row r="12" spans="1:20" x14ac:dyDescent="0.2">
      <c r="A12" s="11">
        <v>42917</v>
      </c>
      <c r="B12" s="55">
        <f t="shared" si="0"/>
        <v>99.074947652180597</v>
      </c>
      <c r="C12" s="55">
        <f t="shared" si="1"/>
        <v>55.94521715486691</v>
      </c>
      <c r="D12" s="55">
        <f t="shared" si="2"/>
        <v>57.878522634505735</v>
      </c>
      <c r="E12" s="59">
        <v>299.1687393362526</v>
      </c>
      <c r="G12" s="73">
        <v>0.75122616642420148</v>
      </c>
      <c r="H12" s="73">
        <v>6.2742242072566512E-2</v>
      </c>
      <c r="I12" s="73">
        <v>0.50020270071122752</v>
      </c>
      <c r="J12" s="73">
        <v>0.25810806967001648</v>
      </c>
      <c r="K12" s="48"/>
      <c r="L12" s="49">
        <v>0.89655103275534387</v>
      </c>
      <c r="M12" s="49">
        <v>1.8962739917724347</v>
      </c>
      <c r="N12" s="49">
        <v>1.6987491443117619</v>
      </c>
      <c r="O12" s="49">
        <v>0.62146327949266222</v>
      </c>
      <c r="P12" s="48"/>
      <c r="Q12" s="49">
        <v>2.5686867210186648</v>
      </c>
      <c r="R12" s="49">
        <v>3.0465408246137526</v>
      </c>
      <c r="S12" s="49">
        <v>2.984319867282581</v>
      </c>
      <c r="T12" s="49">
        <v>1.8011172462334857</v>
      </c>
    </row>
    <row r="13" spans="1:20" x14ac:dyDescent="0.2">
      <c r="A13" s="11">
        <v>42948</v>
      </c>
      <c r="B13" s="55">
        <f t="shared" si="0"/>
        <v>99.858272392013319</v>
      </c>
      <c r="C13" s="55">
        <f t="shared" si="1"/>
        <v>56.016519544846055</v>
      </c>
      <c r="D13" s="55">
        <f t="shared" si="2"/>
        <v>57.883711850537068</v>
      </c>
      <c r="E13" s="59">
        <v>299.98318769402869</v>
      </c>
      <c r="G13" s="73">
        <v>0.79063856039844893</v>
      </c>
      <c r="H13" s="73">
        <v>0.12745037664572134</v>
      </c>
      <c r="I13" s="73">
        <v>8.9657022935840658E-3</v>
      </c>
      <c r="J13" s="73">
        <v>0.27223711928694067</v>
      </c>
      <c r="K13" s="48"/>
      <c r="L13" s="49">
        <v>1.6942780713324224</v>
      </c>
      <c r="M13" s="49">
        <v>2.0261411767629189</v>
      </c>
      <c r="N13" s="49">
        <v>1.7078671513963251</v>
      </c>
      <c r="O13" s="49">
        <v>0.89539225250911958</v>
      </c>
      <c r="P13" s="48"/>
      <c r="Q13" s="49">
        <v>3.2488686984145865</v>
      </c>
      <c r="R13" s="49">
        <v>2.8378737360228667</v>
      </c>
      <c r="S13" s="49">
        <v>2.7901422437417445</v>
      </c>
      <c r="T13" s="49">
        <v>1.7298025222958646</v>
      </c>
    </row>
    <row r="14" spans="1:20" x14ac:dyDescent="0.2">
      <c r="A14" s="11">
        <v>42979</v>
      </c>
      <c r="B14" s="55">
        <f t="shared" si="0"/>
        <v>100.65911498364842</v>
      </c>
      <c r="C14" s="55">
        <f t="shared" si="1"/>
        <v>56.03658306999445</v>
      </c>
      <c r="D14" s="55">
        <f t="shared" si="2"/>
        <v>57.892094916361053</v>
      </c>
      <c r="E14" s="59">
        <v>299.82132221198975</v>
      </c>
      <c r="G14" s="73">
        <v>0.80197921759674884</v>
      </c>
      <c r="H14" s="73">
        <v>3.5817157708861735E-2</v>
      </c>
      <c r="I14" s="73">
        <v>1.4482598914233868E-2</v>
      </c>
      <c r="J14" s="73">
        <v>-5.3958184551344615E-2</v>
      </c>
      <c r="K14" s="48"/>
      <c r="L14" s="49">
        <v>2.5098450469495548</v>
      </c>
      <c r="M14" s="49">
        <v>2.0626840406524627</v>
      </c>
      <c r="N14" s="49">
        <v>1.7225970938600899</v>
      </c>
      <c r="O14" s="49">
        <v>0.84095093055371883</v>
      </c>
      <c r="P14" s="48"/>
      <c r="Q14" s="49">
        <v>3.6117819608342705</v>
      </c>
      <c r="R14" s="49">
        <v>2.5954020359950647</v>
      </c>
      <c r="S14" s="49">
        <v>2.6620993534594017</v>
      </c>
      <c r="T14" s="49">
        <v>1.3573431870219421</v>
      </c>
    </row>
    <row r="15" spans="1:20" x14ac:dyDescent="0.2">
      <c r="A15" s="11">
        <v>43009</v>
      </c>
      <c r="B15" s="55">
        <f t="shared" si="0"/>
        <v>100.44347335233574</v>
      </c>
      <c r="C15" s="55">
        <f t="shared" si="1"/>
        <v>56.180834742277284</v>
      </c>
      <c r="D15" s="55">
        <f t="shared" si="2"/>
        <v>58.056240169997352</v>
      </c>
      <c r="E15" s="59">
        <v>300.01420725077566</v>
      </c>
      <c r="G15" s="73">
        <v>-0.21422961184162093</v>
      </c>
      <c r="H15" s="73">
        <v>0.25742410471860655</v>
      </c>
      <c r="I15" s="73">
        <v>0.28353655861554916</v>
      </c>
      <c r="J15" s="73">
        <v>6.4333329385264731E-2</v>
      </c>
      <c r="K15" s="48"/>
      <c r="L15" s="49">
        <v>2.2902386038060163</v>
      </c>
      <c r="M15" s="49">
        <v>2.3254179912958861</v>
      </c>
      <c r="N15" s="49">
        <v>2.0110178449943783</v>
      </c>
      <c r="O15" s="49">
        <v>0.90582527167111238</v>
      </c>
      <c r="P15" s="48"/>
      <c r="Q15" s="49">
        <v>3.0118281211627629</v>
      </c>
      <c r="R15" s="49">
        <v>2.7767135956376698</v>
      </c>
      <c r="S15" s="49">
        <v>2.8527164462349264</v>
      </c>
      <c r="T15" s="49">
        <v>1.2643166765828218</v>
      </c>
    </row>
    <row r="16" spans="1:20" x14ac:dyDescent="0.2">
      <c r="A16" s="11">
        <v>43040</v>
      </c>
      <c r="B16" s="55">
        <f>B17/(G17/100+1)</f>
        <v>100.52157752588455</v>
      </c>
      <c r="C16" s="55">
        <f>C17/(H17/100+1)</f>
        <v>56.244104123558415</v>
      </c>
      <c r="D16" s="55">
        <f>D17/(I17/100+1)</f>
        <v>58.203003605274965</v>
      </c>
      <c r="E16" s="59">
        <v>300.30517700955403</v>
      </c>
      <c r="G16" s="73">
        <v>7.7759331634053019E-2</v>
      </c>
      <c r="H16" s="73">
        <v>0.11261737489549617</v>
      </c>
      <c r="I16" s="73">
        <v>0.25279528065866863</v>
      </c>
      <c r="J16" s="73">
        <v>9.698532660993131E-2</v>
      </c>
      <c r="K16" s="48"/>
      <c r="L16" s="49">
        <v>2.3697788096712191</v>
      </c>
      <c r="M16" s="49">
        <v>2.4406541908885471</v>
      </c>
      <c r="N16" s="49">
        <v>2.2688968838584067</v>
      </c>
      <c r="O16" s="49">
        <v>1.0036891158792915</v>
      </c>
      <c r="P16" s="48"/>
      <c r="Q16" s="49">
        <v>2.665328167462655</v>
      </c>
      <c r="R16" s="49">
        <v>2.8157399395736027</v>
      </c>
      <c r="S16" s="49">
        <v>2.9255909580273798</v>
      </c>
      <c r="T16" s="49">
        <v>1.2760781446075731</v>
      </c>
    </row>
    <row r="17" spans="1:20" x14ac:dyDescent="0.2">
      <c r="A17" s="17">
        <v>43070</v>
      </c>
      <c r="B17" s="53">
        <v>100.86024036459997</v>
      </c>
      <c r="C17" s="53">
        <v>56.462374721599986</v>
      </c>
      <c r="D17" s="53">
        <v>58.593991720699968</v>
      </c>
      <c r="E17" s="60">
        <v>301.36886375764584</v>
      </c>
      <c r="F17" s="54"/>
      <c r="G17" s="73">
        <v>0.3369056147454641</v>
      </c>
      <c r="H17" s="73">
        <v>0.38807729528782531</v>
      </c>
      <c r="I17" s="73">
        <v>0.6717662168719496</v>
      </c>
      <c r="J17" s="73">
        <v>0.35420193507286069</v>
      </c>
      <c r="K17" s="53"/>
      <c r="L17" s="58">
        <v>2.7146683422835105</v>
      </c>
      <c r="M17" s="58">
        <v>2.8382031109476902</v>
      </c>
      <c r="N17" s="58">
        <v>2.9559047834917695</v>
      </c>
      <c r="O17" s="58">
        <v>1.3614461372227105</v>
      </c>
      <c r="P17" s="53"/>
      <c r="Q17" s="58">
        <v>2.7146683422835105</v>
      </c>
      <c r="R17" s="58">
        <v>2.8382031109476902</v>
      </c>
      <c r="S17" s="58">
        <v>2.9559047834917695</v>
      </c>
      <c r="T17" s="58">
        <v>1.3614461372227105</v>
      </c>
    </row>
    <row r="18" spans="1:20" x14ac:dyDescent="0.2">
      <c r="A18" s="11">
        <v>43101</v>
      </c>
      <c r="B18" s="48">
        <v>101.16761582869999</v>
      </c>
      <c r="C18" s="48">
        <v>56.498726310600013</v>
      </c>
      <c r="D18" s="48">
        <v>58.584689201299987</v>
      </c>
      <c r="E18" s="48">
        <f t="shared" ref="E18:E23" si="3">E17*(1+J18/100)</f>
        <v>302.0115293757475</v>
      </c>
      <c r="G18" s="48">
        <f t="shared" ref="G18:I19" si="4">(B18/B17-1)*100</f>
        <v>0.30475384848269726</v>
      </c>
      <c r="H18" s="48">
        <f t="shared" si="4"/>
        <v>6.4381969726334809E-2</v>
      </c>
      <c r="I18" s="48">
        <f t="shared" si="4"/>
        <v>-1.5876234280676194E-2</v>
      </c>
      <c r="J18" s="59">
        <v>0.2132488439875774</v>
      </c>
      <c r="L18" s="48">
        <f t="shared" ref="L18:L23" si="5">(B18/$B$17-1)*100</f>
        <v>0.30475384848269726</v>
      </c>
      <c r="M18" s="48">
        <f t="shared" ref="M18:M23" si="6">(C18/$C$17-1)*100</f>
        <v>6.4381969726334809E-2</v>
      </c>
      <c r="N18" s="48">
        <f t="shared" ref="N18:N23" si="7">(D18/$D$17-1)*100</f>
        <v>-1.5876234280676194E-2</v>
      </c>
      <c r="O18" s="48">
        <f t="shared" ref="O18:O23" si="8">(E18/$E$17-1)*100</f>
        <v>0.21324884398756794</v>
      </c>
      <c r="Q18" s="48">
        <f t="shared" ref="Q18:Q23" si="9">(B18/B6-1)*100</f>
        <v>2.9280718035577413</v>
      </c>
      <c r="R18" s="48">
        <f t="shared" ref="R18:S18" si="10">(C18/C6-1)*100</f>
        <v>2.5322995863076514</v>
      </c>
      <c r="S18" s="48">
        <f t="shared" si="10"/>
        <v>2.6131107689673083</v>
      </c>
      <c r="T18" s="48">
        <f t="shared" ref="T18:T23" si="11">(E18/E6-1)*100</f>
        <v>1.2771931131561054</v>
      </c>
    </row>
    <row r="19" spans="1:20" x14ac:dyDescent="0.2">
      <c r="A19" s="11">
        <v>43132</v>
      </c>
      <c r="B19" s="48">
        <v>101.4905047625</v>
      </c>
      <c r="C19" s="48">
        <v>56.688531295598892</v>
      </c>
      <c r="D19" s="48">
        <v>58.736660707200109</v>
      </c>
      <c r="E19" s="48">
        <f t="shared" si="3"/>
        <v>303.05471991663165</v>
      </c>
      <c r="G19" s="48">
        <f t="shared" si="4"/>
        <v>0.31916234375506392</v>
      </c>
      <c r="H19" s="48">
        <f t="shared" si="4"/>
        <v>0.33594559982721428</v>
      </c>
      <c r="I19" s="48">
        <f t="shared" si="4"/>
        <v>0.25940481714930019</v>
      </c>
      <c r="J19" s="59">
        <v>0.34541414463229936</v>
      </c>
      <c r="L19" s="48">
        <f t="shared" si="5"/>
        <v>0.62488885176326114</v>
      </c>
      <c r="M19" s="48">
        <f t="shared" si="6"/>
        <v>0.40054385794792147</v>
      </c>
      <c r="N19" s="48">
        <f t="shared" si="7"/>
        <v>0.24348739915212025</v>
      </c>
      <c r="O19" s="48">
        <f t="shared" si="8"/>
        <v>0.55939958029027625</v>
      </c>
      <c r="Q19" s="48">
        <f t="shared" si="9"/>
        <v>2.870215547259436</v>
      </c>
      <c r="R19" s="48">
        <f t="shared" ref="R19" si="12">(C19/C7-1)*100</f>
        <v>2.5509644623585181</v>
      </c>
      <c r="S19" s="48">
        <f t="shared" ref="S19" si="13">(D19/D7-1)*100</f>
        <v>2.7467017307670982</v>
      </c>
      <c r="T19" s="48">
        <f t="shared" si="11"/>
        <v>1.5154308372079317</v>
      </c>
    </row>
    <row r="20" spans="1:20" x14ac:dyDescent="0.2">
      <c r="A20" s="11">
        <v>43160</v>
      </c>
      <c r="B20" s="48">
        <v>101.3609293777</v>
      </c>
      <c r="C20" s="48">
        <v>56.711234339900017</v>
      </c>
      <c r="D20" s="48">
        <v>58.7051772704</v>
      </c>
      <c r="E20" s="48">
        <f t="shared" si="3"/>
        <v>302.6682025133785</v>
      </c>
      <c r="G20" s="48">
        <f t="shared" ref="G20" si="14">(B20/B19-1)*100</f>
        <v>-0.12767242128041145</v>
      </c>
      <c r="H20" s="48">
        <f t="shared" ref="H20" si="15">(C20/C19-1)*100</f>
        <v>4.0048743162413025E-2</v>
      </c>
      <c r="I20" s="48">
        <f t="shared" ref="I20" si="16">(D20/D19-1)*100</f>
        <v>-5.3600998798775112E-2</v>
      </c>
      <c r="J20" s="59">
        <v>-0.12754046640800942</v>
      </c>
      <c r="L20" s="48">
        <f t="shared" si="5"/>
        <v>0.49641861975551205</v>
      </c>
      <c r="M20" s="48">
        <f t="shared" si="6"/>
        <v>0.44075301389125965</v>
      </c>
      <c r="N20" s="48">
        <f t="shared" si="7"/>
        <v>0.1897558886754469</v>
      </c>
      <c r="O20" s="48">
        <f t="shared" si="8"/>
        <v>0.4311456530484703</v>
      </c>
      <c r="Q20" s="48">
        <f t="shared" si="9"/>
        <v>2.7280740860542885</v>
      </c>
      <c r="R20" s="48">
        <f t="shared" ref="R20" si="17">(C20/C8-1)*100</f>
        <v>2.5253121275273127</v>
      </c>
      <c r="S20" s="48">
        <f t="shared" ref="S20" si="18">(D20/D8-1)*100</f>
        <v>2.668177680736683</v>
      </c>
      <c r="T20" s="48">
        <f t="shared" si="11"/>
        <v>1.4551004529747669</v>
      </c>
    </row>
    <row r="21" spans="1:20" x14ac:dyDescent="0.2">
      <c r="A21" s="11">
        <v>43191</v>
      </c>
      <c r="B21" s="48">
        <v>101.2166039712</v>
      </c>
      <c r="C21" s="48">
        <v>56.723256731899994</v>
      </c>
      <c r="D21" s="48">
        <v>58.731486104199995</v>
      </c>
      <c r="E21" s="48">
        <f t="shared" si="3"/>
        <v>302.28615875598643</v>
      </c>
      <c r="G21" s="48">
        <f t="shared" ref="G21" si="19">(B21/B20-1)*100</f>
        <v>-0.14238761166267544</v>
      </c>
      <c r="H21" s="48">
        <f t="shared" ref="H21" si="20">(C21/C20-1)*100</f>
        <v>2.1199312869679687E-2</v>
      </c>
      <c r="I21" s="48">
        <f t="shared" ref="I21" si="21">(D21/D20-1)*100</f>
        <v>4.4815185002877733E-2</v>
      </c>
      <c r="J21" s="59">
        <v>-0.1262252705172027</v>
      </c>
      <c r="L21" s="48">
        <f t="shared" si="5"/>
        <v>0.35332416947631007</v>
      </c>
      <c r="M21" s="48">
        <f t="shared" si="6"/>
        <v>0.46204576337134373</v>
      </c>
      <c r="N21" s="48">
        <f t="shared" si="7"/>
        <v>0.2346561131308933</v>
      </c>
      <c r="O21" s="48">
        <f t="shared" si="8"/>
        <v>0.30437616776437526</v>
      </c>
      <c r="Q21" s="48">
        <f t="shared" si="9"/>
        <v>3.0091931753225554</v>
      </c>
      <c r="R21" s="48">
        <f t="shared" ref="R21" si="22">(C21/C9-1)*100</f>
        <v>2.1729638356066561</v>
      </c>
      <c r="S21" s="48">
        <f t="shared" ref="S21" si="23">(D21/D9-1)*100</f>
        <v>2.4475710186002253</v>
      </c>
      <c r="T21" s="48">
        <f t="shared" si="11"/>
        <v>1.5212910738010121</v>
      </c>
    </row>
    <row r="22" spans="1:20" x14ac:dyDescent="0.2">
      <c r="A22" s="11">
        <v>43221</v>
      </c>
      <c r="B22" s="48">
        <v>101.33528371440001</v>
      </c>
      <c r="C22" s="48">
        <v>56.763558944099984</v>
      </c>
      <c r="D22" s="48">
        <v>58.787304348200031</v>
      </c>
      <c r="E22" s="48">
        <f t="shared" si="3"/>
        <v>302.62304832674823</v>
      </c>
      <c r="G22" s="48">
        <f t="shared" ref="G22" si="24">(B22/B21-1)*100</f>
        <v>0.11725323567837176</v>
      </c>
      <c r="H22" s="48">
        <f t="shared" ref="H22" si="25">(C22/C21-1)*100</f>
        <v>7.1050596390254128E-2</v>
      </c>
      <c r="I22" s="48">
        <f t="shared" ref="I22" si="26">(D22/D21-1)*100</f>
        <v>9.5039726903900501E-2</v>
      </c>
      <c r="J22" s="59">
        <v>0.111447236667471</v>
      </c>
      <c r="L22" s="48">
        <f t="shared" si="5"/>
        <v>0.470991689175837</v>
      </c>
      <c r="M22" s="48">
        <f t="shared" si="6"/>
        <v>0.53342464603207684</v>
      </c>
      <c r="N22" s="48">
        <f t="shared" si="7"/>
        <v>0.3299188565638822</v>
      </c>
      <c r="O22" s="48">
        <f t="shared" si="8"/>
        <v>0.41616262325989695</v>
      </c>
      <c r="Q22" s="48">
        <f t="shared" si="9"/>
        <v>3.1474123810745436</v>
      </c>
      <c r="R22" s="48">
        <f t="shared" ref="R22" si="27">(C22/C10-1)*100</f>
        <v>1.7351577406992336</v>
      </c>
      <c r="S22" s="48">
        <f t="shared" ref="S22" si="28">(D22/D10-1)*100</f>
        <v>2.1811946660768466</v>
      </c>
      <c r="T22" s="48">
        <f t="shared" si="11"/>
        <v>1.4830003027100025</v>
      </c>
    </row>
    <row r="23" spans="1:20" x14ac:dyDescent="0.2">
      <c r="A23" s="11">
        <v>43252</v>
      </c>
      <c r="B23" s="48">
        <v>101.4549338051</v>
      </c>
      <c r="C23" s="48">
        <v>56.827447492799998</v>
      </c>
      <c r="D23" s="48">
        <v>58.823417063100017</v>
      </c>
      <c r="E23" s="48">
        <f t="shared" si="3"/>
        <v>302.74867066218997</v>
      </c>
      <c r="F23" s="64"/>
      <c r="G23" s="48">
        <f t="shared" ref="G23:G28" si="29">(B23/B22-1)*100</f>
        <v>0.11807347481969099</v>
      </c>
      <c r="H23" s="48">
        <f t="shared" ref="H23" si="30">(C23/C22-1)*100</f>
        <v>0.11255204904070393</v>
      </c>
      <c r="I23" s="48">
        <f t="shared" ref="I23" si="31">(D23/D22-1)*100</f>
        <v>6.1429445184435494E-2</v>
      </c>
      <c r="J23" s="59">
        <v>4.1511159224750772E-2</v>
      </c>
      <c r="K23" s="64"/>
      <c r="L23" s="48">
        <f t="shared" si="5"/>
        <v>0.58962128024904192</v>
      </c>
      <c r="M23" s="48">
        <f t="shared" si="6"/>
        <v>0.64657707544197862</v>
      </c>
      <c r="N23" s="48">
        <f t="shared" si="7"/>
        <v>0.39155096907146358</v>
      </c>
      <c r="O23" s="48">
        <f t="shared" si="8"/>
        <v>0.45784653641383066</v>
      </c>
      <c r="Q23" s="48">
        <f t="shared" si="9"/>
        <v>3.1714800131135812</v>
      </c>
      <c r="R23" s="48">
        <f t="shared" ref="R23" si="32">(C23/C11-1)*100</f>
        <v>1.6406856551504756</v>
      </c>
      <c r="S23" s="48">
        <f t="shared" ref="S23" si="33">(D23/D11-1)*100</f>
        <v>2.1409163416617583</v>
      </c>
      <c r="T23" s="48">
        <f t="shared" si="11"/>
        <v>1.4578227943907063</v>
      </c>
    </row>
    <row r="24" spans="1:20" x14ac:dyDescent="0.2">
      <c r="A24" s="11">
        <v>43282</v>
      </c>
      <c r="B24" s="48">
        <v>101.4971130225</v>
      </c>
      <c r="C24" s="48">
        <v>56.854122157599996</v>
      </c>
      <c r="D24" s="48">
        <v>58.900820302000021</v>
      </c>
      <c r="E24" s="48">
        <f t="shared" ref="E24:E41" si="34">E23*(1+J24/100)</f>
        <v>302.81005867078727</v>
      </c>
      <c r="G24" s="48">
        <f t="shared" si="29"/>
        <v>4.1574338297856173E-2</v>
      </c>
      <c r="H24" s="48">
        <f t="shared" ref="H24" si="35">(C24/C23-1)*100</f>
        <v>4.6939755306407704E-2</v>
      </c>
      <c r="I24" s="48">
        <f t="shared" ref="I24" si="36">(D24/D23-1)*100</f>
        <v>0.1315857574492485</v>
      </c>
      <c r="J24" s="59">
        <v>2.0276887909376731E-2</v>
      </c>
      <c r="L24" s="48">
        <f t="shared" ref="L24" si="37">(B24/$B$17-1)*100</f>
        <v>0.63144074969263553</v>
      </c>
      <c r="M24" s="48">
        <f t="shared" ref="M24" si="38">(C24/$C$17-1)*100</f>
        <v>0.6938203324454717</v>
      </c>
      <c r="N24" s="48">
        <f t="shared" ref="N24" si="39">(D24/$D$17-1)*100</f>
        <v>0.52365195182915159</v>
      </c>
      <c r="O24" s="48">
        <f t="shared" ref="O24" si="40">(E24/$E$17-1)*100</f>
        <v>0.47821626135220452</v>
      </c>
      <c r="Q24" s="48">
        <f t="shared" ref="Q24" si="41">(B24/B12-1)*100</f>
        <v>2.4447808731858478</v>
      </c>
      <c r="R24" s="48">
        <f t="shared" ref="R24" si="42">(C24/C12-1)*100</f>
        <v>1.6246339704376611</v>
      </c>
      <c r="S24" s="48">
        <f t="shared" ref="S24:T26" si="43">(D24/D12-1)*100</f>
        <v>1.7662815513622254</v>
      </c>
      <c r="T24" s="48">
        <f t="shared" si="43"/>
        <v>1.2171456625493127</v>
      </c>
    </row>
    <row r="25" spans="1:20" x14ac:dyDescent="0.2">
      <c r="A25" s="11">
        <v>43313</v>
      </c>
      <c r="B25" s="48">
        <v>101.67178236469998</v>
      </c>
      <c r="C25" s="48">
        <v>56.858113148000001</v>
      </c>
      <c r="D25" s="48">
        <v>58.9006785666</v>
      </c>
      <c r="E25" s="48">
        <f t="shared" si="34"/>
        <v>303.04677067288577</v>
      </c>
      <c r="G25" s="48">
        <f t="shared" si="29"/>
        <v>0.17209291673276894</v>
      </c>
      <c r="H25" s="48">
        <f t="shared" ref="H25" si="44">(C25/C24-1)*100</f>
        <v>7.0197027912000109E-3</v>
      </c>
      <c r="I25" s="48">
        <f t="shared" ref="I25" si="45">(D25/D24-1)*100</f>
        <v>-2.4063400015927883E-4</v>
      </c>
      <c r="J25" s="59">
        <v>7.8171776438861695E-2</v>
      </c>
      <c r="L25" s="48">
        <f t="shared" ref="L25" si="46">(B25/$B$17-1)*100</f>
        <v>0.80462033122898902</v>
      </c>
      <c r="M25" s="48">
        <f t="shared" ref="M25" si="47">(C25/$C$17-1)*100</f>
        <v>0.70088873936189344</v>
      </c>
      <c r="N25" s="48">
        <f t="shared" ref="N25" si="48">(D25/$D$17-1)*100</f>
        <v>0.52341005774434457</v>
      </c>
      <c r="O25" s="48">
        <f t="shared" ref="O25" si="49">(E25/$E$17-1)*100</f>
        <v>0.55676186793778282</v>
      </c>
      <c r="Q25" s="48">
        <f t="shared" ref="Q25" si="50">(B25/B13-1)*100</f>
        <v>1.8160838649074362</v>
      </c>
      <c r="R25" s="48">
        <f t="shared" ref="R25" si="51">(C25/C13-1)*100</f>
        <v>1.5024025233845162</v>
      </c>
      <c r="S25" s="48">
        <f t="shared" si="43"/>
        <v>1.7569134451654866</v>
      </c>
      <c r="T25" s="48">
        <f t="shared" si="43"/>
        <v>1.021251558264602</v>
      </c>
    </row>
    <row r="26" spans="1:20" x14ac:dyDescent="0.2">
      <c r="A26" s="11">
        <v>43344</v>
      </c>
      <c r="B26" s="48">
        <v>101.58412225889995</v>
      </c>
      <c r="C26" s="48">
        <v>56.839779672199988</v>
      </c>
      <c r="D26" s="48">
        <v>58.912899775600046</v>
      </c>
      <c r="E26" s="48">
        <f t="shared" si="34"/>
        <v>302.9141212417228</v>
      </c>
      <c r="G26" s="48">
        <f t="shared" si="29"/>
        <v>-8.6218716502461934E-2</v>
      </c>
      <c r="H26" s="48">
        <f t="shared" ref="H26" si="52">(C26/C25-1)*100</f>
        <v>-3.2244256421753992E-2</v>
      </c>
      <c r="I26" s="48">
        <f t="shared" ref="I26" si="53">(D26/D25-1)*100</f>
        <v>2.074884245386599E-2</v>
      </c>
      <c r="J26" s="59">
        <v>-4.3771933575940072E-2</v>
      </c>
      <c r="L26" s="48">
        <f t="shared" ref="L26" si="54">(B26/$B$17-1)*100</f>
        <v>0.71770788140421704</v>
      </c>
      <c r="M26" s="48">
        <f t="shared" ref="M26" si="55">(C26/$C$17-1)*100</f>
        <v>0.66841848657779313</v>
      </c>
      <c r="N26" s="48">
        <f t="shared" ref="N26" si="56">(D26/$D$17-1)*100</f>
        <v>0.54426750172649196</v>
      </c>
      <c r="O26" s="48">
        <f t="shared" ref="O26" si="57">(E26/$E$17-1)*100</f>
        <v>0.51274622892683031</v>
      </c>
      <c r="Q26" s="48">
        <f t="shared" ref="Q26" si="58">(B26/B14-1)*100</f>
        <v>0.91895033589535213</v>
      </c>
      <c r="R26" s="48">
        <f t="shared" ref="R26" si="59">(C26/C14-1)*100</f>
        <v>1.4333432879058305</v>
      </c>
      <c r="S26" s="48">
        <f t="shared" si="43"/>
        <v>1.7632888578549277</v>
      </c>
      <c r="T26" s="48">
        <f t="shared" si="43"/>
        <v>1.0315473919317419</v>
      </c>
    </row>
    <row r="27" spans="1:20" x14ac:dyDescent="0.2">
      <c r="A27" s="11">
        <v>43374</v>
      </c>
      <c r="B27" s="48">
        <v>101.76302031509999</v>
      </c>
      <c r="C27" s="48">
        <v>56.821578678700007</v>
      </c>
      <c r="D27" s="48">
        <v>58.903757469300018</v>
      </c>
      <c r="E27" s="48">
        <f t="shared" si="34"/>
        <v>303.05122012979467</v>
      </c>
      <c r="G27" s="48">
        <f t="shared" si="29"/>
        <v>0.17610828564733616</v>
      </c>
      <c r="H27" s="48">
        <f t="shared" ref="H27" si="60">(C27/C26-1)*100</f>
        <v>-3.2021576446894517E-2</v>
      </c>
      <c r="I27" s="48">
        <f t="shared" ref="I27" si="61">(D27/D26-1)*100</f>
        <v>-1.5518343749587604E-2</v>
      </c>
      <c r="J27" s="59">
        <v>4.5259985737837974E-2</v>
      </c>
      <c r="L27" s="48">
        <f>(B27/$B$17-1)*100</f>
        <v>0.89508011009744592</v>
      </c>
      <c r="M27" s="48">
        <f t="shared" ref="M27" si="62">(C27/$C$17-1)*100</f>
        <v>0.63618287199422863</v>
      </c>
      <c r="N27" s="48">
        <f t="shared" ref="N27" si="63">(D27/$D$17-1)*100</f>
        <v>0.5286646966750741</v>
      </c>
      <c r="O27" s="48">
        <f t="shared" ref="O27" si="64">(E27/$E$17-1)*100</f>
        <v>0.55823828353473992</v>
      </c>
      <c r="Q27" s="48">
        <f t="shared" ref="Q27" si="65">(B27/B15-1)*100</f>
        <v>1.3137209603809152</v>
      </c>
      <c r="R27" s="48">
        <f t="shared" ref="R27" si="66">(C27/C15-1)*100</f>
        <v>1.140502698762047</v>
      </c>
      <c r="S27" s="48">
        <f t="shared" ref="S27" si="67">(D27/D15-1)*100</f>
        <v>1.4598211954839124</v>
      </c>
      <c r="T27" s="48">
        <f t="shared" ref="T27" si="68">(E27/E15-1)*100</f>
        <v>1.012289686828205</v>
      </c>
    </row>
    <row r="28" spans="1:20" x14ac:dyDescent="0.2">
      <c r="A28" s="11">
        <v>43405</v>
      </c>
      <c r="B28" s="48">
        <v>102.02718765129987</v>
      </c>
      <c r="C28" s="48">
        <v>56.915705234600011</v>
      </c>
      <c r="D28" s="48">
        <v>59.024927446100058</v>
      </c>
      <c r="E28" s="48">
        <f t="shared" si="34"/>
        <v>303.67785668182859</v>
      </c>
      <c r="G28" s="48">
        <f t="shared" si="29"/>
        <v>0.25959069943277679</v>
      </c>
      <c r="H28" s="48">
        <f t="shared" ref="H28" si="69">(C28/C27-1)*100</f>
        <v>0.16565283487148807</v>
      </c>
      <c r="I28" s="48">
        <f t="shared" ref="I28" si="70">(D28/D27-1)*100</f>
        <v>0.20570839960962761</v>
      </c>
      <c r="J28" s="59">
        <v>0.2067757891770115</v>
      </c>
      <c r="L28" s="48">
        <f>(B28/$B$17-1)*100</f>
        <v>1.1569943542484973</v>
      </c>
      <c r="M28" s="48">
        <f t="shared" ref="M28" si="71">(C28/$C$17-1)*100</f>
        <v>0.80288956182814619</v>
      </c>
      <c r="N28" s="48">
        <f t="shared" ref="N28" si="72">(D28/$D$17-1)*100</f>
        <v>0.73546060397153834</v>
      </c>
      <c r="O28" s="48">
        <f t="shared" ref="O28" si="73">(E28/$E$17-1)*100</f>
        <v>0.76616837432801344</v>
      </c>
      <c r="Q28" s="48">
        <f t="shared" ref="Q28" si="74">(B28/B16-1)*100</f>
        <v>1.4977979479357195</v>
      </c>
      <c r="R28" s="48">
        <f t="shared" ref="R28" si="75">(C28/C16-1)*100</f>
        <v>1.1940826892116618</v>
      </c>
      <c r="S28" s="48">
        <f t="shared" ref="S28" si="76">(D28/D16-1)*100</f>
        <v>1.412167396719366</v>
      </c>
      <c r="T28" s="48">
        <f t="shared" ref="T28" si="77">(E28/E16-1)*100</f>
        <v>1.1230840926086616</v>
      </c>
    </row>
    <row r="29" spans="1:20" x14ac:dyDescent="0.2">
      <c r="A29" s="11">
        <v>43435</v>
      </c>
      <c r="B29" s="48">
        <v>102.38027155079999</v>
      </c>
      <c r="C29" s="48">
        <v>56.98841222499999</v>
      </c>
      <c r="D29" s="48">
        <v>59.197319520299992</v>
      </c>
      <c r="E29" s="48">
        <f t="shared" si="34"/>
        <v>304.56316184600882</v>
      </c>
      <c r="G29" s="48">
        <f t="shared" ref="G29" si="78">(B29/B28-1)*100</f>
        <v>0.34606844276336979</v>
      </c>
      <c r="H29" s="48">
        <f t="shared" ref="H29" si="79">(C29/C28-1)*100</f>
        <v>0.1277450399679525</v>
      </c>
      <c r="I29" s="48">
        <f t="shared" ref="I29" si="80">(D29/D28-1)*100</f>
        <v>0.29206655841695905</v>
      </c>
      <c r="J29" s="59">
        <v>0.29152773068595123</v>
      </c>
      <c r="L29" s="48">
        <f>(B29/$B$17-1)*100</f>
        <v>1.5070667893564815</v>
      </c>
      <c r="M29" s="48">
        <f t="shared" ref="M29" si="81">(C29/$C$17-1)*100</f>
        <v>0.93166025338775604</v>
      </c>
      <c r="N29" s="48">
        <f t="shared" ref="N29" si="82">(D29/$D$17-1)*100</f>
        <v>1.0296751968630335</v>
      </c>
      <c r="O29" s="48">
        <f t="shared" ref="O29" si="83">(E29/$E$17-1)*100</f>
        <v>1.0599296982888529</v>
      </c>
      <c r="Q29" s="48">
        <f t="shared" ref="Q29" si="84">(B29/B17-1)*100</f>
        <v>1.5070667893564815</v>
      </c>
      <c r="R29" s="48">
        <f t="shared" ref="R29" si="85">(C29/C17-1)*100</f>
        <v>0.93166025338775604</v>
      </c>
      <c r="S29" s="48">
        <f t="shared" ref="S29" si="86">(D29/D17-1)*100</f>
        <v>1.0296751968630335</v>
      </c>
      <c r="T29" s="48">
        <f t="shared" ref="T29" si="87">(E29/E17-1)*100</f>
        <v>1.0599296982888529</v>
      </c>
    </row>
    <row r="30" spans="1:20" x14ac:dyDescent="0.2">
      <c r="A30" s="11">
        <v>43466</v>
      </c>
      <c r="B30" s="48">
        <v>102.61193263499995</v>
      </c>
      <c r="C30" s="48">
        <v>57.12164397650001</v>
      </c>
      <c r="D30" s="48">
        <v>59.398648670600011</v>
      </c>
      <c r="E30" s="48">
        <f t="shared" si="34"/>
        <v>305.04654814452357</v>
      </c>
      <c r="G30" s="48">
        <f t="shared" ref="G30" si="88">(B30/B29-1)*100</f>
        <v>0.22627512184807408</v>
      </c>
      <c r="H30" s="48">
        <f t="shared" ref="H30" si="89">(C30/C29-1)*100</f>
        <v>0.23378744256639106</v>
      </c>
      <c r="I30" s="48">
        <f t="shared" ref="I30" si="90">(D30/D29-1)*100</f>
        <v>0.34009842325881667</v>
      </c>
      <c r="J30" s="59">
        <v>0.15871463100948563</v>
      </c>
      <c r="L30" s="48">
        <f>(B30/$B$29-1)*100</f>
        <v>0.22627512184807408</v>
      </c>
      <c r="M30" s="48">
        <f>(C30/$C$29-1)*100</f>
        <v>0.23378744256639106</v>
      </c>
      <c r="N30" s="48">
        <f>(D30/$D$29-1)*100</f>
        <v>0.34009842325881667</v>
      </c>
      <c r="O30" s="48">
        <f>(E30/$E$29-1)*100</f>
        <v>0.15871463100949335</v>
      </c>
      <c r="Q30" s="48">
        <f t="shared" ref="Q30" si="91">(B30/B18-1)*100</f>
        <v>1.4276473696340775</v>
      </c>
      <c r="R30" s="48">
        <f t="shared" ref="R30" si="92">(C30/C18-1)*100</f>
        <v>1.1025339978029347</v>
      </c>
      <c r="S30" s="48">
        <f t="shared" ref="S30" si="93">(D30/D18-1)*100</f>
        <v>1.3893723435200123</v>
      </c>
      <c r="T30" s="48">
        <f>(E30/E18-1)*100</f>
        <v>1.0049347371106743</v>
      </c>
    </row>
    <row r="31" spans="1:20" x14ac:dyDescent="0.2">
      <c r="A31" s="11">
        <v>43497</v>
      </c>
      <c r="B31" s="48">
        <v>102.4555416028</v>
      </c>
      <c r="C31" s="48">
        <v>57.139394009799993</v>
      </c>
      <c r="D31" s="48">
        <v>59.364641501800044</v>
      </c>
      <c r="E31" s="48">
        <f t="shared" si="34"/>
        <v>304.88984677277904</v>
      </c>
      <c r="G31" s="48">
        <f t="shared" ref="G31" si="94">(B31/B30-1)*100</f>
        <v>-0.1524101809447842</v>
      </c>
      <c r="H31" s="48">
        <f t="shared" ref="H31" si="95">(C31/C30-1)*100</f>
        <v>3.1074093923644241E-2</v>
      </c>
      <c r="I31" s="48">
        <f t="shared" ref="I31" si="96">(D31/D30-1)*100</f>
        <v>-5.7252428398757438E-2</v>
      </c>
      <c r="J31" s="59">
        <v>-5.136965905619751E-2</v>
      </c>
      <c r="L31" s="48">
        <f>(B31/$B$29-1)*100</f>
        <v>7.3520074580635253E-2</v>
      </c>
      <c r="M31" s="48">
        <f>(C31/$C$29-1)*100</f>
        <v>0.26493418381952072</v>
      </c>
      <c r="N31" s="48">
        <f>(D31/$D$29-1)*100</f>
        <v>0.28265128025377617</v>
      </c>
      <c r="O31" s="48">
        <f>(E31/$E$29-1)*100</f>
        <v>0.10726344078848538</v>
      </c>
      <c r="Q31" s="48">
        <f t="shared" ref="Q31" si="97">(B31/B19-1)*100</f>
        <v>0.95086416464111867</v>
      </c>
      <c r="R31" s="48">
        <f t="shared" ref="R31" si="98">(C31/C19-1)*100</f>
        <v>0.79533320743503388</v>
      </c>
      <c r="S31" s="48">
        <f t="shared" ref="S31" si="99">(D31/D19-1)*100</f>
        <v>1.0691462317382827</v>
      </c>
      <c r="T31" s="48">
        <f>(E31/E19-1)*100</f>
        <v>0.60554307045679323</v>
      </c>
    </row>
    <row r="32" spans="1:20" x14ac:dyDescent="0.2">
      <c r="A32" s="11">
        <v>43525</v>
      </c>
      <c r="B32" s="48">
        <v>102.43808564990002</v>
      </c>
      <c r="C32" s="48">
        <v>57.193741217700001</v>
      </c>
      <c r="D32" s="48">
        <v>59.44260100760004</v>
      </c>
      <c r="E32" s="48">
        <f t="shared" si="34"/>
        <v>304.98397026115418</v>
      </c>
      <c r="G32" s="48">
        <f t="shared" ref="G32" si="100">(B32/B31-1)*100</f>
        <v>-1.7037587842394508E-2</v>
      </c>
      <c r="H32" s="48">
        <f t="shared" ref="H32" si="101">(C32/C31-1)*100</f>
        <v>9.5113378154976225E-2</v>
      </c>
      <c r="I32" s="48">
        <f t="shared" ref="I32" si="102">(D32/D31-1)*100</f>
        <v>0.13132313078592084</v>
      </c>
      <c r="J32" s="59">
        <v>3.0871309547181706E-2</v>
      </c>
      <c r="L32" s="48">
        <f>(B32/$B$29-1)*100</f>
        <v>5.6469960690952448E-2</v>
      </c>
      <c r="M32" s="48">
        <f>(C32/$C$29-1)*100</f>
        <v>0.36029954982661483</v>
      </c>
      <c r="N32" s="48">
        <f>(D32/$D$29-1)*100</f>
        <v>0.41434559755013645</v>
      </c>
      <c r="O32" s="48">
        <f>(E32/$E$29-1)*100</f>
        <v>0.13816786396450009</v>
      </c>
      <c r="Q32" s="48">
        <f t="shared" ref="Q32" si="103">(B32/B20-1)*100</f>
        <v>1.0626937606167841</v>
      </c>
      <c r="R32" s="48">
        <f t="shared" ref="R32" si="104">(C32/C20-1)*100</f>
        <v>0.85081357056711049</v>
      </c>
      <c r="S32" s="48">
        <f t="shared" ref="S32" si="105">(D32/D20-1)*100</f>
        <v>1.2561477053436354</v>
      </c>
      <c r="T32" s="48">
        <f>(E32/E20-1)*100</f>
        <v>0.76511762006890027</v>
      </c>
    </row>
    <row r="33" spans="1:21" x14ac:dyDescent="0.2">
      <c r="A33" s="11">
        <v>43556</v>
      </c>
      <c r="B33" s="48">
        <v>102.58166809569992</v>
      </c>
      <c r="C33" s="48">
        <v>57.243379230000002</v>
      </c>
      <c r="D33" s="48">
        <v>59.452931892700015</v>
      </c>
      <c r="E33" s="48">
        <f t="shared" si="34"/>
        <v>305.01764487796225</v>
      </c>
      <c r="G33" s="48">
        <f t="shared" ref="G33" si="106">(B33/B32-1)*100</f>
        <v>0.14016510059611242</v>
      </c>
      <c r="H33" s="48">
        <f t="shared" ref="H33" si="107">(C33/C32-1)*100</f>
        <v>8.6789238198381469E-2</v>
      </c>
      <c r="I33" s="48">
        <f t="shared" ref="I33" si="108">(D33/D32-1)*100</f>
        <v>1.7379598006916908E-2</v>
      </c>
      <c r="J33" s="59">
        <v>1.1041438269437868E-2</v>
      </c>
      <c r="L33" s="48">
        <f>(B33/$B$29-1)*100</f>
        <v>0.19671421246427734</v>
      </c>
      <c r="M33" s="48">
        <f>(C33/$C$29-1)*100</f>
        <v>0.44740148925952461</v>
      </c>
      <c r="N33" s="48">
        <f>(D33/$D$29-1)*100</f>
        <v>0.43179720715627035</v>
      </c>
      <c r="O33" s="48">
        <f>(E33/$E$29-1)*100</f>
        <v>0.14922455795334244</v>
      </c>
      <c r="Q33" s="48">
        <f t="shared" ref="Q33" si="109">(B33/B21-1)*100</f>
        <v>1.3486563181751565</v>
      </c>
      <c r="R33" s="48">
        <f t="shared" ref="R33" si="110">(C33/C21-1)*100</f>
        <v>0.91694752393773893</v>
      </c>
      <c r="S33" s="48">
        <f t="shared" ref="S33" si="111">(D33/D21-1)*100</f>
        <v>1.2283799310305987</v>
      </c>
      <c r="T33" s="48">
        <f>(E33/E21-1)*100</f>
        <v>0.90360939224503056</v>
      </c>
    </row>
    <row r="34" spans="1:21" x14ac:dyDescent="0.2">
      <c r="A34" s="11">
        <v>43586</v>
      </c>
      <c r="B34" s="48">
        <v>103.04899994780003</v>
      </c>
      <c r="C34" s="48">
        <v>57.235362021200011</v>
      </c>
      <c r="D34" s="48">
        <v>59.478290722500006</v>
      </c>
      <c r="E34" s="48">
        <f t="shared" si="34"/>
        <v>304.92043009355586</v>
      </c>
      <c r="G34" s="48">
        <f t="shared" ref="G34" si="112">(B34/B33-1)*100</f>
        <v>0.45557053299631889</v>
      </c>
      <c r="H34" s="48">
        <f t="shared" ref="H34" si="113">(C34/C33-1)*100</f>
        <v>-1.4005477852341297E-2</v>
      </c>
      <c r="I34" s="48">
        <f t="shared" ref="I34" si="114">(D34/D33-1)*100</f>
        <v>4.2653623619037795E-2</v>
      </c>
      <c r="J34" s="59">
        <v>-3.1871855952883839E-2</v>
      </c>
      <c r="L34" s="48">
        <f t="shared" ref="L34" si="115">(B34/$B$29-1)*100</f>
        <v>0.65318091744679396</v>
      </c>
      <c r="M34" s="48">
        <f t="shared" ref="M34" si="116">(C34/$C$29-1)*100</f>
        <v>0.43333335069069001</v>
      </c>
      <c r="N34" s="48">
        <f t="shared" ref="N34" si="117">(D34/$D$29-1)*100</f>
        <v>0.4746350079308348</v>
      </c>
      <c r="O34" s="48">
        <f t="shared" ref="O34" si="118">(E34/$E$29-1)*100</f>
        <v>0.11730514136429893</v>
      </c>
      <c r="Q34" s="48">
        <f t="shared" ref="Q34" si="119">(B34/B22-1)*100</f>
        <v>1.6911347860138148</v>
      </c>
      <c r="R34" s="48">
        <f t="shared" ref="R34" si="120">(C34/C22-1)*100</f>
        <v>0.8311724738130799</v>
      </c>
      <c r="S34" s="48">
        <f t="shared" ref="S34" si="121">(D34/D22-1)*100</f>
        <v>1.1754006787030535</v>
      </c>
      <c r="T34" s="48">
        <f t="shared" ref="T34" si="122">(E34/E22-1)*100</f>
        <v>0.75915624388500635</v>
      </c>
    </row>
    <row r="35" spans="1:21" x14ac:dyDescent="0.2">
      <c r="A35" s="11">
        <v>43617</v>
      </c>
      <c r="B35" s="48">
        <v>103.20989806639999</v>
      </c>
      <c r="C35" s="48">
        <v>57.339503076199989</v>
      </c>
      <c r="D35" s="48">
        <v>59.515390931900001</v>
      </c>
      <c r="E35" s="48">
        <f t="shared" si="34"/>
        <v>305.42136691143332</v>
      </c>
      <c r="G35" s="48">
        <f t="shared" ref="G35" si="123">(B35/B34-1)*100</f>
        <v>0.15613748671161609</v>
      </c>
      <c r="H35" s="48">
        <f t="shared" ref="H35" si="124">(C35/C34-1)*100</f>
        <v>0.18195229543827018</v>
      </c>
      <c r="I35" s="48">
        <f t="shared" ref="I35" si="125">(D35/D34-1)*100</f>
        <v>6.2376051748169736E-2</v>
      </c>
      <c r="J35" s="59">
        <v>0.16428443896780828</v>
      </c>
      <c r="L35" s="48">
        <f t="shared" ref="L35" si="126">(B35/$B$29-1)*100</f>
        <v>0.81033826442660217</v>
      </c>
      <c r="M35" s="48">
        <f t="shared" ref="M35" si="127">(C35/$C$29-1)*100</f>
        <v>0.61607410610744484</v>
      </c>
      <c r="N35" s="48">
        <f t="shared" ref="N35" si="128">(D35/$D$29-1)*100</f>
        <v>0.5373071182571687</v>
      </c>
      <c r="O35" s="48">
        <f t="shared" ref="O35" si="129">(E35/$E$29-1)*100</f>
        <v>0.28178229442548108</v>
      </c>
      <c r="Q35" s="48">
        <f t="shared" ref="Q35" si="130">(B35/B23-1)*100</f>
        <v>1.7297968619952586</v>
      </c>
      <c r="R35" s="48">
        <f t="shared" ref="R35" si="131">(C35/C23-1)*100</f>
        <v>0.90107088386270906</v>
      </c>
      <c r="S35" s="48">
        <f t="shared" ref="S35" si="132">(D35/D23-1)*100</f>
        <v>1.1763578237178995</v>
      </c>
      <c r="T35" s="48">
        <f t="shared" ref="T35" si="133">(E35/E23-1)*100</f>
        <v>0.88281023444214402</v>
      </c>
    </row>
    <row r="36" spans="1:21" x14ac:dyDescent="0.2">
      <c r="A36" s="11">
        <v>43647</v>
      </c>
      <c r="B36" s="48">
        <v>103.4439151119</v>
      </c>
      <c r="C36" s="48">
        <v>57.379819179899997</v>
      </c>
      <c r="D36" s="48">
        <v>59.564514298100022</v>
      </c>
      <c r="E36" s="48">
        <f t="shared" si="34"/>
        <v>305.78770388960771</v>
      </c>
      <c r="G36" s="48">
        <f t="shared" ref="G36" si="134">(B36/B35-1)*100</f>
        <v>0.22673895613136708</v>
      </c>
      <c r="H36" s="48">
        <f t="shared" ref="H36" si="135">(C36/C35-1)*100</f>
        <v>7.0311219206820041E-2</v>
      </c>
      <c r="I36" s="48">
        <f t="shared" ref="I36" si="136">(D36/D35-1)*100</f>
        <v>8.2538928890230068E-2</v>
      </c>
      <c r="J36" s="59">
        <v>0.11994477723642771</v>
      </c>
      <c r="L36" s="48">
        <f t="shared" ref="L36" si="137">(B36/$B$29-1)*100</f>
        <v>1.0389145730798743</v>
      </c>
      <c r="M36" s="48">
        <f t="shared" ref="M36" si="138">(C36/$C$29-1)*100</f>
        <v>0.68681849452949528</v>
      </c>
      <c r="N36" s="48">
        <f t="shared" ref="N36" si="139">(D36/$D$29-1)*100</f>
        <v>0.6202895346876458</v>
      </c>
      <c r="O36" s="48">
        <f t="shared" ref="O36" si="140">(E36/$E$29-1)*100</f>
        <v>0.40206505480726573</v>
      </c>
      <c r="Q36" s="48">
        <f t="shared" ref="Q36" si="141">(B36/B24-1)*100</f>
        <v>1.9180861715430542</v>
      </c>
      <c r="R36" s="48">
        <f t="shared" ref="R36" si="142">(C36/C24-1)*100</f>
        <v>0.9246418770529452</v>
      </c>
      <c r="S36" s="48">
        <f t="shared" ref="S36" si="143">(D36/D24-1)*100</f>
        <v>1.126799240990306</v>
      </c>
      <c r="T36" s="48">
        <f t="shared" ref="T36" si="144">(E36/E24-1)*100</f>
        <v>0.98333761827169575</v>
      </c>
    </row>
    <row r="37" spans="1:21" x14ac:dyDescent="0.2">
      <c r="A37" s="11">
        <v>43678</v>
      </c>
      <c r="B37" s="48">
        <v>103.9627570334</v>
      </c>
      <c r="C37" s="48">
        <v>57.335692047699993</v>
      </c>
      <c r="D37" s="48">
        <v>59.490186442700001</v>
      </c>
      <c r="E37" s="48">
        <f t="shared" si="34"/>
        <v>306.78498950709633</v>
      </c>
      <c r="G37" s="48">
        <f t="shared" ref="G37" si="145">(B37/B36-1)*100</f>
        <v>0.50156833385390787</v>
      </c>
      <c r="H37" s="48">
        <f t="shared" ref="H37" si="146">(C37/C36-1)*100</f>
        <v>-7.6903574864284341E-2</v>
      </c>
      <c r="I37" s="48">
        <f t="shared" ref="I37" si="147">(D37/D36-1)*100</f>
        <v>-0.1247854637545398</v>
      </c>
      <c r="J37" s="59">
        <v>0.32613659895515246</v>
      </c>
      <c r="L37" s="48">
        <f t="shared" ref="L37" si="148">(B37/$B$29-1)*100</f>
        <v>1.5456937734481313</v>
      </c>
      <c r="M37" s="48">
        <f t="shared" ref="M37" si="149">(C37/$C$29-1)*100</f>
        <v>0.60938673169008695</v>
      </c>
      <c r="N37" s="48">
        <f t="shared" ref="N37" si="150">(D37/$D$29-1)*100</f>
        <v>0.49473003976063801</v>
      </c>
      <c r="O37" s="48">
        <f t="shared" ref="O37" si="151">(E37/$E$29-1)*100</f>
        <v>0.72951293505774117</v>
      </c>
      <c r="Q37" s="48">
        <f t="shared" ref="Q37" si="152">(B37/B25-1)*100</f>
        <v>2.2533043243819773</v>
      </c>
      <c r="R37" s="48">
        <f t="shared" ref="R37" si="153">(C37/C25-1)*100</f>
        <v>0.83994855484716968</v>
      </c>
      <c r="S37" s="48">
        <f t="shared" ref="S37" si="154">(D37/D25-1)*100</f>
        <v>1.0008507379646536</v>
      </c>
      <c r="T37" s="48">
        <f t="shared" ref="T37" si="155">(E37/E25-1)*100</f>
        <v>1.2335451804717179</v>
      </c>
    </row>
    <row r="38" spans="1:21" x14ac:dyDescent="0.2">
      <c r="A38" s="11">
        <v>43709</v>
      </c>
      <c r="B38" s="48">
        <v>103.87809529649999</v>
      </c>
      <c r="C38" s="48">
        <v>57.301535118499999</v>
      </c>
      <c r="D38" s="48">
        <v>59.467528666300005</v>
      </c>
      <c r="E38" s="48">
        <f t="shared" si="34"/>
        <v>306.61726962341055</v>
      </c>
      <c r="G38" s="48">
        <f t="shared" ref="G38" si="156">(B38/B37-1)*100</f>
        <v>-8.1434678452019238E-2</v>
      </c>
      <c r="H38" s="48">
        <f t="shared" ref="H38" si="157">(C38/C37-1)*100</f>
        <v>-5.9573588423034174E-2</v>
      </c>
      <c r="I38" s="48">
        <f t="shared" ref="I38" si="158">(D38/D37-1)*100</f>
        <v>-3.8086578232221502E-2</v>
      </c>
      <c r="J38" s="59">
        <v>-5.4670172734078384E-2</v>
      </c>
      <c r="L38" s="48">
        <f t="shared" ref="L38" si="159">(B38/$B$29-1)*100</f>
        <v>1.463000364241851</v>
      </c>
      <c r="M38" s="48">
        <f t="shared" ref="M38" si="160">(C38/$C$29-1)*100</f>
        <v>0.54945010972360375</v>
      </c>
      <c r="N38" s="48">
        <f t="shared" ref="N38" si="161">(D38/$D$29-1)*100</f>
        <v>0.4564550357847752</v>
      </c>
      <c r="O38" s="48">
        <f t="shared" ref="O38" si="162">(E38/$E$29-1)*100</f>
        <v>0.67444393634195077</v>
      </c>
      <c r="Q38" s="48">
        <f t="shared" ref="Q38" si="163">(B38/B26-1)*100</f>
        <v>2.2582003826873365</v>
      </c>
      <c r="R38" s="48">
        <f t="shared" ref="R38" si="164">(C38/C26-1)*100</f>
        <v>0.81238078149317161</v>
      </c>
      <c r="S38" s="48">
        <f t="shared" ref="S38" si="165">(D38/D26-1)*100</f>
        <v>0.94143878982795304</v>
      </c>
      <c r="T38" s="48">
        <f t="shared" ref="T38" si="166">(E38/E26-1)*100</f>
        <v>1.2225076752802488</v>
      </c>
    </row>
    <row r="39" spans="1:21" x14ac:dyDescent="0.2">
      <c r="A39" s="11">
        <v>43739</v>
      </c>
      <c r="B39" s="48">
        <v>104.34539149950004</v>
      </c>
      <c r="C39" s="48">
        <v>57.358267686600009</v>
      </c>
      <c r="D39" s="48">
        <v>59.464959825300035</v>
      </c>
      <c r="E39" s="48">
        <f t="shared" si="34"/>
        <v>307.102398021103</v>
      </c>
      <c r="G39" s="48">
        <f t="shared" ref="G39" si="167">(B39/B38-1)*100</f>
        <v>0.44985056923332323</v>
      </c>
      <c r="H39" s="48">
        <f t="shared" ref="H39" si="168">(C39/C38-1)*100</f>
        <v>9.9007064963774205E-2</v>
      </c>
      <c r="I39" s="48">
        <f t="shared" ref="I39" si="169">(D39/D38-1)*100</f>
        <v>-4.3197372710523929E-3</v>
      </c>
      <c r="J39" s="59">
        <v>0.15821952830258706</v>
      </c>
      <c r="L39" s="48">
        <f t="shared" ref="L39" si="170">(B39/$B$29-1)*100</f>
        <v>1.9194322489416216</v>
      </c>
      <c r="M39" s="48">
        <f t="shared" ref="M39" si="171">(C39/$C$29-1)*100</f>
        <v>0.64900116911446037</v>
      </c>
      <c r="N39" s="48">
        <f t="shared" ref="N39" si="172">(D39/$D$29-1)*100</f>
        <v>0.4521155808554278</v>
      </c>
      <c r="O39" s="48">
        <f t="shared" ref="O39" si="173">(E39/$E$29-1)*100</f>
        <v>0.83373056665929646</v>
      </c>
      <c r="Q39" s="48">
        <f t="shared" ref="Q39" si="174">(B39/B27-1)*100</f>
        <v>2.5376322129629925</v>
      </c>
      <c r="R39" s="48">
        <f t="shared" ref="R39" si="175">(C39/C27-1)*100</f>
        <v>0.94451618624453726</v>
      </c>
      <c r="S39" s="48">
        <f t="shared" ref="S39" si="176">(D39/D27-1)*100</f>
        <v>0.95274457880298868</v>
      </c>
      <c r="T39" s="48">
        <f t="shared" ref="T39" si="177">(E39/E27-1)*100</f>
        <v>1.3367964298488078</v>
      </c>
    </row>
    <row r="40" spans="1:21" x14ac:dyDescent="0.2">
      <c r="A40" s="11">
        <v>43770</v>
      </c>
      <c r="B40" s="48">
        <v>105.50869256670001</v>
      </c>
      <c r="C40" s="48">
        <v>57.468028875599998</v>
      </c>
      <c r="D40" s="48">
        <v>59.546007351299984</v>
      </c>
      <c r="E40" s="48">
        <f t="shared" si="34"/>
        <v>310.36466459788954</v>
      </c>
      <c r="G40" s="48">
        <f t="shared" ref="G40" si="178">(B40/B39-1)*100</f>
        <v>1.1148562006263019</v>
      </c>
      <c r="H40" s="48">
        <f t="shared" ref="H40" si="179">(C40/C39-1)*100</f>
        <v>0.1913607112399518</v>
      </c>
      <c r="I40" s="48">
        <f t="shared" ref="I40" si="180">(D40/D39-1)*100</f>
        <v>0.13629459472950245</v>
      </c>
      <c r="J40" s="59">
        <v>1.0622732345327774</v>
      </c>
      <c r="L40" s="48">
        <f t="shared" ref="L40" si="181">(B40/$B$29-1)*100</f>
        <v>3.0556873590120714</v>
      </c>
      <c r="M40" s="48">
        <f t="shared" ref="M40" si="182">(C40/$C$29-1)*100</f>
        <v>0.84160381360758318</v>
      </c>
      <c r="N40" s="48">
        <f t="shared" ref="N40" si="183">(D40/$D$29-1)*100</f>
        <v>0.58902638468354418</v>
      </c>
      <c r="O40" s="48">
        <f t="shared" ref="O40" si="184">(E40/$E$29-1)*100</f>
        <v>1.9048602978498197</v>
      </c>
      <c r="Q40" s="48">
        <f t="shared" ref="Q40" si="185">(B40/B28-1)*100</f>
        <v>3.4123305714344854</v>
      </c>
      <c r="R40" s="48">
        <f t="shared" ref="R40" si="186">(C40/C28-1)*100</f>
        <v>0.97042396070359249</v>
      </c>
      <c r="S40" s="48">
        <f t="shared" ref="S40" si="187">(D40/D28-1)*100</f>
        <v>0.88281329219042082</v>
      </c>
      <c r="T40" s="48">
        <f t="shared" ref="T40" si="188">(E40/E28-1)*100</f>
        <v>2.2019412245348313</v>
      </c>
    </row>
    <row r="41" spans="1:21" x14ac:dyDescent="0.2">
      <c r="A41" s="11">
        <v>43800</v>
      </c>
      <c r="B41" s="48">
        <v>103.88428287520003</v>
      </c>
      <c r="C41" s="48">
        <v>57.458028702700013</v>
      </c>
      <c r="D41" s="48">
        <v>59.707970573500013</v>
      </c>
      <c r="E41" s="48">
        <f t="shared" si="34"/>
        <v>307.17256967949805</v>
      </c>
      <c r="G41" s="48">
        <f t="shared" ref="G41" si="189">(B41/B40-1)*100</f>
        <v>-1.5395979724353692</v>
      </c>
      <c r="H41" s="48">
        <f t="shared" ref="H41" si="190">(C41/C40-1)*100</f>
        <v>-1.740128049568801E-2</v>
      </c>
      <c r="I41" s="48">
        <f t="shared" ref="I41" si="191">(D41/D40-1)*100</f>
        <v>0.27199677930462851</v>
      </c>
      <c r="J41" s="59">
        <v>-1.0284981773060975</v>
      </c>
      <c r="L41" s="48">
        <f t="shared" ref="L41" si="192">(B41/$B$29-1)*100</f>
        <v>1.469044085953386</v>
      </c>
      <c r="M41" s="48">
        <f t="shared" ref="M41" si="193">(C41/$C$29-1)*100</f>
        <v>0.82405608327162927</v>
      </c>
      <c r="N41" s="48">
        <f t="shared" ref="N41" si="194">(D41/$D$29-1)*100</f>
        <v>0.86262529678375888</v>
      </c>
      <c r="O41" s="48">
        <f t="shared" ref="O41" si="195">(E41/$E$29-1)*100</f>
        <v>0.85677066710010408</v>
      </c>
      <c r="Q41" s="48">
        <f t="shared" ref="Q41" si="196">(B41/B29-1)*100</f>
        <v>1.469044085953386</v>
      </c>
      <c r="R41" s="48">
        <f t="shared" ref="R41" si="197">(C41/C29-1)*100</f>
        <v>0.82405608327162927</v>
      </c>
      <c r="S41" s="48">
        <f t="shared" ref="S41" si="198">(D41/D29-1)*100</f>
        <v>0.86262529678375888</v>
      </c>
      <c r="T41" s="48">
        <f t="shared" ref="T41" si="199">(E41/E29-1)*100</f>
        <v>0.85677066710010408</v>
      </c>
    </row>
    <row r="42" spans="1:21" x14ac:dyDescent="0.2">
      <c r="A42" s="11">
        <v>43831</v>
      </c>
      <c r="B42" s="48">
        <v>103.853437152</v>
      </c>
      <c r="C42" s="48">
        <v>57.554230870099985</v>
      </c>
      <c r="D42" s="48">
        <v>59.833714991800008</v>
      </c>
      <c r="E42" s="48">
        <f t="shared" ref="E42:E52" si="200">E41*(1+J42/100)</f>
        <v>307.12611971263567</v>
      </c>
      <c r="G42" s="48">
        <f t="shared" ref="G42" si="201">(B42/B41-1)*100</f>
        <v>-2.9692386900415091E-2</v>
      </c>
      <c r="H42" s="48">
        <f t="shared" ref="H42" si="202">(C42/C41-1)*100</f>
        <v>0.16743033057702306</v>
      </c>
      <c r="I42" s="48">
        <f t="shared" ref="I42" si="203">(D42/D41-1)*100</f>
        <v>0.21059904915912142</v>
      </c>
      <c r="J42" s="59">
        <v>-1.5121782166562046E-2</v>
      </c>
      <c r="L42" s="48">
        <f>(B42/$B$41-1)*100</f>
        <v>-2.9692386900415091E-2</v>
      </c>
      <c r="M42" s="48">
        <f>(C42/$C$41-1)*100</f>
        <v>0.16743033057702306</v>
      </c>
      <c r="N42" s="48">
        <f>(D42/$D$41-1)*100</f>
        <v>0.21059904915912142</v>
      </c>
      <c r="O42" s="48">
        <f>(E42/$E$41-1)*100</f>
        <v>-1.5121782166571673E-2</v>
      </c>
      <c r="Q42" s="48">
        <f t="shared" ref="Q42:T43" si="204">(B42/B30-1)*100</f>
        <v>1.2099026742008689</v>
      </c>
      <c r="R42" s="48">
        <f t="shared" si="204"/>
        <v>0.75730819963435447</v>
      </c>
      <c r="S42" s="48">
        <f t="shared" si="204"/>
        <v>0.7324515471937687</v>
      </c>
      <c r="T42" s="48">
        <f t="shared" si="204"/>
        <v>0.6817227012602789</v>
      </c>
    </row>
    <row r="43" spans="1:21" x14ac:dyDescent="0.2">
      <c r="A43" s="11">
        <v>43862</v>
      </c>
      <c r="B43" s="48">
        <v>103.78845709920009</v>
      </c>
      <c r="C43" s="48">
        <v>57.62116630789999</v>
      </c>
      <c r="D43" s="48">
        <v>59.829455698499991</v>
      </c>
      <c r="E43" s="48">
        <f t="shared" si="200"/>
        <v>306.71424921127493</v>
      </c>
      <c r="G43" s="48">
        <f t="shared" ref="G43" si="205">(B43/B42-1)*100</f>
        <v>-6.2568995867517962E-2</v>
      </c>
      <c r="H43" s="48">
        <f t="shared" ref="H43" si="206">(C43/C42-1)*100</f>
        <v>0.11629976943150488</v>
      </c>
      <c r="I43" s="48">
        <f t="shared" ref="I43" si="207">(D43/D42-1)*100</f>
        <v>-7.1185506375415208E-3</v>
      </c>
      <c r="J43" s="59">
        <v>-0.1341046804309933</v>
      </c>
      <c r="L43" s="48">
        <f>(B43/$B$41-1)*100</f>
        <v>-9.2242804539610646E-2</v>
      </c>
      <c r="M43" s="48">
        <f>(C43/$C$41-1)*100</f>
        <v>0.28392482109695916</v>
      </c>
      <c r="N43" s="48">
        <f>(D43/$D$41-1)*100</f>
        <v>0.20346550692160736</v>
      </c>
      <c r="O43" s="48">
        <f>(E43/$E$41-1)*100</f>
        <v>-0.14920618357990856</v>
      </c>
      <c r="Q43" s="48">
        <f t="shared" si="204"/>
        <v>1.3009696455146713</v>
      </c>
      <c r="R43" s="48">
        <f t="shared" si="204"/>
        <v>0.84315262079497355</v>
      </c>
      <c r="S43" s="48">
        <f t="shared" si="204"/>
        <v>0.78298156097826865</v>
      </c>
      <c r="T43" s="48">
        <f t="shared" si="204"/>
        <v>0.5983808440349847</v>
      </c>
    </row>
    <row r="44" spans="1:21" x14ac:dyDescent="0.2">
      <c r="A44" s="11">
        <v>43891</v>
      </c>
      <c r="B44" s="48">
        <v>103.90846720020002</v>
      </c>
      <c r="C44" s="48">
        <v>57.669227737900016</v>
      </c>
      <c r="D44" s="48">
        <v>59.837027688599967</v>
      </c>
      <c r="E44" s="48">
        <f t="shared" si="200"/>
        <v>307.25745211158096</v>
      </c>
      <c r="G44" s="48">
        <f t="shared" ref="G44" si="208">(B44/B43-1)*100</f>
        <v>0.11562952601291698</v>
      </c>
      <c r="H44" s="48">
        <f t="shared" ref="H44" si="209">(C44/C43-1)*100</f>
        <v>8.3409332159667393E-2</v>
      </c>
      <c r="I44" s="48">
        <f t="shared" ref="I44" si="210">(D44/D43-1)*100</f>
        <v>1.2655956855311956E-2</v>
      </c>
      <c r="J44" s="59">
        <v>0.17710390100977211</v>
      </c>
      <c r="L44" s="48">
        <f>(B44/$B$41-1)*100</f>
        <v>2.3280061555652765E-2</v>
      </c>
      <c r="M44" s="48">
        <f>(C44/$C$41-1)*100</f>
        <v>0.36757097305373243</v>
      </c>
      <c r="N44" s="48">
        <f>(D44/$D$41-1)*100</f>
        <v>0.21614721428371286</v>
      </c>
      <c r="O44" s="48">
        <f>(E44/$E$41-1)*100</f>
        <v>2.7633467458199057E-2</v>
      </c>
      <c r="Q44" s="48">
        <f t="shared" ref="Q44" si="211">(B44/B32-1)*100</f>
        <v>1.4353856194904813</v>
      </c>
      <c r="R44" s="48">
        <f t="shared" ref="R44" si="212">(C44/C32-1)*100</f>
        <v>0.83136110713608602</v>
      </c>
      <c r="S44" s="48">
        <f t="shared" ref="S44" si="213">(D44/D32-1)*100</f>
        <v>0.6635420966008887</v>
      </c>
      <c r="T44" s="48">
        <f t="shared" ref="T44" si="214">(E44/E32-1)*100</f>
        <v>0.74544306327968268</v>
      </c>
    </row>
    <row r="45" spans="1:21" x14ac:dyDescent="0.2">
      <c r="A45" s="11">
        <v>43922</v>
      </c>
      <c r="B45" s="48">
        <v>104.34127531300001</v>
      </c>
      <c r="C45" s="48">
        <v>58.044173695599987</v>
      </c>
      <c r="D45" s="48">
        <v>60.086556465800008</v>
      </c>
      <c r="E45" s="48">
        <f t="shared" si="200"/>
        <v>308.83052837881877</v>
      </c>
      <c r="G45" s="48">
        <f t="shared" ref="G45" si="215">(B45/B44-1)*100</f>
        <v>0.41652824304114766</v>
      </c>
      <c r="H45" s="48">
        <f t="shared" ref="H45" si="216">(C45/C44-1)*100</f>
        <v>0.65016642741264619</v>
      </c>
      <c r="I45" s="48">
        <f t="shared" ref="I45" si="217">(D45/D44-1)*100</f>
        <v>0.41701399089979496</v>
      </c>
      <c r="J45" s="59">
        <v>0.51197334887309809</v>
      </c>
      <c r="L45" s="48">
        <f>(B45/$B$41-1)*100</f>
        <v>0.43990527262818269</v>
      </c>
      <c r="M45" s="48">
        <f>(C45/$C$41-1)*100</f>
        <v>1.0201272235300873</v>
      </c>
      <c r="N45" s="48">
        <f>(D45/$D$41-1)*100</f>
        <v>0.63406256930800264</v>
      </c>
      <c r="O45" s="48">
        <f>(E45/$E$41-1)*100</f>
        <v>0.53974829232006361</v>
      </c>
      <c r="Q45" s="48">
        <f t="shared" ref="Q45" si="218">(B45/B33-1)*100</f>
        <v>1.7153232638589255</v>
      </c>
      <c r="R45" s="48">
        <f t="shared" ref="R45" si="219">(C45/C33-1)*100</f>
        <v>1.3989294069842506</v>
      </c>
      <c r="S45" s="48">
        <f t="shared" ref="S45" si="220">(D45/D33-1)*100</f>
        <v>1.0657583283588901</v>
      </c>
      <c r="T45" s="48">
        <f t="shared" ref="T45" si="221">(E45/E33-1)*100</f>
        <v>1.2500534198216728</v>
      </c>
    </row>
    <row r="46" spans="1:21" x14ac:dyDescent="0.2">
      <c r="A46" s="11">
        <v>43952</v>
      </c>
      <c r="B46" s="48">
        <v>104.31571765460001</v>
      </c>
      <c r="C46" s="48">
        <v>58.347445576699997</v>
      </c>
      <c r="D46" s="48">
        <v>60.325456288900028</v>
      </c>
      <c r="E46" s="48">
        <f t="shared" si="200"/>
        <v>309.33616662059222</v>
      </c>
      <c r="G46" s="48">
        <f t="shared" ref="G46" si="222">(B46/B45-1)*100</f>
        <v>-2.4494293675569878E-2</v>
      </c>
      <c r="H46" s="48">
        <f t="shared" ref="H46" si="223">(C46/C45-1)*100</f>
        <v>0.5224846212652734</v>
      </c>
      <c r="I46" s="48">
        <f t="shared" ref="I46" si="224">(D46/D45-1)*100</f>
        <v>0.39759280137146025</v>
      </c>
      <c r="J46" s="59">
        <v>0.16372676769612149</v>
      </c>
      <c r="L46" s="48">
        <f t="shared" ref="L46" si="225">(B46/$B$41-1)*100</f>
        <v>0.41530322726324176</v>
      </c>
      <c r="M46" s="48">
        <f t="shared" ref="M46" si="226">(C46/$C$41-1)*100</f>
        <v>1.5479418526556321</v>
      </c>
      <c r="N46" s="48">
        <f t="shared" ref="N46" si="227">(D46/$D$41-1)*100</f>
        <v>1.0341763578112229</v>
      </c>
      <c r="O46" s="48">
        <f t="shared" ref="O46" si="228">(E46/$E$41-1)*100</f>
        <v>0.70435877244887646</v>
      </c>
      <c r="Q46" s="48">
        <f t="shared" ref="Q46" si="229">(B46/B34-1)*100</f>
        <v>1.2292382336962504</v>
      </c>
      <c r="R46" s="48">
        <f t="shared" ref="R46" si="230">(C46/C34-1)*100</f>
        <v>1.9430008236657414</v>
      </c>
      <c r="S46" s="48">
        <f t="shared" ref="S46" si="231">(D46/D34-1)*100</f>
        <v>1.4243273572748238</v>
      </c>
      <c r="T46" s="48">
        <f t="shared" ref="T46" si="232">(E46/E34-1)*100</f>
        <v>1.4481602710849861</v>
      </c>
      <c r="U46" s="64"/>
    </row>
    <row r="47" spans="1:21" x14ac:dyDescent="0.2">
      <c r="A47" s="11">
        <v>43983</v>
      </c>
      <c r="B47" s="48">
        <v>104.69314768200002</v>
      </c>
      <c r="C47" s="48">
        <v>58.24565535990002</v>
      </c>
      <c r="D47" s="48">
        <v>60.472708073599982</v>
      </c>
      <c r="E47" s="48">
        <f t="shared" si="200"/>
        <v>309.1989957128124</v>
      </c>
      <c r="G47" s="48">
        <f t="shared" ref="G47" si="233">(B47/B46-1)*100</f>
        <v>0.36181510886952317</v>
      </c>
      <c r="H47" s="48">
        <f t="shared" ref="H47" si="234">(C47/C46-1)*100</f>
        <v>-0.17445530955793043</v>
      </c>
      <c r="I47" s="48">
        <f t="shared" ref="I47" si="235">(D47/D46-1)*100</f>
        <v>0.24409560036273703</v>
      </c>
      <c r="J47" s="59">
        <v>-4.4343637305128969E-2</v>
      </c>
      <c r="L47" s="48">
        <f t="shared" ref="L47" si="236">(B47/$B$41-1)*100</f>
        <v>0.77862096595662234</v>
      </c>
      <c r="M47" s="48">
        <f t="shared" ref="M47" si="237">(C47/$C$41-1)*100</f>
        <v>1.370786076346886</v>
      </c>
      <c r="N47" s="48">
        <f t="shared" ref="N47" si="238">(D47/$D$41-1)*100</f>
        <v>1.2807963371633591</v>
      </c>
      <c r="O47" s="48">
        <f t="shared" ref="O47" si="239">(E47/$E$41-1)*100</f>
        <v>0.65970279684437472</v>
      </c>
      <c r="Q47" s="48">
        <f t="shared" ref="Q47" si="240">(B47/B35-1)*100</f>
        <v>1.4371195431718942</v>
      </c>
      <c r="R47" s="48">
        <f t="shared" ref="R47" si="241">(C47/C35-1)*100</f>
        <v>1.580328107301221</v>
      </c>
      <c r="S47" s="48">
        <f t="shared" ref="S47" si="242">(D47/D35-1)*100</f>
        <v>1.6085202948517674</v>
      </c>
      <c r="T47" s="48">
        <f t="shared" ref="T47" si="243">(E47/E35-1)*100</f>
        <v>1.2368580625449654</v>
      </c>
    </row>
    <row r="48" spans="1:21" x14ac:dyDescent="0.2">
      <c r="A48" s="11">
        <v>44013</v>
      </c>
      <c r="B48" s="48">
        <v>104.83641116299999</v>
      </c>
      <c r="C48" s="48">
        <v>58.23151869609999</v>
      </c>
      <c r="D48" s="48">
        <v>60.620962823999989</v>
      </c>
      <c r="E48" s="48">
        <f t="shared" si="200"/>
        <v>309.43436340098941</v>
      </c>
      <c r="G48" s="48">
        <f t="shared" ref="G48" si="244">(B48/B47-1)*100</f>
        <v>0.13684131595235183</v>
      </c>
      <c r="H48" s="48">
        <f t="shared" ref="H48:H53" si="245">(C48/C47-1)*100</f>
        <v>-2.4270760990974249E-2</v>
      </c>
      <c r="I48" s="48">
        <f t="shared" ref="I48" si="246">(D48/D47-1)*100</f>
        <v>0.24515976731118716</v>
      </c>
      <c r="J48" s="59">
        <v>7.6121750536210397E-2</v>
      </c>
      <c r="L48" s="48">
        <f t="shared" ref="L48" si="247">(B48/$B$41-1)*100</f>
        <v>0.91652775708506162</v>
      </c>
      <c r="M48" s="48">
        <f t="shared" ref="M48" si="248">(C48/$C$41-1)*100</f>
        <v>1.3461826151436096</v>
      </c>
      <c r="N48" s="48">
        <f t="shared" ref="N48" si="249">(D48/$D$41-1)*100</f>
        <v>1.5290961017944582</v>
      </c>
      <c r="O48" s="48">
        <f t="shared" ref="O48" si="250">(E48/$E$41-1)*100</f>
        <v>0.73632672469787774</v>
      </c>
      <c r="Q48" s="48">
        <f t="shared" ref="Q48" si="251">(B48/B36-1)*100</f>
        <v>1.346136260981301</v>
      </c>
      <c r="R48" s="48">
        <f t="shared" ref="R48" si="252">(C48/C36-1)*100</f>
        <v>1.4843189267113255</v>
      </c>
      <c r="S48" s="48">
        <f t="shared" ref="S48" si="253">(D48/D36-1)*100</f>
        <v>1.7736206503973229</v>
      </c>
      <c r="T48" s="48">
        <f t="shared" ref="T48" si="254">(E48/E36-1)*100</f>
        <v>1.1925461570221119</v>
      </c>
    </row>
    <row r="49" spans="1:20" x14ac:dyDescent="0.2">
      <c r="A49" s="11">
        <v>44044</v>
      </c>
      <c r="B49" s="48">
        <v>105.4062357263</v>
      </c>
      <c r="C49" s="48">
        <v>58.244638065199993</v>
      </c>
      <c r="D49" s="48">
        <v>60.646165721900012</v>
      </c>
      <c r="E49" s="48">
        <f t="shared" si="200"/>
        <v>310.66526748047926</v>
      </c>
      <c r="G49" s="48">
        <f t="shared" ref="G49" si="255">(B49/B48-1)*100</f>
        <v>0.54353688473181005</v>
      </c>
      <c r="H49" s="48">
        <f t="shared" si="245"/>
        <v>2.25296701747979E-2</v>
      </c>
      <c r="I49" s="48">
        <f t="shared" ref="I49" si="256">(D49/D48-1)*100</f>
        <v>4.1574558908274994E-2</v>
      </c>
      <c r="J49" s="59">
        <v>0.39779165635031682</v>
      </c>
      <c r="L49" s="48">
        <f t="shared" ref="L49" si="257">(B49/$B$41-1)*100</f>
        <v>1.4650463082354293</v>
      </c>
      <c r="M49" s="48">
        <f t="shared" ref="M49" si="258">(C49/$C$41-1)*100</f>
        <v>1.3690155758215417</v>
      </c>
      <c r="N49" s="48">
        <f t="shared" ref="N49" si="259">(D49/$D$41-1)*100</f>
        <v>1.5713063756623402</v>
      </c>
      <c r="O49" s="48">
        <f t="shared" ref="O49" si="260">(E49/$E$41-1)*100</f>
        <v>1.137047427322524</v>
      </c>
      <c r="Q49" s="48">
        <f t="shared" ref="Q49" si="261">(B49/B37-1)*100</f>
        <v>1.3884574958282991</v>
      </c>
      <c r="R49" s="48">
        <f t="shared" ref="R49" si="262">(C49/C37-1)*100</f>
        <v>1.5853057406960636</v>
      </c>
      <c r="S49" s="48">
        <f t="shared" ref="S49" si="263">(D49/D37-1)*100</f>
        <v>1.9431428077863355</v>
      </c>
      <c r="T49" s="48">
        <f t="shared" ref="T49" si="264">(E49/E37-1)*100</f>
        <v>1.2648200225236828</v>
      </c>
    </row>
    <row r="50" spans="1:20" x14ac:dyDescent="0.2">
      <c r="A50" s="11">
        <v>44075</v>
      </c>
      <c r="B50" s="48">
        <v>104.35245599410001</v>
      </c>
      <c r="C50" s="48">
        <v>58.06872505840002</v>
      </c>
      <c r="D50" s="48">
        <v>60.597238783999948</v>
      </c>
      <c r="E50" s="48">
        <f t="shared" si="200"/>
        <v>307.94836967962294</v>
      </c>
      <c r="G50" s="48">
        <f t="shared" ref="G50" si="265">(B50/B49-1)*100</f>
        <v>-0.99973187064211766</v>
      </c>
      <c r="H50" s="48">
        <f t="shared" si="245"/>
        <v>-0.3020243796571509</v>
      </c>
      <c r="I50" s="48">
        <f t="shared" ref="I50" si="266">(D50/D49-1)*100</f>
        <v>-8.0676061409101774E-2</v>
      </c>
      <c r="J50" s="59">
        <v>-0.87454185750811508</v>
      </c>
      <c r="L50" s="48">
        <f t="shared" ref="L50" si="267">(B50/$B$41-1)*100</f>
        <v>0.45066790273020629</v>
      </c>
      <c r="M50" s="48">
        <f t="shared" ref="M50" si="268">(C50/$C$41-1)*100</f>
        <v>1.0628564353641234</v>
      </c>
      <c r="N50" s="48">
        <f t="shared" ref="N50" si="269">(D50/$D$41-1)*100</f>
        <v>1.4893626461566889</v>
      </c>
      <c r="O50" s="48">
        <f t="shared" ref="O50" si="270">(E50/$E$41-1)*100</f>
        <v>0.25256161412274825</v>
      </c>
      <c r="Q50" s="48">
        <f t="shared" ref="Q50" si="271">(B50/B38-1)*100</f>
        <v>0.45665132407948228</v>
      </c>
      <c r="R50" s="48">
        <f t="shared" ref="R50" si="272">(C50/C38-1)*100</f>
        <v>1.338864549289065</v>
      </c>
      <c r="S50" s="48">
        <f t="shared" ref="S50" si="273">(D50/D38-1)*100</f>
        <v>1.8997092077581934</v>
      </c>
      <c r="T50" s="48">
        <f t="shared" ref="T50" si="274">(E50/E38-1)*100</f>
        <v>0.43412429373181904</v>
      </c>
    </row>
    <row r="51" spans="1:20" x14ac:dyDescent="0.2">
      <c r="A51" s="11">
        <v>44105</v>
      </c>
      <c r="B51" s="48">
        <v>104.63307697030001</v>
      </c>
      <c r="C51" s="48">
        <v>57.922660229300014</v>
      </c>
      <c r="D51" s="48">
        <v>60.459509601600011</v>
      </c>
      <c r="E51" s="48">
        <f t="shared" si="200"/>
        <v>307.6464776033568</v>
      </c>
      <c r="G51" s="48">
        <f t="shared" ref="G51" si="275">(B51/B50-1)*100</f>
        <v>0.26891650371492215</v>
      </c>
      <c r="H51" s="48">
        <f t="shared" si="245"/>
        <v>-0.25153786130676092</v>
      </c>
      <c r="I51" s="48">
        <f t="shared" ref="I51" si="276">(D51/D50-1)*100</f>
        <v>-0.2272862347587723</v>
      </c>
      <c r="J51" s="59">
        <v>-9.8033341296857049E-2</v>
      </c>
      <c r="L51" s="48">
        <f t="shared" ref="L51" si="277">(B51/$B$41-1)*100</f>
        <v>0.72079632681252281</v>
      </c>
      <c r="M51" s="48">
        <f t="shared" ref="M51" si="278">(C51/$C$41-1)*100</f>
        <v>0.80864508771107957</v>
      </c>
      <c r="N51" s="48">
        <f t="shared" ref="N51" si="279">(D51/$D$41-1)*100</f>
        <v>1.2586912951175533</v>
      </c>
      <c r="O51" s="48">
        <f t="shared" ref="O51" si="280">(E51/$E$41-1)*100</f>
        <v>0.15428067823672897</v>
      </c>
      <c r="Q51" s="48">
        <f t="shared" ref="Q51" si="281">(B51/B39-1)*100</f>
        <v>0.27570500878455473</v>
      </c>
      <c r="R51" s="48">
        <f t="shared" ref="R51" si="282">(C51/C39-1)*100</f>
        <v>0.9839776643600695</v>
      </c>
      <c r="S51" s="48">
        <f t="shared" ref="S51" si="283">(D51/D39-1)*100</f>
        <v>1.6724971802248412</v>
      </c>
      <c r="T51" s="48">
        <f t="shared" ref="T51" si="284">(E51/E39-1)*100</f>
        <v>0.17716552712050415</v>
      </c>
    </row>
    <row r="52" spans="1:20" x14ac:dyDescent="0.2">
      <c r="A52" s="11">
        <v>44136</v>
      </c>
      <c r="B52" s="48">
        <v>104.35215948219999</v>
      </c>
      <c r="C52" s="48">
        <v>57.874018032899997</v>
      </c>
      <c r="D52" s="48">
        <v>60.308611905900008</v>
      </c>
      <c r="E52" s="48">
        <f t="shared" si="200"/>
        <v>307.01503256431209</v>
      </c>
      <c r="G52" s="48">
        <f t="shared" ref="G52" si="285">(B52/B51-1)*100</f>
        <v>-0.26847866490607997</v>
      </c>
      <c r="H52" s="48">
        <f t="shared" si="245"/>
        <v>-8.3977835630233422E-2</v>
      </c>
      <c r="I52" s="48">
        <f t="shared" ref="I52" si="286">(D52/D51-1)*100</f>
        <v>-0.24958471660512238</v>
      </c>
      <c r="J52" s="59">
        <v>-0.20525020925440515</v>
      </c>
      <c r="L52" s="48">
        <f t="shared" ref="L52" si="287">(B52/$B$41-1)*100</f>
        <v>0.45038247755153638</v>
      </c>
      <c r="M52" s="48">
        <f t="shared" ref="M52" si="288">(C52/$C$41-1)*100</f>
        <v>0.72398816943826105</v>
      </c>
      <c r="N52" s="48">
        <f t="shared" ref="N52" si="289">(D52/$D$41-1)*100</f>
        <v>1.0059650774105755</v>
      </c>
      <c r="O52" s="48">
        <f t="shared" ref="O52" si="290">(E52/$E$41-1)*100</f>
        <v>-5.1286192432586919E-2</v>
      </c>
      <c r="Q52" s="48">
        <f t="shared" ref="Q52" si="291">(B52/B40-1)*100</f>
        <v>-1.096149574376426</v>
      </c>
      <c r="R52" s="48">
        <f t="shared" ref="R52" si="292">(C52/C40-1)*100</f>
        <v>0.70646090573045495</v>
      </c>
      <c r="S52" s="48">
        <f t="shared" ref="S52" si="293">(D52/D40-1)*100</f>
        <v>1.2806980493266895</v>
      </c>
      <c r="T52" s="48">
        <f t="shared" ref="T52" si="294">(E52/E40-1)*100</f>
        <v>-1.0792568921843104</v>
      </c>
    </row>
    <row r="53" spans="1:20" x14ac:dyDescent="0.2">
      <c r="A53" s="11">
        <v>44166</v>
      </c>
      <c r="B53" s="48">
        <v>104.58079791290001</v>
      </c>
      <c r="C53" s="48">
        <v>57.977198877799992</v>
      </c>
      <c r="D53" s="48">
        <v>60.437825859299956</v>
      </c>
      <c r="E53" s="48">
        <f t="shared" ref="E53" si="295">E52*(1+J53/100)</f>
        <v>307.39209712624086</v>
      </c>
      <c r="G53" s="48">
        <f t="shared" ref="G53" si="296">(B53/B52-1)*100</f>
        <v>0.21910273044134509</v>
      </c>
      <c r="H53" s="48">
        <f t="shared" si="245"/>
        <v>0.17828526238032882</v>
      </c>
      <c r="I53" s="48">
        <f t="shared" ref="I53" si="297">(D53/D52-1)*100</f>
        <v>0.21425456384498442</v>
      </c>
      <c r="J53" s="59">
        <v>0.12281631905102899</v>
      </c>
      <c r="L53" s="48">
        <f t="shared" ref="L53" si="298">(B53/$B$41-1)*100</f>
        <v>0.67047200829863929</v>
      </c>
      <c r="M53" s="48">
        <f t="shared" ref="M53" si="299">(C53/$C$41-1)*100</f>
        <v>0.90356419602606319</v>
      </c>
      <c r="N53" s="48">
        <f t="shared" ref="N53" si="300">(D53/$D$41-1)*100</f>
        <v>1.2223749673446083</v>
      </c>
      <c r="O53" s="48">
        <f t="shared" ref="O53" si="301">(E53/$E$41-1)*100</f>
        <v>7.14671388047039E-2</v>
      </c>
      <c r="Q53" s="48">
        <f t="shared" ref="Q53" si="302">(B53/B41-1)*100</f>
        <v>0.67047200829863929</v>
      </c>
      <c r="R53" s="48">
        <f t="shared" ref="R53" si="303">(C53/C41-1)*100</f>
        <v>0.90356419602606319</v>
      </c>
      <c r="S53" s="48">
        <f t="shared" ref="S53" si="304">(D53/D41-1)*100</f>
        <v>1.2223749673446083</v>
      </c>
      <c r="T53" s="48">
        <f t="shared" ref="T53" si="305">(E53/E41-1)*100</f>
        <v>7.14671388047039E-2</v>
      </c>
    </row>
    <row r="54" spans="1:20" x14ac:dyDescent="0.2">
      <c r="A54" s="11">
        <v>44197</v>
      </c>
      <c r="B54" s="48">
        <v>105.0705436217</v>
      </c>
      <c r="C54" s="48">
        <v>58.050738666500003</v>
      </c>
      <c r="D54" s="48">
        <v>60.736047159399966</v>
      </c>
      <c r="E54" s="48">
        <f t="shared" ref="E54:E56" si="306">E53*(1+J54/100)</f>
        <v>308.18663871669537</v>
      </c>
      <c r="G54" s="48">
        <f t="shared" ref="G54:G56" si="307">(B54/B53-1)*100</f>
        <v>0.46829410233404367</v>
      </c>
      <c r="H54" s="48">
        <f t="shared" ref="H54:H56" si="308">(C54/C53-1)*100</f>
        <v>0.12684260385709134</v>
      </c>
      <c r="I54" s="48">
        <f t="shared" ref="I54:I56" si="309">(D54/D53-1)*100</f>
        <v>0.49343485782276097</v>
      </c>
      <c r="J54" s="59">
        <v>0.2584782100394255</v>
      </c>
      <c r="L54" s="48">
        <f>(B54/$B$53-1)*100</f>
        <v>0.46829410233404367</v>
      </c>
      <c r="M54" s="48">
        <f>(C54/$C$53-1)*100</f>
        <v>0.12684260385709134</v>
      </c>
      <c r="N54" s="48">
        <f>(D54/$D$53-1)*100</f>
        <v>0.49343485782276097</v>
      </c>
      <c r="O54" s="48">
        <f>(E54/$E$53-1)*100</f>
        <v>0.25847821003941451</v>
      </c>
      <c r="Q54" s="48">
        <f t="shared" ref="Q54:Q56" si="310">(B54/B42-1)*100</f>
        <v>1.1719462572227002</v>
      </c>
      <c r="R54" s="48">
        <f t="shared" ref="R54:R56" si="311">(C54/C42-1)*100</f>
        <v>0.86267818871672564</v>
      </c>
      <c r="S54" s="48">
        <f t="shared" ref="S54:S56" si="312">(D54/D42-1)*100</f>
        <v>1.5080664266352573</v>
      </c>
      <c r="T54" s="48">
        <f t="shared" ref="T54:T56" si="313">(E54/E42-1)*100</f>
        <v>0.3453040741217217</v>
      </c>
    </row>
    <row r="55" spans="1:20" x14ac:dyDescent="0.2">
      <c r="A55" s="11">
        <v>44228</v>
      </c>
      <c r="B55" s="48">
        <v>105.24078687919999</v>
      </c>
      <c r="C55" s="48">
        <v>58.213979954299994</v>
      </c>
      <c r="D55" s="48">
        <v>60.87184333150001</v>
      </c>
      <c r="E55" s="48">
        <f t="shared" si="306"/>
        <v>308.71316733466261</v>
      </c>
      <c r="G55" s="48">
        <f t="shared" si="307"/>
        <v>0.16202757845522608</v>
      </c>
      <c r="H55" s="48">
        <f t="shared" si="308"/>
        <v>0.2812044972206218</v>
      </c>
      <c r="I55" s="48">
        <f t="shared" si="309"/>
        <v>0.22358414557939188</v>
      </c>
      <c r="J55" s="59">
        <v>0.17084732166188671</v>
      </c>
      <c r="L55" s="48">
        <f t="shared" ref="L55:L56" si="314">(B55/$B$53-1)*100</f>
        <v>0.63108044638333638</v>
      </c>
      <c r="M55" s="48">
        <f t="shared" ref="M55:M56" si="315">(C55/$C$53-1)*100</f>
        <v>0.40840378818416401</v>
      </c>
      <c r="N55" s="48">
        <f t="shared" ref="N55:N56" si="316">(D55/$D$53-1)*100</f>
        <v>0.71812224551301984</v>
      </c>
      <c r="O55" s="48">
        <f t="shared" ref="O55:O56" si="317">(E55/$E$53-1)*100</f>
        <v>0.42976713480022966</v>
      </c>
      <c r="Q55" s="48">
        <f t="shared" si="310"/>
        <v>1.3993172464369374</v>
      </c>
      <c r="R55" s="48">
        <f t="shared" si="311"/>
        <v>1.0288123000362193</v>
      </c>
      <c r="S55" s="48">
        <f t="shared" si="312"/>
        <v>1.7422649442992544</v>
      </c>
      <c r="T55" s="48">
        <f t="shared" si="313"/>
        <v>0.65172000600819402</v>
      </c>
    </row>
    <row r="56" spans="1:20" x14ac:dyDescent="0.2">
      <c r="A56" s="11">
        <v>44256</v>
      </c>
      <c r="B56" s="48">
        <v>105.11571976900001</v>
      </c>
      <c r="C56" s="48">
        <v>58.135218289899996</v>
      </c>
      <c r="D56" s="48">
        <v>60.700221838600015</v>
      </c>
      <c r="E56" s="48">
        <f t="shared" si="306"/>
        <v>307.99495965828811</v>
      </c>
      <c r="G56" s="48">
        <f t="shared" si="307"/>
        <v>-0.11883901090888882</v>
      </c>
      <c r="H56" s="48">
        <f t="shared" si="308"/>
        <v>-0.13529682124779896</v>
      </c>
      <c r="I56" s="48">
        <f t="shared" si="309"/>
        <v>-0.28193904358270183</v>
      </c>
      <c r="J56" s="59">
        <v>-0.23264562460205274</v>
      </c>
      <c r="L56" s="48">
        <f t="shared" si="314"/>
        <v>0.51149146571392023</v>
      </c>
      <c r="M56" s="48">
        <f t="shared" si="315"/>
        <v>0.27255440959310651</v>
      </c>
      <c r="N56" s="48">
        <f t="shared" si="316"/>
        <v>0.43415853493955492</v>
      </c>
      <c r="O56" s="48">
        <f t="shared" si="317"/>
        <v>0.19612167576308348</v>
      </c>
      <c r="Q56" s="48">
        <f t="shared" si="310"/>
        <v>1.1618423419469615</v>
      </c>
      <c r="R56" s="48">
        <f t="shared" si="311"/>
        <v>0.80804021534301995</v>
      </c>
      <c r="S56" s="48">
        <f t="shared" si="312"/>
        <v>1.4425752470397235</v>
      </c>
      <c r="T56" s="48">
        <f t="shared" si="313"/>
        <v>0.2400291812741262</v>
      </c>
    </row>
    <row r="57" spans="1:20" x14ac:dyDescent="0.2">
      <c r="B57" s="48"/>
      <c r="C57" s="48"/>
      <c r="D57" s="48"/>
      <c r="E57" s="48"/>
      <c r="G57" s="48"/>
      <c r="H57" s="48"/>
      <c r="I57" s="48"/>
      <c r="J57" s="59"/>
      <c r="L57" s="48"/>
      <c r="M57" s="48"/>
      <c r="N57" s="48"/>
      <c r="O57" s="48"/>
      <c r="Q57" s="48"/>
      <c r="R57" s="48"/>
      <c r="S57" s="48"/>
      <c r="T57" s="48"/>
    </row>
    <row r="58" spans="1:20" x14ac:dyDescent="0.2">
      <c r="B58" s="48"/>
      <c r="C58" s="48"/>
      <c r="D58" s="48"/>
      <c r="E58" s="48"/>
      <c r="G58" s="48"/>
      <c r="H58" s="48"/>
      <c r="I58" s="48"/>
      <c r="J58" s="59"/>
      <c r="L58" s="48"/>
      <c r="M58" s="48"/>
      <c r="N58" s="48"/>
      <c r="O58" s="48"/>
      <c r="Q58" s="48"/>
      <c r="R58" s="48"/>
      <c r="S58" s="48"/>
      <c r="T58" s="48"/>
    </row>
    <row r="59" spans="1:20" x14ac:dyDescent="0.2">
      <c r="B59" s="48"/>
      <c r="C59" s="48"/>
      <c r="D59" s="48"/>
      <c r="E59" s="48"/>
      <c r="G59" s="48"/>
      <c r="H59" s="48"/>
      <c r="I59" s="48"/>
      <c r="J59" s="59"/>
      <c r="L59" s="48"/>
      <c r="M59" s="48"/>
      <c r="N59" s="48"/>
      <c r="O59" s="48"/>
      <c r="Q59" s="48"/>
      <c r="R59" s="48"/>
      <c r="S59" s="48"/>
      <c r="T59" s="48"/>
    </row>
    <row r="60" spans="1:20" x14ac:dyDescent="0.2">
      <c r="B60" s="48"/>
      <c r="C60" s="48"/>
      <c r="D60" s="48"/>
      <c r="E60" s="48"/>
      <c r="G60" s="48"/>
      <c r="H60" s="48"/>
      <c r="I60" s="48"/>
      <c r="J60" s="59"/>
      <c r="L60" s="48"/>
      <c r="M60" s="48"/>
      <c r="N60" s="48"/>
      <c r="O60" s="48"/>
      <c r="Q60" s="48"/>
      <c r="R60" s="48"/>
      <c r="S60" s="48"/>
      <c r="T60" s="48"/>
    </row>
    <row r="61" spans="1:20" x14ac:dyDescent="0.2">
      <c r="B61" s="48"/>
      <c r="C61" s="48"/>
      <c r="D61" s="48"/>
      <c r="E61" s="48"/>
      <c r="G61" s="48"/>
      <c r="H61" s="48"/>
      <c r="I61" s="48"/>
      <c r="J61" s="59"/>
      <c r="L61" s="48"/>
      <c r="M61" s="48"/>
      <c r="N61" s="48"/>
      <c r="O61" s="48"/>
      <c r="Q61" s="48"/>
      <c r="R61" s="48"/>
      <c r="S61" s="48"/>
      <c r="T61" s="48"/>
    </row>
    <row r="62" spans="1:20" x14ac:dyDescent="0.2">
      <c r="B62" s="48"/>
      <c r="C62" s="48"/>
      <c r="D62" s="48"/>
      <c r="E62" s="48"/>
      <c r="G62" s="48"/>
      <c r="H62" s="48"/>
      <c r="I62" s="48"/>
      <c r="J62" s="59"/>
      <c r="L62" s="48"/>
      <c r="M62" s="48"/>
      <c r="N62" s="48"/>
      <c r="O62" s="48"/>
      <c r="Q62" s="48"/>
      <c r="R62" s="48"/>
      <c r="S62" s="48"/>
      <c r="T62" s="48"/>
    </row>
    <row r="63" spans="1:20" x14ac:dyDescent="0.2">
      <c r="B63" s="48"/>
      <c r="C63" s="48"/>
      <c r="D63" s="48"/>
      <c r="E63" s="48"/>
      <c r="G63" s="48"/>
      <c r="H63" s="48"/>
      <c r="I63" s="48"/>
      <c r="J63" s="59"/>
      <c r="L63" s="48"/>
      <c r="M63" s="48"/>
      <c r="N63" s="48"/>
      <c r="O63" s="48"/>
      <c r="Q63" s="48"/>
      <c r="R63" s="48"/>
      <c r="S63" s="48"/>
      <c r="T63" s="48"/>
    </row>
    <row r="64" spans="1:20" x14ac:dyDescent="0.2">
      <c r="B64" s="48"/>
      <c r="C64" s="48"/>
      <c r="D64" s="48"/>
      <c r="E64" s="48"/>
      <c r="G64" s="48"/>
      <c r="H64" s="48"/>
      <c r="I64" s="48"/>
      <c r="J64" s="59"/>
      <c r="L64" s="48"/>
      <c r="M64" s="48"/>
      <c r="N64" s="48"/>
      <c r="O64" s="48"/>
      <c r="Q64" s="48"/>
      <c r="R64" s="48"/>
      <c r="S64" s="48"/>
      <c r="T64" s="48"/>
    </row>
    <row r="65" spans="2:20" x14ac:dyDescent="0.2">
      <c r="B65" s="48"/>
      <c r="C65" s="48"/>
      <c r="D65" s="48"/>
      <c r="E65" s="48"/>
      <c r="G65" s="48"/>
      <c r="H65" s="48"/>
      <c r="I65" s="48"/>
      <c r="J65" s="59"/>
      <c r="L65" s="48"/>
      <c r="M65" s="48"/>
      <c r="N65" s="48"/>
      <c r="O65" s="48"/>
      <c r="Q65" s="48"/>
      <c r="R65" s="48"/>
      <c r="S65" s="48"/>
      <c r="T65" s="48"/>
    </row>
    <row r="66" spans="2:20" x14ac:dyDescent="0.2">
      <c r="B66" s="48"/>
      <c r="C66" s="48"/>
      <c r="D66" s="48"/>
      <c r="E66" s="48"/>
      <c r="G66" s="48"/>
      <c r="H66" s="48"/>
      <c r="I66" s="48"/>
      <c r="J66" s="59"/>
      <c r="L66" s="48"/>
      <c r="M66" s="48"/>
      <c r="N66" s="48"/>
      <c r="O66" s="48"/>
      <c r="Q66" s="48"/>
      <c r="R66" s="48"/>
      <c r="S66" s="48"/>
      <c r="T66" s="48"/>
    </row>
    <row r="67" spans="2:20" x14ac:dyDescent="0.2">
      <c r="B67" s="48"/>
      <c r="C67" s="48"/>
      <c r="D67" s="48"/>
      <c r="E67" s="48"/>
      <c r="G67" s="48"/>
      <c r="H67" s="48"/>
      <c r="I67" s="48"/>
      <c r="J67" s="59"/>
      <c r="L67" s="48"/>
      <c r="M67" s="48"/>
      <c r="N67" s="48"/>
      <c r="O67" s="48"/>
      <c r="Q67" s="48"/>
      <c r="R67" s="48"/>
      <c r="S67" s="48"/>
      <c r="T67" s="48"/>
    </row>
    <row r="68" spans="2:20" x14ac:dyDescent="0.2">
      <c r="B68" s="48"/>
      <c r="C68" s="48"/>
      <c r="D68" s="48"/>
      <c r="E68" s="48"/>
      <c r="G68" s="48"/>
      <c r="H68" s="48"/>
      <c r="I68" s="48"/>
      <c r="J68" s="59"/>
      <c r="L68" s="48"/>
      <c r="M68" s="48"/>
      <c r="N68" s="48"/>
      <c r="O68" s="48"/>
      <c r="Q68" s="48"/>
      <c r="R68" s="48"/>
      <c r="S68" s="48"/>
      <c r="T68" s="48"/>
    </row>
    <row r="69" spans="2:20" x14ac:dyDescent="0.2">
      <c r="B69" s="48"/>
      <c r="C69" s="48"/>
      <c r="D69" s="48"/>
      <c r="E69" s="48"/>
      <c r="G69" s="48"/>
      <c r="H69" s="48"/>
      <c r="I69" s="48"/>
      <c r="J69" s="59"/>
      <c r="L69" s="48"/>
      <c r="M69" s="48"/>
      <c r="N69" s="48"/>
      <c r="O69" s="48"/>
      <c r="Q69" s="48"/>
      <c r="R69" s="48"/>
      <c r="S69" s="48"/>
      <c r="T69" s="48"/>
    </row>
    <row r="70" spans="2:20" x14ac:dyDescent="0.2">
      <c r="B70" s="48"/>
      <c r="C70" s="48"/>
      <c r="D70" s="48"/>
      <c r="E70" s="48"/>
      <c r="G70" s="48"/>
      <c r="H70" s="48"/>
      <c r="I70" s="48"/>
      <c r="J70" s="59"/>
      <c r="L70" s="48"/>
      <c r="M70" s="48"/>
      <c r="N70" s="48"/>
      <c r="O70" s="48"/>
      <c r="Q70" s="48"/>
      <c r="R70" s="48"/>
      <c r="S70" s="48"/>
      <c r="T70" s="48"/>
    </row>
    <row r="71" spans="2:20" x14ac:dyDescent="0.2">
      <c r="B71" s="48"/>
      <c r="C71" s="48"/>
      <c r="D71" s="48"/>
      <c r="E71" s="48"/>
      <c r="G71" s="48"/>
      <c r="H71" s="48"/>
      <c r="I71" s="48"/>
      <c r="J71" s="59"/>
      <c r="L71" s="48"/>
      <c r="M71" s="48"/>
      <c r="N71" s="48"/>
      <c r="O71" s="48"/>
      <c r="Q71" s="48"/>
      <c r="R71" s="48"/>
      <c r="S71" s="48"/>
      <c r="T71" s="48"/>
    </row>
    <row r="72" spans="2:20" x14ac:dyDescent="0.2">
      <c r="B72" s="48"/>
      <c r="C72" s="48"/>
      <c r="D72" s="48"/>
      <c r="E72" s="48"/>
      <c r="G72" s="48"/>
      <c r="H72" s="48"/>
      <c r="I72" s="48"/>
      <c r="J72" s="59"/>
      <c r="L72" s="48"/>
      <c r="M72" s="48"/>
      <c r="N72" s="48"/>
      <c r="O72" s="48"/>
      <c r="Q72" s="48"/>
      <c r="R72" s="48"/>
      <c r="S72" s="48"/>
      <c r="T72" s="48"/>
    </row>
    <row r="73" spans="2:20" x14ac:dyDescent="0.2">
      <c r="B73" s="48"/>
      <c r="C73" s="48"/>
      <c r="D73" s="48"/>
      <c r="E73" s="48"/>
      <c r="G73" s="48"/>
      <c r="H73" s="48"/>
      <c r="I73" s="48"/>
      <c r="J73" s="59"/>
      <c r="L73" s="48"/>
      <c r="M73" s="48"/>
      <c r="N73" s="48"/>
      <c r="O73" s="48"/>
      <c r="Q73" s="48"/>
      <c r="R73" s="48"/>
      <c r="S73" s="48"/>
      <c r="T73" s="48"/>
    </row>
    <row r="74" spans="2:20" x14ac:dyDescent="0.2">
      <c r="B74" s="48"/>
      <c r="C74" s="48"/>
      <c r="D74" s="48"/>
      <c r="E74" s="48"/>
      <c r="G74" s="48"/>
      <c r="H74" s="48"/>
      <c r="I74" s="48"/>
      <c r="J74" s="59"/>
      <c r="L74" s="48"/>
      <c r="M74" s="48"/>
      <c r="N74" s="48"/>
      <c r="O74" s="48"/>
      <c r="Q74" s="48"/>
      <c r="R74" s="48"/>
      <c r="S74" s="48"/>
      <c r="T74" s="48"/>
    </row>
    <row r="75" spans="2:20" x14ac:dyDescent="0.2">
      <c r="B75" s="48"/>
      <c r="C75" s="48"/>
      <c r="D75" s="48"/>
      <c r="E75" s="48"/>
      <c r="G75" s="48"/>
      <c r="H75" s="48"/>
      <c r="I75" s="48"/>
      <c r="J75" s="59"/>
      <c r="L75" s="48"/>
      <c r="M75" s="48"/>
      <c r="N75" s="48"/>
      <c r="O75" s="48"/>
      <c r="Q75" s="48"/>
      <c r="R75" s="48"/>
      <c r="S75" s="48"/>
      <c r="T75" s="48"/>
    </row>
    <row r="76" spans="2:20" x14ac:dyDescent="0.2">
      <c r="B76" s="48"/>
      <c r="C76" s="48"/>
      <c r="D76" s="48"/>
      <c r="E76" s="48"/>
      <c r="G76" s="48"/>
      <c r="H76" s="48"/>
      <c r="I76" s="48"/>
      <c r="J76" s="59"/>
      <c r="L76" s="48"/>
      <c r="M76" s="48"/>
      <c r="N76" s="48"/>
      <c r="O76" s="48"/>
      <c r="Q76" s="48"/>
      <c r="R76" s="48"/>
      <c r="S76" s="48"/>
      <c r="T76" s="48"/>
    </row>
    <row r="77" spans="2:20" x14ac:dyDescent="0.2">
      <c r="B77" s="48"/>
      <c r="C77" s="48"/>
      <c r="D77" s="48"/>
      <c r="E77" s="48"/>
      <c r="G77" s="48"/>
      <c r="H77" s="48"/>
      <c r="I77" s="48"/>
      <c r="J77" s="59"/>
      <c r="L77" s="48"/>
      <c r="M77" s="48"/>
      <c r="N77" s="48"/>
      <c r="O77" s="48"/>
      <c r="Q77" s="48"/>
      <c r="R77" s="48"/>
      <c r="S77" s="48"/>
      <c r="T77" s="48"/>
    </row>
    <row r="78" spans="2:20" x14ac:dyDescent="0.2">
      <c r="B78" s="48"/>
      <c r="C78" s="48"/>
      <c r="D78" s="48"/>
      <c r="E78" s="48"/>
      <c r="G78" s="48"/>
      <c r="H78" s="48"/>
      <c r="I78" s="48"/>
      <c r="J78" s="59"/>
      <c r="L78" s="48"/>
      <c r="M78" s="48"/>
      <c r="N78" s="48"/>
      <c r="O78" s="48"/>
      <c r="Q78" s="48"/>
      <c r="R78" s="48"/>
      <c r="S78" s="48"/>
      <c r="T78" s="48"/>
    </row>
  </sheetData>
  <mergeCells count="6">
    <mergeCell ref="B4:E4"/>
    <mergeCell ref="G4:J4"/>
    <mergeCell ref="L4:O4"/>
    <mergeCell ref="Q4:T4"/>
    <mergeCell ref="A2:T2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C78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L53" sqref="L53:L56"/>
    </sheetView>
  </sheetViews>
  <sheetFormatPr baseColWidth="10" defaultRowHeight="12.75" x14ac:dyDescent="0.2"/>
  <cols>
    <col min="2" max="4" width="9" customWidth="1"/>
    <col min="5" max="5" width="9" bestFit="1" customWidth="1"/>
    <col min="6" max="6" width="8.5703125" customWidth="1"/>
    <col min="7" max="7" width="9" customWidth="1"/>
    <col min="8" max="8" width="2.7109375" customWidth="1"/>
    <col min="9" max="14" width="9" customWidth="1"/>
    <col min="15" max="15" width="2.7109375" customWidth="1"/>
    <col min="16" max="18" width="9" customWidth="1"/>
    <col min="19" max="19" width="9" bestFit="1" customWidth="1"/>
    <col min="20" max="20" width="9.28515625" customWidth="1"/>
    <col min="21" max="21" width="9" customWidth="1"/>
    <col min="22" max="22" width="2.7109375" customWidth="1"/>
    <col min="23" max="25" width="9" customWidth="1"/>
    <col min="26" max="26" width="9" bestFit="1" customWidth="1"/>
    <col min="27" max="27" width="9.42578125" customWidth="1"/>
    <col min="28" max="28" width="9" customWidth="1"/>
  </cols>
  <sheetData>
    <row r="2" spans="1:28" x14ac:dyDescent="0.2">
      <c r="A2" s="105" t="s">
        <v>12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4" spans="1:28" x14ac:dyDescent="0.2">
      <c r="A4" s="106" t="s">
        <v>4</v>
      </c>
      <c r="B4" s="99" t="s">
        <v>5</v>
      </c>
      <c r="C4" s="100"/>
      <c r="D4" s="100"/>
      <c r="E4" s="100"/>
      <c r="F4" s="100"/>
      <c r="G4" s="101"/>
      <c r="I4" s="102" t="s">
        <v>1</v>
      </c>
      <c r="J4" s="103"/>
      <c r="K4" s="103"/>
      <c r="L4" s="103"/>
      <c r="M4" s="103"/>
      <c r="N4" s="104"/>
      <c r="P4" s="99" t="s">
        <v>2</v>
      </c>
      <c r="Q4" s="100"/>
      <c r="R4" s="100"/>
      <c r="S4" s="100"/>
      <c r="T4" s="100"/>
      <c r="U4" s="101"/>
      <c r="W4" s="102" t="s">
        <v>3</v>
      </c>
      <c r="X4" s="103"/>
      <c r="Y4" s="103"/>
      <c r="Z4" s="103"/>
      <c r="AA4" s="103"/>
      <c r="AB4" s="104"/>
    </row>
    <row r="5" spans="1:28" x14ac:dyDescent="0.2">
      <c r="A5" s="106"/>
      <c r="B5" s="50" t="s">
        <v>23</v>
      </c>
      <c r="C5" s="51" t="s">
        <v>7</v>
      </c>
      <c r="D5" s="51" t="s">
        <v>9</v>
      </c>
      <c r="E5" s="52" t="s">
        <v>6</v>
      </c>
      <c r="F5" s="52" t="s">
        <v>51</v>
      </c>
      <c r="G5" s="52" t="s">
        <v>50</v>
      </c>
      <c r="I5" s="50" t="s">
        <v>0</v>
      </c>
      <c r="J5" s="51" t="s">
        <v>7</v>
      </c>
      <c r="K5" s="51" t="s">
        <v>9</v>
      </c>
      <c r="L5" s="52" t="s">
        <v>6</v>
      </c>
      <c r="M5" s="52" t="s">
        <v>51</v>
      </c>
      <c r="N5" s="52" t="s">
        <v>50</v>
      </c>
      <c r="P5" s="50" t="s">
        <v>0</v>
      </c>
      <c r="Q5" s="51" t="s">
        <v>7</v>
      </c>
      <c r="R5" s="51" t="s">
        <v>9</v>
      </c>
      <c r="S5" s="52" t="s">
        <v>6</v>
      </c>
      <c r="T5" s="52" t="s">
        <v>51</v>
      </c>
      <c r="U5" s="52" t="s">
        <v>50</v>
      </c>
      <c r="W5" s="50" t="s">
        <v>0</v>
      </c>
      <c r="X5" s="51" t="s">
        <v>7</v>
      </c>
      <c r="Y5" s="51" t="s">
        <v>9</v>
      </c>
      <c r="Z5" s="52" t="s">
        <v>6</v>
      </c>
      <c r="AA5" s="52" t="s">
        <v>51</v>
      </c>
      <c r="AB5" s="52" t="s">
        <v>50</v>
      </c>
    </row>
    <row r="6" spans="1:28" x14ac:dyDescent="0.2">
      <c r="A6" s="11">
        <v>42736</v>
      </c>
      <c r="B6" s="55">
        <f t="shared" ref="B6:B16" si="0">B7/(I7/100+1)</f>
        <v>98.289625032306404</v>
      </c>
      <c r="C6" s="55">
        <f t="shared" ref="C6:C16" si="1">C7/(J7/100+1)</f>
        <v>55.103344544654057</v>
      </c>
      <c r="D6" s="55">
        <f t="shared" ref="D6:D16" si="2">D7/(K7/100+1)</f>
        <v>57.092791322936307</v>
      </c>
      <c r="E6" s="59">
        <v>298.20290244252004</v>
      </c>
      <c r="F6" s="48">
        <v>148.13944019150711</v>
      </c>
      <c r="G6" s="48">
        <v>386.29923373390181</v>
      </c>
      <c r="I6" s="73">
        <v>9.6789380884620968E-2</v>
      </c>
      <c r="J6" s="73">
        <v>0.3629225004563752</v>
      </c>
      <c r="K6" s="73">
        <v>0.31813526695458894</v>
      </c>
      <c r="L6" s="73">
        <v>0.29661676727916814</v>
      </c>
      <c r="M6" s="73">
        <v>0.19187236245037376</v>
      </c>
      <c r="N6" s="73">
        <v>0.21287126436166925</v>
      </c>
      <c r="O6" s="48"/>
      <c r="P6" s="49">
        <v>9.6789380884620968E-2</v>
      </c>
      <c r="Q6" s="49">
        <v>0.3629225004563752</v>
      </c>
      <c r="R6" s="49">
        <v>0.31813526695458894</v>
      </c>
      <c r="S6" s="49">
        <v>0.29661676727916753</v>
      </c>
      <c r="T6" s="49">
        <v>0.19187236245037376</v>
      </c>
      <c r="U6" s="49">
        <v>0.21287126436166925</v>
      </c>
      <c r="V6" s="48"/>
      <c r="W6" s="49">
        <v>3.6771456609262509</v>
      </c>
      <c r="X6" s="49">
        <v>2.3523001417860234</v>
      </c>
      <c r="Y6" s="49">
        <v>2.749847719741183</v>
      </c>
      <c r="Z6" s="49">
        <v>2.4982808543516866</v>
      </c>
      <c r="AA6" s="49">
        <v>2.3239615066489527</v>
      </c>
      <c r="AB6" s="49">
        <v>2.151006113632703</v>
      </c>
    </row>
    <row r="7" spans="1:28" x14ac:dyDescent="0.2">
      <c r="A7" s="11">
        <v>42767</v>
      </c>
      <c r="B7" s="55">
        <f t="shared" si="0"/>
        <v>98.658784977343046</v>
      </c>
      <c r="C7" s="55">
        <f t="shared" si="1"/>
        <v>55.278398982202162</v>
      </c>
      <c r="D7" s="55">
        <f t="shared" si="2"/>
        <v>57.166468332103783</v>
      </c>
      <c r="E7" s="59">
        <v>298.53069372538636</v>
      </c>
      <c r="F7" s="48">
        <v>148.33385956911673</v>
      </c>
      <c r="G7" s="48">
        <v>386.89760076005729</v>
      </c>
      <c r="I7" s="73">
        <v>0.37558383696683073</v>
      </c>
      <c r="J7" s="73">
        <v>0.31768387018005217</v>
      </c>
      <c r="K7" s="73">
        <v>0.12904783153924182</v>
      </c>
      <c r="L7" s="73">
        <v>0.10992223086409937</v>
      </c>
      <c r="M7" s="73">
        <v>0.13124079405071321</v>
      </c>
      <c r="N7" s="73">
        <v>0.15489728529145541</v>
      </c>
      <c r="O7" s="48"/>
      <c r="P7" s="49">
        <v>0.47273674312195979</v>
      </c>
      <c r="Q7" s="49">
        <v>0.68175931688161384</v>
      </c>
      <c r="R7" s="49">
        <v>0.44759364515718492</v>
      </c>
      <c r="S7" s="49">
        <v>0.40686504591096462</v>
      </c>
      <c r="T7" s="49">
        <v>0.32336497131313369</v>
      </c>
      <c r="U7" s="49">
        <v>0.3680982814627809</v>
      </c>
      <c r="V7" s="48"/>
      <c r="W7" s="49">
        <v>3.4639884909181351</v>
      </c>
      <c r="X7" s="49">
        <v>2.3564249495633405</v>
      </c>
      <c r="Y7" s="49">
        <v>2.5048575776686066</v>
      </c>
      <c r="Z7" s="49">
        <v>2.1977035043592608</v>
      </c>
      <c r="AA7" s="49">
        <v>2.0622928440545918</v>
      </c>
      <c r="AB7" s="49">
        <v>2.0861777898838696</v>
      </c>
    </row>
    <row r="8" spans="1:28" x14ac:dyDescent="0.2">
      <c r="A8" s="11">
        <v>42795</v>
      </c>
      <c r="B8" s="55">
        <f t="shared" si="0"/>
        <v>98.669161550513408</v>
      </c>
      <c r="C8" s="55">
        <f t="shared" si="1"/>
        <v>55.314373751292834</v>
      </c>
      <c r="D8" s="55">
        <f t="shared" si="2"/>
        <v>57.179525921803396</v>
      </c>
      <c r="E8" s="59">
        <v>298.32724147138129</v>
      </c>
      <c r="F8" s="48">
        <v>148.41917298714253</v>
      </c>
      <c r="G8" s="48">
        <v>387.04934028195657</v>
      </c>
      <c r="I8" s="73">
        <v>1.0517637301887817E-2</v>
      </c>
      <c r="J8" s="73">
        <v>6.507925293250949E-2</v>
      </c>
      <c r="K8" s="73">
        <v>2.2841344026636179E-2</v>
      </c>
      <c r="L8" s="73">
        <v>-6.815120129396661E-2</v>
      </c>
      <c r="M8" s="73">
        <v>5.7514459796048634E-2</v>
      </c>
      <c r="N8" s="73">
        <v>3.9219556182623627E-2</v>
      </c>
      <c r="O8" s="48"/>
      <c r="P8" s="49">
        <v>0.48330410115988709</v>
      </c>
      <c r="Q8" s="49">
        <v>0.74728225368434487</v>
      </c>
      <c r="R8" s="49">
        <v>0.47053722558816347</v>
      </c>
      <c r="S8" s="49">
        <v>0.33843656120058352</v>
      </c>
      <c r="T8" s="49">
        <v>0.38106541272560079</v>
      </c>
      <c r="U8" s="49">
        <v>0.40746220415770473</v>
      </c>
      <c r="V8" s="48"/>
      <c r="W8" s="49">
        <v>3.3366812341879548</v>
      </c>
      <c r="X8" s="49">
        <v>2.2349858103032583</v>
      </c>
      <c r="Y8" s="49">
        <v>2.2250841349737538</v>
      </c>
      <c r="Z8" s="49">
        <v>2.2739721712369265</v>
      </c>
      <c r="AA8" s="49">
        <v>1.9983274463957867</v>
      </c>
      <c r="AB8" s="49">
        <v>2.0557616530279876</v>
      </c>
    </row>
    <row r="9" spans="1:28" x14ac:dyDescent="0.2">
      <c r="A9" s="11">
        <v>42826</v>
      </c>
      <c r="B9" s="55">
        <f t="shared" si="0"/>
        <v>98.25977745396807</v>
      </c>
      <c r="C9" s="55">
        <f t="shared" si="1"/>
        <v>55.516894687684768</v>
      </c>
      <c r="D9" s="55">
        <f t="shared" si="2"/>
        <v>57.328334405836522</v>
      </c>
      <c r="E9" s="59">
        <v>297.75641696305775</v>
      </c>
      <c r="F9" s="48">
        <v>148.61725661241866</v>
      </c>
      <c r="G9" s="48">
        <v>387.81601159737357</v>
      </c>
      <c r="I9" s="73">
        <v>-0.41490582276384469</v>
      </c>
      <c r="J9" s="73">
        <v>0.36612714319521622</v>
      </c>
      <c r="K9" s="73">
        <v>0.26024784507068244</v>
      </c>
      <c r="L9" s="73">
        <v>-0.19134173115005379</v>
      </c>
      <c r="M9" s="73">
        <v>0.13346228879289601</v>
      </c>
      <c r="N9" s="73">
        <v>0.19808102885758849</v>
      </c>
      <c r="O9" s="48"/>
      <c r="P9" s="49">
        <v>6.6393021538679875E-2</v>
      </c>
      <c r="Q9" s="49">
        <v>1.1161454000465865</v>
      </c>
      <c r="R9" s="49">
        <v>0.7320096336486781</v>
      </c>
      <c r="S9" s="49">
        <v>0.14644725967547512</v>
      </c>
      <c r="T9" s="49">
        <v>0.51503628014011316</v>
      </c>
      <c r="U9" s="49">
        <v>0.6063503383414881</v>
      </c>
      <c r="V9" s="48"/>
      <c r="W9" s="49">
        <v>2.5094903472705044</v>
      </c>
      <c r="X9" s="49">
        <v>2.6002296472731112</v>
      </c>
      <c r="Y9" s="49">
        <v>2.3450641322172006</v>
      </c>
      <c r="Z9" s="49">
        <v>2.0491036350511749</v>
      </c>
      <c r="AA9" s="49">
        <v>2.0533883751884474</v>
      </c>
      <c r="AB9" s="49">
        <v>2.1440563592166173</v>
      </c>
    </row>
    <row r="10" spans="1:28" x14ac:dyDescent="0.2">
      <c r="A10" s="11">
        <v>42856</v>
      </c>
      <c r="B10" s="55">
        <f t="shared" si="0"/>
        <v>98.243166139757633</v>
      </c>
      <c r="C10" s="55">
        <f t="shared" si="1"/>
        <v>55.795420388277115</v>
      </c>
      <c r="D10" s="55">
        <f t="shared" si="2"/>
        <v>57.532410479554557</v>
      </c>
      <c r="E10" s="59">
        <v>298.20073058942364</v>
      </c>
      <c r="F10" s="48">
        <v>148.93899699365562</v>
      </c>
      <c r="G10" s="48">
        <v>389.17862866338845</v>
      </c>
      <c r="I10" s="73">
        <v>-1.6905507666364894E-2</v>
      </c>
      <c r="J10" s="73">
        <v>0.50169538869062613</v>
      </c>
      <c r="K10" s="73">
        <v>0.35597767811175185</v>
      </c>
      <c r="L10" s="73">
        <v>0.14922050409446275</v>
      </c>
      <c r="M10" s="73">
        <v>0.2164892479989966</v>
      </c>
      <c r="N10" s="73">
        <v>0.35135657767260131</v>
      </c>
      <c r="O10" s="48"/>
      <c r="P10" s="49">
        <v>4.9476289794969652E-2</v>
      </c>
      <c r="Q10" s="49">
        <v>1.6234404387403423</v>
      </c>
      <c r="R10" s="49">
        <v>1.0905931026578441</v>
      </c>
      <c r="S10" s="49">
        <v>0.29588629310906001</v>
      </c>
      <c r="T10" s="49">
        <v>0.73264052630890308</v>
      </c>
      <c r="U10" s="49">
        <v>0.95983736781157791</v>
      </c>
      <c r="V10" s="48"/>
      <c r="W10" s="49">
        <v>1.2542774592144035</v>
      </c>
      <c r="X10" s="49">
        <v>2.9568757254503808</v>
      </c>
      <c r="Y10" s="49">
        <v>2.6021807494120086</v>
      </c>
      <c r="Z10" s="49">
        <v>1.9047107112134976</v>
      </c>
      <c r="AA10" s="49">
        <v>2.0957036356925363</v>
      </c>
      <c r="AB10" s="49">
        <v>2.2771039370604429</v>
      </c>
    </row>
    <row r="11" spans="1:28" x14ac:dyDescent="0.2">
      <c r="A11" s="11">
        <v>42887</v>
      </c>
      <c r="B11" s="55">
        <f t="shared" si="0"/>
        <v>98.336220234704967</v>
      </c>
      <c r="C11" s="55">
        <f t="shared" si="1"/>
        <v>55.910137880814624</v>
      </c>
      <c r="D11" s="55">
        <f t="shared" si="2"/>
        <v>57.59045363009615</v>
      </c>
      <c r="E11" s="59">
        <v>298.39854860253126</v>
      </c>
      <c r="F11" s="48">
        <v>149.16219000823534</v>
      </c>
      <c r="G11" s="48">
        <v>389.57992176812439</v>
      </c>
      <c r="I11" s="73">
        <v>9.4718135218641031E-2</v>
      </c>
      <c r="J11" s="73">
        <v>0.20560377848073408</v>
      </c>
      <c r="K11" s="73">
        <v>0.10088774320036187</v>
      </c>
      <c r="L11" s="73">
        <v>6.6337199347760875E-2</v>
      </c>
      <c r="M11" s="73">
        <v>0.14985532270586077</v>
      </c>
      <c r="N11" s="73">
        <v>0.10311283178989772</v>
      </c>
      <c r="O11" s="48"/>
      <c r="P11" s="49">
        <v>0.144241288032676</v>
      </c>
      <c r="Q11" s="49">
        <v>1.8323820721044992</v>
      </c>
      <c r="R11" s="49">
        <v>1.1925811206269898</v>
      </c>
      <c r="S11" s="49">
        <v>0.36241977513693513</v>
      </c>
      <c r="T11" s="49">
        <v>0.88359374983975059</v>
      </c>
      <c r="U11" s="49">
        <v>1.0639399150920159</v>
      </c>
      <c r="V11" s="48"/>
      <c r="W11" s="49">
        <v>1.8379466269150102</v>
      </c>
      <c r="X11" s="49">
        <v>3.216923248621395</v>
      </c>
      <c r="Y11" s="49">
        <v>2.8438609711420426</v>
      </c>
      <c r="Z11" s="49">
        <v>1.8037828540861334</v>
      </c>
      <c r="AA11" s="49">
        <v>2.2115923925089431</v>
      </c>
      <c r="AB11" s="49">
        <v>2.4402965257783071</v>
      </c>
    </row>
    <row r="12" spans="1:28" x14ac:dyDescent="0.2">
      <c r="A12" s="11">
        <v>42917</v>
      </c>
      <c r="B12" s="55">
        <f t="shared" si="0"/>
        <v>99.074947652180597</v>
      </c>
      <c r="C12" s="55">
        <f t="shared" si="1"/>
        <v>55.94521715486691</v>
      </c>
      <c r="D12" s="55">
        <f t="shared" si="2"/>
        <v>57.878522634505735</v>
      </c>
      <c r="E12" s="59">
        <v>299.1687393362526</v>
      </c>
      <c r="F12" s="48">
        <v>149.38689846218662</v>
      </c>
      <c r="G12" s="48">
        <v>391.12311109918301</v>
      </c>
      <c r="I12" s="73">
        <v>0.75122616642420148</v>
      </c>
      <c r="J12" s="73">
        <v>6.2742242072566512E-2</v>
      </c>
      <c r="K12" s="73">
        <v>0.50020270071122752</v>
      </c>
      <c r="L12" s="73">
        <v>0.25810806967001648</v>
      </c>
      <c r="M12" s="73">
        <v>0.15064706004843664</v>
      </c>
      <c r="N12" s="73">
        <v>0.39611623824318265</v>
      </c>
      <c r="O12" s="48"/>
      <c r="P12" s="49">
        <v>0.89655103275534387</v>
      </c>
      <c r="Q12" s="49">
        <v>1.8962739917724347</v>
      </c>
      <c r="R12" s="49">
        <v>1.6987491443117619</v>
      </c>
      <c r="S12" s="49">
        <v>0.62146327949266222</v>
      </c>
      <c r="T12" s="49">
        <v>1.0355719178950951</v>
      </c>
      <c r="U12" s="49">
        <v>1.4642705921040333</v>
      </c>
      <c r="V12" s="48"/>
      <c r="W12" s="49">
        <v>2.5686867210186648</v>
      </c>
      <c r="X12" s="49">
        <v>3.0465408246137526</v>
      </c>
      <c r="Y12" s="49">
        <v>2.984319867282581</v>
      </c>
      <c r="Z12" s="49">
        <v>1.8011172462334857</v>
      </c>
      <c r="AA12" s="49">
        <v>2.2113443104342823</v>
      </c>
      <c r="AB12" s="49">
        <v>2.6984986059280569</v>
      </c>
    </row>
    <row r="13" spans="1:28" x14ac:dyDescent="0.2">
      <c r="A13" s="11">
        <v>42948</v>
      </c>
      <c r="B13" s="55">
        <f t="shared" si="0"/>
        <v>99.858272392013319</v>
      </c>
      <c r="C13" s="55">
        <f t="shared" si="1"/>
        <v>56.016519544846055</v>
      </c>
      <c r="D13" s="55">
        <f t="shared" si="2"/>
        <v>57.883711850537068</v>
      </c>
      <c r="E13" s="59">
        <v>299.98318769402869</v>
      </c>
      <c r="F13" s="48">
        <v>149.66749167475604</v>
      </c>
      <c r="G13" s="48">
        <v>391.62721817718887</v>
      </c>
      <c r="I13" s="73">
        <v>0.79063856039844893</v>
      </c>
      <c r="J13" s="73">
        <v>0.12745037664572134</v>
      </c>
      <c r="K13" s="73">
        <v>8.9657022935840658E-3</v>
      </c>
      <c r="L13" s="73">
        <v>0.27223711928694067</v>
      </c>
      <c r="M13" s="73">
        <v>0.18782986691463499</v>
      </c>
      <c r="N13" s="73">
        <v>0.12888705977744941</v>
      </c>
      <c r="O13" s="48"/>
      <c r="P13" s="49">
        <v>1.6942780713324224</v>
      </c>
      <c r="Q13" s="49">
        <v>2.0261411767629189</v>
      </c>
      <c r="R13" s="49">
        <v>1.7078671513963251</v>
      </c>
      <c r="S13" s="49">
        <v>0.89539225250911958</v>
      </c>
      <c r="T13" s="49">
        <v>1.225346898164914</v>
      </c>
      <c r="U13" s="49">
        <v>1.5950449071948425</v>
      </c>
      <c r="V13" s="48"/>
      <c r="W13" s="49">
        <v>3.2488686984145865</v>
      </c>
      <c r="X13" s="49">
        <v>2.8378737360228667</v>
      </c>
      <c r="Y13" s="49">
        <v>2.7901422437417445</v>
      </c>
      <c r="Z13" s="49">
        <v>1.7298025222958646</v>
      </c>
      <c r="AA13" s="49">
        <v>2.1126546861928386</v>
      </c>
      <c r="AB13" s="49">
        <v>2.5292075287552729</v>
      </c>
    </row>
    <row r="14" spans="1:28" x14ac:dyDescent="0.2">
      <c r="A14" s="11">
        <v>42979</v>
      </c>
      <c r="B14" s="55">
        <f t="shared" si="0"/>
        <v>100.65911498364842</v>
      </c>
      <c r="C14" s="55">
        <f t="shared" si="1"/>
        <v>56.03658306999445</v>
      </c>
      <c r="D14" s="55">
        <f t="shared" si="2"/>
        <v>57.892094916361053</v>
      </c>
      <c r="E14" s="59">
        <v>299.82132221198975</v>
      </c>
      <c r="F14" s="48">
        <v>149.76380038714285</v>
      </c>
      <c r="G14" s="48">
        <v>391.99380134065296</v>
      </c>
      <c r="I14" s="73">
        <v>0.80197921759674884</v>
      </c>
      <c r="J14" s="73">
        <v>3.5817157708861735E-2</v>
      </c>
      <c r="K14" s="73">
        <v>1.4482598914233868E-2</v>
      </c>
      <c r="L14" s="73">
        <v>-5.3958184551344615E-2</v>
      </c>
      <c r="M14" s="73">
        <v>6.4348450895468368E-2</v>
      </c>
      <c r="N14" s="73">
        <v>9.3605129176244084E-2</v>
      </c>
      <c r="O14" s="48"/>
      <c r="P14" s="49">
        <v>2.5098450469495548</v>
      </c>
      <c r="Q14" s="49">
        <v>2.0626840406524627</v>
      </c>
      <c r="R14" s="49">
        <v>1.7225970938600899</v>
      </c>
      <c r="S14" s="49">
        <v>0.84095093055371883</v>
      </c>
      <c r="T14" s="49">
        <v>1.2904838408074548</v>
      </c>
      <c r="U14" s="49">
        <v>1.6901430802168882</v>
      </c>
      <c r="V14" s="48"/>
      <c r="W14" s="49">
        <v>3.6117819608342705</v>
      </c>
      <c r="X14" s="49">
        <v>2.5954020359950647</v>
      </c>
      <c r="Y14" s="49">
        <v>2.6620993534594017</v>
      </c>
      <c r="Z14" s="49">
        <v>1.3573431870219421</v>
      </c>
      <c r="AA14" s="49">
        <v>1.9504351684117571</v>
      </c>
      <c r="AB14" s="49">
        <v>2.4060621069678545</v>
      </c>
    </row>
    <row r="15" spans="1:28" x14ac:dyDescent="0.2">
      <c r="A15" s="11">
        <v>43009</v>
      </c>
      <c r="B15" s="55">
        <f t="shared" si="0"/>
        <v>100.44347335233574</v>
      </c>
      <c r="C15" s="55">
        <f t="shared" si="1"/>
        <v>56.180834742277284</v>
      </c>
      <c r="D15" s="55">
        <f t="shared" si="2"/>
        <v>58.056240169997352</v>
      </c>
      <c r="E15" s="59">
        <v>300.01420725077566</v>
      </c>
      <c r="F15" s="48">
        <v>150.02382290622089</v>
      </c>
      <c r="G15" s="48">
        <v>392.84257286001787</v>
      </c>
      <c r="I15" s="73">
        <v>-0.21422961184162093</v>
      </c>
      <c r="J15" s="73">
        <v>0.25742410471860655</v>
      </c>
      <c r="K15" s="73">
        <v>0.28353655861554916</v>
      </c>
      <c r="L15" s="73">
        <v>6.4333329385264731E-2</v>
      </c>
      <c r="M15" s="73">
        <v>0.17362174197361746</v>
      </c>
      <c r="N15" s="73">
        <v>0.21652677069434745</v>
      </c>
      <c r="O15" s="48"/>
      <c r="P15" s="49">
        <v>2.2902386038060163</v>
      </c>
      <c r="Q15" s="49">
        <v>2.3254179912958861</v>
      </c>
      <c r="R15" s="49">
        <v>2.0110178449943783</v>
      </c>
      <c r="S15" s="49">
        <v>0.90582527167111238</v>
      </c>
      <c r="T15" s="49">
        <v>1.4663461433053637</v>
      </c>
      <c r="U15" s="49">
        <v>1.9103294631429346</v>
      </c>
      <c r="V15" s="48"/>
      <c r="W15" s="49">
        <v>3.0118281211627629</v>
      </c>
      <c r="X15" s="49">
        <v>2.7767135956376698</v>
      </c>
      <c r="Y15" s="49">
        <v>2.8527164462349264</v>
      </c>
      <c r="Z15" s="49">
        <v>1.2643166765828218</v>
      </c>
      <c r="AA15" s="49">
        <v>1.952050065743216</v>
      </c>
      <c r="AB15" s="49">
        <v>2.5024847044599285</v>
      </c>
    </row>
    <row r="16" spans="1:28" x14ac:dyDescent="0.2">
      <c r="A16" s="11">
        <v>43040</v>
      </c>
      <c r="B16" s="55">
        <f t="shared" si="0"/>
        <v>100.52157752588455</v>
      </c>
      <c r="C16" s="55">
        <f t="shared" si="1"/>
        <v>56.244104123558415</v>
      </c>
      <c r="D16" s="55">
        <f t="shared" si="2"/>
        <v>58.203003605274965</v>
      </c>
      <c r="E16" s="59">
        <v>300.30517700955403</v>
      </c>
      <c r="F16" s="48">
        <v>150.34943536013049</v>
      </c>
      <c r="G16" s="48">
        <v>393.79597352461138</v>
      </c>
      <c r="I16" s="73">
        <v>7.7759331634053019E-2</v>
      </c>
      <c r="J16" s="73">
        <v>0.11261737489549617</v>
      </c>
      <c r="K16" s="73">
        <v>0.25279528065866863</v>
      </c>
      <c r="L16" s="73">
        <v>9.698532660993131E-2</v>
      </c>
      <c r="M16" s="73">
        <v>0.21704049903670253</v>
      </c>
      <c r="N16" s="73">
        <v>0.24269280634541257</v>
      </c>
      <c r="O16" s="48"/>
      <c r="P16" s="49">
        <v>2.3697788096712191</v>
      </c>
      <c r="Q16" s="49">
        <v>2.4406541908885471</v>
      </c>
      <c r="R16" s="49">
        <v>2.2688968838584067</v>
      </c>
      <c r="S16" s="49">
        <v>1.0036891158792915</v>
      </c>
      <c r="T16" s="49">
        <v>1.6865692073291028</v>
      </c>
      <c r="U16" s="49">
        <v>2.1576585016728878</v>
      </c>
      <c r="V16" s="48"/>
      <c r="W16" s="49">
        <v>2.665328167462655</v>
      </c>
      <c r="X16" s="49">
        <v>2.8157399395736027</v>
      </c>
      <c r="Y16" s="49">
        <v>2.9255909580273798</v>
      </c>
      <c r="Z16" s="49">
        <v>1.2760781446075731</v>
      </c>
      <c r="AA16" s="49">
        <v>1.9533546429997717</v>
      </c>
      <c r="AB16" s="49">
        <v>2.5157200450080852</v>
      </c>
    </row>
    <row r="17" spans="1:28" x14ac:dyDescent="0.2">
      <c r="A17" s="17">
        <v>43070</v>
      </c>
      <c r="B17" s="53">
        <v>100.86024036459997</v>
      </c>
      <c r="C17" s="53">
        <v>56.462374721599986</v>
      </c>
      <c r="D17" s="53">
        <v>58.593991720699968</v>
      </c>
      <c r="E17" s="60">
        <v>301.36886375764584</v>
      </c>
      <c r="F17" s="53">
        <v>150.99482458499369</v>
      </c>
      <c r="G17" s="53">
        <v>395.57676609316479</v>
      </c>
      <c r="H17" s="54"/>
      <c r="I17" s="73">
        <v>0.3369056147454641</v>
      </c>
      <c r="J17" s="73">
        <v>0.38807729528782531</v>
      </c>
      <c r="K17" s="73">
        <v>0.6717662168719496</v>
      </c>
      <c r="L17" s="73">
        <v>0.35420193507286069</v>
      </c>
      <c r="M17" s="73">
        <v>0.42925949360388405</v>
      </c>
      <c r="N17" s="73">
        <v>0.45221197987748152</v>
      </c>
      <c r="O17" s="53"/>
      <c r="P17" s="58">
        <v>2.7146683422835105</v>
      </c>
      <c r="Q17" s="58">
        <v>2.8382031109476902</v>
      </c>
      <c r="R17" s="58">
        <v>2.9559047834917695</v>
      </c>
      <c r="S17" s="58">
        <v>1.3614461372227105</v>
      </c>
      <c r="T17" s="58">
        <v>2.1230684593716465</v>
      </c>
      <c r="U17" s="58">
        <v>2.6196276717797673</v>
      </c>
      <c r="V17" s="53"/>
      <c r="W17" s="58">
        <v>2.7146683422835105</v>
      </c>
      <c r="X17" s="58">
        <v>2.8382031109476902</v>
      </c>
      <c r="Y17" s="58">
        <v>2.9559047834917695</v>
      </c>
      <c r="Z17" s="58">
        <v>1.3614461372227105</v>
      </c>
      <c r="AA17" s="58">
        <v>2.1230684593716465</v>
      </c>
      <c r="AB17" s="58">
        <v>2.6196276717797673</v>
      </c>
    </row>
    <row r="18" spans="1:28" x14ac:dyDescent="0.2">
      <c r="A18" s="11">
        <v>43101</v>
      </c>
      <c r="B18" s="48">
        <v>101.16761582869999</v>
      </c>
      <c r="C18" s="48">
        <v>56.498726310600013</v>
      </c>
      <c r="D18" s="48">
        <v>58.584689201299987</v>
      </c>
      <c r="E18" s="48">
        <f t="shared" ref="E18:E56" si="3">E17*(1+L18/100)</f>
        <v>302.0115293757475</v>
      </c>
      <c r="F18" s="48">
        <v>151.21224937353088</v>
      </c>
      <c r="G18" s="48">
        <v>395.54616710074436</v>
      </c>
      <c r="I18" s="48">
        <f t="shared" ref="I18:I53" si="4">(B18/B17-1)*100</f>
        <v>0.30475384848269726</v>
      </c>
      <c r="J18" s="48">
        <f t="shared" ref="J18:J53" si="5">(C18/C17-1)*100</f>
        <v>6.4381969726334809E-2</v>
      </c>
      <c r="K18" s="48">
        <f t="shared" ref="K18:K53" si="6">(D18/D17-1)*100</f>
        <v>-1.5876234280676194E-2</v>
      </c>
      <c r="L18" s="59">
        <v>0.2132488439875774</v>
      </c>
      <c r="M18" s="48">
        <f>(F18/F17-1)*100</f>
        <v>0.14399486150256102</v>
      </c>
      <c r="N18" s="48">
        <f>(G18/G17-1)*100</f>
        <v>-7.7352855484047467E-3</v>
      </c>
      <c r="P18" s="48">
        <f t="shared" ref="P18:P26" si="7">(B18/$B$17-1)*100</f>
        <v>0.30475384848269726</v>
      </c>
      <c r="Q18" s="48">
        <f t="shared" ref="Q18:Q29" si="8">(C18/$C$17-1)*100</f>
        <v>6.4381969726334809E-2</v>
      </c>
      <c r="R18" s="48">
        <f t="shared" ref="R18:R29" si="9">(D18/$D$17-1)*100</f>
        <v>-1.5876234280676194E-2</v>
      </c>
      <c r="S18" s="48">
        <f t="shared" ref="S18:S29" si="10">(E18/$E$17-1)*100</f>
        <v>0.21324884398756794</v>
      </c>
      <c r="T18" s="48">
        <f>(F18/$F$17-1)*100</f>
        <v>0.14399486150256102</v>
      </c>
      <c r="U18" s="48">
        <f>(G18/$G$17-1)*100</f>
        <v>-7.7352855484047467E-3</v>
      </c>
      <c r="W18" s="48">
        <f>(B18/B6-1)*100</f>
        <v>2.9280718035577413</v>
      </c>
      <c r="X18" s="48">
        <f>(C18/C6-1)*100</f>
        <v>2.5322995863076514</v>
      </c>
      <c r="Y18" s="48">
        <f>(D18/D6-1)*100</f>
        <v>2.6131107689673083</v>
      </c>
      <c r="Z18" s="48">
        <f>(E18/E6-1)*100</f>
        <v>1.2771931131561054</v>
      </c>
      <c r="AA18" s="48">
        <f>(F18/F6-1)*100</f>
        <v>2.0742681206648239</v>
      </c>
      <c r="AB18" s="48">
        <f t="shared" ref="AB18" si="11">(G18/G6-1)*100</f>
        <v>2.3937229379057401</v>
      </c>
    </row>
    <row r="19" spans="1:28" x14ac:dyDescent="0.2">
      <c r="A19" s="11">
        <v>43132</v>
      </c>
      <c r="B19" s="48">
        <v>101.4905047625</v>
      </c>
      <c r="C19" s="48">
        <v>56.688531295598892</v>
      </c>
      <c r="D19" s="48">
        <v>58.736660707200109</v>
      </c>
      <c r="E19" s="48">
        <f t="shared" si="3"/>
        <v>303.05471991663165</v>
      </c>
      <c r="F19" s="48">
        <v>151.82429386830961</v>
      </c>
      <c r="G19" s="48">
        <v>396.84172027145826</v>
      </c>
      <c r="I19" s="48">
        <f t="shared" si="4"/>
        <v>0.31916234375506392</v>
      </c>
      <c r="J19" s="48">
        <f t="shared" si="5"/>
        <v>0.33594559982721428</v>
      </c>
      <c r="K19" s="48">
        <f t="shared" si="6"/>
        <v>0.25940481714930019</v>
      </c>
      <c r="L19" s="59">
        <v>0.34541414463229936</v>
      </c>
      <c r="M19" s="48">
        <f t="shared" ref="M19:M53" si="12">(F19/F18-1)*100</f>
        <v>0.4047585412652932</v>
      </c>
      <c r="N19" s="48">
        <f t="shared" ref="N19:N53" si="13">(G19/G18-1)*100</f>
        <v>0.3275352609810378</v>
      </c>
      <c r="P19" s="48">
        <f t="shared" si="7"/>
        <v>0.62488885176326114</v>
      </c>
      <c r="Q19" s="48">
        <f t="shared" si="8"/>
        <v>0.40054385794792147</v>
      </c>
      <c r="R19" s="48">
        <f t="shared" si="9"/>
        <v>0.24348739915212025</v>
      </c>
      <c r="S19" s="48">
        <f t="shared" si="10"/>
        <v>0.55939958029027625</v>
      </c>
      <c r="T19" s="48">
        <f t="shared" ref="T19:T28" si="14">(F19/$F$17-1)*100</f>
        <v>0.54933623426876022</v>
      </c>
      <c r="U19" s="48">
        <f t="shared" ref="U19:U28" si="15">(G19/$G$17-1)*100</f>
        <v>0.31977463964492081</v>
      </c>
      <c r="W19" s="48">
        <f t="shared" ref="W19:W53" si="16">(B19/B7-1)*100</f>
        <v>2.870215547259436</v>
      </c>
      <c r="X19" s="48">
        <f t="shared" ref="X19:X53" si="17">(C19/C7-1)*100</f>
        <v>2.5509644623585181</v>
      </c>
      <c r="Y19" s="48">
        <f t="shared" ref="Y19:Y53" si="18">(D19/D7-1)*100</f>
        <v>2.7467017307670982</v>
      </c>
      <c r="Z19" s="48">
        <f t="shared" ref="Z19:Z53" si="19">(E19/E7-1)*100</f>
        <v>1.5154308372079317</v>
      </c>
      <c r="AA19" s="48">
        <f t="shared" ref="AA19:AA53" si="20">(F19/F7-1)*100</f>
        <v>2.3530934267684822</v>
      </c>
      <c r="AB19" s="48">
        <f t="shared" ref="AB19:AB53" si="21">(G19/G7-1)*100</f>
        <v>2.570219999262302</v>
      </c>
    </row>
    <row r="20" spans="1:28" x14ac:dyDescent="0.2">
      <c r="A20" s="11">
        <v>43160</v>
      </c>
      <c r="B20" s="48">
        <v>101.3609293777</v>
      </c>
      <c r="C20" s="48">
        <v>56.711234339900017</v>
      </c>
      <c r="D20" s="48">
        <v>58.7051772704</v>
      </c>
      <c r="E20" s="48">
        <f t="shared" si="3"/>
        <v>302.6682025133785</v>
      </c>
      <c r="F20" s="48">
        <v>151.88667173066958</v>
      </c>
      <c r="G20" s="48">
        <v>396.71701356526006</v>
      </c>
      <c r="I20" s="48">
        <f t="shared" si="4"/>
        <v>-0.12767242128041145</v>
      </c>
      <c r="J20" s="48">
        <f t="shared" si="5"/>
        <v>4.0048743162413025E-2</v>
      </c>
      <c r="K20" s="48">
        <f t="shared" si="6"/>
        <v>-5.3600998798775112E-2</v>
      </c>
      <c r="L20" s="59">
        <v>-0.12754046640800942</v>
      </c>
      <c r="M20" s="48">
        <f t="shared" si="12"/>
        <v>4.1085560664000376E-2</v>
      </c>
      <c r="N20" s="48">
        <f t="shared" si="13"/>
        <v>-3.1424797300261265E-2</v>
      </c>
      <c r="P20" s="48">
        <f t="shared" si="7"/>
        <v>0.49641861975551205</v>
      </c>
      <c r="Q20" s="48">
        <f t="shared" si="8"/>
        <v>0.44075301389125965</v>
      </c>
      <c r="R20" s="48">
        <f t="shared" si="9"/>
        <v>0.1897558886754469</v>
      </c>
      <c r="S20" s="48">
        <f t="shared" si="10"/>
        <v>0.4311456530484703</v>
      </c>
      <c r="T20" s="48">
        <f t="shared" si="14"/>
        <v>0.59064749280455242</v>
      </c>
      <c r="U20" s="48">
        <f t="shared" si="15"/>
        <v>0.28824935381233097</v>
      </c>
      <c r="W20" s="48">
        <f t="shared" si="16"/>
        <v>2.7280740860542885</v>
      </c>
      <c r="X20" s="48">
        <f t="shared" si="17"/>
        <v>2.5253121275273127</v>
      </c>
      <c r="Y20" s="48">
        <f t="shared" si="18"/>
        <v>2.668177680736683</v>
      </c>
      <c r="Z20" s="48">
        <f t="shared" si="19"/>
        <v>1.4551004529747669</v>
      </c>
      <c r="AA20" s="48">
        <f t="shared" si="20"/>
        <v>2.3362876060678772</v>
      </c>
      <c r="AB20" s="48">
        <f t="shared" si="21"/>
        <v>2.49778833785399</v>
      </c>
    </row>
    <row r="21" spans="1:28" x14ac:dyDescent="0.2">
      <c r="A21" s="11">
        <v>43191</v>
      </c>
      <c r="B21" s="48">
        <v>101.2166039712</v>
      </c>
      <c r="C21" s="48">
        <v>56.723256731899994</v>
      </c>
      <c r="D21" s="48">
        <v>58.731486104199995</v>
      </c>
      <c r="E21" s="48">
        <f t="shared" si="3"/>
        <v>302.28615875598643</v>
      </c>
      <c r="F21" s="48">
        <v>151.94737518826645</v>
      </c>
      <c r="G21" s="48">
        <v>396.90431812302324</v>
      </c>
      <c r="I21" s="48">
        <f t="shared" si="4"/>
        <v>-0.14238761166267544</v>
      </c>
      <c r="J21" s="48">
        <f t="shared" si="5"/>
        <v>2.1199312869679687E-2</v>
      </c>
      <c r="K21" s="48">
        <f t="shared" si="6"/>
        <v>4.4815185002877733E-2</v>
      </c>
      <c r="L21" s="59">
        <v>-0.1262252705172027</v>
      </c>
      <c r="M21" s="48">
        <f t="shared" si="12"/>
        <v>3.9966283351389187E-2</v>
      </c>
      <c r="N21" s="48">
        <f t="shared" si="13"/>
        <v>4.7213643821297779E-2</v>
      </c>
      <c r="P21" s="48">
        <f t="shared" si="7"/>
        <v>0.35332416947631007</v>
      </c>
      <c r="Q21" s="48">
        <f t="shared" si="8"/>
        <v>0.46204576337134373</v>
      </c>
      <c r="R21" s="48">
        <f t="shared" si="9"/>
        <v>0.2346561131308933</v>
      </c>
      <c r="S21" s="48">
        <f t="shared" si="10"/>
        <v>0.30437616776437526</v>
      </c>
      <c r="T21" s="48">
        <f t="shared" si="14"/>
        <v>0.63084983600651956</v>
      </c>
      <c r="U21" s="48">
        <f t="shared" si="15"/>
        <v>0.33559909065685734</v>
      </c>
      <c r="W21" s="48">
        <f t="shared" si="16"/>
        <v>3.0091931753225554</v>
      </c>
      <c r="X21" s="48">
        <f t="shared" si="17"/>
        <v>2.1729638356066561</v>
      </c>
      <c r="Y21" s="48">
        <f t="shared" si="18"/>
        <v>2.4475710186002253</v>
      </c>
      <c r="Z21" s="48">
        <f t="shared" si="19"/>
        <v>1.5212910738010121</v>
      </c>
      <c r="AA21" s="48">
        <f t="shared" si="20"/>
        <v>2.2407347920117227</v>
      </c>
      <c r="AB21" s="48">
        <f t="shared" si="21"/>
        <v>2.3434583033887346</v>
      </c>
    </row>
    <row r="22" spans="1:28" x14ac:dyDescent="0.2">
      <c r="A22" s="11">
        <v>43221</v>
      </c>
      <c r="B22" s="48">
        <v>101.33528371440001</v>
      </c>
      <c r="C22" s="48">
        <v>56.763558944099984</v>
      </c>
      <c r="D22" s="48">
        <v>58.787304348200031</v>
      </c>
      <c r="E22" s="48">
        <f t="shared" si="3"/>
        <v>302.62304832674823</v>
      </c>
      <c r="F22" s="48">
        <v>152.22501225683823</v>
      </c>
      <c r="G22" s="48">
        <v>397.45880651011413</v>
      </c>
      <c r="I22" s="48">
        <f t="shared" si="4"/>
        <v>0.11725323567837176</v>
      </c>
      <c r="J22" s="48">
        <f t="shared" si="5"/>
        <v>7.1050596390254128E-2</v>
      </c>
      <c r="K22" s="48">
        <f t="shared" si="6"/>
        <v>9.5039726903900501E-2</v>
      </c>
      <c r="L22" s="59">
        <v>0.111447236667471</v>
      </c>
      <c r="M22" s="48">
        <f t="shared" si="12"/>
        <v>0.18271922646098115</v>
      </c>
      <c r="N22" s="48">
        <f t="shared" si="13"/>
        <v>0.13970328912344954</v>
      </c>
      <c r="P22" s="48">
        <f t="shared" si="7"/>
        <v>0.470991689175837</v>
      </c>
      <c r="Q22" s="48">
        <f t="shared" si="8"/>
        <v>0.53342464603207684</v>
      </c>
      <c r="R22" s="48">
        <f t="shared" si="9"/>
        <v>0.3299188565638822</v>
      </c>
      <c r="S22" s="48">
        <f t="shared" si="10"/>
        <v>0.41616262325989695</v>
      </c>
      <c r="T22" s="48">
        <f t="shared" si="14"/>
        <v>0.8147217464079759</v>
      </c>
      <c r="U22" s="48">
        <f t="shared" si="15"/>
        <v>0.47577122274822248</v>
      </c>
      <c r="W22" s="48">
        <f t="shared" si="16"/>
        <v>3.1474123810745436</v>
      </c>
      <c r="X22" s="48">
        <f t="shared" si="17"/>
        <v>1.7351577406992336</v>
      </c>
      <c r="Y22" s="48">
        <f t="shared" si="18"/>
        <v>2.1811946660768466</v>
      </c>
      <c r="Z22" s="48">
        <f t="shared" si="19"/>
        <v>1.4830003027100025</v>
      </c>
      <c r="AA22" s="48">
        <f t="shared" si="20"/>
        <v>2.2062826590154794</v>
      </c>
      <c r="AB22" s="48">
        <f t="shared" si="21"/>
        <v>2.1276034285755863</v>
      </c>
    </row>
    <row r="23" spans="1:28" x14ac:dyDescent="0.2">
      <c r="A23" s="11">
        <v>43252</v>
      </c>
      <c r="B23" s="48">
        <v>101.4549338051</v>
      </c>
      <c r="C23" s="48">
        <v>56.827447492799998</v>
      </c>
      <c r="D23" s="48">
        <v>58.823417063100017</v>
      </c>
      <c r="E23" s="48">
        <f t="shared" si="3"/>
        <v>302.74867066218997</v>
      </c>
      <c r="F23" s="48">
        <v>152.39748674985827</v>
      </c>
      <c r="G23" s="48">
        <v>397.88657699820817</v>
      </c>
      <c r="H23" s="64"/>
      <c r="I23" s="48">
        <f t="shared" si="4"/>
        <v>0.11807347481969099</v>
      </c>
      <c r="J23" s="48">
        <f t="shared" si="5"/>
        <v>0.11255204904070393</v>
      </c>
      <c r="K23" s="48">
        <f t="shared" si="6"/>
        <v>6.1429445184435494E-2</v>
      </c>
      <c r="L23" s="59">
        <v>4.1511159224750772E-2</v>
      </c>
      <c r="M23" s="48">
        <f t="shared" si="12"/>
        <v>0.11330233478914487</v>
      </c>
      <c r="N23" s="48">
        <f t="shared" si="13"/>
        <v>0.10762637060430791</v>
      </c>
      <c r="O23" s="64"/>
      <c r="P23" s="48">
        <f t="shared" si="7"/>
        <v>0.58962128024904192</v>
      </c>
      <c r="Q23" s="48">
        <f t="shared" si="8"/>
        <v>0.64657707544197862</v>
      </c>
      <c r="R23" s="48">
        <f t="shared" si="9"/>
        <v>0.39155096907146358</v>
      </c>
      <c r="S23" s="48">
        <f t="shared" si="10"/>
        <v>0.45784653641383066</v>
      </c>
      <c r="T23" s="48">
        <f t="shared" si="14"/>
        <v>0.92894717995783971</v>
      </c>
      <c r="U23" s="48">
        <f t="shared" si="15"/>
        <v>0.58390964865195905</v>
      </c>
      <c r="W23" s="48">
        <f t="shared" si="16"/>
        <v>3.1714800131135812</v>
      </c>
      <c r="X23" s="48">
        <f t="shared" si="17"/>
        <v>1.6406856551504756</v>
      </c>
      <c r="Y23" s="48">
        <f t="shared" si="18"/>
        <v>2.1409163416617583</v>
      </c>
      <c r="Z23" s="48">
        <f t="shared" si="19"/>
        <v>1.4578227943907063</v>
      </c>
      <c r="AA23" s="48">
        <f t="shared" si="20"/>
        <v>2.1689791102184275</v>
      </c>
      <c r="AB23" s="48">
        <f t="shared" si="21"/>
        <v>2.1322082494353634</v>
      </c>
    </row>
    <row r="24" spans="1:28" x14ac:dyDescent="0.2">
      <c r="A24" s="11">
        <v>43282</v>
      </c>
      <c r="B24" s="48">
        <v>101.4971130225</v>
      </c>
      <c r="C24" s="48">
        <v>56.854122157599996</v>
      </c>
      <c r="D24" s="48">
        <v>58.900820302000021</v>
      </c>
      <c r="E24" s="48">
        <f t="shared" si="3"/>
        <v>302.81005867078727</v>
      </c>
      <c r="F24" s="48">
        <v>152.4948028015441</v>
      </c>
      <c r="G24" s="48">
        <v>398.19151128254174</v>
      </c>
      <c r="I24" s="48">
        <f t="shared" si="4"/>
        <v>4.1574338297856173E-2</v>
      </c>
      <c r="J24" s="48">
        <f t="shared" si="5"/>
        <v>4.6939755306407704E-2</v>
      </c>
      <c r="K24" s="48">
        <f t="shared" si="6"/>
        <v>0.1315857574492485</v>
      </c>
      <c r="L24" s="59">
        <v>2.0276887909376731E-2</v>
      </c>
      <c r="M24" s="48">
        <f t="shared" si="12"/>
        <v>6.3856730029643316E-2</v>
      </c>
      <c r="N24" s="48">
        <f t="shared" si="13"/>
        <v>7.6638494978675809E-2</v>
      </c>
      <c r="P24" s="48">
        <f t="shared" si="7"/>
        <v>0.63144074969263553</v>
      </c>
      <c r="Q24" s="48">
        <f t="shared" si="8"/>
        <v>0.6938203324454717</v>
      </c>
      <c r="R24" s="48">
        <f t="shared" si="9"/>
        <v>0.52365195182915159</v>
      </c>
      <c r="S24" s="48">
        <f t="shared" si="10"/>
        <v>0.47821626135220452</v>
      </c>
      <c r="T24" s="48">
        <f t="shared" si="14"/>
        <v>0.99339710528030256</v>
      </c>
      <c r="U24" s="48">
        <f t="shared" si="15"/>
        <v>0.6609956431973929</v>
      </c>
      <c r="W24" s="48">
        <f t="shared" si="16"/>
        <v>2.4447808731858478</v>
      </c>
      <c r="X24" s="48">
        <f t="shared" si="17"/>
        <v>1.6246339704376611</v>
      </c>
      <c r="Y24" s="48">
        <f t="shared" si="18"/>
        <v>1.7662815513622254</v>
      </c>
      <c r="Z24" s="48">
        <f t="shared" si="19"/>
        <v>1.2171456625493127</v>
      </c>
      <c r="AA24" s="48">
        <f t="shared" si="20"/>
        <v>2.0804396980931728</v>
      </c>
      <c r="AB24" s="48">
        <f t="shared" si="21"/>
        <v>1.8072059622082248</v>
      </c>
    </row>
    <row r="25" spans="1:28" x14ac:dyDescent="0.2">
      <c r="A25" s="11">
        <v>43313</v>
      </c>
      <c r="B25" s="48">
        <v>101.67178236469998</v>
      </c>
      <c r="C25" s="48">
        <v>56.858113148000001</v>
      </c>
      <c r="D25" s="48">
        <v>58.9006785666</v>
      </c>
      <c r="E25" s="48">
        <f t="shared" si="3"/>
        <v>303.04677067288577</v>
      </c>
      <c r="F25" s="48">
        <v>152.72880119747356</v>
      </c>
      <c r="G25" s="48">
        <v>398.61098462459677</v>
      </c>
      <c r="I25" s="48">
        <f t="shared" si="4"/>
        <v>0.17209291673276894</v>
      </c>
      <c r="J25" s="48">
        <f t="shared" si="5"/>
        <v>7.0197027912000109E-3</v>
      </c>
      <c r="K25" s="48">
        <f t="shared" si="6"/>
        <v>-2.4063400015927883E-4</v>
      </c>
      <c r="L25" s="59">
        <v>7.8171776438861695E-2</v>
      </c>
      <c r="M25" s="48">
        <f t="shared" si="12"/>
        <v>0.15344680056670335</v>
      </c>
      <c r="N25" s="48">
        <f t="shared" si="13"/>
        <v>0.10534462191420513</v>
      </c>
      <c r="P25" s="48">
        <f t="shared" si="7"/>
        <v>0.80462033122898902</v>
      </c>
      <c r="Q25" s="48">
        <f t="shared" si="8"/>
        <v>0.70088873936189344</v>
      </c>
      <c r="R25" s="48">
        <f t="shared" si="9"/>
        <v>0.52341005774434457</v>
      </c>
      <c r="S25" s="48">
        <f t="shared" si="10"/>
        <v>0.55676186793778282</v>
      </c>
      <c r="T25" s="48">
        <f t="shared" si="14"/>
        <v>1.148368241921971</v>
      </c>
      <c r="U25" s="48">
        <f t="shared" si="15"/>
        <v>0.76703658847279144</v>
      </c>
      <c r="W25" s="48">
        <f t="shared" si="16"/>
        <v>1.8160838649074362</v>
      </c>
      <c r="X25" s="48">
        <f t="shared" si="17"/>
        <v>1.5024025233845162</v>
      </c>
      <c r="Y25" s="48">
        <f t="shared" si="18"/>
        <v>1.7569134451654866</v>
      </c>
      <c r="Z25" s="48">
        <f t="shared" si="19"/>
        <v>1.021251558264602</v>
      </c>
      <c r="AA25" s="48">
        <f t="shared" si="20"/>
        <v>2.0454071144387687</v>
      </c>
      <c r="AB25" s="48">
        <f t="shared" si="21"/>
        <v>1.7832689157596171</v>
      </c>
    </row>
    <row r="26" spans="1:28" x14ac:dyDescent="0.2">
      <c r="A26" s="11">
        <v>43344</v>
      </c>
      <c r="B26" s="48">
        <v>101.58412225889995</v>
      </c>
      <c r="C26" s="48">
        <v>56.839779672199988</v>
      </c>
      <c r="D26" s="48">
        <v>58.912899775600046</v>
      </c>
      <c r="E26" s="48">
        <f t="shared" si="3"/>
        <v>302.9141212417228</v>
      </c>
      <c r="F26" s="48">
        <v>152.78827547185639</v>
      </c>
      <c r="G26" s="48">
        <v>398.66975806880356</v>
      </c>
      <c r="I26" s="48">
        <f t="shared" si="4"/>
        <v>-8.6218716502461934E-2</v>
      </c>
      <c r="J26" s="48">
        <f t="shared" si="5"/>
        <v>-3.2244256421753992E-2</v>
      </c>
      <c r="K26" s="48">
        <f t="shared" si="6"/>
        <v>2.074884245386599E-2</v>
      </c>
      <c r="L26" s="59">
        <v>-4.3771933575940072E-2</v>
      </c>
      <c r="M26" s="48">
        <f t="shared" si="12"/>
        <v>3.8941099462919126E-2</v>
      </c>
      <c r="N26" s="48">
        <f t="shared" si="13"/>
        <v>1.4744562110391435E-2</v>
      </c>
      <c r="P26" s="48">
        <f t="shared" si="7"/>
        <v>0.71770788140421704</v>
      </c>
      <c r="Q26" s="48">
        <f t="shared" si="8"/>
        <v>0.66841848657779313</v>
      </c>
      <c r="R26" s="48">
        <f t="shared" si="9"/>
        <v>0.54426750172649196</v>
      </c>
      <c r="S26" s="48">
        <f t="shared" si="10"/>
        <v>0.51274622892683031</v>
      </c>
      <c r="T26" s="48">
        <f t="shared" si="14"/>
        <v>1.1877565286041891</v>
      </c>
      <c r="U26" s="48">
        <f t="shared" si="15"/>
        <v>0.7818942467693768</v>
      </c>
      <c r="W26" s="48">
        <f t="shared" si="16"/>
        <v>0.91895033589535213</v>
      </c>
      <c r="X26" s="48">
        <f t="shared" si="17"/>
        <v>1.4333432879058305</v>
      </c>
      <c r="Y26" s="48">
        <f t="shared" si="18"/>
        <v>1.7632888578549277</v>
      </c>
      <c r="Z26" s="48">
        <f t="shared" si="19"/>
        <v>1.0315473919317419</v>
      </c>
      <c r="AA26" s="48">
        <f t="shared" si="20"/>
        <v>2.0194967521491858</v>
      </c>
      <c r="AB26" s="48">
        <f t="shared" si="21"/>
        <v>1.7030771163518921</v>
      </c>
    </row>
    <row r="27" spans="1:28" x14ac:dyDescent="0.2">
      <c r="A27" s="11">
        <v>43374</v>
      </c>
      <c r="B27" s="48">
        <v>101.76302031509999</v>
      </c>
      <c r="C27" s="48">
        <v>56.821578678700007</v>
      </c>
      <c r="D27" s="48">
        <v>58.903757469300018</v>
      </c>
      <c r="E27" s="48">
        <f t="shared" si="3"/>
        <v>303.05122012979467</v>
      </c>
      <c r="F27" s="48">
        <v>152.9257660005203</v>
      </c>
      <c r="G27" s="48">
        <v>398.78112882182705</v>
      </c>
      <c r="I27" s="48">
        <f t="shared" si="4"/>
        <v>0.17610828564733616</v>
      </c>
      <c r="J27" s="48">
        <f t="shared" si="5"/>
        <v>-3.2021576446894517E-2</v>
      </c>
      <c r="K27" s="48">
        <f t="shared" si="6"/>
        <v>-1.5518343749587604E-2</v>
      </c>
      <c r="L27" s="59">
        <v>4.5259985737837974E-2</v>
      </c>
      <c r="M27" s="48">
        <f t="shared" si="12"/>
        <v>8.9987617334696957E-2</v>
      </c>
      <c r="N27" s="48">
        <f t="shared" si="13"/>
        <v>2.7935590992145265E-2</v>
      </c>
      <c r="P27" s="48">
        <f>(B27/$B$17-1)*100</f>
        <v>0.89508011009744592</v>
      </c>
      <c r="Q27" s="48">
        <f t="shared" si="8"/>
        <v>0.63618287199422863</v>
      </c>
      <c r="R27" s="48">
        <f t="shared" si="9"/>
        <v>0.5286646966750741</v>
      </c>
      <c r="S27" s="48">
        <f t="shared" si="10"/>
        <v>0.55823828353473992</v>
      </c>
      <c r="T27" s="48">
        <f t="shared" si="14"/>
        <v>1.2788129797387082</v>
      </c>
      <c r="U27" s="48">
        <f t="shared" si="15"/>
        <v>0.81004826454027512</v>
      </c>
      <c r="W27" s="48">
        <f t="shared" si="16"/>
        <v>1.3137209603809152</v>
      </c>
      <c r="X27" s="48">
        <f t="shared" si="17"/>
        <v>1.140502698762047</v>
      </c>
      <c r="Y27" s="48">
        <f t="shared" si="18"/>
        <v>1.4598211954839124</v>
      </c>
      <c r="Z27" s="48">
        <f t="shared" si="19"/>
        <v>1.012289686828205</v>
      </c>
      <c r="AA27" s="48">
        <f t="shared" si="20"/>
        <v>1.9343215217981768</v>
      </c>
      <c r="AB27" s="48">
        <f t="shared" si="21"/>
        <v>1.511688491034624</v>
      </c>
    </row>
    <row r="28" spans="1:28" x14ac:dyDescent="0.2">
      <c r="A28" s="11">
        <v>43405</v>
      </c>
      <c r="B28" s="48">
        <v>102.02718765129987</v>
      </c>
      <c r="C28" s="48">
        <v>56.915705234600011</v>
      </c>
      <c r="D28" s="48">
        <v>59.024927446100058</v>
      </c>
      <c r="E28" s="48">
        <f t="shared" si="3"/>
        <v>303.67785668182859</v>
      </c>
      <c r="F28" s="48">
        <v>153.24653530994837</v>
      </c>
      <c r="G28" s="48">
        <v>399.59136886656592</v>
      </c>
      <c r="I28" s="48">
        <f t="shared" si="4"/>
        <v>0.25959069943277679</v>
      </c>
      <c r="J28" s="48">
        <f t="shared" si="5"/>
        <v>0.16565283487148807</v>
      </c>
      <c r="K28" s="48">
        <f t="shared" si="6"/>
        <v>0.20570839960962761</v>
      </c>
      <c r="L28" s="59">
        <v>0.2067757891770115</v>
      </c>
      <c r="M28" s="48">
        <f t="shared" si="12"/>
        <v>0.20975491430723636</v>
      </c>
      <c r="N28" s="48">
        <f t="shared" si="13"/>
        <v>0.20317913416130207</v>
      </c>
      <c r="P28" s="48">
        <f>(B28/$B$17-1)*100</f>
        <v>1.1569943542484973</v>
      </c>
      <c r="Q28" s="48">
        <f t="shared" si="8"/>
        <v>0.80288956182814619</v>
      </c>
      <c r="R28" s="48">
        <f t="shared" si="9"/>
        <v>0.73546060397153834</v>
      </c>
      <c r="S28" s="48">
        <f t="shared" si="10"/>
        <v>0.76616837432801344</v>
      </c>
      <c r="T28" s="48">
        <f t="shared" si="14"/>
        <v>1.4912502671157402</v>
      </c>
      <c r="U28" s="48">
        <f t="shared" si="15"/>
        <v>1.0148732477517797</v>
      </c>
      <c r="W28" s="48">
        <f t="shared" si="16"/>
        <v>1.4977979479357195</v>
      </c>
      <c r="X28" s="48">
        <f t="shared" si="17"/>
        <v>1.1940826892116618</v>
      </c>
      <c r="Y28" s="48">
        <f t="shared" si="18"/>
        <v>1.412167396719366</v>
      </c>
      <c r="Z28" s="48">
        <f t="shared" si="19"/>
        <v>1.1230840926086616</v>
      </c>
      <c r="AA28" s="48">
        <f t="shared" si="20"/>
        <v>1.9269110940646206</v>
      </c>
      <c r="AB28" s="48">
        <f t="shared" si="21"/>
        <v>1.4716746060361441</v>
      </c>
    </row>
    <row r="29" spans="1:28" x14ac:dyDescent="0.2">
      <c r="A29" s="11">
        <v>43435</v>
      </c>
      <c r="B29" s="48">
        <v>102.38027155079999</v>
      </c>
      <c r="C29" s="48">
        <v>56.98841222499999</v>
      </c>
      <c r="D29" s="48">
        <v>59.197319520299992</v>
      </c>
      <c r="E29" s="48">
        <f t="shared" si="3"/>
        <v>304.56316184600882</v>
      </c>
      <c r="F29" s="48">
        <v>153.65663079656949</v>
      </c>
      <c r="G29" s="48">
        <v>400.32853040278303</v>
      </c>
      <c r="I29" s="48">
        <f t="shared" si="4"/>
        <v>0.34606844276336979</v>
      </c>
      <c r="J29" s="48">
        <f t="shared" si="5"/>
        <v>0.1277450399679525</v>
      </c>
      <c r="K29" s="48">
        <f t="shared" si="6"/>
        <v>0.29206655841695905</v>
      </c>
      <c r="L29" s="59">
        <v>0.29152773068595123</v>
      </c>
      <c r="M29" s="48">
        <f t="shared" si="12"/>
        <v>0.26760506251686245</v>
      </c>
      <c r="N29" s="48">
        <f t="shared" si="13"/>
        <v>0.18447884355161648</v>
      </c>
      <c r="P29" s="48">
        <f>(B29/$B$17-1)*100</f>
        <v>1.5070667893564815</v>
      </c>
      <c r="Q29" s="48">
        <f t="shared" si="8"/>
        <v>0.93166025338775604</v>
      </c>
      <c r="R29" s="48">
        <f t="shared" si="9"/>
        <v>1.0296751968630335</v>
      </c>
      <c r="S29" s="48">
        <f t="shared" si="10"/>
        <v>1.0599296982888529</v>
      </c>
      <c r="T29" s="48">
        <f>(F29/$F$17-1)*100</f>
        <v>1.7628459908422212</v>
      </c>
      <c r="U29" s="48">
        <f>(G29/$G$17-1)*100</f>
        <v>1.2012243177343507</v>
      </c>
      <c r="W29" s="48">
        <f t="shared" si="16"/>
        <v>1.5070667893564815</v>
      </c>
      <c r="X29" s="48">
        <f t="shared" si="17"/>
        <v>0.93166025338775604</v>
      </c>
      <c r="Y29" s="48">
        <f t="shared" si="18"/>
        <v>1.0296751968630335</v>
      </c>
      <c r="Z29" s="48">
        <f t="shared" si="19"/>
        <v>1.0599296982888529</v>
      </c>
      <c r="AA29" s="48">
        <f t="shared" si="20"/>
        <v>1.7628459908422212</v>
      </c>
      <c r="AB29" s="48">
        <f t="shared" si="21"/>
        <v>1.2012243177343507</v>
      </c>
    </row>
    <row r="30" spans="1:28" x14ac:dyDescent="0.2">
      <c r="A30" s="11">
        <v>43466</v>
      </c>
      <c r="B30" s="48">
        <v>102.61193263499995</v>
      </c>
      <c r="C30" s="48">
        <v>57.12164397650001</v>
      </c>
      <c r="D30" s="48">
        <v>59.398648670600011</v>
      </c>
      <c r="E30" s="48">
        <f t="shared" si="3"/>
        <v>305.04654814452357</v>
      </c>
      <c r="F30" s="48">
        <v>153.9587097955785</v>
      </c>
      <c r="G30" s="48">
        <v>400.89563918425256</v>
      </c>
      <c r="I30" s="48">
        <f t="shared" si="4"/>
        <v>0.22627512184807408</v>
      </c>
      <c r="J30" s="48">
        <f t="shared" si="5"/>
        <v>0.23378744256639106</v>
      </c>
      <c r="K30" s="48">
        <f t="shared" si="6"/>
        <v>0.34009842325881667</v>
      </c>
      <c r="L30" s="59">
        <v>0.15871463100948563</v>
      </c>
      <c r="M30" s="48">
        <f t="shared" si="12"/>
        <v>0.19659353289409598</v>
      </c>
      <c r="N30" s="48">
        <f t="shared" si="13"/>
        <v>0.14166084563069781</v>
      </c>
      <c r="P30" s="48">
        <f>(B30/$B$29-1)*100</f>
        <v>0.22627512184807408</v>
      </c>
      <c r="Q30" s="48">
        <f>(C30/$C$29-1)*100</f>
        <v>0.23378744256639106</v>
      </c>
      <c r="R30" s="48">
        <f>(D30/$D$29-1)*100</f>
        <v>0.34009842325881667</v>
      </c>
      <c r="S30" s="48">
        <f t="shared" ref="S30:S41" si="22">(E30/$E$29-1)*100</f>
        <v>0.15871463100949335</v>
      </c>
      <c r="T30" s="48">
        <f>(F30/$F$29-1)*100</f>
        <v>0.19659353289409598</v>
      </c>
      <c r="U30" s="48">
        <f>(G30/$G$29-1)*100</f>
        <v>0.14166084563069781</v>
      </c>
      <c r="W30" s="48">
        <f t="shared" si="16"/>
        <v>1.4276473696340775</v>
      </c>
      <c r="X30" s="48">
        <f t="shared" si="17"/>
        <v>1.1025339978029347</v>
      </c>
      <c r="Y30" s="48">
        <f t="shared" si="18"/>
        <v>1.3893723435200123</v>
      </c>
      <c r="Z30" s="48">
        <f t="shared" si="19"/>
        <v>1.0049347371106743</v>
      </c>
      <c r="AA30" s="48">
        <f t="shared" si="20"/>
        <v>1.8162949320747135</v>
      </c>
      <c r="AB30" s="48">
        <f t="shared" si="21"/>
        <v>1.3524267275090818</v>
      </c>
    </row>
    <row r="31" spans="1:28" x14ac:dyDescent="0.2">
      <c r="A31" s="11">
        <v>43497</v>
      </c>
      <c r="B31" s="48">
        <v>102.4555416028</v>
      </c>
      <c r="C31" s="48">
        <v>57.139394009799993</v>
      </c>
      <c r="D31" s="48">
        <v>59.364641501800044</v>
      </c>
      <c r="E31" s="48">
        <f t="shared" si="3"/>
        <v>304.88984677277904</v>
      </c>
      <c r="F31" s="48">
        <v>153.99608958304947</v>
      </c>
      <c r="G31" s="48">
        <v>400.93040329650194</v>
      </c>
      <c r="I31" s="48">
        <f t="shared" si="4"/>
        <v>-0.1524101809447842</v>
      </c>
      <c r="J31" s="48">
        <f t="shared" si="5"/>
        <v>3.1074093923644241E-2</v>
      </c>
      <c r="K31" s="48">
        <f t="shared" si="6"/>
        <v>-5.7252428398757438E-2</v>
      </c>
      <c r="L31" s="59">
        <v>-5.136965905619751E-2</v>
      </c>
      <c r="M31" s="48">
        <f t="shared" si="12"/>
        <v>2.4279098935431342E-2</v>
      </c>
      <c r="N31" s="48">
        <f t="shared" si="13"/>
        <v>8.6716114747753537E-3</v>
      </c>
      <c r="P31" s="48">
        <f>(B31/$B$29-1)*100</f>
        <v>7.3520074580635253E-2</v>
      </c>
      <c r="Q31" s="48">
        <f>(C31/$C$29-1)*100</f>
        <v>0.26493418381952072</v>
      </c>
      <c r="R31" s="48">
        <f>(D31/$D$29-1)*100</f>
        <v>0.28265128025377617</v>
      </c>
      <c r="S31" s="48">
        <f t="shared" si="22"/>
        <v>0.10726344078848538</v>
      </c>
      <c r="T31" s="48">
        <f t="shared" ref="T31:T41" si="23">(F31/$F$29-1)*100</f>
        <v>0.2209203629678802</v>
      </c>
      <c r="U31" s="48">
        <f t="shared" ref="U31:U41" si="24">(G31/$G$29-1)*100</f>
        <v>0.15034474138362341</v>
      </c>
      <c r="W31" s="48">
        <f t="shared" si="16"/>
        <v>0.95086416464111867</v>
      </c>
      <c r="X31" s="48">
        <f t="shared" si="17"/>
        <v>0.79533320743503388</v>
      </c>
      <c r="Y31" s="48">
        <f t="shared" si="18"/>
        <v>1.0691462317382827</v>
      </c>
      <c r="Z31" s="48">
        <f t="shared" si="19"/>
        <v>0.60554307045679323</v>
      </c>
      <c r="AA31" s="48">
        <f t="shared" si="20"/>
        <v>1.4304665343108036</v>
      </c>
      <c r="AB31" s="48">
        <f t="shared" si="21"/>
        <v>1.0303057405977478</v>
      </c>
    </row>
    <row r="32" spans="1:28" x14ac:dyDescent="0.2">
      <c r="A32" s="11">
        <v>43525</v>
      </c>
      <c r="B32" s="48">
        <v>102.43808564990002</v>
      </c>
      <c r="C32" s="48">
        <v>57.193741217700001</v>
      </c>
      <c r="D32" s="48">
        <v>59.44260100760004</v>
      </c>
      <c r="E32" s="48">
        <f t="shared" si="3"/>
        <v>304.98397026115418</v>
      </c>
      <c r="F32" s="48">
        <v>154.14078646730516</v>
      </c>
      <c r="G32" s="48">
        <v>401.38160362730463</v>
      </c>
      <c r="I32" s="48">
        <f t="shared" si="4"/>
        <v>-1.7037587842394508E-2</v>
      </c>
      <c r="J32" s="48">
        <f t="shared" si="5"/>
        <v>9.5113378154976225E-2</v>
      </c>
      <c r="K32" s="48">
        <f t="shared" si="6"/>
        <v>0.13132313078592084</v>
      </c>
      <c r="L32" s="59">
        <v>3.0871309547181706E-2</v>
      </c>
      <c r="M32" s="48">
        <f t="shared" si="12"/>
        <v>9.3961401648234855E-2</v>
      </c>
      <c r="N32" s="48">
        <f t="shared" si="13"/>
        <v>0.11253831764637123</v>
      </c>
      <c r="P32" s="48">
        <f>(B32/$B$29-1)*100</f>
        <v>5.6469960690952448E-2</v>
      </c>
      <c r="Q32" s="48">
        <f>(C32/$C$29-1)*100</f>
        <v>0.36029954982661483</v>
      </c>
      <c r="R32" s="48">
        <f>(D32/$D$29-1)*100</f>
        <v>0.41434559755013645</v>
      </c>
      <c r="S32" s="48">
        <f t="shared" si="22"/>
        <v>0.13816786396450009</v>
      </c>
      <c r="T32" s="48">
        <f t="shared" si="23"/>
        <v>0.31508934448567505</v>
      </c>
      <c r="U32" s="48">
        <f t="shared" si="24"/>
        <v>0.26305225447260661</v>
      </c>
      <c r="W32" s="48">
        <f t="shared" si="16"/>
        <v>1.0626937606167841</v>
      </c>
      <c r="X32" s="48">
        <f t="shared" si="17"/>
        <v>0.85081357056711049</v>
      </c>
      <c r="Y32" s="48">
        <f t="shared" si="18"/>
        <v>1.2561477053436354</v>
      </c>
      <c r="Z32" s="48">
        <f t="shared" si="19"/>
        <v>0.76511762006890027</v>
      </c>
      <c r="AA32" s="48">
        <f t="shared" si="20"/>
        <v>1.4840767204594929</v>
      </c>
      <c r="AB32" s="48">
        <f t="shared" si="21"/>
        <v>1.1757978363782007</v>
      </c>
    </row>
    <row r="33" spans="1:29" x14ac:dyDescent="0.2">
      <c r="A33" s="11">
        <v>43556</v>
      </c>
      <c r="B33" s="48">
        <v>102.58166809569992</v>
      </c>
      <c r="C33" s="48">
        <v>57.243379230000002</v>
      </c>
      <c r="D33" s="48">
        <v>59.452931892700015</v>
      </c>
      <c r="E33" s="48">
        <f t="shared" si="3"/>
        <v>305.01764487796225</v>
      </c>
      <c r="F33" s="48">
        <v>154.2598543306743</v>
      </c>
      <c r="G33" s="48">
        <v>401.51501755856253</v>
      </c>
      <c r="I33" s="48">
        <f t="shared" si="4"/>
        <v>0.14016510059611242</v>
      </c>
      <c r="J33" s="48">
        <f t="shared" si="5"/>
        <v>8.6789238198381469E-2</v>
      </c>
      <c r="K33" s="48">
        <f t="shared" si="6"/>
        <v>1.7379598006916908E-2</v>
      </c>
      <c r="L33" s="59">
        <v>1.1041438269437868E-2</v>
      </c>
      <c r="M33" s="48">
        <f t="shared" si="12"/>
        <v>7.7246176108225484E-2</v>
      </c>
      <c r="N33" s="48">
        <f t="shared" si="13"/>
        <v>3.3238676125724176E-2</v>
      </c>
      <c r="P33" s="48">
        <f>(B33/$B$29-1)*100</f>
        <v>0.19671421246427734</v>
      </c>
      <c r="Q33" s="48">
        <f>(C33/$C$29-1)*100</f>
        <v>0.44740148925952461</v>
      </c>
      <c r="R33" s="48">
        <f>(D33/$D$29-1)*100</f>
        <v>0.43179720715627035</v>
      </c>
      <c r="S33" s="48">
        <f t="shared" si="22"/>
        <v>0.14922455795334244</v>
      </c>
      <c r="T33" s="48">
        <f t="shared" si="23"/>
        <v>0.3925789150638348</v>
      </c>
      <c r="U33" s="48">
        <f t="shared" si="24"/>
        <v>0.29637836568523479</v>
      </c>
      <c r="W33" s="48">
        <f t="shared" si="16"/>
        <v>1.3486563181751565</v>
      </c>
      <c r="X33" s="48">
        <f t="shared" si="17"/>
        <v>0.91694752393773893</v>
      </c>
      <c r="Y33" s="48">
        <f t="shared" si="18"/>
        <v>1.2283799310305987</v>
      </c>
      <c r="Z33" s="48">
        <f t="shared" si="19"/>
        <v>0.90360939224503056</v>
      </c>
      <c r="AA33" s="48">
        <f t="shared" si="20"/>
        <v>1.5218947609609179</v>
      </c>
      <c r="AB33" s="48">
        <f t="shared" si="21"/>
        <v>1.1616652238361835</v>
      </c>
    </row>
    <row r="34" spans="1:29" x14ac:dyDescent="0.2">
      <c r="A34" s="11">
        <v>43586</v>
      </c>
      <c r="B34" s="48">
        <v>103.04899994780003</v>
      </c>
      <c r="C34" s="48">
        <v>57.235362021200011</v>
      </c>
      <c r="D34" s="48">
        <v>59.478290722500006</v>
      </c>
      <c r="E34" s="48">
        <f t="shared" si="3"/>
        <v>304.92043009355586</v>
      </c>
      <c r="F34" s="48">
        <v>154.32959770049331</v>
      </c>
      <c r="G34" s="48">
        <v>401.88239284997553</v>
      </c>
      <c r="I34" s="48">
        <f t="shared" si="4"/>
        <v>0.45557053299631889</v>
      </c>
      <c r="J34" s="48">
        <f t="shared" si="5"/>
        <v>-1.4005477852341297E-2</v>
      </c>
      <c r="K34" s="48">
        <f t="shared" si="6"/>
        <v>4.2653623619037795E-2</v>
      </c>
      <c r="L34" s="59">
        <v>-3.1871855952883839E-2</v>
      </c>
      <c r="M34" s="48">
        <f t="shared" si="12"/>
        <v>4.52116139494807E-2</v>
      </c>
      <c r="N34" s="48">
        <f t="shared" si="13"/>
        <v>9.149727291568599E-2</v>
      </c>
      <c r="P34" s="48">
        <f t="shared" ref="P34:P41" si="25">(B34/$B$29-1)*100</f>
        <v>0.65318091744679396</v>
      </c>
      <c r="Q34" s="48">
        <f t="shared" ref="Q34:Q41" si="26">(C34/$C$29-1)*100</f>
        <v>0.43333335069069001</v>
      </c>
      <c r="R34" s="48">
        <f t="shared" ref="R34:R41" si="27">(D34/$D$29-1)*100</f>
        <v>0.4746350079308348</v>
      </c>
      <c r="S34" s="48">
        <f t="shared" si="22"/>
        <v>0.11730514136429893</v>
      </c>
      <c r="T34" s="48">
        <f t="shared" si="23"/>
        <v>0.43796802027684656</v>
      </c>
      <c r="U34" s="48">
        <f t="shared" si="24"/>
        <v>0.38814681672303397</v>
      </c>
      <c r="W34" s="48">
        <f t="shared" si="16"/>
        <v>1.6911347860138148</v>
      </c>
      <c r="X34" s="48">
        <f t="shared" si="17"/>
        <v>0.8311724738130799</v>
      </c>
      <c r="Y34" s="48">
        <f t="shared" si="18"/>
        <v>1.1754006787030535</v>
      </c>
      <c r="Z34" s="48">
        <f t="shared" si="19"/>
        <v>0.75915624388500635</v>
      </c>
      <c r="AA34" s="48">
        <f t="shared" si="20"/>
        <v>1.3825490387244344</v>
      </c>
      <c r="AB34" s="48">
        <f t="shared" si="21"/>
        <v>1.1129672477766084</v>
      </c>
    </row>
    <row r="35" spans="1:29" x14ac:dyDescent="0.2">
      <c r="A35" s="11">
        <v>43617</v>
      </c>
      <c r="B35" s="48">
        <v>103.20989806639999</v>
      </c>
      <c r="C35" s="48">
        <v>57.339503076199989</v>
      </c>
      <c r="D35" s="48">
        <v>59.515390931900001</v>
      </c>
      <c r="E35" s="48">
        <f t="shared" si="3"/>
        <v>305.42136691143332</v>
      </c>
      <c r="F35" s="48">
        <v>154.53903846457033</v>
      </c>
      <c r="G35" s="48">
        <v>402.05198174048189</v>
      </c>
      <c r="I35" s="48">
        <f t="shared" si="4"/>
        <v>0.15613748671161609</v>
      </c>
      <c r="J35" s="48">
        <f t="shared" si="5"/>
        <v>0.18195229543827018</v>
      </c>
      <c r="K35" s="48">
        <f t="shared" si="6"/>
        <v>6.2376051748169736E-2</v>
      </c>
      <c r="L35" s="59">
        <v>0.16428443896780828</v>
      </c>
      <c r="M35" s="48">
        <f t="shared" si="12"/>
        <v>0.13571004343799764</v>
      </c>
      <c r="N35" s="48">
        <f t="shared" si="13"/>
        <v>4.2198636597068351E-2</v>
      </c>
      <c r="P35" s="48">
        <f t="shared" si="25"/>
        <v>0.81033826442660217</v>
      </c>
      <c r="Q35" s="48">
        <f t="shared" si="26"/>
        <v>0.61607410610744484</v>
      </c>
      <c r="R35" s="48">
        <f t="shared" si="27"/>
        <v>0.5373071182571687</v>
      </c>
      <c r="S35" s="48">
        <f t="shared" si="22"/>
        <v>0.28178229442548108</v>
      </c>
      <c r="T35" s="48">
        <f t="shared" si="23"/>
        <v>0.57427243030538921</v>
      </c>
      <c r="U35" s="48">
        <f t="shared" si="24"/>
        <v>0.43050924598475593</v>
      </c>
      <c r="W35" s="48">
        <f t="shared" si="16"/>
        <v>1.7297968619952586</v>
      </c>
      <c r="X35" s="48">
        <f t="shared" si="17"/>
        <v>0.90107088386270906</v>
      </c>
      <c r="Y35" s="48">
        <f t="shared" si="18"/>
        <v>1.1763578237178995</v>
      </c>
      <c r="Z35" s="48">
        <f t="shared" si="19"/>
        <v>0.88281023444214402</v>
      </c>
      <c r="AA35" s="48">
        <f t="shared" si="20"/>
        <v>1.4052408345992973</v>
      </c>
      <c r="AB35" s="48">
        <f t="shared" si="21"/>
        <v>1.0468824491891571</v>
      </c>
    </row>
    <row r="36" spans="1:29" x14ac:dyDescent="0.2">
      <c r="A36" s="11">
        <v>43647</v>
      </c>
      <c r="B36" s="48">
        <v>103.4439151119</v>
      </c>
      <c r="C36" s="48">
        <v>57.379819179899997</v>
      </c>
      <c r="D36" s="48">
        <v>59.564514298100022</v>
      </c>
      <c r="E36" s="48">
        <f t="shared" si="3"/>
        <v>305.78770388960771</v>
      </c>
      <c r="F36" s="48">
        <v>154.66428989535655</v>
      </c>
      <c r="G36" s="48">
        <v>402.19043106403103</v>
      </c>
      <c r="I36" s="48">
        <f t="shared" si="4"/>
        <v>0.22673895613136708</v>
      </c>
      <c r="J36" s="48">
        <f t="shared" si="5"/>
        <v>7.0311219206820041E-2</v>
      </c>
      <c r="K36" s="48">
        <f t="shared" si="6"/>
        <v>8.2538928890230068E-2</v>
      </c>
      <c r="L36" s="59">
        <v>0.11994477723642771</v>
      </c>
      <c r="M36" s="48">
        <f t="shared" si="12"/>
        <v>8.1048408240835812E-2</v>
      </c>
      <c r="N36" s="48">
        <f t="shared" si="13"/>
        <v>3.4435677433997114E-2</v>
      </c>
      <c r="P36" s="48">
        <f t="shared" si="25"/>
        <v>1.0389145730798743</v>
      </c>
      <c r="Q36" s="48">
        <f t="shared" si="26"/>
        <v>0.68681849452949528</v>
      </c>
      <c r="R36" s="48">
        <f t="shared" si="27"/>
        <v>0.6202895346876458</v>
      </c>
      <c r="S36" s="48">
        <f t="shared" si="22"/>
        <v>0.40206505480726573</v>
      </c>
      <c r="T36" s="48">
        <f t="shared" si="23"/>
        <v>0.65578627720994653</v>
      </c>
      <c r="U36" s="48">
        <f t="shared" si="24"/>
        <v>0.46509317219400881</v>
      </c>
      <c r="W36" s="48">
        <f t="shared" si="16"/>
        <v>1.9180861715430542</v>
      </c>
      <c r="X36" s="48">
        <f t="shared" si="17"/>
        <v>0.9246418770529452</v>
      </c>
      <c r="Y36" s="48">
        <f t="shared" si="18"/>
        <v>1.126799240990306</v>
      </c>
      <c r="Z36" s="48">
        <f t="shared" si="19"/>
        <v>0.98333761827169575</v>
      </c>
      <c r="AA36" s="48">
        <f t="shared" si="20"/>
        <v>1.4226629720855533</v>
      </c>
      <c r="AB36" s="48">
        <f t="shared" si="21"/>
        <v>1.0042704749303022</v>
      </c>
    </row>
    <row r="37" spans="1:29" x14ac:dyDescent="0.2">
      <c r="A37" s="11">
        <v>43678</v>
      </c>
      <c r="B37" s="48">
        <v>103.9627570334</v>
      </c>
      <c r="C37" s="48">
        <v>57.335692047699993</v>
      </c>
      <c r="D37" s="48">
        <v>59.490186442700001</v>
      </c>
      <c r="E37" s="48">
        <f t="shared" si="3"/>
        <v>306.78498950709633</v>
      </c>
      <c r="F37" s="48">
        <v>154.7785866032475</v>
      </c>
      <c r="G37" s="48">
        <v>402.06849488860939</v>
      </c>
      <c r="I37" s="48">
        <f t="shared" si="4"/>
        <v>0.50156833385390787</v>
      </c>
      <c r="J37" s="48">
        <f t="shared" si="5"/>
        <v>-7.6903574864284341E-2</v>
      </c>
      <c r="K37" s="48">
        <f t="shared" si="6"/>
        <v>-0.1247854637545398</v>
      </c>
      <c r="L37" s="59">
        <v>0.32613659895515246</v>
      </c>
      <c r="M37" s="48">
        <f t="shared" si="12"/>
        <v>7.3899869173610355E-2</v>
      </c>
      <c r="N37" s="48">
        <f t="shared" si="13"/>
        <v>-3.0318020023267778E-2</v>
      </c>
      <c r="P37" s="48">
        <f t="shared" si="25"/>
        <v>1.5456937734481313</v>
      </c>
      <c r="Q37" s="48">
        <f t="shared" si="26"/>
        <v>0.60938673169008695</v>
      </c>
      <c r="R37" s="48">
        <f t="shared" si="27"/>
        <v>0.49473003976063801</v>
      </c>
      <c r="S37" s="48">
        <f t="shared" si="22"/>
        <v>0.72951293505774117</v>
      </c>
      <c r="T37" s="48">
        <f t="shared" si="23"/>
        <v>0.73017077158448185</v>
      </c>
      <c r="U37" s="48">
        <f t="shared" si="24"/>
        <v>0.43463414512967535</v>
      </c>
      <c r="W37" s="48">
        <f t="shared" si="16"/>
        <v>2.2533043243819773</v>
      </c>
      <c r="X37" s="48">
        <f t="shared" si="17"/>
        <v>0.83994855484716968</v>
      </c>
      <c r="Y37" s="48">
        <f t="shared" si="18"/>
        <v>1.0008507379646536</v>
      </c>
      <c r="Z37" s="48">
        <f t="shared" si="19"/>
        <v>1.2335451804717179</v>
      </c>
      <c r="AA37" s="48">
        <f t="shared" si="20"/>
        <v>1.3421079650351109</v>
      </c>
      <c r="AB37" s="48">
        <f t="shared" si="21"/>
        <v>0.86738960976422419</v>
      </c>
    </row>
    <row r="38" spans="1:29" x14ac:dyDescent="0.2">
      <c r="A38" s="11">
        <v>43709</v>
      </c>
      <c r="B38" s="48">
        <v>103.87809529649999</v>
      </c>
      <c r="C38" s="48">
        <v>57.301535118499999</v>
      </c>
      <c r="D38" s="48">
        <v>59.467528666300005</v>
      </c>
      <c r="E38" s="48">
        <f t="shared" si="3"/>
        <v>306.61726962341055</v>
      </c>
      <c r="F38" s="48">
        <v>154.8313971421932</v>
      </c>
      <c r="G38" s="48">
        <v>402.05020876051503</v>
      </c>
      <c r="I38" s="48">
        <f t="shared" si="4"/>
        <v>-8.1434678452019238E-2</v>
      </c>
      <c r="J38" s="48">
        <f t="shared" si="5"/>
        <v>-5.9573588423034174E-2</v>
      </c>
      <c r="K38" s="48">
        <f t="shared" si="6"/>
        <v>-3.8086578232221502E-2</v>
      </c>
      <c r="L38" s="59">
        <v>-5.4670172734078384E-2</v>
      </c>
      <c r="M38" s="48">
        <f t="shared" si="12"/>
        <v>3.4120055044217779E-2</v>
      </c>
      <c r="N38" s="48">
        <f t="shared" si="13"/>
        <v>-4.5480131686037595E-3</v>
      </c>
      <c r="P38" s="48">
        <f t="shared" si="25"/>
        <v>1.463000364241851</v>
      </c>
      <c r="Q38" s="48">
        <f t="shared" si="26"/>
        <v>0.54945010972360375</v>
      </c>
      <c r="R38" s="48">
        <f t="shared" si="27"/>
        <v>0.4564550357847752</v>
      </c>
      <c r="S38" s="48">
        <f t="shared" si="22"/>
        <v>0.67444393634195077</v>
      </c>
      <c r="T38" s="48">
        <f t="shared" si="23"/>
        <v>0.76453996129788315</v>
      </c>
      <c r="U38" s="48">
        <f t="shared" si="24"/>
        <v>0.43006636474292037</v>
      </c>
      <c r="W38" s="48">
        <f t="shared" si="16"/>
        <v>2.2582003826873365</v>
      </c>
      <c r="X38" s="48">
        <f t="shared" si="17"/>
        <v>0.81238078149317161</v>
      </c>
      <c r="Y38" s="48">
        <f t="shared" si="18"/>
        <v>0.94143878982795304</v>
      </c>
      <c r="Z38" s="48">
        <f t="shared" si="19"/>
        <v>1.2225076752802488</v>
      </c>
      <c r="AA38" s="48">
        <f t="shared" si="20"/>
        <v>1.3372241188186917</v>
      </c>
      <c r="AB38" s="48">
        <f t="shared" si="21"/>
        <v>0.84793256154835905</v>
      </c>
    </row>
    <row r="39" spans="1:29" x14ac:dyDescent="0.2">
      <c r="A39" s="11">
        <v>43739</v>
      </c>
      <c r="B39" s="48">
        <v>104.34539149950004</v>
      </c>
      <c r="C39" s="48">
        <v>57.358267686600009</v>
      </c>
      <c r="D39" s="48">
        <v>59.464959825300035</v>
      </c>
      <c r="E39" s="48">
        <f t="shared" si="3"/>
        <v>307.102398021103</v>
      </c>
      <c r="F39" s="48">
        <v>155.11963317817256</v>
      </c>
      <c r="G39" s="48">
        <v>402.31906383717211</v>
      </c>
      <c r="I39" s="48">
        <f t="shared" si="4"/>
        <v>0.44985056923332323</v>
      </c>
      <c r="J39" s="48">
        <f t="shared" si="5"/>
        <v>9.9007064963774205E-2</v>
      </c>
      <c r="K39" s="48">
        <f t="shared" si="6"/>
        <v>-4.3197372710523929E-3</v>
      </c>
      <c r="L39" s="59">
        <v>0.15821952830258706</v>
      </c>
      <c r="M39" s="48">
        <f t="shared" si="12"/>
        <v>0.18616123170074328</v>
      </c>
      <c r="N39" s="48">
        <f t="shared" si="13"/>
        <v>6.6871020285241833E-2</v>
      </c>
      <c r="P39" s="48">
        <f t="shared" si="25"/>
        <v>1.9194322489416216</v>
      </c>
      <c r="Q39" s="48">
        <f t="shared" si="26"/>
        <v>0.64900116911446037</v>
      </c>
      <c r="R39" s="48">
        <f t="shared" si="27"/>
        <v>0.4521155808554278</v>
      </c>
      <c r="S39" s="48">
        <f t="shared" si="22"/>
        <v>0.83373056665929646</v>
      </c>
      <c r="T39" s="48">
        <f t="shared" si="23"/>
        <v>0.95212447000740941</v>
      </c>
      <c r="U39" s="48">
        <f t="shared" si="24"/>
        <v>0.49722497479416372</v>
      </c>
      <c r="W39" s="48">
        <f t="shared" si="16"/>
        <v>2.5376322129629925</v>
      </c>
      <c r="X39" s="48">
        <f t="shared" si="17"/>
        <v>0.94451618624453726</v>
      </c>
      <c r="Y39" s="48">
        <f t="shared" si="18"/>
        <v>0.95274457880298868</v>
      </c>
      <c r="Z39" s="48">
        <f t="shared" si="19"/>
        <v>1.3367964298488078</v>
      </c>
      <c r="AA39" s="48">
        <f t="shared" si="20"/>
        <v>1.4345961671657026</v>
      </c>
      <c r="AB39" s="48">
        <f t="shared" si="21"/>
        <v>0.8871871710172563</v>
      </c>
    </row>
    <row r="40" spans="1:29" x14ac:dyDescent="0.2">
      <c r="A40" s="11">
        <v>43770</v>
      </c>
      <c r="B40" s="48">
        <v>105.50869256670001</v>
      </c>
      <c r="C40" s="48">
        <v>57.468028875599998</v>
      </c>
      <c r="D40" s="48">
        <v>59.546007351299984</v>
      </c>
      <c r="E40" s="48">
        <f t="shared" si="3"/>
        <v>310.36466459788954</v>
      </c>
      <c r="F40" s="48">
        <v>156.07017873987573</v>
      </c>
      <c r="G40" s="48">
        <v>403.54705470112935</v>
      </c>
      <c r="I40" s="48">
        <f t="shared" si="4"/>
        <v>1.1148562006263019</v>
      </c>
      <c r="J40" s="48">
        <f t="shared" si="5"/>
        <v>0.1913607112399518</v>
      </c>
      <c r="K40" s="48">
        <f t="shared" si="6"/>
        <v>0.13629459472950245</v>
      </c>
      <c r="L40" s="59">
        <v>1.0622732345327774</v>
      </c>
      <c r="M40" s="48">
        <f t="shared" si="12"/>
        <v>0.61278223924843278</v>
      </c>
      <c r="N40" s="48">
        <f t="shared" si="13"/>
        <v>0.30522810732485084</v>
      </c>
      <c r="P40" s="48">
        <f t="shared" si="25"/>
        <v>3.0556873590120714</v>
      </c>
      <c r="Q40" s="48">
        <f t="shared" si="26"/>
        <v>0.84160381360758318</v>
      </c>
      <c r="R40" s="48">
        <f t="shared" si="27"/>
        <v>0.58902638468354418</v>
      </c>
      <c r="S40" s="48">
        <f t="shared" si="22"/>
        <v>1.9048602978498197</v>
      </c>
      <c r="T40" s="48">
        <f t="shared" si="23"/>
        <v>1.570741158903588</v>
      </c>
      <c r="U40" s="48">
        <f t="shared" si="24"/>
        <v>0.80397075249871719</v>
      </c>
      <c r="W40" s="48">
        <f t="shared" si="16"/>
        <v>3.4123305714344854</v>
      </c>
      <c r="X40" s="48">
        <f t="shared" si="17"/>
        <v>0.97042396070359249</v>
      </c>
      <c r="Y40" s="48">
        <f t="shared" si="18"/>
        <v>0.88281329219042082</v>
      </c>
      <c r="Z40" s="48">
        <f t="shared" si="19"/>
        <v>2.2019412245348313</v>
      </c>
      <c r="AA40" s="48">
        <f t="shared" si="20"/>
        <v>1.8425496042807188</v>
      </c>
      <c r="AB40" s="48">
        <f t="shared" si="21"/>
        <v>0.98993275199703579</v>
      </c>
    </row>
    <row r="41" spans="1:29" x14ac:dyDescent="0.2">
      <c r="A41" s="11">
        <v>43800</v>
      </c>
      <c r="B41" s="48">
        <v>103.88428287520003</v>
      </c>
      <c r="C41" s="48">
        <v>57.458028702700013</v>
      </c>
      <c r="D41" s="48">
        <v>59.707970573500013</v>
      </c>
      <c r="E41" s="48">
        <f t="shared" si="3"/>
        <v>307.17256967949805</v>
      </c>
      <c r="F41" s="48">
        <v>155.59631368595748</v>
      </c>
      <c r="G41" s="48">
        <v>403.64757461893032</v>
      </c>
      <c r="I41" s="48">
        <f t="shared" si="4"/>
        <v>-1.5395979724353692</v>
      </c>
      <c r="J41" s="48">
        <f t="shared" si="5"/>
        <v>-1.740128049568801E-2</v>
      </c>
      <c r="K41" s="48">
        <f t="shared" si="6"/>
        <v>0.27199677930462851</v>
      </c>
      <c r="L41" s="59">
        <v>-1.0284981773060975</v>
      </c>
      <c r="M41" s="48">
        <f t="shared" si="12"/>
        <v>-0.30362306094877667</v>
      </c>
      <c r="N41" s="48">
        <f t="shared" si="13"/>
        <v>2.4909094647074248E-2</v>
      </c>
      <c r="P41" s="48">
        <f t="shared" si="25"/>
        <v>1.469044085953386</v>
      </c>
      <c r="Q41" s="48">
        <f t="shared" si="26"/>
        <v>0.82405608327162927</v>
      </c>
      <c r="R41" s="48">
        <f t="shared" si="27"/>
        <v>0.86262529678375888</v>
      </c>
      <c r="S41" s="48">
        <f t="shared" si="22"/>
        <v>0.85677066710010408</v>
      </c>
      <c r="T41" s="48">
        <f t="shared" si="23"/>
        <v>1.2623489655685605</v>
      </c>
      <c r="U41" s="48">
        <f t="shared" si="24"/>
        <v>0.82908010898146145</v>
      </c>
      <c r="W41" s="48">
        <f t="shared" si="16"/>
        <v>1.469044085953386</v>
      </c>
      <c r="X41" s="48">
        <f t="shared" si="17"/>
        <v>0.82405608327162927</v>
      </c>
      <c r="Y41" s="48">
        <f t="shared" si="18"/>
        <v>0.86262529678375888</v>
      </c>
      <c r="Z41" s="48">
        <f t="shared" si="19"/>
        <v>0.85677066710010408</v>
      </c>
      <c r="AA41" s="48">
        <f t="shared" si="20"/>
        <v>1.2623489655685605</v>
      </c>
      <c r="AB41" s="48">
        <f t="shared" si="21"/>
        <v>0.82908010898146145</v>
      </c>
    </row>
    <row r="42" spans="1:29" x14ac:dyDescent="0.2">
      <c r="A42" s="11">
        <v>43831</v>
      </c>
      <c r="B42" s="48">
        <v>103.853437152</v>
      </c>
      <c r="C42" s="48">
        <v>57.554230870099985</v>
      </c>
      <c r="D42" s="48">
        <v>59.833714991800008</v>
      </c>
      <c r="E42" s="48">
        <f t="shared" si="3"/>
        <v>307.12611971263567</v>
      </c>
      <c r="F42" s="48">
        <v>155.76551150510045</v>
      </c>
      <c r="G42" s="48">
        <v>404.00827514455284</v>
      </c>
      <c r="I42" s="48">
        <f t="shared" si="4"/>
        <v>-2.9692386900415091E-2</v>
      </c>
      <c r="J42" s="48">
        <f t="shared" si="5"/>
        <v>0.16743033057702306</v>
      </c>
      <c r="K42" s="48">
        <f t="shared" si="6"/>
        <v>0.21059904915912142</v>
      </c>
      <c r="L42" s="59">
        <v>-1.5121782166562046E-2</v>
      </c>
      <c r="M42" s="48">
        <f t="shared" si="12"/>
        <v>0.10874153450990409</v>
      </c>
      <c r="N42" s="48">
        <f t="shared" si="13"/>
        <v>8.9360260857018758E-2</v>
      </c>
      <c r="P42" s="48">
        <f>(B42/$B$41-1)*100</f>
        <v>-2.9692386900415091E-2</v>
      </c>
      <c r="Q42" s="48">
        <f>(C42/$C$41-1)*100</f>
        <v>0.16743033057702306</v>
      </c>
      <c r="R42" s="48">
        <f>(D42/$D$41-1)*100</f>
        <v>0.21059904915912142</v>
      </c>
      <c r="S42" s="48">
        <f t="shared" ref="S42:S53" si="28">(E42/$E$41-1)*100</f>
        <v>-1.5121782166571673E-2</v>
      </c>
      <c r="T42" s="48">
        <f>(F42/$F$41-1)*100</f>
        <v>0.10874153450990409</v>
      </c>
      <c r="U42" s="48">
        <f>(G42/$G$41-1)*100</f>
        <v>8.9360260857018758E-2</v>
      </c>
      <c r="W42" s="48">
        <f t="shared" si="16"/>
        <v>1.2099026742008689</v>
      </c>
      <c r="X42" s="48">
        <f t="shared" si="17"/>
        <v>0.75730819963435447</v>
      </c>
      <c r="Y42" s="48">
        <f t="shared" si="18"/>
        <v>0.7324515471937687</v>
      </c>
      <c r="Z42" s="48">
        <f t="shared" si="19"/>
        <v>0.6817227012602789</v>
      </c>
      <c r="AA42" s="48">
        <f t="shared" si="20"/>
        <v>1.1735625168078911</v>
      </c>
      <c r="AB42" s="48">
        <f t="shared" si="21"/>
        <v>0.77642050849791033</v>
      </c>
    </row>
    <row r="43" spans="1:29" x14ac:dyDescent="0.2">
      <c r="A43" s="11">
        <v>43862</v>
      </c>
      <c r="B43" s="48">
        <v>103.78845709920009</v>
      </c>
      <c r="C43" s="48">
        <v>57.62116630789999</v>
      </c>
      <c r="D43" s="48">
        <v>59.829455698499991</v>
      </c>
      <c r="E43" s="48">
        <f t="shared" si="3"/>
        <v>306.71424921127493</v>
      </c>
      <c r="F43" s="48">
        <v>155.77166113609178</v>
      </c>
      <c r="G43" s="48">
        <v>404.20634767070698</v>
      </c>
      <c r="I43" s="48">
        <f t="shared" si="4"/>
        <v>-6.2568995867517962E-2</v>
      </c>
      <c r="J43" s="48">
        <f t="shared" si="5"/>
        <v>0.11629976943150488</v>
      </c>
      <c r="K43" s="48">
        <f t="shared" si="6"/>
        <v>-7.1185506375415208E-3</v>
      </c>
      <c r="L43" s="59">
        <v>-0.1341046804309933</v>
      </c>
      <c r="M43" s="48">
        <f t="shared" si="12"/>
        <v>3.9480055192608887E-3</v>
      </c>
      <c r="N43" s="48">
        <f t="shared" si="13"/>
        <v>4.9026848789979205E-2</v>
      </c>
      <c r="P43" s="48">
        <f>(B43/$B$41-1)*100</f>
        <v>-9.2242804539610646E-2</v>
      </c>
      <c r="Q43" s="48">
        <f>(C43/$C$41-1)*100</f>
        <v>0.28392482109695916</v>
      </c>
      <c r="R43" s="48">
        <f>(D43/$D$41-1)*100</f>
        <v>0.20346550692160736</v>
      </c>
      <c r="S43" s="48">
        <f t="shared" si="28"/>
        <v>-0.14920618357990856</v>
      </c>
      <c r="T43" s="48">
        <f t="shared" ref="T43:T52" si="29">(F43/$F$41-1)*100</f>
        <v>0.11269383315095638</v>
      </c>
      <c r="U43" s="48">
        <f t="shared" ref="U43:U53" si="30">(G43/$G$41-1)*100</f>
        <v>0.13843092016696534</v>
      </c>
      <c r="W43" s="48">
        <f t="shared" si="16"/>
        <v>1.3009696455146713</v>
      </c>
      <c r="X43" s="48">
        <f t="shared" si="17"/>
        <v>0.84315262079497355</v>
      </c>
      <c r="Y43" s="48">
        <f t="shared" si="18"/>
        <v>0.78298156097826865</v>
      </c>
      <c r="Z43" s="48">
        <f t="shared" si="19"/>
        <v>0.5983808440349847</v>
      </c>
      <c r="AA43" s="48">
        <f t="shared" si="20"/>
        <v>1.1529978182236666</v>
      </c>
      <c r="AB43" s="48">
        <f t="shared" si="21"/>
        <v>0.81708554583783677</v>
      </c>
    </row>
    <row r="44" spans="1:29" x14ac:dyDescent="0.2">
      <c r="A44" s="11">
        <v>43891</v>
      </c>
      <c r="B44" s="48">
        <v>103.90846720020002</v>
      </c>
      <c r="C44" s="48">
        <v>57.669227737900016</v>
      </c>
      <c r="D44" s="48">
        <v>59.837027688599967</v>
      </c>
      <c r="E44" s="48">
        <f t="shared" si="3"/>
        <v>307.25745211158096</v>
      </c>
      <c r="F44" s="48">
        <v>155.98271627152886</v>
      </c>
      <c r="G44" s="48">
        <v>404.24903613308697</v>
      </c>
      <c r="I44" s="48">
        <f t="shared" si="4"/>
        <v>0.11562952601291698</v>
      </c>
      <c r="J44" s="48">
        <f t="shared" si="5"/>
        <v>8.3409332159667393E-2</v>
      </c>
      <c r="K44" s="48">
        <f t="shared" si="6"/>
        <v>1.2655956855311956E-2</v>
      </c>
      <c r="L44" s="59">
        <v>0.17710390100977211</v>
      </c>
      <c r="M44" s="48">
        <f t="shared" si="12"/>
        <v>0.1354900717484675</v>
      </c>
      <c r="N44" s="48">
        <f t="shared" si="13"/>
        <v>1.0561056902247401E-2</v>
      </c>
      <c r="P44" s="48">
        <f>(B44/$B$41-1)*100</f>
        <v>2.3280061555652765E-2</v>
      </c>
      <c r="Q44" s="48">
        <f>(C44/$C$41-1)*100</f>
        <v>0.36757097305373243</v>
      </c>
      <c r="R44" s="48">
        <f>(D44/$D$41-1)*100</f>
        <v>0.21614721428371286</v>
      </c>
      <c r="S44" s="48">
        <f t="shared" si="28"/>
        <v>2.7633467458199057E-2</v>
      </c>
      <c r="T44" s="48">
        <f t="shared" si="29"/>
        <v>0.24833659385481432</v>
      </c>
      <c r="U44" s="48">
        <f t="shared" si="30"/>
        <v>0.14900659683747541</v>
      </c>
      <c r="W44" s="48">
        <f t="shared" si="16"/>
        <v>1.4353856194904813</v>
      </c>
      <c r="X44" s="48">
        <f t="shared" si="17"/>
        <v>0.83136110713608602</v>
      </c>
      <c r="Y44" s="48">
        <f t="shared" si="18"/>
        <v>0.6635420966008887</v>
      </c>
      <c r="Z44" s="48">
        <f t="shared" si="19"/>
        <v>0.74544306327968268</v>
      </c>
      <c r="AA44" s="48">
        <f t="shared" si="20"/>
        <v>1.194965879205756</v>
      </c>
      <c r="AB44" s="48">
        <f t="shared" si="21"/>
        <v>0.71439061478384414</v>
      </c>
    </row>
    <row r="45" spans="1:29" x14ac:dyDescent="0.2">
      <c r="A45" s="11">
        <v>43922</v>
      </c>
      <c r="B45" s="48">
        <v>104.34127531300001</v>
      </c>
      <c r="C45" s="48">
        <v>58.044173695599987</v>
      </c>
      <c r="D45" s="48">
        <v>60.086556465800008</v>
      </c>
      <c r="E45" s="48">
        <f t="shared" si="3"/>
        <v>308.83052837881877</v>
      </c>
      <c r="F45" s="48">
        <v>156.4517114283797</v>
      </c>
      <c r="G45" s="48">
        <v>405.6582629401816</v>
      </c>
      <c r="I45" s="48">
        <f t="shared" si="4"/>
        <v>0.41652824304114766</v>
      </c>
      <c r="J45" s="48">
        <f t="shared" si="5"/>
        <v>0.65016642741264619</v>
      </c>
      <c r="K45" s="48">
        <f t="shared" si="6"/>
        <v>0.41701399089979496</v>
      </c>
      <c r="L45" s="59">
        <v>0.51197334887309809</v>
      </c>
      <c r="M45" s="48">
        <f t="shared" si="12"/>
        <v>0.30067123336563473</v>
      </c>
      <c r="N45" s="48">
        <f t="shared" si="13"/>
        <v>0.34860362824233881</v>
      </c>
      <c r="P45" s="48">
        <f>(B45/$B$41-1)*100</f>
        <v>0.43990527262818269</v>
      </c>
      <c r="Q45" s="48">
        <f>(C45/$C$41-1)*100</f>
        <v>1.0201272235300873</v>
      </c>
      <c r="R45" s="48">
        <f>(D45/$D$41-1)*100</f>
        <v>0.63406256930800264</v>
      </c>
      <c r="S45" s="48">
        <f t="shared" si="28"/>
        <v>0.53974829232006361</v>
      </c>
      <c r="T45" s="48">
        <f t="shared" si="29"/>
        <v>0.54975450392011904</v>
      </c>
      <c r="U45" s="48">
        <f t="shared" si="30"/>
        <v>0.49812966748270515</v>
      </c>
      <c r="W45" s="48">
        <f t="shared" si="16"/>
        <v>1.7153232638589255</v>
      </c>
      <c r="X45" s="48">
        <f t="shared" si="17"/>
        <v>1.3989294069842506</v>
      </c>
      <c r="Y45" s="48">
        <f t="shared" si="18"/>
        <v>1.0657583283588901</v>
      </c>
      <c r="Z45" s="48">
        <f t="shared" si="19"/>
        <v>1.2500534198216728</v>
      </c>
      <c r="AA45" s="48">
        <f t="shared" si="20"/>
        <v>1.4208862747963513</v>
      </c>
      <c r="AB45" s="48">
        <f t="shared" si="21"/>
        <v>1.0319029676180813</v>
      </c>
    </row>
    <row r="46" spans="1:29" x14ac:dyDescent="0.2">
      <c r="A46" s="11">
        <v>43952</v>
      </c>
      <c r="B46" s="48">
        <v>104.31571765460001</v>
      </c>
      <c r="C46" s="48">
        <v>58.347445576699997</v>
      </c>
      <c r="D46" s="48">
        <v>60.325456288900028</v>
      </c>
      <c r="E46" s="48">
        <f t="shared" si="3"/>
        <v>309.33616662059222</v>
      </c>
      <c r="F46" s="48">
        <v>156.73250094388223</v>
      </c>
      <c r="G46" s="48">
        <v>406.87079326833833</v>
      </c>
      <c r="I46" s="48">
        <f t="shared" si="4"/>
        <v>-2.4494293675569878E-2</v>
      </c>
      <c r="J46" s="48">
        <f t="shared" si="5"/>
        <v>0.5224846212652734</v>
      </c>
      <c r="K46" s="48">
        <f t="shared" si="6"/>
        <v>0.39759280137146025</v>
      </c>
      <c r="L46" s="59">
        <v>0.16372676769612149</v>
      </c>
      <c r="M46" s="48">
        <f t="shared" si="12"/>
        <v>0.17947359791654627</v>
      </c>
      <c r="N46" s="48">
        <f t="shared" si="13"/>
        <v>0.29890438305593126</v>
      </c>
      <c r="P46" s="48">
        <f t="shared" ref="P46:P53" si="31">(B46/$B$41-1)*100</f>
        <v>0.41530322726324176</v>
      </c>
      <c r="Q46" s="48">
        <f t="shared" ref="Q46:Q53" si="32">(C46/$C$41-1)*100</f>
        <v>1.5479418526556321</v>
      </c>
      <c r="R46" s="48">
        <f t="shared" ref="R46:R53" si="33">(D46/$D$41-1)*100</f>
        <v>1.0341763578112229</v>
      </c>
      <c r="S46" s="48">
        <f t="shared" si="28"/>
        <v>0.70435877244887646</v>
      </c>
      <c r="T46" s="48">
        <f t="shared" si="29"/>
        <v>0.7302147660245506</v>
      </c>
      <c r="U46" s="48">
        <f t="shared" si="30"/>
        <v>0.79852298194804661</v>
      </c>
      <c r="W46" s="48">
        <f t="shared" si="16"/>
        <v>1.2292382336962504</v>
      </c>
      <c r="X46" s="48">
        <f t="shared" si="17"/>
        <v>1.9430008236657414</v>
      </c>
      <c r="Y46" s="48">
        <f t="shared" si="18"/>
        <v>1.4243273572748238</v>
      </c>
      <c r="Z46" s="48">
        <f t="shared" si="19"/>
        <v>1.4481602710849861</v>
      </c>
      <c r="AA46" s="48">
        <f t="shared" si="20"/>
        <v>1.5569944321712104</v>
      </c>
      <c r="AB46" s="48">
        <f t="shared" si="21"/>
        <v>1.2412587630394212</v>
      </c>
      <c r="AC46" s="64"/>
    </row>
    <row r="47" spans="1:29" x14ac:dyDescent="0.2">
      <c r="A47" s="11">
        <v>43983</v>
      </c>
      <c r="B47" s="48">
        <v>104.69314768200002</v>
      </c>
      <c r="C47" s="48">
        <v>58.24565535990002</v>
      </c>
      <c r="D47" s="48">
        <v>60.472708073599982</v>
      </c>
      <c r="E47" s="48">
        <f t="shared" si="3"/>
        <v>309.1989957128124</v>
      </c>
      <c r="F47" s="48">
        <v>156.9065683930169</v>
      </c>
      <c r="G47" s="48">
        <v>406.3669470424349</v>
      </c>
      <c r="I47" s="48">
        <f t="shared" si="4"/>
        <v>0.36181510886952317</v>
      </c>
      <c r="J47" s="48">
        <f t="shared" si="5"/>
        <v>-0.17445530955793043</v>
      </c>
      <c r="K47" s="48">
        <f t="shared" si="6"/>
        <v>0.24409560036273703</v>
      </c>
      <c r="L47" s="59">
        <v>-4.4343637305128969E-2</v>
      </c>
      <c r="M47" s="48">
        <f t="shared" si="12"/>
        <v>0.11106021283804335</v>
      </c>
      <c r="N47" s="48">
        <f t="shared" si="13"/>
        <v>-0.12383445414110295</v>
      </c>
      <c r="P47" s="48">
        <f t="shared" si="31"/>
        <v>0.77862096595662234</v>
      </c>
      <c r="Q47" s="48">
        <f t="shared" si="32"/>
        <v>1.370786076346886</v>
      </c>
      <c r="R47" s="48">
        <f t="shared" si="33"/>
        <v>1.2807963371633591</v>
      </c>
      <c r="S47" s="48">
        <f t="shared" si="28"/>
        <v>0.65970279684437472</v>
      </c>
      <c r="T47" s="48">
        <f t="shared" si="29"/>
        <v>0.84208595693591182</v>
      </c>
      <c r="U47" s="48">
        <f t="shared" si="30"/>
        <v>0.67369968123105473</v>
      </c>
      <c r="W47" s="48">
        <f t="shared" si="16"/>
        <v>1.4371195431718942</v>
      </c>
      <c r="X47" s="48">
        <f t="shared" si="17"/>
        <v>1.580328107301221</v>
      </c>
      <c r="Y47" s="48">
        <f t="shared" si="18"/>
        <v>1.6085202948517674</v>
      </c>
      <c r="Z47" s="48">
        <f t="shared" si="19"/>
        <v>1.2368580625449654</v>
      </c>
      <c r="AA47" s="48">
        <f t="shared" si="20"/>
        <v>1.5319947321849936</v>
      </c>
      <c r="AB47" s="48">
        <f t="shared" si="21"/>
        <v>1.073235675465023</v>
      </c>
    </row>
    <row r="48" spans="1:29" x14ac:dyDescent="0.2">
      <c r="A48" s="11">
        <v>44013</v>
      </c>
      <c r="B48" s="48">
        <v>104.83641116299999</v>
      </c>
      <c r="C48" s="48">
        <v>58.23151869609999</v>
      </c>
      <c r="D48" s="48">
        <v>60.620962823999989</v>
      </c>
      <c r="E48" s="48">
        <f t="shared" si="3"/>
        <v>309.43436340098941</v>
      </c>
      <c r="F48" s="48">
        <v>157.08701099222995</v>
      </c>
      <c r="G48" s="48">
        <v>406.11210877493448</v>
      </c>
      <c r="I48" s="48">
        <f t="shared" si="4"/>
        <v>0.13684131595235183</v>
      </c>
      <c r="J48" s="48">
        <f t="shared" si="5"/>
        <v>-2.4270760990974249E-2</v>
      </c>
      <c r="K48" s="48">
        <f t="shared" si="6"/>
        <v>0.24515976731118716</v>
      </c>
      <c r="L48" s="59">
        <v>7.6121750536210397E-2</v>
      </c>
      <c r="M48" s="48">
        <f t="shared" si="12"/>
        <v>0.11500002903708229</v>
      </c>
      <c r="N48" s="48">
        <f t="shared" si="13"/>
        <v>-6.271136699358415E-2</v>
      </c>
      <c r="P48" s="48">
        <f t="shared" si="31"/>
        <v>0.91652775708506162</v>
      </c>
      <c r="Q48" s="48">
        <f t="shared" si="32"/>
        <v>1.3461826151436096</v>
      </c>
      <c r="R48" s="48">
        <f t="shared" si="33"/>
        <v>1.5290961017944582</v>
      </c>
      <c r="S48" s="48">
        <f t="shared" si="28"/>
        <v>0.73632672469787774</v>
      </c>
      <c r="T48" s="48">
        <f t="shared" si="29"/>
        <v>0.95805438506799678</v>
      </c>
      <c r="U48" s="48">
        <f t="shared" si="30"/>
        <v>0.61056582795793179</v>
      </c>
      <c r="W48" s="48">
        <f t="shared" si="16"/>
        <v>1.346136260981301</v>
      </c>
      <c r="X48" s="48">
        <f t="shared" si="17"/>
        <v>1.4843189267113255</v>
      </c>
      <c r="Y48" s="48">
        <f t="shared" si="18"/>
        <v>1.7736206503973229</v>
      </c>
      <c r="Z48" s="48">
        <f t="shared" si="19"/>
        <v>1.1925461570221119</v>
      </c>
      <c r="AA48" s="48">
        <f t="shared" si="20"/>
        <v>1.5664385738379361</v>
      </c>
      <c r="AB48" s="48">
        <f t="shared" si="21"/>
        <v>0.97507981493449858</v>
      </c>
    </row>
    <row r="49" spans="1:28" x14ac:dyDescent="0.2">
      <c r="A49" s="11">
        <v>44044</v>
      </c>
      <c r="B49" s="48">
        <v>105.4062357263</v>
      </c>
      <c r="C49" s="48">
        <v>58.244638065199993</v>
      </c>
      <c r="D49" s="48">
        <v>60.646165721900012</v>
      </c>
      <c r="E49" s="48">
        <f t="shared" si="3"/>
        <v>310.66526748047926</v>
      </c>
      <c r="F49" s="48">
        <v>157.70026546311118</v>
      </c>
      <c r="G49" s="48">
        <v>406.37018391855048</v>
      </c>
      <c r="I49" s="48">
        <f t="shared" si="4"/>
        <v>0.54353688473181005</v>
      </c>
      <c r="J49" s="48">
        <f t="shared" si="5"/>
        <v>2.25296701747979E-2</v>
      </c>
      <c r="K49" s="48">
        <f t="shared" si="6"/>
        <v>4.1574558908274994E-2</v>
      </c>
      <c r="L49" s="59">
        <v>0.39779165635031682</v>
      </c>
      <c r="M49" s="48">
        <f t="shared" si="12"/>
        <v>0.39039158426126264</v>
      </c>
      <c r="N49" s="48">
        <f t="shared" si="13"/>
        <v>6.3547758867499304E-2</v>
      </c>
      <c r="P49" s="48">
        <f t="shared" si="31"/>
        <v>1.4650463082354293</v>
      </c>
      <c r="Q49" s="48">
        <f t="shared" si="32"/>
        <v>1.3690155758215417</v>
      </c>
      <c r="R49" s="48">
        <f t="shared" si="33"/>
        <v>1.5713063756623402</v>
      </c>
      <c r="S49" s="48">
        <f t="shared" si="28"/>
        <v>1.137047427322524</v>
      </c>
      <c r="T49" s="48">
        <f t="shared" si="29"/>
        <v>1.3521861330212159</v>
      </c>
      <c r="U49" s="48">
        <f t="shared" si="30"/>
        <v>0.67450158772550672</v>
      </c>
      <c r="W49" s="48">
        <f t="shared" si="16"/>
        <v>1.3884574958282991</v>
      </c>
      <c r="X49" s="48">
        <f t="shared" si="17"/>
        <v>1.5853057406960636</v>
      </c>
      <c r="Y49" s="48">
        <f t="shared" si="18"/>
        <v>1.9431428077863355</v>
      </c>
      <c r="Z49" s="48">
        <f t="shared" si="19"/>
        <v>1.2648200225236828</v>
      </c>
      <c r="AA49" s="48">
        <f t="shared" si="20"/>
        <v>1.8876505619947137</v>
      </c>
      <c r="AB49" s="48">
        <f t="shared" si="21"/>
        <v>1.0698896045393536</v>
      </c>
    </row>
    <row r="50" spans="1:28" x14ac:dyDescent="0.2">
      <c r="A50" s="11">
        <v>44075</v>
      </c>
      <c r="B50" s="48">
        <v>104.35245599410001</v>
      </c>
      <c r="C50" s="48">
        <v>58.06872505840002</v>
      </c>
      <c r="D50" s="48">
        <v>60.597238783999948</v>
      </c>
      <c r="E50" s="48">
        <f t="shared" si="3"/>
        <v>307.94836967962294</v>
      </c>
      <c r="F50" s="48">
        <v>157.16989742975969</v>
      </c>
      <c r="G50" s="48">
        <v>405.6263915149234</v>
      </c>
      <c r="I50" s="48">
        <f t="shared" si="4"/>
        <v>-0.99973187064211766</v>
      </c>
      <c r="J50" s="48">
        <f t="shared" si="5"/>
        <v>-0.3020243796571509</v>
      </c>
      <c r="K50" s="48">
        <f t="shared" si="6"/>
        <v>-8.0676061409101774E-2</v>
      </c>
      <c r="L50" s="59">
        <v>-0.87454185750811508</v>
      </c>
      <c r="M50" s="48">
        <f t="shared" si="12"/>
        <v>-0.33631397625994985</v>
      </c>
      <c r="N50" s="48">
        <f t="shared" si="13"/>
        <v>-0.18303321283437146</v>
      </c>
      <c r="P50" s="48">
        <f t="shared" si="31"/>
        <v>0.45066790273020629</v>
      </c>
      <c r="Q50" s="48">
        <f t="shared" si="32"/>
        <v>1.0628564353641234</v>
      </c>
      <c r="R50" s="48">
        <f t="shared" si="33"/>
        <v>1.4893626461566889</v>
      </c>
      <c r="S50" s="48">
        <f t="shared" si="28"/>
        <v>0.25256161412274825</v>
      </c>
      <c r="T50" s="48">
        <f t="shared" si="29"/>
        <v>1.0113245658108561</v>
      </c>
      <c r="U50" s="48">
        <f t="shared" si="30"/>
        <v>0.4902338129644912</v>
      </c>
      <c r="W50" s="48">
        <f t="shared" si="16"/>
        <v>0.45665132407948228</v>
      </c>
      <c r="X50" s="48">
        <f t="shared" si="17"/>
        <v>1.338864549289065</v>
      </c>
      <c r="Y50" s="48">
        <f t="shared" si="18"/>
        <v>1.8997092077581934</v>
      </c>
      <c r="Z50" s="48">
        <f t="shared" si="19"/>
        <v>0.43412429373181904</v>
      </c>
      <c r="AA50" s="48">
        <f t="shared" si="20"/>
        <v>1.5103527648328896</v>
      </c>
      <c r="AB50" s="48">
        <f t="shared" si="21"/>
        <v>0.88948660552456982</v>
      </c>
    </row>
    <row r="51" spans="1:28" x14ac:dyDescent="0.2">
      <c r="A51" s="11">
        <v>44105</v>
      </c>
      <c r="B51" s="48">
        <v>104.63307697030001</v>
      </c>
      <c r="C51" s="48">
        <v>57.922660229300014</v>
      </c>
      <c r="D51" s="48">
        <v>60.459509601600011</v>
      </c>
      <c r="E51" s="48">
        <f t="shared" si="3"/>
        <v>307.6464776033568</v>
      </c>
      <c r="F51" s="48">
        <v>157.18915290110067</v>
      </c>
      <c r="G51" s="48">
        <v>405.2179898315764</v>
      </c>
      <c r="I51" s="48">
        <f t="shared" si="4"/>
        <v>0.26891650371492215</v>
      </c>
      <c r="J51" s="48">
        <f t="shared" si="5"/>
        <v>-0.25153786130676092</v>
      </c>
      <c r="K51" s="48">
        <f t="shared" si="6"/>
        <v>-0.2272862347587723</v>
      </c>
      <c r="L51" s="59">
        <v>-9.8033341296857049E-2</v>
      </c>
      <c r="M51" s="48">
        <f t="shared" si="12"/>
        <v>1.2251373612803818E-2</v>
      </c>
      <c r="N51" s="48">
        <f t="shared" si="13"/>
        <v>-0.10068419902898862</v>
      </c>
      <c r="P51" s="48">
        <f t="shared" si="31"/>
        <v>0.72079632681252281</v>
      </c>
      <c r="Q51" s="48">
        <f t="shared" si="32"/>
        <v>0.80864508771107957</v>
      </c>
      <c r="R51" s="48">
        <f t="shared" si="33"/>
        <v>1.2586912951175533</v>
      </c>
      <c r="S51" s="48">
        <f t="shared" si="28"/>
        <v>0.15428067823672897</v>
      </c>
      <c r="T51" s="48">
        <f t="shared" si="29"/>
        <v>1.0236998405746656</v>
      </c>
      <c r="U51" s="48">
        <f t="shared" si="30"/>
        <v>0.38905602594754285</v>
      </c>
      <c r="W51" s="48">
        <f t="shared" si="16"/>
        <v>0.27570500878455473</v>
      </c>
      <c r="X51" s="48">
        <f t="shared" si="17"/>
        <v>0.9839776643600695</v>
      </c>
      <c r="Y51" s="48">
        <f t="shared" si="18"/>
        <v>1.6724971802248412</v>
      </c>
      <c r="Z51" s="48">
        <f t="shared" si="19"/>
        <v>0.17716552712050415</v>
      </c>
      <c r="AA51" s="48">
        <f t="shared" si="20"/>
        <v>1.3341442862690567</v>
      </c>
      <c r="AB51" s="48">
        <f t="shared" si="21"/>
        <v>0.72055397195336379</v>
      </c>
    </row>
    <row r="52" spans="1:28" x14ac:dyDescent="0.2">
      <c r="A52" s="11">
        <v>44136</v>
      </c>
      <c r="B52" s="48">
        <v>104.35215948219999</v>
      </c>
      <c r="C52" s="48">
        <v>57.874018032899997</v>
      </c>
      <c r="D52" s="48">
        <v>60.308611905900008</v>
      </c>
      <c r="E52" s="48">
        <f t="shared" si="3"/>
        <v>307.01503256431209</v>
      </c>
      <c r="F52" s="48">
        <v>157.16029644395192</v>
      </c>
      <c r="G52" s="48">
        <v>405.07499868417528</v>
      </c>
      <c r="I52" s="48">
        <f t="shared" si="4"/>
        <v>-0.26847866490607997</v>
      </c>
      <c r="J52" s="48">
        <f t="shared" si="5"/>
        <v>-8.3977835630233422E-2</v>
      </c>
      <c r="K52" s="48">
        <f t="shared" si="6"/>
        <v>-0.24958471660512238</v>
      </c>
      <c r="L52" s="59">
        <v>-0.20525020925440515</v>
      </c>
      <c r="M52" s="48">
        <f t="shared" si="12"/>
        <v>-1.8357791626311126E-2</v>
      </c>
      <c r="N52" s="48">
        <f t="shared" si="13"/>
        <v>-3.5287462795163815E-2</v>
      </c>
      <c r="P52" s="48">
        <f t="shared" si="31"/>
        <v>0.45038247755153638</v>
      </c>
      <c r="Q52" s="48">
        <f t="shared" si="32"/>
        <v>0.72398816943826105</v>
      </c>
      <c r="R52" s="48">
        <f t="shared" si="33"/>
        <v>1.0059650774105755</v>
      </c>
      <c r="S52" s="48">
        <f t="shared" si="28"/>
        <v>-5.1286192432586919E-2</v>
      </c>
      <c r="T52" s="48">
        <f t="shared" si="29"/>
        <v>1.0051541202647396</v>
      </c>
      <c r="U52" s="48">
        <f t="shared" si="30"/>
        <v>0.35363127515197768</v>
      </c>
      <c r="W52" s="48">
        <f t="shared" si="16"/>
        <v>-1.096149574376426</v>
      </c>
      <c r="X52" s="48">
        <f t="shared" si="17"/>
        <v>0.70646090573045495</v>
      </c>
      <c r="Y52" s="48">
        <f t="shared" si="18"/>
        <v>1.2806980493266895</v>
      </c>
      <c r="Z52" s="48">
        <f t="shared" si="19"/>
        <v>-1.0792568921843104</v>
      </c>
      <c r="AA52" s="48">
        <f t="shared" si="20"/>
        <v>0.69847917960874639</v>
      </c>
      <c r="AB52" s="48">
        <f t="shared" si="21"/>
        <v>0.37862845614808904</v>
      </c>
    </row>
    <row r="53" spans="1:28" x14ac:dyDescent="0.2">
      <c r="A53" s="11">
        <v>44166</v>
      </c>
      <c r="B53" s="48">
        <v>104.58079791290001</v>
      </c>
      <c r="C53" s="48">
        <v>57.977198877799992</v>
      </c>
      <c r="D53" s="48">
        <v>60.437825859299956</v>
      </c>
      <c r="E53" s="48">
        <f t="shared" si="3"/>
        <v>307.39209712624086</v>
      </c>
      <c r="F53" s="48">
        <v>157.6528518870314</v>
      </c>
      <c r="G53" s="48">
        <v>405.80557835769974</v>
      </c>
      <c r="I53" s="48">
        <f t="shared" si="4"/>
        <v>0.21910273044134509</v>
      </c>
      <c r="J53" s="48">
        <f t="shared" si="5"/>
        <v>0.17828526238032882</v>
      </c>
      <c r="K53" s="48">
        <f t="shared" si="6"/>
        <v>0.21425456384498442</v>
      </c>
      <c r="L53" s="59">
        <v>0.12281631905102899</v>
      </c>
      <c r="M53" s="48">
        <f t="shared" si="12"/>
        <v>0.31340959149637193</v>
      </c>
      <c r="N53" s="48">
        <f t="shared" si="13"/>
        <v>0.18035664405298135</v>
      </c>
      <c r="P53" s="48">
        <f t="shared" si="31"/>
        <v>0.67047200829863929</v>
      </c>
      <c r="Q53" s="48">
        <f t="shared" si="32"/>
        <v>0.90356419602606319</v>
      </c>
      <c r="R53" s="48">
        <f t="shared" si="33"/>
        <v>1.2223749673446083</v>
      </c>
      <c r="S53" s="48">
        <f t="shared" si="28"/>
        <v>7.14671388047039E-2</v>
      </c>
      <c r="T53" s="48">
        <f>(F53/$F$41-1)*100</f>
        <v>1.3217139611833462</v>
      </c>
      <c r="U53" s="48">
        <f t="shared" si="30"/>
        <v>0.53462571670515047</v>
      </c>
      <c r="W53" s="48">
        <f t="shared" si="16"/>
        <v>0.67047200829863929</v>
      </c>
      <c r="X53" s="48">
        <f t="shared" si="17"/>
        <v>0.90356419602606319</v>
      </c>
      <c r="Y53" s="48">
        <f t="shared" si="18"/>
        <v>1.2223749673446083</v>
      </c>
      <c r="Z53" s="48">
        <f t="shared" si="19"/>
        <v>7.14671388047039E-2</v>
      </c>
      <c r="AA53" s="48">
        <f t="shared" si="20"/>
        <v>1.3217139611833462</v>
      </c>
      <c r="AB53" s="48">
        <f t="shared" si="21"/>
        <v>0.53462571670515047</v>
      </c>
    </row>
    <row r="54" spans="1:28" x14ac:dyDescent="0.2">
      <c r="A54" s="11">
        <v>44197</v>
      </c>
      <c r="B54" s="48">
        <v>105.0705436217</v>
      </c>
      <c r="C54" s="48">
        <v>58.050738666500003</v>
      </c>
      <c r="D54" s="48">
        <v>60.736047159399966</v>
      </c>
      <c r="E54" s="48">
        <f t="shared" si="3"/>
        <v>308.18663871669537</v>
      </c>
      <c r="F54" s="48">
        <v>157.99801338622655</v>
      </c>
      <c r="G54" s="48">
        <v>405.80533352589424</v>
      </c>
      <c r="I54" s="48">
        <f t="shared" ref="I54" si="34">(B54/B53-1)*100</f>
        <v>0.46829410233404367</v>
      </c>
      <c r="J54" s="48">
        <f t="shared" ref="J54" si="35">(C54/C53-1)*100</f>
        <v>0.12684260385709134</v>
      </c>
      <c r="K54" s="48">
        <f t="shared" ref="K54" si="36">(D54/D53-1)*100</f>
        <v>0.49343485782276097</v>
      </c>
      <c r="L54" s="59">
        <v>0.2584782100394255</v>
      </c>
      <c r="M54" s="48">
        <f t="shared" ref="M54" si="37">(F54/F53-1)*100</f>
        <v>0.21893768178864459</v>
      </c>
      <c r="N54" s="48">
        <f t="shared" ref="N54" si="38">(G54/G53-1)*100</f>
        <v>-6.0332291762499324E-5</v>
      </c>
      <c r="P54" s="48">
        <f>(B54/$B$53-1)*100</f>
        <v>0.46829410233404367</v>
      </c>
      <c r="Q54" s="48">
        <f>(C54/$C$53-1)*100</f>
        <v>0.12684260385709134</v>
      </c>
      <c r="R54" s="48">
        <f>(D54/$D$53-1)*100</f>
        <v>0.49343485782276097</v>
      </c>
      <c r="S54" s="48">
        <f>(E54/$E$53-1)*100</f>
        <v>0.25847821003941451</v>
      </c>
      <c r="T54" s="48">
        <f>(F54/$F$53-1)*100</f>
        <v>0.21893768178864459</v>
      </c>
      <c r="U54" s="48">
        <f>(G54/$G$53-1)*100</f>
        <v>-6.0332291762499324E-5</v>
      </c>
      <c r="W54" s="48">
        <f t="shared" ref="W54" si="39">(B54/B42-1)*100</f>
        <v>1.1719462572227002</v>
      </c>
      <c r="X54" s="48">
        <f t="shared" ref="X54" si="40">(C54/C42-1)*100</f>
        <v>0.86267818871672564</v>
      </c>
      <c r="Y54" s="48">
        <f t="shared" ref="Y54" si="41">(D54/D42-1)*100</f>
        <v>1.5080664266352573</v>
      </c>
      <c r="Z54" s="48">
        <f t="shared" ref="Z54" si="42">(E54/E42-1)*100</f>
        <v>0.3453040741217217</v>
      </c>
      <c r="AA54" s="48">
        <f t="shared" ref="AA54" si="43">(F54/F42-1)*100</f>
        <v>1.4332453054301419</v>
      </c>
      <c r="AB54" s="48">
        <f t="shared" ref="AB54" si="44">(G54/G42-1)*100</f>
        <v>0.4448073200229441</v>
      </c>
    </row>
    <row r="55" spans="1:28" x14ac:dyDescent="0.2">
      <c r="A55" s="11">
        <v>44228</v>
      </c>
      <c r="B55" s="48">
        <v>105.24078687919999</v>
      </c>
      <c r="C55" s="48">
        <v>58.213979954299994</v>
      </c>
      <c r="D55" s="48">
        <v>60.87184333150001</v>
      </c>
      <c r="E55" s="48">
        <f t="shared" si="3"/>
        <v>308.71316733466261</v>
      </c>
      <c r="F55" s="48">
        <v>158.45122933969168</v>
      </c>
      <c r="G55" s="48">
        <v>406.1706794655546</v>
      </c>
      <c r="I55" s="48">
        <f t="shared" ref="I55" si="45">(B55/B54-1)*100</f>
        <v>0.16202757845522608</v>
      </c>
      <c r="J55" s="48">
        <f t="shared" ref="J55" si="46">(C55/C54-1)*100</f>
        <v>0.2812044972206218</v>
      </c>
      <c r="K55" s="48">
        <f t="shared" ref="K55" si="47">(D55/D54-1)*100</f>
        <v>0.22358414557939188</v>
      </c>
      <c r="L55" s="59">
        <v>0.17084732166188671</v>
      </c>
      <c r="M55" s="48">
        <f t="shared" ref="M55" si="48">(F55/F54-1)*100</f>
        <v>0.28684914686696317</v>
      </c>
      <c r="N55" s="48">
        <f t="shared" ref="N55" si="49">(G55/G54-1)*100</f>
        <v>9.0029851625161861E-2</v>
      </c>
      <c r="P55" s="48">
        <f>(B55/$B$53-1)*100</f>
        <v>0.63108044638333638</v>
      </c>
      <c r="Q55" s="48">
        <f>(C55/$C$53-1)*100</f>
        <v>0.40840378818416401</v>
      </c>
      <c r="R55" s="48">
        <f>(D55/$D$53-1)*100</f>
        <v>0.71812224551301984</v>
      </c>
      <c r="S55" s="48">
        <f>(E55/$E$53-1)*100</f>
        <v>0.42976713480022966</v>
      </c>
      <c r="T55" s="48">
        <f>(F55/$F$53-1)*100</f>
        <v>0.50641484952798077</v>
      </c>
      <c r="U55" s="48">
        <f>(G55/$G$53-1)*100</f>
        <v>8.9969465016337402E-2</v>
      </c>
      <c r="W55" s="48">
        <f t="shared" ref="W55" si="50">(B55/B43-1)*100</f>
        <v>1.3993172464369374</v>
      </c>
      <c r="X55" s="48">
        <f t="shared" ref="X55" si="51">(C55/C43-1)*100</f>
        <v>1.0288123000362193</v>
      </c>
      <c r="Y55" s="48">
        <f t="shared" ref="Y55" si="52">(D55/D43-1)*100</f>
        <v>1.7422649442992544</v>
      </c>
      <c r="Z55" s="48">
        <f t="shared" ref="Z55" si="53">(E55/E43-1)*100</f>
        <v>0.65172000600819402</v>
      </c>
      <c r="AA55" s="48">
        <f t="shared" ref="AA55" si="54">(F55/F43-1)*100</f>
        <v>1.7201897855212867</v>
      </c>
      <c r="AB55" s="48">
        <f t="shared" ref="AB55" si="55">(G55/G43-1)*100</f>
        <v>0.48597252521325185</v>
      </c>
    </row>
    <row r="56" spans="1:28" x14ac:dyDescent="0.2">
      <c r="A56" s="11">
        <v>44256</v>
      </c>
      <c r="B56" s="48">
        <v>105.11571976900001</v>
      </c>
      <c r="C56" s="48">
        <v>58.135218289899996</v>
      </c>
      <c r="D56" s="48">
        <v>60.700221838600015</v>
      </c>
      <c r="E56" s="48">
        <f t="shared" si="3"/>
        <v>307.99495965828811</v>
      </c>
      <c r="F56" s="48">
        <v>158.6396711430092</v>
      </c>
      <c r="G56" s="48">
        <v>405.75391032314985</v>
      </c>
      <c r="I56" s="48">
        <f t="shared" ref="I56" si="56">(B56/B55-1)*100</f>
        <v>-0.11883901090888882</v>
      </c>
      <c r="J56" s="48">
        <f t="shared" ref="J56" si="57">(C56/C55-1)*100</f>
        <v>-0.13529682124779896</v>
      </c>
      <c r="K56" s="48">
        <f t="shared" ref="K56" si="58">(D56/D55-1)*100</f>
        <v>-0.28193904358270183</v>
      </c>
      <c r="L56" s="59">
        <v>-0.23264562460205274</v>
      </c>
      <c r="M56" s="48">
        <f t="shared" ref="M56" si="59">(F56/F55-1)*100</f>
        <v>0.11892732173981457</v>
      </c>
      <c r="N56" s="48">
        <f t="shared" ref="N56" si="60">(G56/G55-1)*100</f>
        <v>-0.10260936189513403</v>
      </c>
      <c r="P56" s="48">
        <f>(B56/$B$53-1)*100</f>
        <v>0.51149146571392023</v>
      </c>
      <c r="Q56" s="48">
        <f>(C56/$C$53-1)*100</f>
        <v>0.27255440959310651</v>
      </c>
      <c r="R56" s="48">
        <f>(D56/$D$53-1)*100</f>
        <v>0.43415853493955492</v>
      </c>
      <c r="S56" s="48">
        <f>(E56/$E$53-1)*100</f>
        <v>0.19612167576308348</v>
      </c>
      <c r="T56" s="48">
        <f>(F56/$F$53-1)*100</f>
        <v>0.6259444368852396</v>
      </c>
      <c r="U56" s="48">
        <f>(G56/$G$53-1)*100</f>
        <v>-1.2732213972754813E-2</v>
      </c>
      <c r="W56" s="48">
        <f t="shared" ref="W56" si="61">(B56/B44-1)*100</f>
        <v>1.1618423419469615</v>
      </c>
      <c r="X56" s="48">
        <f t="shared" ref="X56" si="62">(C56/C44-1)*100</f>
        <v>0.80804021534301995</v>
      </c>
      <c r="Y56" s="48">
        <f t="shared" ref="Y56" si="63">(D56/D44-1)*100</f>
        <v>1.4425752470397235</v>
      </c>
      <c r="Z56" s="48">
        <f t="shared" ref="Z56" si="64">(E56/E44-1)*100</f>
        <v>0.2400291812741262</v>
      </c>
      <c r="AA56" s="48">
        <f t="shared" ref="AA56" si="65">(F56/F44-1)*100</f>
        <v>1.7033649208000767</v>
      </c>
      <c r="AB56" s="48">
        <f t="shared" ref="AB56" si="66">(G56/G44-1)*100</f>
        <v>0.37226413808131298</v>
      </c>
    </row>
    <row r="57" spans="1:28" x14ac:dyDescent="0.2">
      <c r="B57" s="48"/>
      <c r="C57" s="48"/>
      <c r="D57" s="48"/>
      <c r="E57" s="48"/>
      <c r="F57" s="48"/>
      <c r="G57" s="48"/>
      <c r="I57" s="48"/>
      <c r="J57" s="48"/>
      <c r="K57" s="48"/>
      <c r="L57" s="59"/>
      <c r="M57" s="48"/>
      <c r="P57" s="48"/>
      <c r="Q57" s="48"/>
      <c r="R57" s="48"/>
      <c r="S57" s="48"/>
      <c r="T57" s="48"/>
      <c r="U57" s="48"/>
      <c r="W57" s="48"/>
      <c r="X57" s="48"/>
      <c r="Y57" s="48"/>
      <c r="Z57" s="48"/>
      <c r="AA57" s="48"/>
      <c r="AB57" s="48"/>
    </row>
    <row r="58" spans="1:28" x14ac:dyDescent="0.2">
      <c r="B58" s="48"/>
      <c r="C58" s="48"/>
      <c r="D58" s="48"/>
      <c r="E58" s="48"/>
      <c r="F58" s="48"/>
      <c r="G58" s="48"/>
      <c r="I58" s="48"/>
      <c r="J58" s="48"/>
      <c r="K58" s="48"/>
      <c r="L58" s="59"/>
      <c r="M58" s="48"/>
      <c r="P58" s="48"/>
      <c r="Q58" s="48"/>
      <c r="R58" s="48"/>
      <c r="S58" s="48"/>
      <c r="T58" s="48"/>
      <c r="U58" s="48"/>
      <c r="W58" s="48"/>
      <c r="X58" s="48"/>
      <c r="Y58" s="48"/>
      <c r="Z58" s="48"/>
      <c r="AA58" s="48"/>
      <c r="AB58" s="48"/>
    </row>
    <row r="59" spans="1:28" x14ac:dyDescent="0.2">
      <c r="B59" s="98"/>
      <c r="C59" s="98"/>
      <c r="D59" s="98"/>
      <c r="E59" s="98"/>
      <c r="F59" s="48"/>
      <c r="G59" s="48"/>
      <c r="I59" s="48"/>
      <c r="J59" s="48"/>
      <c r="K59" s="48"/>
      <c r="L59" s="59"/>
      <c r="M59" s="48"/>
      <c r="P59" s="48"/>
      <c r="Q59" s="48"/>
      <c r="R59" s="48"/>
      <c r="S59" s="48"/>
      <c r="T59" s="48"/>
      <c r="U59" s="48"/>
      <c r="W59" s="98"/>
      <c r="X59" s="98"/>
      <c r="Y59" s="98"/>
      <c r="Z59" s="98"/>
      <c r="AA59" s="48"/>
      <c r="AB59" s="48"/>
    </row>
    <row r="60" spans="1:28" x14ac:dyDescent="0.2">
      <c r="B60" s="48"/>
      <c r="C60" s="48"/>
      <c r="D60" s="48"/>
      <c r="E60" s="48"/>
      <c r="F60" s="48"/>
      <c r="G60" s="48"/>
      <c r="I60" s="48"/>
      <c r="J60" s="48"/>
      <c r="K60" s="48"/>
      <c r="L60" s="59"/>
      <c r="M60" s="48"/>
      <c r="P60" s="48"/>
      <c r="Q60" s="48"/>
      <c r="R60" s="48"/>
      <c r="S60" s="48"/>
      <c r="T60" s="48"/>
      <c r="U60" s="48"/>
      <c r="W60" s="48"/>
      <c r="X60" s="48"/>
      <c r="Y60" s="48"/>
      <c r="Z60" s="48"/>
      <c r="AA60" s="48"/>
      <c r="AB60" s="48"/>
    </row>
    <row r="61" spans="1:28" x14ac:dyDescent="0.2">
      <c r="B61" s="48"/>
      <c r="C61" s="48"/>
      <c r="D61" s="48"/>
      <c r="E61" s="48"/>
      <c r="F61" s="48"/>
      <c r="G61" s="48"/>
      <c r="I61" s="48"/>
      <c r="J61" s="48"/>
      <c r="K61" s="48"/>
      <c r="L61" s="59"/>
      <c r="M61" s="48"/>
      <c r="P61" s="48"/>
      <c r="Q61" s="48"/>
      <c r="R61" s="48"/>
      <c r="S61" s="48"/>
      <c r="T61" s="48"/>
      <c r="U61" s="48"/>
      <c r="W61" s="48"/>
      <c r="X61" s="48"/>
      <c r="Y61" s="48"/>
      <c r="Z61" s="48"/>
      <c r="AA61" s="48"/>
      <c r="AB61" s="48"/>
    </row>
    <row r="62" spans="1:28" x14ac:dyDescent="0.2">
      <c r="B62" s="48"/>
      <c r="C62" s="48"/>
      <c r="D62" s="48"/>
      <c r="E62" s="48"/>
      <c r="F62" s="48"/>
      <c r="G62" s="48"/>
      <c r="I62" s="48"/>
      <c r="J62" s="48"/>
      <c r="K62" s="48"/>
      <c r="L62" s="59"/>
      <c r="M62" s="48"/>
      <c r="P62" s="48"/>
      <c r="Q62" s="48"/>
      <c r="R62" s="48"/>
      <c r="S62" s="48"/>
      <c r="T62" s="48"/>
      <c r="U62" s="48"/>
      <c r="W62" s="48"/>
      <c r="X62" s="48"/>
      <c r="Y62" s="48"/>
      <c r="Z62" s="48"/>
      <c r="AA62" s="48"/>
      <c r="AB62" s="48"/>
    </row>
    <row r="63" spans="1:28" x14ac:dyDescent="0.2">
      <c r="B63" s="48"/>
      <c r="C63" s="48"/>
      <c r="D63" s="48"/>
      <c r="E63" s="48"/>
      <c r="F63" s="48"/>
      <c r="G63" s="48"/>
      <c r="I63" s="48"/>
      <c r="J63" s="48"/>
      <c r="K63" s="48"/>
      <c r="L63" s="59"/>
      <c r="M63" s="48"/>
      <c r="P63" s="48"/>
      <c r="Q63" s="48"/>
      <c r="R63" s="48"/>
      <c r="S63" s="48"/>
      <c r="T63" s="48"/>
      <c r="U63" s="48"/>
      <c r="W63" s="48"/>
      <c r="X63" s="48"/>
      <c r="Y63" s="48"/>
      <c r="Z63" s="48"/>
      <c r="AA63" s="48"/>
      <c r="AB63" s="48"/>
    </row>
    <row r="64" spans="1:28" x14ac:dyDescent="0.2">
      <c r="B64" s="48"/>
      <c r="C64" s="48"/>
      <c r="D64" s="48"/>
      <c r="E64" s="48"/>
      <c r="F64" s="48"/>
      <c r="G64" s="48"/>
      <c r="I64" s="48"/>
      <c r="J64" s="48"/>
      <c r="K64" s="48"/>
      <c r="L64" s="59"/>
      <c r="M64" s="48"/>
      <c r="P64" s="48"/>
      <c r="Q64" s="48"/>
      <c r="R64" s="48"/>
      <c r="S64" s="48"/>
      <c r="T64" s="48"/>
      <c r="U64" s="48"/>
      <c r="W64" s="48"/>
      <c r="X64" s="48"/>
      <c r="Y64" s="48"/>
      <c r="Z64" s="48"/>
      <c r="AA64" s="48"/>
      <c r="AB64" s="48"/>
    </row>
    <row r="65" spans="2:28" x14ac:dyDescent="0.2">
      <c r="B65" s="48"/>
      <c r="C65" s="48"/>
      <c r="D65" s="48"/>
      <c r="E65" s="48"/>
      <c r="F65" s="48"/>
      <c r="G65" s="48"/>
      <c r="I65" s="48"/>
      <c r="J65" s="48"/>
      <c r="K65" s="48"/>
      <c r="L65" s="59"/>
      <c r="M65" s="48"/>
      <c r="P65" s="48"/>
      <c r="Q65" s="48"/>
      <c r="R65" s="48"/>
      <c r="S65" s="48"/>
      <c r="T65" s="48"/>
      <c r="U65" s="48"/>
      <c r="W65" s="48"/>
      <c r="X65" s="48"/>
      <c r="Y65" s="48"/>
      <c r="Z65" s="48"/>
      <c r="AA65" s="48"/>
      <c r="AB65" s="48"/>
    </row>
    <row r="66" spans="2:28" x14ac:dyDescent="0.2">
      <c r="B66" s="48"/>
      <c r="C66" s="48"/>
      <c r="D66" s="48"/>
      <c r="E66" s="48"/>
      <c r="F66" s="48"/>
      <c r="G66" s="48"/>
      <c r="I66" s="48"/>
      <c r="J66" s="48"/>
      <c r="K66" s="48"/>
      <c r="L66" s="59"/>
      <c r="M66" s="48"/>
      <c r="P66" s="48"/>
      <c r="Q66" s="48"/>
      <c r="R66" s="48"/>
      <c r="S66" s="48"/>
      <c r="T66" s="48"/>
      <c r="U66" s="48"/>
      <c r="W66" s="48"/>
      <c r="X66" s="48"/>
      <c r="Y66" s="48"/>
      <c r="Z66" s="48"/>
      <c r="AA66" s="48"/>
      <c r="AB66" s="48"/>
    </row>
    <row r="67" spans="2:28" x14ac:dyDescent="0.2">
      <c r="B67" s="48"/>
      <c r="C67" s="48"/>
      <c r="D67" s="48"/>
      <c r="E67" s="48"/>
      <c r="F67" s="48"/>
      <c r="G67" s="48"/>
      <c r="I67" s="48"/>
      <c r="J67" s="48"/>
      <c r="K67" s="48"/>
      <c r="L67" s="59"/>
      <c r="M67" s="48"/>
      <c r="P67" s="48"/>
      <c r="Q67" s="48"/>
      <c r="R67" s="48"/>
      <c r="S67" s="48"/>
      <c r="T67" s="48"/>
      <c r="U67" s="48"/>
      <c r="W67" s="48"/>
      <c r="X67" s="48"/>
      <c r="Y67" s="48"/>
      <c r="Z67" s="48"/>
      <c r="AA67" s="48"/>
      <c r="AB67" s="48"/>
    </row>
    <row r="68" spans="2:28" x14ac:dyDescent="0.2">
      <c r="B68" s="48"/>
      <c r="C68" s="48"/>
      <c r="D68" s="48"/>
      <c r="E68" s="48"/>
      <c r="F68" s="48"/>
      <c r="G68" s="48"/>
      <c r="I68" s="48"/>
      <c r="J68" s="48"/>
      <c r="K68" s="48"/>
      <c r="L68" s="59"/>
      <c r="M68" s="48"/>
      <c r="P68" s="48"/>
      <c r="Q68" s="48"/>
      <c r="R68" s="48"/>
      <c r="S68" s="48"/>
      <c r="T68" s="48"/>
      <c r="U68" s="48"/>
      <c r="W68" s="48"/>
      <c r="X68" s="48"/>
      <c r="Y68" s="48"/>
      <c r="Z68" s="48"/>
      <c r="AA68" s="48"/>
      <c r="AB68" s="48"/>
    </row>
    <row r="69" spans="2:28" x14ac:dyDescent="0.2">
      <c r="B69" s="48"/>
      <c r="C69" s="48"/>
      <c r="D69" s="48"/>
      <c r="E69" s="48"/>
      <c r="F69" s="48"/>
      <c r="G69" s="48"/>
      <c r="I69" s="48"/>
      <c r="J69" s="48"/>
      <c r="K69" s="48"/>
      <c r="L69" s="59"/>
      <c r="M69" s="48"/>
      <c r="P69" s="48"/>
      <c r="Q69" s="48"/>
      <c r="R69" s="48"/>
      <c r="S69" s="48"/>
      <c r="T69" s="48"/>
      <c r="U69" s="48"/>
      <c r="W69" s="48"/>
      <c r="X69" s="48"/>
      <c r="Y69" s="48"/>
      <c r="Z69" s="48"/>
      <c r="AA69" s="48"/>
      <c r="AB69" s="48"/>
    </row>
    <row r="70" spans="2:28" x14ac:dyDescent="0.2">
      <c r="B70" s="48"/>
      <c r="C70" s="48"/>
      <c r="D70" s="48"/>
      <c r="E70" s="48"/>
      <c r="F70" s="48"/>
      <c r="G70" s="48"/>
      <c r="I70" s="48"/>
      <c r="J70" s="48"/>
      <c r="K70" s="48"/>
      <c r="L70" s="59"/>
      <c r="M70" s="48"/>
      <c r="P70" s="48"/>
      <c r="Q70" s="48"/>
      <c r="R70" s="48"/>
      <c r="S70" s="48"/>
      <c r="T70" s="48"/>
      <c r="U70" s="48"/>
      <c r="W70" s="48"/>
      <c r="X70" s="48"/>
      <c r="Y70" s="48"/>
      <c r="Z70" s="48"/>
      <c r="AA70" s="48"/>
      <c r="AB70" s="48"/>
    </row>
    <row r="71" spans="2:28" x14ac:dyDescent="0.2">
      <c r="B71" s="48"/>
      <c r="C71" s="48"/>
      <c r="D71" s="48"/>
      <c r="E71" s="48"/>
      <c r="F71" s="48"/>
      <c r="G71" s="48"/>
      <c r="I71" s="48"/>
      <c r="J71" s="48"/>
      <c r="K71" s="48"/>
      <c r="L71" s="59"/>
      <c r="M71" s="48"/>
      <c r="P71" s="48"/>
      <c r="Q71" s="48"/>
      <c r="R71" s="48"/>
      <c r="S71" s="48"/>
      <c r="T71" s="48"/>
      <c r="U71" s="48"/>
      <c r="W71" s="48"/>
      <c r="X71" s="48"/>
      <c r="Y71" s="48"/>
      <c r="Z71" s="48"/>
      <c r="AA71" s="48"/>
      <c r="AB71" s="48"/>
    </row>
    <row r="72" spans="2:28" x14ac:dyDescent="0.2">
      <c r="B72" s="48"/>
      <c r="C72" s="48"/>
      <c r="D72" s="48"/>
      <c r="E72" s="48"/>
      <c r="F72" s="48"/>
      <c r="G72" s="48"/>
      <c r="I72" s="48"/>
      <c r="J72" s="48"/>
      <c r="K72" s="48"/>
      <c r="L72" s="59"/>
      <c r="M72" s="48"/>
      <c r="P72" s="48"/>
      <c r="Q72" s="48"/>
      <c r="R72" s="48"/>
      <c r="S72" s="48"/>
      <c r="T72" s="48"/>
      <c r="U72" s="48"/>
      <c r="W72" s="48"/>
      <c r="X72" s="48"/>
      <c r="Y72" s="48"/>
      <c r="Z72" s="48"/>
      <c r="AA72" s="48"/>
      <c r="AB72" s="48"/>
    </row>
    <row r="73" spans="2:28" x14ac:dyDescent="0.2">
      <c r="B73" s="48"/>
      <c r="C73" s="48"/>
      <c r="D73" s="48"/>
      <c r="E73" s="48"/>
      <c r="F73" s="48"/>
      <c r="G73" s="48"/>
      <c r="I73" s="48"/>
      <c r="J73" s="48"/>
      <c r="K73" s="48"/>
      <c r="L73" s="59"/>
      <c r="M73" s="48"/>
      <c r="P73" s="48"/>
      <c r="Q73" s="48"/>
      <c r="R73" s="48"/>
      <c r="S73" s="48"/>
      <c r="T73" s="48"/>
      <c r="U73" s="48"/>
      <c r="W73" s="48"/>
      <c r="X73" s="48"/>
      <c r="Y73" s="48"/>
      <c r="Z73" s="48"/>
      <c r="AA73" s="48"/>
      <c r="AB73" s="48"/>
    </row>
    <row r="74" spans="2:28" x14ac:dyDescent="0.2">
      <c r="B74" s="48"/>
      <c r="C74" s="48"/>
      <c r="D74" s="48"/>
      <c r="E74" s="48"/>
      <c r="F74" s="48"/>
      <c r="G74" s="48"/>
      <c r="I74" s="48"/>
      <c r="J74" s="48"/>
      <c r="K74" s="48"/>
      <c r="L74" s="59"/>
      <c r="M74" s="48"/>
      <c r="P74" s="48"/>
      <c r="Q74" s="48"/>
      <c r="R74" s="48"/>
      <c r="S74" s="48"/>
      <c r="T74" s="48"/>
      <c r="U74" s="48"/>
      <c r="W74" s="48"/>
      <c r="X74" s="48"/>
      <c r="Y74" s="48"/>
      <c r="Z74" s="48"/>
      <c r="AA74" s="48"/>
      <c r="AB74" s="48"/>
    </row>
    <row r="75" spans="2:28" x14ac:dyDescent="0.2">
      <c r="B75" s="48"/>
      <c r="C75" s="48"/>
      <c r="D75" s="48"/>
      <c r="E75" s="48"/>
      <c r="F75" s="48"/>
      <c r="G75" s="48"/>
      <c r="I75" s="48"/>
      <c r="J75" s="48"/>
      <c r="K75" s="48"/>
      <c r="L75" s="59"/>
      <c r="M75" s="48"/>
      <c r="P75" s="48"/>
      <c r="Q75" s="48"/>
      <c r="R75" s="48"/>
      <c r="S75" s="48"/>
      <c r="T75" s="48"/>
      <c r="U75" s="48"/>
      <c r="W75" s="48"/>
      <c r="X75" s="48"/>
      <c r="Y75" s="48"/>
      <c r="Z75" s="48"/>
      <c r="AA75" s="48"/>
      <c r="AB75" s="48"/>
    </row>
    <row r="76" spans="2:28" x14ac:dyDescent="0.2">
      <c r="B76" s="48"/>
      <c r="C76" s="48"/>
      <c r="D76" s="48"/>
      <c r="E76" s="48"/>
      <c r="F76" s="48"/>
      <c r="G76" s="48"/>
      <c r="I76" s="48"/>
      <c r="J76" s="48"/>
      <c r="K76" s="48"/>
      <c r="L76" s="59"/>
      <c r="M76" s="48"/>
      <c r="P76" s="48"/>
      <c r="Q76" s="48"/>
      <c r="R76" s="48"/>
      <c r="S76" s="48"/>
      <c r="T76" s="48"/>
      <c r="U76" s="48"/>
      <c r="W76" s="48"/>
      <c r="X76" s="48"/>
      <c r="Y76" s="48"/>
      <c r="Z76" s="48"/>
      <c r="AA76" s="48"/>
      <c r="AB76" s="48"/>
    </row>
    <row r="77" spans="2:28" x14ac:dyDescent="0.2">
      <c r="B77" s="48"/>
      <c r="C77" s="48"/>
      <c r="D77" s="48"/>
      <c r="E77" s="48"/>
      <c r="F77" s="48"/>
      <c r="G77" s="48"/>
      <c r="I77" s="48"/>
      <c r="J77" s="48"/>
      <c r="K77" s="48"/>
      <c r="L77" s="59"/>
      <c r="M77" s="48"/>
      <c r="P77" s="48"/>
      <c r="Q77" s="48"/>
      <c r="R77" s="48"/>
      <c r="S77" s="48"/>
      <c r="T77" s="48"/>
      <c r="U77" s="48"/>
      <c r="W77" s="48"/>
      <c r="X77" s="48"/>
      <c r="Y77" s="48"/>
      <c r="Z77" s="48"/>
      <c r="AA77" s="48"/>
      <c r="AB77" s="48"/>
    </row>
    <row r="78" spans="2:28" x14ac:dyDescent="0.2">
      <c r="B78" s="48"/>
      <c r="C78" s="48"/>
      <c r="D78" s="48"/>
      <c r="E78" s="48"/>
      <c r="F78" s="48"/>
      <c r="G78" s="48"/>
      <c r="I78" s="48"/>
      <c r="J78" s="48"/>
      <c r="K78" s="48"/>
      <c r="L78" s="59"/>
      <c r="M78" s="48"/>
      <c r="P78" s="48"/>
      <c r="Q78" s="48"/>
      <c r="R78" s="48"/>
      <c r="S78" s="48"/>
      <c r="T78" s="48"/>
      <c r="U78" s="48"/>
      <c r="W78" s="48"/>
      <c r="X78" s="48"/>
      <c r="Y78" s="48"/>
      <c r="Z78" s="48"/>
      <c r="AA78" s="48"/>
      <c r="AB78" s="48"/>
    </row>
  </sheetData>
  <mergeCells count="6">
    <mergeCell ref="A2:AB2"/>
    <mergeCell ref="A4:A5"/>
    <mergeCell ref="B4:G4"/>
    <mergeCell ref="I4:N4"/>
    <mergeCell ref="P4:U4"/>
    <mergeCell ref="W4:A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Y56"/>
  <sheetViews>
    <sheetView zoomScaleNormal="10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K47" sqref="K47"/>
    </sheetView>
  </sheetViews>
  <sheetFormatPr baseColWidth="10" defaultRowHeight="12.75" x14ac:dyDescent="0.2"/>
  <cols>
    <col min="2" max="8" width="9" customWidth="1"/>
    <col min="9" max="9" width="6.7109375" bestFit="1" customWidth="1"/>
    <col min="10" max="10" width="8.85546875" customWidth="1"/>
    <col min="11" max="11" width="9.7109375" bestFit="1" customWidth="1"/>
    <col min="12" max="12" width="15.42578125" bestFit="1" customWidth="1"/>
    <col min="13" max="14" width="15.42578125" customWidth="1"/>
    <col min="15" max="15" width="13.7109375" bestFit="1" customWidth="1"/>
  </cols>
  <sheetData>
    <row r="2" spans="1:17" x14ac:dyDescent="0.2">
      <c r="A2" s="105" t="s">
        <v>12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4" spans="1:17" x14ac:dyDescent="0.2">
      <c r="A4" s="106" t="s">
        <v>4</v>
      </c>
      <c r="B4" s="99" t="s">
        <v>5</v>
      </c>
      <c r="C4" s="100"/>
      <c r="D4" s="100"/>
      <c r="E4" s="100"/>
      <c r="F4" s="100"/>
      <c r="G4" s="101"/>
      <c r="H4" s="8"/>
      <c r="J4" s="102" t="s">
        <v>3</v>
      </c>
      <c r="K4" s="103"/>
      <c r="L4" s="103"/>
      <c r="M4" s="103"/>
      <c r="N4" s="103"/>
      <c r="O4" s="104"/>
    </row>
    <row r="5" spans="1:17" x14ac:dyDescent="0.2">
      <c r="A5" s="106"/>
      <c r="B5" s="50" t="s">
        <v>0</v>
      </c>
      <c r="C5" s="51" t="s">
        <v>7</v>
      </c>
      <c r="D5" s="51" t="s">
        <v>9</v>
      </c>
      <c r="E5" s="52" t="s">
        <v>51</v>
      </c>
      <c r="F5" s="52" t="s">
        <v>50</v>
      </c>
      <c r="G5" s="52" t="s">
        <v>6</v>
      </c>
      <c r="H5" s="51"/>
      <c r="J5" s="50" t="s">
        <v>14</v>
      </c>
      <c r="K5" s="51" t="s">
        <v>13</v>
      </c>
      <c r="L5" s="51" t="s">
        <v>22</v>
      </c>
      <c r="M5" s="52" t="s">
        <v>52</v>
      </c>
      <c r="N5" s="51" t="s">
        <v>59</v>
      </c>
      <c r="O5" s="52" t="s">
        <v>53</v>
      </c>
      <c r="Q5" s="79" t="s">
        <v>25</v>
      </c>
    </row>
    <row r="6" spans="1:17" x14ac:dyDescent="0.2">
      <c r="A6" s="11">
        <v>42736</v>
      </c>
      <c r="B6" s="48">
        <f>'ITI Base2016 Amplio'!B6</f>
        <v>98.289625032306404</v>
      </c>
      <c r="C6" s="48">
        <f>'ITI Base2016 Amplio'!C6</f>
        <v>55.103344544654057</v>
      </c>
      <c r="D6" s="48">
        <f>'ITI Base2016 Amplio'!D6</f>
        <v>57.092791322936307</v>
      </c>
      <c r="E6" s="48">
        <f>'ITI Base2016 Amplio'!F6</f>
        <v>148.13944019150711</v>
      </c>
      <c r="F6" s="48">
        <f>'ITI Base2016 Amplio'!G6</f>
        <v>386.29923373390181</v>
      </c>
      <c r="G6" s="48">
        <f>'ITI Base2016 Amplio'!E6</f>
        <v>298.20290244252004</v>
      </c>
      <c r="H6" s="51"/>
      <c r="I6" s="11">
        <v>42736</v>
      </c>
      <c r="J6" s="48">
        <f>'ITI Base2016 Amplio'!W6</f>
        <v>3.6771456609262509</v>
      </c>
      <c r="K6" s="48">
        <f>'ITI Base2016 Amplio'!X6</f>
        <v>2.3523001417860234</v>
      </c>
      <c r="L6" s="48">
        <f>'ITI Base2016 Amplio'!Y6</f>
        <v>2.749847719741183</v>
      </c>
      <c r="M6" s="48">
        <f>'ITI Base2016 Amplio'!AA6</f>
        <v>2.3239615066489527</v>
      </c>
      <c r="N6" s="48">
        <f>'ITI Base2016 Amplio'!AB6</f>
        <v>2.151006113632703</v>
      </c>
      <c r="O6" s="48">
        <f>'ITI Base2016 Amplio'!Z6</f>
        <v>2.4982808543516866</v>
      </c>
      <c r="Q6" s="48">
        <f>AVERAGE(K6:O6)</f>
        <v>2.4150792672321097</v>
      </c>
    </row>
    <row r="7" spans="1:17" x14ac:dyDescent="0.2">
      <c r="A7" s="11">
        <v>42767</v>
      </c>
      <c r="B7" s="48">
        <f>'ITI Base2016 Amplio'!B7</f>
        <v>98.658784977343046</v>
      </c>
      <c r="C7" s="48">
        <f>'ITI Base2016 Amplio'!C7</f>
        <v>55.278398982202162</v>
      </c>
      <c r="D7" s="48">
        <f>'ITI Base2016 Amplio'!D7</f>
        <v>57.166468332103783</v>
      </c>
      <c r="E7" s="48">
        <f>'ITI Base2016 Amplio'!F7</f>
        <v>148.33385956911673</v>
      </c>
      <c r="F7" s="48">
        <f>'ITI Base2016 Amplio'!G7</f>
        <v>386.89760076005729</v>
      </c>
      <c r="G7" s="48">
        <f>'ITI Base2016 Amplio'!E7</f>
        <v>298.53069372538636</v>
      </c>
      <c r="H7" s="51"/>
      <c r="I7" s="11">
        <v>42767</v>
      </c>
      <c r="J7" s="48">
        <f>'ITI Base2016 Amplio'!W7</f>
        <v>3.4639884909181351</v>
      </c>
      <c r="K7" s="48">
        <f>'ITI Base2016 Amplio'!X7</f>
        <v>2.3564249495633405</v>
      </c>
      <c r="L7" s="48">
        <f>'ITI Base2016 Amplio'!Y7</f>
        <v>2.5048575776686066</v>
      </c>
      <c r="M7" s="48">
        <f>'ITI Base2016 Amplio'!AA7</f>
        <v>2.0622928440545918</v>
      </c>
      <c r="N7" s="48">
        <f>'ITI Base2016 Amplio'!AB7</f>
        <v>2.0861777898838696</v>
      </c>
      <c r="O7" s="48">
        <f>'ITI Base2016 Amplio'!Z7</f>
        <v>2.1977035043592608</v>
      </c>
      <c r="Q7" s="48">
        <f t="shared" ref="Q7:Q53" si="0">AVERAGE(K7:O7)</f>
        <v>2.2414913331059338</v>
      </c>
    </row>
    <row r="8" spans="1:17" x14ac:dyDescent="0.2">
      <c r="A8" s="11">
        <v>42795</v>
      </c>
      <c r="B8" s="48">
        <f>'ITI Base2016 Amplio'!B8</f>
        <v>98.669161550513408</v>
      </c>
      <c r="C8" s="48">
        <f>'ITI Base2016 Amplio'!C8</f>
        <v>55.314373751292834</v>
      </c>
      <c r="D8" s="48">
        <f>'ITI Base2016 Amplio'!D8</f>
        <v>57.179525921803396</v>
      </c>
      <c r="E8" s="48">
        <f>'ITI Base2016 Amplio'!F8</f>
        <v>148.41917298714253</v>
      </c>
      <c r="F8" s="48">
        <f>'ITI Base2016 Amplio'!G8</f>
        <v>387.04934028195657</v>
      </c>
      <c r="G8" s="48">
        <f>'ITI Base2016 Amplio'!E8</f>
        <v>298.32724147138129</v>
      </c>
      <c r="H8" s="51"/>
      <c r="I8" s="11">
        <v>42795</v>
      </c>
      <c r="J8" s="48">
        <f>'ITI Base2016 Amplio'!W8</f>
        <v>3.3366812341879548</v>
      </c>
      <c r="K8" s="48">
        <f>'ITI Base2016 Amplio'!X8</f>
        <v>2.2349858103032583</v>
      </c>
      <c r="L8" s="48">
        <f>'ITI Base2016 Amplio'!Y8</f>
        <v>2.2250841349737538</v>
      </c>
      <c r="M8" s="48">
        <f>'ITI Base2016 Amplio'!AA8</f>
        <v>1.9983274463957867</v>
      </c>
      <c r="N8" s="48">
        <f>'ITI Base2016 Amplio'!AB8</f>
        <v>2.0557616530279876</v>
      </c>
      <c r="O8" s="48">
        <f>'ITI Base2016 Amplio'!Z8</f>
        <v>2.2739721712369265</v>
      </c>
      <c r="Q8" s="48">
        <f t="shared" si="0"/>
        <v>2.1576262431875426</v>
      </c>
    </row>
    <row r="9" spans="1:17" x14ac:dyDescent="0.2">
      <c r="A9" s="11">
        <v>42826</v>
      </c>
      <c r="B9" s="48">
        <f>'ITI Base2016 Amplio'!B9</f>
        <v>98.25977745396807</v>
      </c>
      <c r="C9" s="48">
        <f>'ITI Base2016 Amplio'!C9</f>
        <v>55.516894687684768</v>
      </c>
      <c r="D9" s="48">
        <f>'ITI Base2016 Amplio'!D9</f>
        <v>57.328334405836522</v>
      </c>
      <c r="E9" s="48">
        <f>'ITI Base2016 Amplio'!F9</f>
        <v>148.61725661241866</v>
      </c>
      <c r="F9" s="48">
        <f>'ITI Base2016 Amplio'!G9</f>
        <v>387.81601159737357</v>
      </c>
      <c r="G9" s="48">
        <f>'ITI Base2016 Amplio'!E9</f>
        <v>297.75641696305775</v>
      </c>
      <c r="H9" s="51"/>
      <c r="I9" s="11">
        <v>42826</v>
      </c>
      <c r="J9" s="48">
        <f>'ITI Base2016 Amplio'!W9</f>
        <v>2.5094903472705044</v>
      </c>
      <c r="K9" s="48">
        <f>'ITI Base2016 Amplio'!X9</f>
        <v>2.6002296472731112</v>
      </c>
      <c r="L9" s="48">
        <f>'ITI Base2016 Amplio'!Y9</f>
        <v>2.3450641322172006</v>
      </c>
      <c r="M9" s="48">
        <f>'ITI Base2016 Amplio'!AA9</f>
        <v>2.0533883751884474</v>
      </c>
      <c r="N9" s="48">
        <f>'ITI Base2016 Amplio'!AB9</f>
        <v>2.1440563592166173</v>
      </c>
      <c r="O9" s="48">
        <f>'ITI Base2016 Amplio'!Z9</f>
        <v>2.0491036350511749</v>
      </c>
      <c r="Q9" s="48">
        <f t="shared" si="0"/>
        <v>2.2383684297893103</v>
      </c>
    </row>
    <row r="10" spans="1:17" x14ac:dyDescent="0.2">
      <c r="A10" s="11">
        <v>42856</v>
      </c>
      <c r="B10" s="48">
        <f>'ITI Base2016 Amplio'!B10</f>
        <v>98.243166139757633</v>
      </c>
      <c r="C10" s="48">
        <f>'ITI Base2016 Amplio'!C10</f>
        <v>55.795420388277115</v>
      </c>
      <c r="D10" s="48">
        <f>'ITI Base2016 Amplio'!D10</f>
        <v>57.532410479554557</v>
      </c>
      <c r="E10" s="48">
        <f>'ITI Base2016 Amplio'!F10</f>
        <v>148.93899699365562</v>
      </c>
      <c r="F10" s="48">
        <f>'ITI Base2016 Amplio'!G10</f>
        <v>389.17862866338845</v>
      </c>
      <c r="G10" s="48">
        <f>'ITI Base2016 Amplio'!E10</f>
        <v>298.20073058942364</v>
      </c>
      <c r="H10" s="51"/>
      <c r="I10" s="11">
        <v>42856</v>
      </c>
      <c r="J10" s="48">
        <f>'ITI Base2016 Amplio'!W10</f>
        <v>1.2542774592144035</v>
      </c>
      <c r="K10" s="48">
        <f>'ITI Base2016 Amplio'!X10</f>
        <v>2.9568757254503808</v>
      </c>
      <c r="L10" s="48">
        <f>'ITI Base2016 Amplio'!Y10</f>
        <v>2.6021807494120086</v>
      </c>
      <c r="M10" s="48">
        <f>'ITI Base2016 Amplio'!AA10</f>
        <v>2.0957036356925363</v>
      </c>
      <c r="N10" s="48">
        <f>'ITI Base2016 Amplio'!AB10</f>
        <v>2.2771039370604429</v>
      </c>
      <c r="O10" s="48">
        <f>'ITI Base2016 Amplio'!Z10</f>
        <v>1.9047107112134976</v>
      </c>
      <c r="Q10" s="48">
        <f t="shared" si="0"/>
        <v>2.3673149517657732</v>
      </c>
    </row>
    <row r="11" spans="1:17" x14ac:dyDescent="0.2">
      <c r="A11" s="11">
        <v>42887</v>
      </c>
      <c r="B11" s="48">
        <f>'ITI Base2016 Amplio'!B11</f>
        <v>98.336220234704967</v>
      </c>
      <c r="C11" s="48">
        <f>'ITI Base2016 Amplio'!C11</f>
        <v>55.910137880814624</v>
      </c>
      <c r="D11" s="48">
        <f>'ITI Base2016 Amplio'!D11</f>
        <v>57.59045363009615</v>
      </c>
      <c r="E11" s="48">
        <f>'ITI Base2016 Amplio'!F11</f>
        <v>149.16219000823534</v>
      </c>
      <c r="F11" s="48">
        <f>'ITI Base2016 Amplio'!G11</f>
        <v>389.57992176812439</v>
      </c>
      <c r="G11" s="48">
        <f>'ITI Base2016 Amplio'!E11</f>
        <v>298.39854860253126</v>
      </c>
      <c r="H11" s="51"/>
      <c r="I11" s="11">
        <v>42887</v>
      </c>
      <c r="J11" s="48">
        <f>'ITI Base2016 Amplio'!W11</f>
        <v>1.8379466269150102</v>
      </c>
      <c r="K11" s="48">
        <f>'ITI Base2016 Amplio'!X11</f>
        <v>3.216923248621395</v>
      </c>
      <c r="L11" s="48">
        <f>'ITI Base2016 Amplio'!Y11</f>
        <v>2.8438609711420426</v>
      </c>
      <c r="M11" s="48">
        <f>'ITI Base2016 Amplio'!AA11</f>
        <v>2.2115923925089431</v>
      </c>
      <c r="N11" s="48">
        <f>'ITI Base2016 Amplio'!AB11</f>
        <v>2.4402965257783071</v>
      </c>
      <c r="O11" s="48">
        <f>'ITI Base2016 Amplio'!Z11</f>
        <v>1.8037828540861334</v>
      </c>
      <c r="Q11" s="48">
        <f t="shared" si="0"/>
        <v>2.5032911984273647</v>
      </c>
    </row>
    <row r="12" spans="1:17" x14ac:dyDescent="0.2">
      <c r="A12" s="11">
        <v>42917</v>
      </c>
      <c r="B12" s="48">
        <f>'ITI Base2016 Amplio'!B12</f>
        <v>99.074947652180597</v>
      </c>
      <c r="C12" s="48">
        <f>'ITI Base2016 Amplio'!C12</f>
        <v>55.94521715486691</v>
      </c>
      <c r="D12" s="48">
        <f>'ITI Base2016 Amplio'!D12</f>
        <v>57.878522634505735</v>
      </c>
      <c r="E12" s="48">
        <f>'ITI Base2016 Amplio'!F12</f>
        <v>149.38689846218662</v>
      </c>
      <c r="F12" s="48">
        <f>'ITI Base2016 Amplio'!G12</f>
        <v>391.12311109918301</v>
      </c>
      <c r="G12" s="48">
        <f>'ITI Base2016 Amplio'!E12</f>
        <v>299.1687393362526</v>
      </c>
      <c r="H12" s="51"/>
      <c r="I12" s="11">
        <v>42917</v>
      </c>
      <c r="J12" s="48">
        <f>'ITI Base2016 Amplio'!W12</f>
        <v>2.5686867210186648</v>
      </c>
      <c r="K12" s="48">
        <f>'ITI Base2016 Amplio'!X12</f>
        <v>3.0465408246137526</v>
      </c>
      <c r="L12" s="48">
        <f>'ITI Base2016 Amplio'!Y12</f>
        <v>2.984319867282581</v>
      </c>
      <c r="M12" s="48">
        <f>'ITI Base2016 Amplio'!AA12</f>
        <v>2.2113443104342823</v>
      </c>
      <c r="N12" s="48">
        <f>'ITI Base2016 Amplio'!AB12</f>
        <v>2.6984986059280569</v>
      </c>
      <c r="O12" s="48">
        <f>'ITI Base2016 Amplio'!Z12</f>
        <v>1.8011172462334857</v>
      </c>
      <c r="Q12" s="48">
        <f t="shared" si="0"/>
        <v>2.5483641708984317</v>
      </c>
    </row>
    <row r="13" spans="1:17" x14ac:dyDescent="0.2">
      <c r="A13" s="11">
        <v>42948</v>
      </c>
      <c r="B13" s="48">
        <f>'ITI Base2016 Amplio'!B13</f>
        <v>99.858272392013319</v>
      </c>
      <c r="C13" s="48">
        <f>'ITI Base2016 Amplio'!C13</f>
        <v>56.016519544846055</v>
      </c>
      <c r="D13" s="48">
        <f>'ITI Base2016 Amplio'!D13</f>
        <v>57.883711850537068</v>
      </c>
      <c r="E13" s="48">
        <f>'ITI Base2016 Amplio'!F13</f>
        <v>149.66749167475604</v>
      </c>
      <c r="F13" s="48">
        <f>'ITI Base2016 Amplio'!G13</f>
        <v>391.62721817718887</v>
      </c>
      <c r="G13" s="48">
        <f>'ITI Base2016 Amplio'!E13</f>
        <v>299.98318769402869</v>
      </c>
      <c r="H13" s="51"/>
      <c r="I13" s="11">
        <v>42948</v>
      </c>
      <c r="J13" s="48">
        <f>'ITI Base2016 Amplio'!W13</f>
        <v>3.2488686984145865</v>
      </c>
      <c r="K13" s="48">
        <f>'ITI Base2016 Amplio'!X13</f>
        <v>2.8378737360228667</v>
      </c>
      <c r="L13" s="48">
        <f>'ITI Base2016 Amplio'!Y13</f>
        <v>2.7901422437417445</v>
      </c>
      <c r="M13" s="48">
        <f>'ITI Base2016 Amplio'!AA13</f>
        <v>2.1126546861928386</v>
      </c>
      <c r="N13" s="48">
        <f>'ITI Base2016 Amplio'!AB13</f>
        <v>2.5292075287552729</v>
      </c>
      <c r="O13" s="48">
        <f>'ITI Base2016 Amplio'!Z13</f>
        <v>1.7298025222958646</v>
      </c>
      <c r="Q13" s="48">
        <f t="shared" si="0"/>
        <v>2.3999361434017175</v>
      </c>
    </row>
    <row r="14" spans="1:17" x14ac:dyDescent="0.2">
      <c r="A14" s="11">
        <v>42979</v>
      </c>
      <c r="B14" s="48">
        <f>'ITI Base2016 Amplio'!B14</f>
        <v>100.65911498364842</v>
      </c>
      <c r="C14" s="48">
        <f>'ITI Base2016 Amplio'!C14</f>
        <v>56.03658306999445</v>
      </c>
      <c r="D14" s="48">
        <f>'ITI Base2016 Amplio'!D14</f>
        <v>57.892094916361053</v>
      </c>
      <c r="E14" s="48">
        <f>'ITI Base2016 Amplio'!F14</f>
        <v>149.76380038714285</v>
      </c>
      <c r="F14" s="48">
        <f>'ITI Base2016 Amplio'!G14</f>
        <v>391.99380134065296</v>
      </c>
      <c r="G14" s="48">
        <f>'ITI Base2016 Amplio'!E14</f>
        <v>299.82132221198975</v>
      </c>
      <c r="H14" s="51"/>
      <c r="I14" s="11">
        <v>42979</v>
      </c>
      <c r="J14" s="48">
        <f>'ITI Base2016 Amplio'!W14</f>
        <v>3.6117819608342705</v>
      </c>
      <c r="K14" s="48">
        <f>'ITI Base2016 Amplio'!X14</f>
        <v>2.5954020359950647</v>
      </c>
      <c r="L14" s="48">
        <f>'ITI Base2016 Amplio'!Y14</f>
        <v>2.6620993534594017</v>
      </c>
      <c r="M14" s="48">
        <f>'ITI Base2016 Amplio'!AA14</f>
        <v>1.9504351684117571</v>
      </c>
      <c r="N14" s="48">
        <f>'ITI Base2016 Amplio'!AB14</f>
        <v>2.4060621069678545</v>
      </c>
      <c r="O14" s="48">
        <f>'ITI Base2016 Amplio'!Z14</f>
        <v>1.3573431870219421</v>
      </c>
      <c r="Q14" s="48">
        <f t="shared" si="0"/>
        <v>2.194268370371204</v>
      </c>
    </row>
    <row r="15" spans="1:17" x14ac:dyDescent="0.2">
      <c r="A15" s="11">
        <v>43009</v>
      </c>
      <c r="B15" s="48">
        <f>'ITI Base2016 Amplio'!B15</f>
        <v>100.44347335233574</v>
      </c>
      <c r="C15" s="48">
        <f>'ITI Base2016 Amplio'!C15</f>
        <v>56.180834742277284</v>
      </c>
      <c r="D15" s="48">
        <f>'ITI Base2016 Amplio'!D15</f>
        <v>58.056240169997352</v>
      </c>
      <c r="E15" s="48">
        <f>'ITI Base2016 Amplio'!F15</f>
        <v>150.02382290622089</v>
      </c>
      <c r="F15" s="48">
        <f>'ITI Base2016 Amplio'!G15</f>
        <v>392.84257286001787</v>
      </c>
      <c r="G15" s="48">
        <f>'ITI Base2016 Amplio'!E15</f>
        <v>300.01420725077566</v>
      </c>
      <c r="H15" s="51"/>
      <c r="I15" s="11">
        <v>43009</v>
      </c>
      <c r="J15" s="48">
        <f>'ITI Base2016 Amplio'!W15</f>
        <v>3.0118281211627629</v>
      </c>
      <c r="K15" s="48">
        <f>'ITI Base2016 Amplio'!X15</f>
        <v>2.7767135956376698</v>
      </c>
      <c r="L15" s="48">
        <f>'ITI Base2016 Amplio'!Y15</f>
        <v>2.8527164462349264</v>
      </c>
      <c r="M15" s="48">
        <f>'ITI Base2016 Amplio'!AA15</f>
        <v>1.952050065743216</v>
      </c>
      <c r="N15" s="48">
        <f>'ITI Base2016 Amplio'!AB15</f>
        <v>2.5024847044599285</v>
      </c>
      <c r="O15" s="48">
        <f>'ITI Base2016 Amplio'!Z15</f>
        <v>1.2643166765828218</v>
      </c>
      <c r="Q15" s="48">
        <f t="shared" si="0"/>
        <v>2.269656297731713</v>
      </c>
    </row>
    <row r="16" spans="1:17" x14ac:dyDescent="0.2">
      <c r="A16" s="11">
        <v>43040</v>
      </c>
      <c r="B16" s="48">
        <f>'ITI Base2016 Amplio'!B16</f>
        <v>100.52157752588455</v>
      </c>
      <c r="C16" s="48">
        <f>'ITI Base2016 Amplio'!C16</f>
        <v>56.244104123558415</v>
      </c>
      <c r="D16" s="48">
        <f>'ITI Base2016 Amplio'!D16</f>
        <v>58.203003605274965</v>
      </c>
      <c r="E16" s="48">
        <f>'ITI Base2016 Amplio'!F16</f>
        <v>150.34943536013049</v>
      </c>
      <c r="F16" s="48">
        <f>'ITI Base2016 Amplio'!G16</f>
        <v>393.79597352461138</v>
      </c>
      <c r="G16" s="48">
        <f>'ITI Base2016 Amplio'!E16</f>
        <v>300.30517700955403</v>
      </c>
      <c r="H16" s="51"/>
      <c r="I16" s="11">
        <v>43040</v>
      </c>
      <c r="J16" s="48">
        <f>'ITI Base2016 Amplio'!W16</f>
        <v>2.665328167462655</v>
      </c>
      <c r="K16" s="48">
        <f>'ITI Base2016 Amplio'!X16</f>
        <v>2.8157399395736027</v>
      </c>
      <c r="L16" s="48">
        <f>'ITI Base2016 Amplio'!Y16</f>
        <v>2.9255909580273798</v>
      </c>
      <c r="M16" s="48">
        <f>'ITI Base2016 Amplio'!AA16</f>
        <v>1.9533546429997717</v>
      </c>
      <c r="N16" s="48">
        <f>'ITI Base2016 Amplio'!AB16</f>
        <v>2.5157200450080852</v>
      </c>
      <c r="O16" s="48">
        <f>'ITI Base2016 Amplio'!Z16</f>
        <v>1.2760781446075731</v>
      </c>
      <c r="Q16" s="48">
        <f t="shared" si="0"/>
        <v>2.2972967460432825</v>
      </c>
    </row>
    <row r="17" spans="1:25" x14ac:dyDescent="0.2">
      <c r="A17" s="17">
        <v>43070</v>
      </c>
      <c r="B17" s="48">
        <f>'ITI Base2016 Amplio'!B17</f>
        <v>100.86024036459997</v>
      </c>
      <c r="C17" s="48">
        <f>'ITI Base2016 Amplio'!C17</f>
        <v>56.462374721599986</v>
      </c>
      <c r="D17" s="48">
        <f>'ITI Base2016 Amplio'!D17</f>
        <v>58.593991720699968</v>
      </c>
      <c r="E17" s="48">
        <f>'ITI Base2016 Amplio'!F17</f>
        <v>150.99482458499369</v>
      </c>
      <c r="F17" s="48">
        <f>'ITI Base2016 Amplio'!G17</f>
        <v>395.57676609316479</v>
      </c>
      <c r="G17" s="48">
        <f>'ITI Base2016 Amplio'!E17</f>
        <v>301.36886375764584</v>
      </c>
      <c r="H17" s="51"/>
      <c r="I17" s="17">
        <v>43070</v>
      </c>
      <c r="J17" s="48">
        <f>'ITI Base2016 Amplio'!W17</f>
        <v>2.7146683422835105</v>
      </c>
      <c r="K17" s="48">
        <f>'ITI Base2016 Amplio'!X17</f>
        <v>2.8382031109476902</v>
      </c>
      <c r="L17" s="48">
        <f>'ITI Base2016 Amplio'!Y17</f>
        <v>2.9559047834917695</v>
      </c>
      <c r="M17" s="48">
        <f>'ITI Base2016 Amplio'!AA17</f>
        <v>2.1230684593716465</v>
      </c>
      <c r="N17" s="48">
        <f>'ITI Base2016 Amplio'!AB17</f>
        <v>2.6196276717797673</v>
      </c>
      <c r="O17" s="48">
        <f>'ITI Base2016 Amplio'!Z17</f>
        <v>1.3614461372227105</v>
      </c>
      <c r="Q17" s="48">
        <f t="shared" si="0"/>
        <v>2.3796500325627168</v>
      </c>
    </row>
    <row r="18" spans="1:25" x14ac:dyDescent="0.2">
      <c r="A18" s="11">
        <v>43101</v>
      </c>
      <c r="B18" s="48">
        <f>'ITI Base2016 Amplio'!B18</f>
        <v>101.16761582869999</v>
      </c>
      <c r="C18" s="48">
        <f>'ITI Base2016 Amplio'!C18</f>
        <v>56.498726310600013</v>
      </c>
      <c r="D18" s="48">
        <f>'ITI Base2016 Amplio'!D18</f>
        <v>58.584689201299987</v>
      </c>
      <c r="E18" s="48">
        <f>'ITI Base2016 Amplio'!F18</f>
        <v>151.21224937353088</v>
      </c>
      <c r="F18" s="48">
        <f>'ITI Base2016 Amplio'!G18</f>
        <v>395.54616710074436</v>
      </c>
      <c r="G18" s="48">
        <f>'ITI Base2016 Amplio'!E18</f>
        <v>302.0115293757475</v>
      </c>
      <c r="H18" s="51"/>
      <c r="I18" s="11">
        <v>43101</v>
      </c>
      <c r="J18" s="48">
        <f>'ITI Base2016 Amplio'!W18</f>
        <v>2.9280718035577413</v>
      </c>
      <c r="K18" s="48">
        <f>'ITI Base2016 Amplio'!X18</f>
        <v>2.5322995863076514</v>
      </c>
      <c r="L18" s="48">
        <f>'ITI Base2016 Amplio'!Y18</f>
        <v>2.6131107689673083</v>
      </c>
      <c r="M18" s="48">
        <f>'ITI Base2016 Amplio'!AA18</f>
        <v>2.0742681206648239</v>
      </c>
      <c r="N18" s="48">
        <f>'ITI Base2016 Amplio'!AB18</f>
        <v>2.3937229379057401</v>
      </c>
      <c r="O18" s="48">
        <f>'ITI Base2016 Amplio'!Z18</f>
        <v>1.2771931131561054</v>
      </c>
      <c r="Q18" s="48">
        <f t="shared" si="0"/>
        <v>2.1781189054003258</v>
      </c>
    </row>
    <row r="19" spans="1:25" x14ac:dyDescent="0.2">
      <c r="A19" s="11">
        <v>43132</v>
      </c>
      <c r="B19" s="48">
        <f>'ITI Base2016 Amplio'!B19</f>
        <v>101.4905047625</v>
      </c>
      <c r="C19" s="48">
        <f>'ITI Base2016 Amplio'!C19</f>
        <v>56.688531295598892</v>
      </c>
      <c r="D19" s="48">
        <f>'ITI Base2016 Amplio'!D19</f>
        <v>58.736660707200109</v>
      </c>
      <c r="E19" s="48">
        <f>'ITI Base2016 Amplio'!F19</f>
        <v>151.82429386830961</v>
      </c>
      <c r="F19" s="48">
        <f>'ITI Base2016 Amplio'!G19</f>
        <v>396.84172027145826</v>
      </c>
      <c r="G19" s="48">
        <f>'ITI Base2016 Amplio'!E19</f>
        <v>303.05471991663165</v>
      </c>
      <c r="H19" s="48"/>
      <c r="I19" s="11">
        <v>43132</v>
      </c>
      <c r="J19" s="48">
        <f>'ITI Base2016 Amplio'!W19</f>
        <v>2.870215547259436</v>
      </c>
      <c r="K19" s="48">
        <f>'ITI Base2016 Amplio'!X19</f>
        <v>2.5509644623585181</v>
      </c>
      <c r="L19" s="48">
        <f>'ITI Base2016 Amplio'!Y19</f>
        <v>2.7467017307670982</v>
      </c>
      <c r="M19" s="48">
        <f>'ITI Base2016 Amplio'!AA19</f>
        <v>2.3530934267684822</v>
      </c>
      <c r="N19" s="48">
        <f>'ITI Base2016 Amplio'!AB19</f>
        <v>2.570219999262302</v>
      </c>
      <c r="O19" s="48">
        <f>'ITI Base2016 Amplio'!Z19</f>
        <v>1.5154308372079317</v>
      </c>
      <c r="Q19" s="48">
        <f t="shared" si="0"/>
        <v>2.3472820912728665</v>
      </c>
    </row>
    <row r="20" spans="1:25" x14ac:dyDescent="0.2">
      <c r="A20" s="11">
        <v>43160</v>
      </c>
      <c r="B20" s="48">
        <f>'ITI Base2016 Amplio'!B20</f>
        <v>101.3609293777</v>
      </c>
      <c r="C20" s="48">
        <f>'ITI Base2016 Amplio'!C20</f>
        <v>56.711234339900017</v>
      </c>
      <c r="D20" s="48">
        <f>'ITI Base2016 Amplio'!D20</f>
        <v>58.7051772704</v>
      </c>
      <c r="E20" s="48">
        <f>'ITI Base2016 Amplio'!F20</f>
        <v>151.88667173066958</v>
      </c>
      <c r="F20" s="48">
        <f>'ITI Base2016 Amplio'!G20</f>
        <v>396.71701356526006</v>
      </c>
      <c r="G20" s="48">
        <f>'ITI Base2016 Amplio'!E20</f>
        <v>302.6682025133785</v>
      </c>
      <c r="H20" s="48"/>
      <c r="I20" s="11">
        <v>43160</v>
      </c>
      <c r="J20" s="48">
        <f>'ITI Base2016 Amplio'!W20</f>
        <v>2.7280740860542885</v>
      </c>
      <c r="K20" s="48">
        <f>'ITI Base2016 Amplio'!X20</f>
        <v>2.5253121275273127</v>
      </c>
      <c r="L20" s="48">
        <f>'ITI Base2016 Amplio'!Y20</f>
        <v>2.668177680736683</v>
      </c>
      <c r="M20" s="48">
        <f>'ITI Base2016 Amplio'!AA20</f>
        <v>2.3362876060678772</v>
      </c>
      <c r="N20" s="48">
        <f>'ITI Base2016 Amplio'!AB20</f>
        <v>2.49778833785399</v>
      </c>
      <c r="O20" s="48">
        <f>'ITI Base2016 Amplio'!Z20</f>
        <v>1.4551004529747669</v>
      </c>
      <c r="Q20" s="48">
        <f t="shared" si="0"/>
        <v>2.296533241032126</v>
      </c>
    </row>
    <row r="21" spans="1:25" x14ac:dyDescent="0.2">
      <c r="A21" s="11">
        <v>43191</v>
      </c>
      <c r="B21" s="48">
        <f>'ITI Base2016 Amplio'!B21</f>
        <v>101.2166039712</v>
      </c>
      <c r="C21" s="48">
        <f>'ITI Base2016 Amplio'!C21</f>
        <v>56.723256731899994</v>
      </c>
      <c r="D21" s="48">
        <f>'ITI Base2016 Amplio'!D21</f>
        <v>58.731486104199995</v>
      </c>
      <c r="E21" s="48">
        <f>'ITI Base2016 Amplio'!F21</f>
        <v>151.94737518826645</v>
      </c>
      <c r="F21" s="48">
        <f>'ITI Base2016 Amplio'!G21</f>
        <v>396.90431812302324</v>
      </c>
      <c r="G21" s="48">
        <f>'ITI Base2016 Amplio'!E21</f>
        <v>302.28615875598643</v>
      </c>
      <c r="H21" s="48"/>
      <c r="I21" s="11">
        <v>43191</v>
      </c>
      <c r="J21" s="48">
        <f>'ITI Base2016 Amplio'!W21</f>
        <v>3.0091931753225554</v>
      </c>
      <c r="K21" s="48">
        <f>'ITI Base2016 Amplio'!X21</f>
        <v>2.1729638356066561</v>
      </c>
      <c r="L21" s="48">
        <f>'ITI Base2016 Amplio'!Y21</f>
        <v>2.4475710186002253</v>
      </c>
      <c r="M21" s="48">
        <f>'ITI Base2016 Amplio'!AA21</f>
        <v>2.2407347920117227</v>
      </c>
      <c r="N21" s="48">
        <f>'ITI Base2016 Amplio'!AB21</f>
        <v>2.3434583033887346</v>
      </c>
      <c r="O21" s="48">
        <f>'ITI Base2016 Amplio'!Z21</f>
        <v>1.5212910738010121</v>
      </c>
      <c r="Q21" s="48">
        <f t="shared" si="0"/>
        <v>2.1452038046816702</v>
      </c>
    </row>
    <row r="22" spans="1:25" x14ac:dyDescent="0.2">
      <c r="A22" s="11">
        <v>43221</v>
      </c>
      <c r="B22" s="48">
        <f>'ITI Base2016 Amplio'!B22</f>
        <v>101.33528371440001</v>
      </c>
      <c r="C22" s="48">
        <f>'ITI Base2016 Amplio'!C22</f>
        <v>56.763558944099984</v>
      </c>
      <c r="D22" s="48">
        <f>'ITI Base2016 Amplio'!D22</f>
        <v>58.787304348200031</v>
      </c>
      <c r="E22" s="48">
        <f>'ITI Base2016 Amplio'!F22</f>
        <v>152.22501225683823</v>
      </c>
      <c r="F22" s="48">
        <f>'ITI Base2016 Amplio'!G22</f>
        <v>397.45880651011413</v>
      </c>
      <c r="G22" s="48">
        <f>'ITI Base2016 Amplio'!E22</f>
        <v>302.62304832674823</v>
      </c>
      <c r="H22" s="48"/>
      <c r="I22" s="11">
        <v>43221</v>
      </c>
      <c r="J22" s="48">
        <f>'ITI Base2016 Amplio'!W22</f>
        <v>3.1474123810745436</v>
      </c>
      <c r="K22" s="48">
        <f>'ITI Base2016 Amplio'!X22</f>
        <v>1.7351577406992336</v>
      </c>
      <c r="L22" s="48">
        <f>'ITI Base2016 Amplio'!Y22</f>
        <v>2.1811946660768466</v>
      </c>
      <c r="M22" s="48">
        <f>'ITI Base2016 Amplio'!AA22</f>
        <v>2.2062826590154794</v>
      </c>
      <c r="N22" s="48">
        <f>'ITI Base2016 Amplio'!AB22</f>
        <v>2.1276034285755863</v>
      </c>
      <c r="O22" s="48">
        <f>'ITI Base2016 Amplio'!Z22</f>
        <v>1.4830003027100025</v>
      </c>
      <c r="Q22" s="48">
        <f t="shared" si="0"/>
        <v>1.9466477594154299</v>
      </c>
    </row>
    <row r="23" spans="1:25" x14ac:dyDescent="0.2">
      <c r="A23" s="11">
        <v>43252</v>
      </c>
      <c r="B23" s="48">
        <f>'ITI Base2016 Amplio'!B23</f>
        <v>101.4549338051</v>
      </c>
      <c r="C23" s="48">
        <f>'ITI Base2016 Amplio'!C23</f>
        <v>56.827447492799998</v>
      </c>
      <c r="D23" s="48">
        <f>'ITI Base2016 Amplio'!D23</f>
        <v>58.823417063100017</v>
      </c>
      <c r="E23" s="48">
        <f>'ITI Base2016 Amplio'!F23</f>
        <v>152.39748674985827</v>
      </c>
      <c r="F23" s="48">
        <f>'ITI Base2016 Amplio'!G23</f>
        <v>397.88657699820817</v>
      </c>
      <c r="G23" s="48">
        <f>'ITI Base2016 Amplio'!E23</f>
        <v>302.74867066218997</v>
      </c>
      <c r="H23" s="48"/>
      <c r="I23" s="11">
        <v>43252</v>
      </c>
      <c r="J23" s="48">
        <f>'ITI Base2016 Amplio'!W23</f>
        <v>3.1714800131135812</v>
      </c>
      <c r="K23" s="48">
        <f>'ITI Base2016 Amplio'!X23</f>
        <v>1.6406856551504756</v>
      </c>
      <c r="L23" s="48">
        <f>'ITI Base2016 Amplio'!Y23</f>
        <v>2.1409163416617583</v>
      </c>
      <c r="M23" s="48">
        <f>'ITI Base2016 Amplio'!AA23</f>
        <v>2.1689791102184275</v>
      </c>
      <c r="N23" s="48">
        <f>'ITI Base2016 Amplio'!AB23</f>
        <v>2.1322082494353634</v>
      </c>
      <c r="O23" s="48">
        <f>'ITI Base2016 Amplio'!Z23</f>
        <v>1.4578227943907063</v>
      </c>
      <c r="Q23" s="48">
        <f t="shared" si="0"/>
        <v>1.9081224301713462</v>
      </c>
    </row>
    <row r="24" spans="1:25" x14ac:dyDescent="0.2">
      <c r="A24" s="11">
        <v>43282</v>
      </c>
      <c r="B24" s="48">
        <f>'ITI Base2016 Amplio'!B24</f>
        <v>101.4971130225</v>
      </c>
      <c r="C24" s="48">
        <f>'ITI Base2016 Amplio'!C24</f>
        <v>56.854122157599996</v>
      </c>
      <c r="D24" s="48">
        <f>'ITI Base2016 Amplio'!D24</f>
        <v>58.900820302000021</v>
      </c>
      <c r="E24" s="48">
        <f>'ITI Base2016 Amplio'!F24</f>
        <v>152.4948028015441</v>
      </c>
      <c r="F24" s="48">
        <f>'ITI Base2016 Amplio'!G24</f>
        <v>398.19151128254174</v>
      </c>
      <c r="G24" s="48">
        <f>'ITI Base2016 Amplio'!E24</f>
        <v>302.81005867078727</v>
      </c>
      <c r="H24" s="48"/>
      <c r="I24" s="11">
        <v>43282</v>
      </c>
      <c r="J24" s="48">
        <f>'ITI Base2016 Amplio'!W24</f>
        <v>2.4447808731858478</v>
      </c>
      <c r="K24" s="48">
        <f>'ITI Base2016 Amplio'!X24</f>
        <v>1.6246339704376611</v>
      </c>
      <c r="L24" s="48">
        <f>'ITI Base2016 Amplio'!Y24</f>
        <v>1.7662815513622254</v>
      </c>
      <c r="M24" s="48">
        <f>'ITI Base2016 Amplio'!AA24</f>
        <v>2.0804396980931728</v>
      </c>
      <c r="N24" s="48">
        <f>'ITI Base2016 Amplio'!AB24</f>
        <v>1.8072059622082248</v>
      </c>
      <c r="O24" s="48">
        <f>'ITI Base2016 Amplio'!Z24</f>
        <v>1.2171456625493127</v>
      </c>
      <c r="Q24" s="48">
        <f t="shared" si="0"/>
        <v>1.6991413689301194</v>
      </c>
    </row>
    <row r="25" spans="1:25" x14ac:dyDescent="0.2">
      <c r="A25" s="11">
        <v>43313</v>
      </c>
      <c r="B25" s="48">
        <f>'ITI Base2016 Amplio'!B25</f>
        <v>101.67178236469998</v>
      </c>
      <c r="C25" s="48">
        <f>'ITI Base2016 Amplio'!C25</f>
        <v>56.858113148000001</v>
      </c>
      <c r="D25" s="48">
        <f>'ITI Base2016 Amplio'!D25</f>
        <v>58.9006785666</v>
      </c>
      <c r="E25" s="48">
        <f>'ITI Base2016 Amplio'!F25</f>
        <v>152.72880119747356</v>
      </c>
      <c r="F25" s="48">
        <f>'ITI Base2016 Amplio'!G25</f>
        <v>398.61098462459677</v>
      </c>
      <c r="G25" s="48">
        <f>'ITI Base2016 Amplio'!E25</f>
        <v>303.04677067288577</v>
      </c>
      <c r="H25" s="48"/>
      <c r="I25" s="11">
        <v>43313</v>
      </c>
      <c r="J25" s="48">
        <f>'ITI Base2016 Amplio'!W25</f>
        <v>1.8160838649074362</v>
      </c>
      <c r="K25" s="48">
        <f>'ITI Base2016 Amplio'!X25</f>
        <v>1.5024025233845162</v>
      </c>
      <c r="L25" s="48">
        <f>'ITI Base2016 Amplio'!Y25</f>
        <v>1.7569134451654866</v>
      </c>
      <c r="M25" s="48">
        <f>'ITI Base2016 Amplio'!AA25</f>
        <v>2.0454071144387687</v>
      </c>
      <c r="N25" s="48">
        <f>'ITI Base2016 Amplio'!AB25</f>
        <v>1.7832689157596171</v>
      </c>
      <c r="O25" s="48">
        <f>'ITI Base2016 Amplio'!Z25</f>
        <v>1.021251558264602</v>
      </c>
      <c r="Q25" s="48">
        <f t="shared" si="0"/>
        <v>1.6218487114025983</v>
      </c>
      <c r="Y25" s="66" t="s">
        <v>21</v>
      </c>
    </row>
    <row r="26" spans="1:25" x14ac:dyDescent="0.2">
      <c r="A26" s="11">
        <v>43344</v>
      </c>
      <c r="B26" s="48">
        <f>'ITI Base2016 Amplio'!B26</f>
        <v>101.58412225889995</v>
      </c>
      <c r="C26" s="48">
        <f>'ITI Base2016 Amplio'!C26</f>
        <v>56.839779672199988</v>
      </c>
      <c r="D26" s="48">
        <f>'ITI Base2016 Amplio'!D26</f>
        <v>58.912899775600046</v>
      </c>
      <c r="E26" s="48">
        <f>'ITI Base2016 Amplio'!F26</f>
        <v>152.78827547185639</v>
      </c>
      <c r="F26" s="48">
        <f>'ITI Base2016 Amplio'!G26</f>
        <v>398.66975806880356</v>
      </c>
      <c r="G26" s="48">
        <f>'ITI Base2016 Amplio'!E26</f>
        <v>302.9141212417228</v>
      </c>
      <c r="H26" s="48"/>
      <c r="I26" s="11">
        <v>43344</v>
      </c>
      <c r="J26" s="48">
        <f>'ITI Base2016 Amplio'!W26</f>
        <v>0.91895033589535213</v>
      </c>
      <c r="K26" s="48">
        <f>'ITI Base2016 Amplio'!X26</f>
        <v>1.4333432879058305</v>
      </c>
      <c r="L26" s="48">
        <f>'ITI Base2016 Amplio'!Y26</f>
        <v>1.7632888578549277</v>
      </c>
      <c r="M26" s="48">
        <f>'ITI Base2016 Amplio'!AA26</f>
        <v>2.0194967521491858</v>
      </c>
      <c r="N26" s="48">
        <f>'ITI Base2016 Amplio'!AB26</f>
        <v>1.7030771163518921</v>
      </c>
      <c r="O26" s="48">
        <f>'ITI Base2016 Amplio'!Z26</f>
        <v>1.0315473919317419</v>
      </c>
      <c r="Q26" s="48">
        <f t="shared" si="0"/>
        <v>1.5901506812387156</v>
      </c>
    </row>
    <row r="27" spans="1:25" x14ac:dyDescent="0.2">
      <c r="A27" s="11">
        <v>43374</v>
      </c>
      <c r="B27" s="48">
        <f>'ITI Base2016 Amplio'!B27</f>
        <v>101.76302031509999</v>
      </c>
      <c r="C27" s="48">
        <f>'ITI Base2016 Amplio'!C27</f>
        <v>56.821578678700007</v>
      </c>
      <c r="D27" s="48">
        <f>'ITI Base2016 Amplio'!D27</f>
        <v>58.903757469300018</v>
      </c>
      <c r="E27" s="48">
        <f>'ITI Base2016 Amplio'!F27</f>
        <v>152.9257660005203</v>
      </c>
      <c r="F27" s="48">
        <f>'ITI Base2016 Amplio'!G27</f>
        <v>398.78112882182705</v>
      </c>
      <c r="G27" s="48">
        <f>'ITI Base2016 Amplio'!E27</f>
        <v>303.05122012979467</v>
      </c>
      <c r="H27" s="48"/>
      <c r="I27" s="11">
        <v>43374</v>
      </c>
      <c r="J27" s="48">
        <f>'ITI Base2016 Amplio'!W27</f>
        <v>1.3137209603809152</v>
      </c>
      <c r="K27" s="48">
        <f>'ITI Base2016 Amplio'!X27</f>
        <v>1.140502698762047</v>
      </c>
      <c r="L27" s="48">
        <f>'ITI Base2016 Amplio'!Y27</f>
        <v>1.4598211954839124</v>
      </c>
      <c r="M27" s="48">
        <f>'ITI Base2016 Amplio'!AA27</f>
        <v>1.9343215217981768</v>
      </c>
      <c r="N27" s="48">
        <f>'ITI Base2016 Amplio'!AB27</f>
        <v>1.511688491034624</v>
      </c>
      <c r="O27" s="48">
        <f>'ITI Base2016 Amplio'!Z27</f>
        <v>1.012289686828205</v>
      </c>
      <c r="Q27" s="48">
        <f t="shared" si="0"/>
        <v>1.4117247187813931</v>
      </c>
    </row>
    <row r="28" spans="1:25" x14ac:dyDescent="0.2">
      <c r="A28" s="11">
        <v>43405</v>
      </c>
      <c r="B28" s="48">
        <f>'ITI Base2016 Amplio'!B28</f>
        <v>102.02718765129987</v>
      </c>
      <c r="C28" s="48">
        <f>'ITI Base2016 Amplio'!C28</f>
        <v>56.915705234600011</v>
      </c>
      <c r="D28" s="48">
        <f>'ITI Base2016 Amplio'!D28</f>
        <v>59.024927446100058</v>
      </c>
      <c r="E28" s="48">
        <f>'ITI Base2016 Amplio'!F28</f>
        <v>153.24653530994837</v>
      </c>
      <c r="F28" s="48">
        <f>'ITI Base2016 Amplio'!G28</f>
        <v>399.59136886656592</v>
      </c>
      <c r="G28" s="48">
        <f>'ITI Base2016 Amplio'!E28</f>
        <v>303.67785668182859</v>
      </c>
      <c r="H28" s="48"/>
      <c r="I28" s="11">
        <v>43405</v>
      </c>
      <c r="J28" s="48">
        <f>'ITI Base2016 Amplio'!W28</f>
        <v>1.4977979479357195</v>
      </c>
      <c r="K28" s="48">
        <f>'ITI Base2016 Amplio'!X28</f>
        <v>1.1940826892116618</v>
      </c>
      <c r="L28" s="48">
        <f>'ITI Base2016 Amplio'!Y28</f>
        <v>1.412167396719366</v>
      </c>
      <c r="M28" s="48">
        <f>'ITI Base2016 Amplio'!AA28</f>
        <v>1.9269110940646206</v>
      </c>
      <c r="N28" s="48">
        <f>'ITI Base2016 Amplio'!AB28</f>
        <v>1.4716746060361441</v>
      </c>
      <c r="O28" s="48">
        <f>'ITI Base2016 Amplio'!Z28</f>
        <v>1.1230840926086616</v>
      </c>
      <c r="Q28" s="48">
        <f t="shared" si="0"/>
        <v>1.4255839757280908</v>
      </c>
    </row>
    <row r="29" spans="1:25" x14ac:dyDescent="0.2">
      <c r="A29" s="11">
        <v>43435</v>
      </c>
      <c r="B29" s="48">
        <f>'ITI Base2016 Amplio'!B29</f>
        <v>102.38027155079999</v>
      </c>
      <c r="C29" s="48">
        <f>'ITI Base2016 Amplio'!C29</f>
        <v>56.98841222499999</v>
      </c>
      <c r="D29" s="48">
        <f>'ITI Base2016 Amplio'!D29</f>
        <v>59.197319520299992</v>
      </c>
      <c r="E29" s="48">
        <f>'ITI Base2016 Amplio'!F29</f>
        <v>153.65663079656949</v>
      </c>
      <c r="F29" s="48">
        <f>'ITI Base2016 Amplio'!G29</f>
        <v>400.32853040278303</v>
      </c>
      <c r="G29" s="48">
        <f>'ITI Base2016 Amplio'!E29</f>
        <v>304.56316184600882</v>
      </c>
      <c r="H29" s="48"/>
      <c r="I29" s="11">
        <v>43435</v>
      </c>
      <c r="J29" s="48">
        <f>'ITI Base2016 Amplio'!W29</f>
        <v>1.5070667893564815</v>
      </c>
      <c r="K29" s="48">
        <f>'ITI Base2016 Amplio'!X29</f>
        <v>0.93166025338775604</v>
      </c>
      <c r="L29" s="48">
        <f>'ITI Base2016 Amplio'!Y29</f>
        <v>1.0296751968630335</v>
      </c>
      <c r="M29" s="48">
        <f>'ITI Base2016 Amplio'!AA29</f>
        <v>1.7628459908422212</v>
      </c>
      <c r="N29" s="48">
        <f>'ITI Base2016 Amplio'!AB29</f>
        <v>1.2012243177343507</v>
      </c>
      <c r="O29" s="48">
        <f>'ITI Base2016 Amplio'!Z29</f>
        <v>1.0599296982888529</v>
      </c>
      <c r="Q29" s="48">
        <f t="shared" si="0"/>
        <v>1.1970670914232429</v>
      </c>
    </row>
    <row r="30" spans="1:25" x14ac:dyDescent="0.2">
      <c r="A30" s="11">
        <v>43466</v>
      </c>
      <c r="B30" s="48">
        <f>'ITI Base2016 Amplio'!B30</f>
        <v>102.61193263499995</v>
      </c>
      <c r="C30" s="48">
        <f>'ITI Base2016 Amplio'!C30</f>
        <v>57.12164397650001</v>
      </c>
      <c r="D30" s="48">
        <f>'ITI Base2016 Amplio'!D30</f>
        <v>59.398648670600011</v>
      </c>
      <c r="E30" s="48">
        <f>'ITI Base2016 Amplio'!F30</f>
        <v>153.9587097955785</v>
      </c>
      <c r="F30" s="48">
        <f>'ITI Base2016 Amplio'!G30</f>
        <v>400.89563918425256</v>
      </c>
      <c r="G30" s="48">
        <f>'ITI Base2016 Amplio'!E30</f>
        <v>305.04654814452357</v>
      </c>
      <c r="H30" s="48"/>
      <c r="I30" s="11">
        <v>43466</v>
      </c>
      <c r="J30" s="48">
        <f>'ITI Base2016 Amplio'!W30</f>
        <v>1.4276473696340775</v>
      </c>
      <c r="K30" s="48">
        <f>'ITI Base2016 Amplio'!X30</f>
        <v>1.1025339978029347</v>
      </c>
      <c r="L30" s="48">
        <f>'ITI Base2016 Amplio'!Y30</f>
        <v>1.3893723435200123</v>
      </c>
      <c r="M30" s="48">
        <f>'ITI Base2016 Amplio'!AA30</f>
        <v>1.8162949320747135</v>
      </c>
      <c r="N30" s="48">
        <f>'ITI Base2016 Amplio'!AB30</f>
        <v>1.3524267275090818</v>
      </c>
      <c r="O30" s="48">
        <f>'ITI Base2016 Amplio'!Z30</f>
        <v>1.0049347371106743</v>
      </c>
      <c r="Q30" s="48">
        <f t="shared" si="0"/>
        <v>1.3331125476034833</v>
      </c>
    </row>
    <row r="31" spans="1:25" x14ac:dyDescent="0.2">
      <c r="A31" s="11">
        <v>43497</v>
      </c>
      <c r="B31" s="48">
        <f>'ITI Base2016 Amplio'!B31</f>
        <v>102.4555416028</v>
      </c>
      <c r="C31" s="48">
        <f>'ITI Base2016 Amplio'!C31</f>
        <v>57.139394009799993</v>
      </c>
      <c r="D31" s="48">
        <f>'ITI Base2016 Amplio'!D31</f>
        <v>59.364641501800044</v>
      </c>
      <c r="E31" s="48">
        <f>'ITI Base2016 Amplio'!F31</f>
        <v>153.99608958304947</v>
      </c>
      <c r="F31" s="48">
        <f>'ITI Base2016 Amplio'!G31</f>
        <v>400.93040329650194</v>
      </c>
      <c r="G31" s="48">
        <f>'ITI Base2016 Amplio'!E31</f>
        <v>304.88984677277904</v>
      </c>
      <c r="H31" s="48"/>
      <c r="I31" s="11">
        <v>43497</v>
      </c>
      <c r="J31" s="48">
        <f>'ITI Base2016 Amplio'!W31</f>
        <v>0.95086416464111867</v>
      </c>
      <c r="K31" s="48">
        <f>'ITI Base2016 Amplio'!X31</f>
        <v>0.79533320743503388</v>
      </c>
      <c r="L31" s="48">
        <f>'ITI Base2016 Amplio'!Y31</f>
        <v>1.0691462317382827</v>
      </c>
      <c r="M31" s="48">
        <f>'ITI Base2016 Amplio'!AA31</f>
        <v>1.4304665343108036</v>
      </c>
      <c r="N31" s="48">
        <f>'ITI Base2016 Amplio'!AB31</f>
        <v>1.0303057405977478</v>
      </c>
      <c r="O31" s="48">
        <f>'ITI Base2016 Amplio'!Z31</f>
        <v>0.60554307045679323</v>
      </c>
      <c r="Q31" s="48">
        <f t="shared" si="0"/>
        <v>0.98615895690773225</v>
      </c>
    </row>
    <row r="32" spans="1:25" x14ac:dyDescent="0.2">
      <c r="A32" s="11">
        <v>43525</v>
      </c>
      <c r="B32" s="48">
        <f>'ITI Base2016 Amplio'!B32</f>
        <v>102.43808564990002</v>
      </c>
      <c r="C32" s="48">
        <f>'ITI Base2016 Amplio'!C32</f>
        <v>57.193741217700001</v>
      </c>
      <c r="D32" s="48">
        <f>'ITI Base2016 Amplio'!D32</f>
        <v>59.44260100760004</v>
      </c>
      <c r="E32" s="48">
        <f>'ITI Base2016 Amplio'!F32</f>
        <v>154.14078646730516</v>
      </c>
      <c r="F32" s="48">
        <f>'ITI Base2016 Amplio'!G32</f>
        <v>401.38160362730463</v>
      </c>
      <c r="G32" s="48">
        <f>'ITI Base2016 Amplio'!E32</f>
        <v>304.98397026115418</v>
      </c>
      <c r="H32" s="48"/>
      <c r="I32" s="11">
        <v>43525</v>
      </c>
      <c r="J32" s="48">
        <f>'ITI Base2016 Amplio'!W32</f>
        <v>1.0626937606167841</v>
      </c>
      <c r="K32" s="48">
        <f>'ITI Base2016 Amplio'!X32</f>
        <v>0.85081357056711049</v>
      </c>
      <c r="L32" s="48">
        <f>'ITI Base2016 Amplio'!Y32</f>
        <v>1.2561477053436354</v>
      </c>
      <c r="M32" s="48">
        <f>'ITI Base2016 Amplio'!AA32</f>
        <v>1.4840767204594929</v>
      </c>
      <c r="N32" s="48">
        <f>'ITI Base2016 Amplio'!AB32</f>
        <v>1.1757978363782007</v>
      </c>
      <c r="O32" s="48">
        <f>'ITI Base2016 Amplio'!Z32</f>
        <v>0.76511762006890027</v>
      </c>
      <c r="Q32" s="48">
        <f t="shared" si="0"/>
        <v>1.1063906905634679</v>
      </c>
    </row>
    <row r="33" spans="1:17" x14ac:dyDescent="0.2">
      <c r="A33" s="11">
        <v>43556</v>
      </c>
      <c r="B33" s="48">
        <f>'ITI Base2016 Amplio'!B33</f>
        <v>102.58166809569992</v>
      </c>
      <c r="C33" s="48">
        <f>'ITI Base2016 Amplio'!C33</f>
        <v>57.243379230000002</v>
      </c>
      <c r="D33" s="48">
        <f>'ITI Base2016 Amplio'!D33</f>
        <v>59.452931892700015</v>
      </c>
      <c r="E33" s="48">
        <f>'ITI Base2016 Amplio'!F33</f>
        <v>154.2598543306743</v>
      </c>
      <c r="F33" s="48">
        <f>'ITI Base2016 Amplio'!G33</f>
        <v>401.51501755856253</v>
      </c>
      <c r="G33" s="48">
        <f>'ITI Base2016 Amplio'!E33</f>
        <v>305.01764487796225</v>
      </c>
      <c r="H33" s="48"/>
      <c r="I33" s="11">
        <v>43556</v>
      </c>
      <c r="J33" s="48">
        <f>'ITI Base2016 Amplio'!W33</f>
        <v>1.3486563181751565</v>
      </c>
      <c r="K33" s="48">
        <f>'ITI Base2016 Amplio'!X33</f>
        <v>0.91694752393773893</v>
      </c>
      <c r="L33" s="48">
        <f>'ITI Base2016 Amplio'!Y33</f>
        <v>1.2283799310305987</v>
      </c>
      <c r="M33" s="48">
        <f>'ITI Base2016 Amplio'!AA33</f>
        <v>1.5218947609609179</v>
      </c>
      <c r="N33" s="48">
        <f>'ITI Base2016 Amplio'!AB33</f>
        <v>1.1616652238361835</v>
      </c>
      <c r="O33" s="48">
        <f>'ITI Base2016 Amplio'!Z33</f>
        <v>0.90360939224503056</v>
      </c>
      <c r="Q33" s="48">
        <f t="shared" si="0"/>
        <v>1.1464993664020939</v>
      </c>
    </row>
    <row r="34" spans="1:17" x14ac:dyDescent="0.2">
      <c r="A34" s="11">
        <v>43586</v>
      </c>
      <c r="B34" s="48">
        <f>'ITI Base2016 Amplio'!B34</f>
        <v>103.04899994780003</v>
      </c>
      <c r="C34" s="48">
        <f>'ITI Base2016 Amplio'!C34</f>
        <v>57.235362021200011</v>
      </c>
      <c r="D34" s="48">
        <f>'ITI Base2016 Amplio'!D34</f>
        <v>59.478290722500006</v>
      </c>
      <c r="E34" s="48">
        <f>'ITI Base2016 Amplio'!F34</f>
        <v>154.32959770049331</v>
      </c>
      <c r="F34" s="48">
        <f>'ITI Base2016 Amplio'!G34</f>
        <v>401.88239284997553</v>
      </c>
      <c r="G34" s="48">
        <f>'ITI Base2016 Amplio'!E34</f>
        <v>304.92043009355586</v>
      </c>
      <c r="H34" s="48"/>
      <c r="I34" s="11">
        <v>43586</v>
      </c>
      <c r="J34" s="48">
        <f>'ITI Base2016 Amplio'!W34</f>
        <v>1.6911347860138148</v>
      </c>
      <c r="K34" s="48">
        <f>'ITI Base2016 Amplio'!X34</f>
        <v>0.8311724738130799</v>
      </c>
      <c r="L34" s="48">
        <f>'ITI Base2016 Amplio'!Y34</f>
        <v>1.1754006787030535</v>
      </c>
      <c r="M34" s="48">
        <f>'ITI Base2016 Amplio'!AA34</f>
        <v>1.3825490387244344</v>
      </c>
      <c r="N34" s="48">
        <f>'ITI Base2016 Amplio'!AB34</f>
        <v>1.1129672477766084</v>
      </c>
      <c r="O34" s="48">
        <f>'ITI Base2016 Amplio'!Z34</f>
        <v>0.75915624388500635</v>
      </c>
      <c r="Q34" s="48">
        <f t="shared" si="0"/>
        <v>1.0522491365804365</v>
      </c>
    </row>
    <row r="35" spans="1:17" x14ac:dyDescent="0.2">
      <c r="A35" s="11">
        <v>43617</v>
      </c>
      <c r="B35" s="48">
        <f>'ITI Base2016 Amplio'!B35</f>
        <v>103.20989806639999</v>
      </c>
      <c r="C35" s="48">
        <f>'ITI Base2016 Amplio'!C35</f>
        <v>57.339503076199989</v>
      </c>
      <c r="D35" s="48">
        <f>'ITI Base2016 Amplio'!D35</f>
        <v>59.515390931900001</v>
      </c>
      <c r="E35" s="48">
        <f>'ITI Base2016 Amplio'!F35</f>
        <v>154.53903846457033</v>
      </c>
      <c r="F35" s="48">
        <f>'ITI Base2016 Amplio'!G35</f>
        <v>402.05198174048189</v>
      </c>
      <c r="G35" s="48">
        <f>'ITI Base2016 Amplio'!E35</f>
        <v>305.42136691143332</v>
      </c>
      <c r="H35" s="48"/>
      <c r="I35" s="11">
        <v>43617</v>
      </c>
      <c r="J35" s="48">
        <f>'ITI Base2016 Amplio'!W35</f>
        <v>1.7297968619952586</v>
      </c>
      <c r="K35" s="48">
        <f>'ITI Base2016 Amplio'!X35</f>
        <v>0.90107088386270906</v>
      </c>
      <c r="L35" s="48">
        <f>'ITI Base2016 Amplio'!Y35</f>
        <v>1.1763578237178995</v>
      </c>
      <c r="M35" s="48">
        <f>'ITI Base2016 Amplio'!AA35</f>
        <v>1.4052408345992973</v>
      </c>
      <c r="N35" s="48">
        <f>'ITI Base2016 Amplio'!AB35</f>
        <v>1.0468824491891571</v>
      </c>
      <c r="O35" s="48">
        <f>'ITI Base2016 Amplio'!Z35</f>
        <v>0.88281023444214402</v>
      </c>
      <c r="Q35" s="48">
        <f t="shared" si="0"/>
        <v>1.0824724451622414</v>
      </c>
    </row>
    <row r="36" spans="1:17" x14ac:dyDescent="0.2">
      <c r="A36" s="11">
        <v>43647</v>
      </c>
      <c r="B36" s="48">
        <f>'ITI Base2016 Amplio'!B36</f>
        <v>103.4439151119</v>
      </c>
      <c r="C36" s="48">
        <f>'ITI Base2016 Amplio'!C36</f>
        <v>57.379819179899997</v>
      </c>
      <c r="D36" s="48">
        <f>'ITI Base2016 Amplio'!D36</f>
        <v>59.564514298100022</v>
      </c>
      <c r="E36" s="48">
        <f>'ITI Base2016 Amplio'!F36</f>
        <v>154.66428989535655</v>
      </c>
      <c r="F36" s="48">
        <f>'ITI Base2016 Amplio'!G36</f>
        <v>402.19043106403103</v>
      </c>
      <c r="G36" s="48">
        <f>'ITI Base2016 Amplio'!E36</f>
        <v>305.78770388960771</v>
      </c>
      <c r="H36" s="48"/>
      <c r="I36" s="11">
        <v>43647</v>
      </c>
      <c r="J36" s="48">
        <f>'ITI Base2016 Amplio'!W36</f>
        <v>1.9180861715430542</v>
      </c>
      <c r="K36" s="48">
        <f>'ITI Base2016 Amplio'!X36</f>
        <v>0.9246418770529452</v>
      </c>
      <c r="L36" s="48">
        <f>'ITI Base2016 Amplio'!Y36</f>
        <v>1.126799240990306</v>
      </c>
      <c r="M36" s="48">
        <f>'ITI Base2016 Amplio'!AA36</f>
        <v>1.4226629720855533</v>
      </c>
      <c r="N36" s="48">
        <f>'ITI Base2016 Amplio'!AB36</f>
        <v>1.0042704749303022</v>
      </c>
      <c r="O36" s="48">
        <f>'ITI Base2016 Amplio'!Z36</f>
        <v>0.98333761827169575</v>
      </c>
      <c r="Q36" s="48">
        <f t="shared" si="0"/>
        <v>1.0923424366661605</v>
      </c>
    </row>
    <row r="37" spans="1:17" x14ac:dyDescent="0.2">
      <c r="A37" s="11">
        <v>43678</v>
      </c>
      <c r="B37" s="48">
        <f>'ITI Base2016 Amplio'!B37</f>
        <v>103.9627570334</v>
      </c>
      <c r="C37" s="48">
        <f>'ITI Base2016 Amplio'!C37</f>
        <v>57.335692047699993</v>
      </c>
      <c r="D37" s="48">
        <f>'ITI Base2016 Amplio'!D37</f>
        <v>59.490186442700001</v>
      </c>
      <c r="E37" s="48">
        <f>'ITI Base2016 Amplio'!F37</f>
        <v>154.7785866032475</v>
      </c>
      <c r="F37" s="48">
        <f>'ITI Base2016 Amplio'!G37</f>
        <v>402.06849488860939</v>
      </c>
      <c r="G37" s="48">
        <f>'ITI Base2016 Amplio'!E37</f>
        <v>306.78498950709633</v>
      </c>
      <c r="H37" s="48"/>
      <c r="I37" s="11">
        <v>43678</v>
      </c>
      <c r="J37" s="48">
        <f>'ITI Base2016 Amplio'!W37</f>
        <v>2.2533043243819773</v>
      </c>
      <c r="K37" s="48">
        <f>'ITI Base2016 Amplio'!X37</f>
        <v>0.83994855484716968</v>
      </c>
      <c r="L37" s="48">
        <f>'ITI Base2016 Amplio'!Y37</f>
        <v>1.0008507379646536</v>
      </c>
      <c r="M37" s="48">
        <f>'ITI Base2016 Amplio'!AA37</f>
        <v>1.3421079650351109</v>
      </c>
      <c r="N37" s="48">
        <f>'ITI Base2016 Amplio'!AB37</f>
        <v>0.86738960976422419</v>
      </c>
      <c r="O37" s="48">
        <f>'ITI Base2016 Amplio'!Z37</f>
        <v>1.2335451804717179</v>
      </c>
      <c r="Q37" s="48">
        <f t="shared" si="0"/>
        <v>1.0567684096165753</v>
      </c>
    </row>
    <row r="38" spans="1:17" x14ac:dyDescent="0.2">
      <c r="A38" s="11">
        <v>43709</v>
      </c>
      <c r="B38" s="48">
        <f>'ITI Base2016 Amplio'!B38</f>
        <v>103.87809529649999</v>
      </c>
      <c r="C38" s="48">
        <f>'ITI Base2016 Amplio'!C38</f>
        <v>57.301535118499999</v>
      </c>
      <c r="D38" s="48">
        <f>'ITI Base2016 Amplio'!D38</f>
        <v>59.467528666300005</v>
      </c>
      <c r="E38" s="48">
        <f>'ITI Base2016 Amplio'!F38</f>
        <v>154.8313971421932</v>
      </c>
      <c r="F38" s="48">
        <f>'ITI Base2016 Amplio'!G38</f>
        <v>402.05020876051503</v>
      </c>
      <c r="G38" s="48">
        <f>'ITI Base2016 Amplio'!E38</f>
        <v>306.61726962341055</v>
      </c>
      <c r="H38" s="48"/>
      <c r="I38" s="11">
        <v>43709</v>
      </c>
      <c r="J38" s="48">
        <f>'ITI Base2016 Amplio'!W38</f>
        <v>2.2582003826873365</v>
      </c>
      <c r="K38" s="48">
        <f>'ITI Base2016 Amplio'!X38</f>
        <v>0.81238078149317161</v>
      </c>
      <c r="L38" s="48">
        <f>'ITI Base2016 Amplio'!Y38</f>
        <v>0.94143878982795304</v>
      </c>
      <c r="M38" s="48">
        <f>'ITI Base2016 Amplio'!AA38</f>
        <v>1.3372241188186917</v>
      </c>
      <c r="N38" s="48">
        <f>'ITI Base2016 Amplio'!AB38</f>
        <v>0.84793256154835905</v>
      </c>
      <c r="O38" s="48">
        <f>'ITI Base2016 Amplio'!Z38</f>
        <v>1.2225076752802488</v>
      </c>
      <c r="Q38" s="48">
        <f t="shared" si="0"/>
        <v>1.0322967853936849</v>
      </c>
    </row>
    <row r="39" spans="1:17" x14ac:dyDescent="0.2">
      <c r="A39" s="11">
        <v>43739</v>
      </c>
      <c r="B39" s="48">
        <f>'ITI Base2016 Amplio'!B39</f>
        <v>104.34539149950004</v>
      </c>
      <c r="C39" s="48">
        <f>'ITI Base2016 Amplio'!C39</f>
        <v>57.358267686600009</v>
      </c>
      <c r="D39" s="48">
        <f>'ITI Base2016 Amplio'!D39</f>
        <v>59.464959825300035</v>
      </c>
      <c r="E39" s="48">
        <f>'ITI Base2016 Amplio'!F39</f>
        <v>155.11963317817256</v>
      </c>
      <c r="F39" s="48">
        <f>'ITI Base2016 Amplio'!G39</f>
        <v>402.31906383717211</v>
      </c>
      <c r="G39" s="48">
        <f>'ITI Base2016 Amplio'!E39</f>
        <v>307.102398021103</v>
      </c>
      <c r="H39" s="48"/>
      <c r="I39" s="11">
        <v>43739</v>
      </c>
      <c r="J39" s="48">
        <f>'ITI Base2016 Amplio'!W39</f>
        <v>2.5376322129629925</v>
      </c>
      <c r="K39" s="48">
        <f>'ITI Base2016 Amplio'!X39</f>
        <v>0.94451618624453726</v>
      </c>
      <c r="L39" s="48">
        <f>'ITI Base2016 Amplio'!Y39</f>
        <v>0.95274457880298868</v>
      </c>
      <c r="M39" s="48">
        <f>'ITI Base2016 Amplio'!AA39</f>
        <v>1.4345961671657026</v>
      </c>
      <c r="N39" s="48">
        <f>'ITI Base2016 Amplio'!AB39</f>
        <v>0.8871871710172563</v>
      </c>
      <c r="O39" s="48">
        <f>'ITI Base2016 Amplio'!Z39</f>
        <v>1.3367964298488078</v>
      </c>
      <c r="Q39" s="48">
        <f t="shared" si="0"/>
        <v>1.1111681066158585</v>
      </c>
    </row>
    <row r="40" spans="1:17" x14ac:dyDescent="0.2">
      <c r="A40" s="11">
        <v>43770</v>
      </c>
      <c r="B40" s="48">
        <f>'ITI Base2016 Amplio'!B40</f>
        <v>105.50869256670001</v>
      </c>
      <c r="C40" s="48">
        <f>'ITI Base2016 Amplio'!C40</f>
        <v>57.468028875599998</v>
      </c>
      <c r="D40" s="48">
        <f>'ITI Base2016 Amplio'!D40</f>
        <v>59.546007351299984</v>
      </c>
      <c r="E40" s="48">
        <f>'ITI Base2016 Amplio'!F40</f>
        <v>156.07017873987573</v>
      </c>
      <c r="F40" s="48">
        <f>'ITI Base2016 Amplio'!G40</f>
        <v>403.54705470112935</v>
      </c>
      <c r="G40" s="48">
        <f>'ITI Base2016 Amplio'!E40</f>
        <v>310.36466459788954</v>
      </c>
      <c r="H40" s="48"/>
      <c r="I40" s="11">
        <v>43770</v>
      </c>
      <c r="J40" s="48">
        <f>'ITI Base2016 Amplio'!W40</f>
        <v>3.4123305714344854</v>
      </c>
      <c r="K40" s="48">
        <f>'ITI Base2016 Amplio'!X40</f>
        <v>0.97042396070359249</v>
      </c>
      <c r="L40" s="48">
        <f>'ITI Base2016 Amplio'!Y40</f>
        <v>0.88281329219042082</v>
      </c>
      <c r="M40" s="48">
        <f>'ITI Base2016 Amplio'!AA40</f>
        <v>1.8425496042807188</v>
      </c>
      <c r="N40" s="48">
        <f>'ITI Base2016 Amplio'!AB40</f>
        <v>0.98993275199703579</v>
      </c>
      <c r="O40" s="48">
        <f>'ITI Base2016 Amplio'!Z40</f>
        <v>2.2019412245348313</v>
      </c>
      <c r="Q40" s="48">
        <f t="shared" si="0"/>
        <v>1.3775321667413198</v>
      </c>
    </row>
    <row r="41" spans="1:17" x14ac:dyDescent="0.2">
      <c r="A41" s="11">
        <v>43800</v>
      </c>
      <c r="B41" s="48">
        <f>'ITI Base2016 Amplio'!B41</f>
        <v>103.88428287520003</v>
      </c>
      <c r="C41" s="48">
        <f>'ITI Base2016 Amplio'!C41</f>
        <v>57.458028702700013</v>
      </c>
      <c r="D41" s="48">
        <f>'ITI Base2016 Amplio'!D41</f>
        <v>59.707970573500013</v>
      </c>
      <c r="E41" s="48">
        <f>'ITI Base2016 Amplio'!F41</f>
        <v>155.59631368595748</v>
      </c>
      <c r="F41" s="48">
        <f>'ITI Base2016 Amplio'!G41</f>
        <v>403.64757461893032</v>
      </c>
      <c r="G41" s="48">
        <f>'ITI Base2016 Amplio'!E41</f>
        <v>307.17256967949805</v>
      </c>
      <c r="H41" s="48"/>
      <c r="I41" s="11">
        <v>43800</v>
      </c>
      <c r="J41" s="48">
        <f>'ITI Base2016 Amplio'!W41</f>
        <v>1.469044085953386</v>
      </c>
      <c r="K41" s="48">
        <f>'ITI Base2016 Amplio'!X41</f>
        <v>0.82405608327162927</v>
      </c>
      <c r="L41" s="48">
        <f>'ITI Base2016 Amplio'!Y41</f>
        <v>0.86262529678375888</v>
      </c>
      <c r="M41" s="48">
        <f>'ITI Base2016 Amplio'!AA41</f>
        <v>1.2623489655685605</v>
      </c>
      <c r="N41" s="48">
        <f>'ITI Base2016 Amplio'!AB41</f>
        <v>0.82908010898146145</v>
      </c>
      <c r="O41" s="48">
        <f>'ITI Base2016 Amplio'!Z41</f>
        <v>0.85677066710010408</v>
      </c>
      <c r="Q41" s="48">
        <f t="shared" si="0"/>
        <v>0.92697622434110283</v>
      </c>
    </row>
    <row r="42" spans="1:17" x14ac:dyDescent="0.2">
      <c r="A42" s="11">
        <v>43831</v>
      </c>
      <c r="B42" s="48">
        <f>'ITI Base2016 Amplio'!B42</f>
        <v>103.853437152</v>
      </c>
      <c r="C42" s="48">
        <f>'ITI Base2016 Amplio'!C42</f>
        <v>57.554230870099985</v>
      </c>
      <c r="D42" s="48">
        <f>'ITI Base2016 Amplio'!D42</f>
        <v>59.833714991800008</v>
      </c>
      <c r="E42" s="48">
        <f>'ITI Base2016 Amplio'!F42</f>
        <v>155.76551150510045</v>
      </c>
      <c r="F42" s="48">
        <f>'ITI Base2016 Amplio'!G42</f>
        <v>404.00827514455284</v>
      </c>
      <c r="G42" s="48">
        <f>'ITI Base2016 Amplio'!E42</f>
        <v>307.12611971263567</v>
      </c>
      <c r="H42" s="48"/>
      <c r="I42" s="11">
        <v>43831</v>
      </c>
      <c r="J42" s="48">
        <f>'ITI Base2016 Amplio'!W42</f>
        <v>1.2099026742008689</v>
      </c>
      <c r="K42" s="48">
        <f>'ITI Base2016 Amplio'!X42</f>
        <v>0.75730819963435447</v>
      </c>
      <c r="L42" s="48">
        <f>'ITI Base2016 Amplio'!Y42</f>
        <v>0.7324515471937687</v>
      </c>
      <c r="M42" s="48">
        <f>'ITI Base2016 Amplio'!AA42</f>
        <v>1.1735625168078911</v>
      </c>
      <c r="N42" s="48">
        <f>'ITI Base2016 Amplio'!AB42</f>
        <v>0.77642050849791033</v>
      </c>
      <c r="O42" s="48">
        <f>'ITI Base2016 Amplio'!Z42</f>
        <v>0.6817227012602789</v>
      </c>
      <c r="Q42" s="48">
        <f t="shared" si="0"/>
        <v>0.82429309467884071</v>
      </c>
    </row>
    <row r="43" spans="1:17" x14ac:dyDescent="0.2">
      <c r="A43" s="11">
        <v>43862</v>
      </c>
      <c r="B43" s="48">
        <f>'ITI Base2016 Amplio'!B43</f>
        <v>103.78845709920009</v>
      </c>
      <c r="C43" s="48">
        <f>'ITI Base2016 Amplio'!C43</f>
        <v>57.62116630789999</v>
      </c>
      <c r="D43" s="48">
        <f>'ITI Base2016 Amplio'!D43</f>
        <v>59.829455698499991</v>
      </c>
      <c r="E43" s="48">
        <f>'ITI Base2016 Amplio'!F43</f>
        <v>155.77166113609178</v>
      </c>
      <c r="F43" s="48">
        <f>'ITI Base2016 Amplio'!G43</f>
        <v>404.20634767070698</v>
      </c>
      <c r="G43" s="48">
        <f>'ITI Base2016 Amplio'!E43</f>
        <v>306.71424921127493</v>
      </c>
      <c r="H43" s="48"/>
      <c r="I43" s="11">
        <v>43862</v>
      </c>
      <c r="J43" s="48">
        <f>'ITI Base2016 Amplio'!W43</f>
        <v>1.3009696455146713</v>
      </c>
      <c r="K43" s="48">
        <f>'ITI Base2016 Amplio'!X43</f>
        <v>0.84315262079497355</v>
      </c>
      <c r="L43" s="48">
        <f>'ITI Base2016 Amplio'!Y43</f>
        <v>0.78298156097826865</v>
      </c>
      <c r="M43" s="48">
        <f>'ITI Base2016 Amplio'!AA43</f>
        <v>1.1529978182236666</v>
      </c>
      <c r="N43" s="48">
        <f>'ITI Base2016 Amplio'!AB43</f>
        <v>0.81708554583783677</v>
      </c>
      <c r="O43" s="48">
        <f>'ITI Base2016 Amplio'!Z43</f>
        <v>0.5983808440349847</v>
      </c>
      <c r="Q43" s="48">
        <f t="shared" si="0"/>
        <v>0.83891967797394607</v>
      </c>
    </row>
    <row r="44" spans="1:17" x14ac:dyDescent="0.2">
      <c r="A44" s="11">
        <v>43891</v>
      </c>
      <c r="B44" s="48">
        <f>'ITI Base2016 Amplio'!B44</f>
        <v>103.90846720020002</v>
      </c>
      <c r="C44" s="48">
        <f>'ITI Base2016 Amplio'!C44</f>
        <v>57.669227737900016</v>
      </c>
      <c r="D44" s="48">
        <f>'ITI Base2016 Amplio'!D44</f>
        <v>59.837027688599967</v>
      </c>
      <c r="E44" s="48">
        <f>'ITI Base2016 Amplio'!F44</f>
        <v>155.98271627152886</v>
      </c>
      <c r="F44" s="48">
        <f>'ITI Base2016 Amplio'!G44</f>
        <v>404.24903613308697</v>
      </c>
      <c r="G44" s="48">
        <f>'ITI Base2016 Amplio'!E44</f>
        <v>307.25745211158096</v>
      </c>
      <c r="H44" s="48"/>
      <c r="I44" s="11">
        <v>43891</v>
      </c>
      <c r="J44" s="48">
        <f>'ITI Base2016 Amplio'!W44</f>
        <v>1.4353856194904813</v>
      </c>
      <c r="K44" s="48">
        <f>'ITI Base2016 Amplio'!X44</f>
        <v>0.83136110713608602</v>
      </c>
      <c r="L44" s="48">
        <f>'ITI Base2016 Amplio'!Y44</f>
        <v>0.6635420966008887</v>
      </c>
      <c r="M44" s="48">
        <f>'ITI Base2016 Amplio'!AA44</f>
        <v>1.194965879205756</v>
      </c>
      <c r="N44" s="48">
        <f>'ITI Base2016 Amplio'!AB44</f>
        <v>0.71439061478384414</v>
      </c>
      <c r="O44" s="48">
        <f>'ITI Base2016 Amplio'!Z44</f>
        <v>0.74544306327968268</v>
      </c>
      <c r="Q44" s="48">
        <f t="shared" si="0"/>
        <v>0.82994055220125151</v>
      </c>
    </row>
    <row r="45" spans="1:17" x14ac:dyDescent="0.2">
      <c r="A45" s="11">
        <v>43922</v>
      </c>
      <c r="B45" s="48">
        <f>'ITI Base2016 Amplio'!B45</f>
        <v>104.34127531300001</v>
      </c>
      <c r="C45" s="48">
        <f>'ITI Base2016 Amplio'!C45</f>
        <v>58.044173695599987</v>
      </c>
      <c r="D45" s="48">
        <f>'ITI Base2016 Amplio'!D45</f>
        <v>60.086556465800008</v>
      </c>
      <c r="E45" s="48">
        <f>'ITI Base2016 Amplio'!F45</f>
        <v>156.4517114283797</v>
      </c>
      <c r="F45" s="48">
        <f>'ITI Base2016 Amplio'!G45</f>
        <v>405.6582629401816</v>
      </c>
      <c r="G45" s="48">
        <f>'ITI Base2016 Amplio'!E45</f>
        <v>308.83052837881877</v>
      </c>
      <c r="H45" s="48"/>
      <c r="I45" s="11">
        <v>43922</v>
      </c>
      <c r="J45" s="48">
        <f>'ITI Base2016 Amplio'!W45</f>
        <v>1.7153232638589255</v>
      </c>
      <c r="K45" s="48">
        <f>'ITI Base2016 Amplio'!X45</f>
        <v>1.3989294069842506</v>
      </c>
      <c r="L45" s="48">
        <f>'ITI Base2016 Amplio'!Y45</f>
        <v>1.0657583283588901</v>
      </c>
      <c r="M45" s="48">
        <f>'ITI Base2016 Amplio'!AA45</f>
        <v>1.4208862747963513</v>
      </c>
      <c r="N45" s="48">
        <f>'ITI Base2016 Amplio'!AB45</f>
        <v>1.0319029676180813</v>
      </c>
      <c r="O45" s="48">
        <f>'ITI Base2016 Amplio'!Z45</f>
        <v>1.2500534198216728</v>
      </c>
      <c r="Q45" s="48">
        <f t="shared" si="0"/>
        <v>1.2335060795158492</v>
      </c>
    </row>
    <row r="46" spans="1:17" x14ac:dyDescent="0.2">
      <c r="A46" s="11">
        <v>43952</v>
      </c>
      <c r="B46" s="48">
        <f>'ITI Base2016 Amplio'!B46</f>
        <v>104.31571765460001</v>
      </c>
      <c r="C46" s="48">
        <f>'ITI Base2016 Amplio'!C46</f>
        <v>58.347445576699997</v>
      </c>
      <c r="D46" s="48">
        <f>'ITI Base2016 Amplio'!D46</f>
        <v>60.325456288900028</v>
      </c>
      <c r="E46" s="48">
        <f>'ITI Base2016 Amplio'!F46</f>
        <v>156.73250094388223</v>
      </c>
      <c r="F46" s="48">
        <f>'ITI Base2016 Amplio'!G46</f>
        <v>406.87079326833833</v>
      </c>
      <c r="G46" s="48">
        <f>'ITI Base2016 Amplio'!E46</f>
        <v>309.33616662059222</v>
      </c>
      <c r="H46" s="48"/>
      <c r="I46" s="11">
        <v>43952</v>
      </c>
      <c r="J46" s="48">
        <f>'ITI Base2016 Amplio'!W46</f>
        <v>1.2292382336962504</v>
      </c>
      <c r="K46" s="48">
        <f>'ITI Base2016 Amplio'!X46</f>
        <v>1.9430008236657414</v>
      </c>
      <c r="L46" s="48">
        <f>'ITI Base2016 Amplio'!Y46</f>
        <v>1.4243273572748238</v>
      </c>
      <c r="M46" s="48">
        <f>'ITI Base2016 Amplio'!AA46</f>
        <v>1.5569944321712104</v>
      </c>
      <c r="N46" s="48">
        <f>'ITI Base2016 Amplio'!AB46</f>
        <v>1.2412587630394212</v>
      </c>
      <c r="O46" s="48">
        <f>'ITI Base2016 Amplio'!Z46</f>
        <v>1.4481602710849861</v>
      </c>
      <c r="Q46" s="48">
        <f t="shared" si="0"/>
        <v>1.5227483294472366</v>
      </c>
    </row>
    <row r="47" spans="1:17" x14ac:dyDescent="0.2">
      <c r="A47" s="11">
        <v>43983</v>
      </c>
      <c r="B47" s="48">
        <f>'ITI Base2016 Amplio'!B47</f>
        <v>104.69314768200002</v>
      </c>
      <c r="C47" s="48">
        <f>'ITI Base2016 Amplio'!C47</f>
        <v>58.24565535990002</v>
      </c>
      <c r="D47" s="48">
        <f>'ITI Base2016 Amplio'!D47</f>
        <v>60.472708073599982</v>
      </c>
      <c r="E47" s="48">
        <f>'ITI Base2016 Amplio'!F47</f>
        <v>156.9065683930169</v>
      </c>
      <c r="F47" s="48">
        <f>'ITI Base2016 Amplio'!G47</f>
        <v>406.3669470424349</v>
      </c>
      <c r="G47" s="48">
        <f>'ITI Base2016 Amplio'!E47</f>
        <v>309.1989957128124</v>
      </c>
      <c r="H47" s="48"/>
      <c r="I47" s="11">
        <v>43983</v>
      </c>
      <c r="J47" s="48">
        <f>'ITI Base2016 Amplio'!W47</f>
        <v>1.4371195431718942</v>
      </c>
      <c r="K47" s="48">
        <f>'ITI Base2016 Amplio'!X47</f>
        <v>1.580328107301221</v>
      </c>
      <c r="L47" s="48">
        <f>'ITI Base2016 Amplio'!Y47</f>
        <v>1.6085202948517674</v>
      </c>
      <c r="M47" s="48">
        <f>'ITI Base2016 Amplio'!AA47</f>
        <v>1.5319947321849936</v>
      </c>
      <c r="N47" s="48">
        <f>'ITI Base2016 Amplio'!AB47</f>
        <v>1.073235675465023</v>
      </c>
      <c r="O47" s="48">
        <f>'ITI Base2016 Amplio'!Z47</f>
        <v>1.2368580625449654</v>
      </c>
      <c r="Q47" s="48">
        <f t="shared" si="0"/>
        <v>1.4061873744695941</v>
      </c>
    </row>
    <row r="48" spans="1:17" x14ac:dyDescent="0.2">
      <c r="A48" s="11">
        <v>44013</v>
      </c>
      <c r="B48" s="48">
        <f>'ITI Base2016 Amplio'!B48</f>
        <v>104.83641116299999</v>
      </c>
      <c r="C48" s="48">
        <f>'ITI Base2016 Amplio'!C48</f>
        <v>58.23151869609999</v>
      </c>
      <c r="D48" s="48">
        <f>'ITI Base2016 Amplio'!D48</f>
        <v>60.620962823999989</v>
      </c>
      <c r="E48" s="48">
        <f>'ITI Base2016 Amplio'!F48</f>
        <v>157.08701099222995</v>
      </c>
      <c r="F48" s="48">
        <f>'ITI Base2016 Amplio'!G48</f>
        <v>406.11210877493448</v>
      </c>
      <c r="G48" s="48">
        <f>'ITI Base2016 Amplio'!E48</f>
        <v>309.43436340098941</v>
      </c>
      <c r="H48" s="48"/>
      <c r="I48" s="11">
        <v>44013</v>
      </c>
      <c r="J48" s="48">
        <f>'ITI Base2016 Amplio'!W48</f>
        <v>1.346136260981301</v>
      </c>
      <c r="K48" s="48">
        <f>'ITI Base2016 Amplio'!X48</f>
        <v>1.4843189267113255</v>
      </c>
      <c r="L48" s="48">
        <f>'ITI Base2016 Amplio'!Y48</f>
        <v>1.7736206503973229</v>
      </c>
      <c r="M48" s="48">
        <f>'ITI Base2016 Amplio'!AA48</f>
        <v>1.5664385738379361</v>
      </c>
      <c r="N48" s="48">
        <f>'ITI Base2016 Amplio'!AB48</f>
        <v>0.97507981493449858</v>
      </c>
      <c r="O48" s="48">
        <f>'ITI Base2016 Amplio'!Z48</f>
        <v>1.1925461570221119</v>
      </c>
      <c r="Q48" s="48">
        <f t="shared" si="0"/>
        <v>1.398400824580639</v>
      </c>
    </row>
    <row r="49" spans="1:17" x14ac:dyDescent="0.2">
      <c r="A49" s="11">
        <v>44044</v>
      </c>
      <c r="B49" s="48">
        <f>'ITI Base2016 Amplio'!B49</f>
        <v>105.4062357263</v>
      </c>
      <c r="C49" s="48">
        <f>'ITI Base2016 Amplio'!C49</f>
        <v>58.244638065199993</v>
      </c>
      <c r="D49" s="48">
        <f>'ITI Base2016 Amplio'!D49</f>
        <v>60.646165721900012</v>
      </c>
      <c r="E49" s="48">
        <f>'ITI Base2016 Amplio'!F49</f>
        <v>157.70026546311118</v>
      </c>
      <c r="F49" s="48">
        <f>'ITI Base2016 Amplio'!G49</f>
        <v>406.37018391855048</v>
      </c>
      <c r="G49" s="48">
        <f>'ITI Base2016 Amplio'!E49</f>
        <v>310.66526748047926</v>
      </c>
      <c r="H49" s="48"/>
      <c r="I49" s="11">
        <v>44044</v>
      </c>
      <c r="J49" s="48">
        <f>'ITI Base2016 Amplio'!W49</f>
        <v>1.3884574958282991</v>
      </c>
      <c r="K49" s="48">
        <f>'ITI Base2016 Amplio'!X49</f>
        <v>1.5853057406960636</v>
      </c>
      <c r="L49" s="48">
        <f>'ITI Base2016 Amplio'!Y49</f>
        <v>1.9431428077863355</v>
      </c>
      <c r="M49" s="48">
        <f>'ITI Base2016 Amplio'!AA49</f>
        <v>1.8876505619947137</v>
      </c>
      <c r="N49" s="48">
        <f>'ITI Base2016 Amplio'!AB49</f>
        <v>1.0698896045393536</v>
      </c>
      <c r="O49" s="48">
        <f>'ITI Base2016 Amplio'!Z49</f>
        <v>1.2648200225236828</v>
      </c>
      <c r="Q49" s="48">
        <f t="shared" si="0"/>
        <v>1.5501617475080298</v>
      </c>
    </row>
    <row r="50" spans="1:17" x14ac:dyDescent="0.2">
      <c r="A50" s="11">
        <v>44075</v>
      </c>
      <c r="B50" s="48">
        <f>'ITI Base2016 Amplio'!B50</f>
        <v>104.35245599410001</v>
      </c>
      <c r="C50" s="48">
        <f>'ITI Base2016 Amplio'!C50</f>
        <v>58.06872505840002</v>
      </c>
      <c r="D50" s="48">
        <f>'ITI Base2016 Amplio'!D50</f>
        <v>60.597238783999948</v>
      </c>
      <c r="E50" s="48">
        <f>'ITI Base2016 Amplio'!F50</f>
        <v>157.16989742975969</v>
      </c>
      <c r="F50" s="48">
        <f>'ITI Base2016 Amplio'!G50</f>
        <v>405.6263915149234</v>
      </c>
      <c r="G50" s="48">
        <f>'ITI Base2016 Amplio'!E50</f>
        <v>307.94836967962294</v>
      </c>
      <c r="H50" s="48"/>
      <c r="I50" s="11">
        <v>44075</v>
      </c>
      <c r="J50" s="48">
        <f>'ITI Base2016 Amplio'!W50</f>
        <v>0.45665132407948228</v>
      </c>
      <c r="K50" s="48">
        <f>'ITI Base2016 Amplio'!X50</f>
        <v>1.338864549289065</v>
      </c>
      <c r="L50" s="48">
        <f>'ITI Base2016 Amplio'!Y50</f>
        <v>1.8997092077581934</v>
      </c>
      <c r="M50" s="48">
        <f>'ITI Base2016 Amplio'!AA50</f>
        <v>1.5103527648328896</v>
      </c>
      <c r="N50" s="48">
        <f>'ITI Base2016 Amplio'!AB50</f>
        <v>0.88948660552456982</v>
      </c>
      <c r="O50" s="48">
        <f>'ITI Base2016 Amplio'!Z50</f>
        <v>0.43412429373181904</v>
      </c>
      <c r="Q50" s="48">
        <f t="shared" si="0"/>
        <v>1.2145074842273074</v>
      </c>
    </row>
    <row r="51" spans="1:17" x14ac:dyDescent="0.2">
      <c r="A51" s="11">
        <v>44105</v>
      </c>
      <c r="B51" s="48">
        <f>'ITI Base2016 Amplio'!B51</f>
        <v>104.63307697030001</v>
      </c>
      <c r="C51" s="48">
        <f>'ITI Base2016 Amplio'!C51</f>
        <v>57.922660229300014</v>
      </c>
      <c r="D51" s="48">
        <f>'ITI Base2016 Amplio'!D51</f>
        <v>60.459509601600011</v>
      </c>
      <c r="E51" s="48">
        <f>'ITI Base2016 Amplio'!F51</f>
        <v>157.18915290110067</v>
      </c>
      <c r="F51" s="48">
        <f>'ITI Base2016 Amplio'!G51</f>
        <v>405.2179898315764</v>
      </c>
      <c r="G51" s="48">
        <f>'ITI Base2016 Amplio'!E51</f>
        <v>307.6464776033568</v>
      </c>
      <c r="H51" s="48"/>
      <c r="I51" s="11">
        <v>44105</v>
      </c>
      <c r="J51" s="48">
        <f>'ITI Base2016 Amplio'!W51</f>
        <v>0.27570500878455473</v>
      </c>
      <c r="K51" s="48">
        <f>'ITI Base2016 Amplio'!X51</f>
        <v>0.9839776643600695</v>
      </c>
      <c r="L51" s="48">
        <f>'ITI Base2016 Amplio'!Y51</f>
        <v>1.6724971802248412</v>
      </c>
      <c r="M51" s="48">
        <f>'ITI Base2016 Amplio'!AA51</f>
        <v>1.3341442862690567</v>
      </c>
      <c r="N51" s="48">
        <f>'ITI Base2016 Amplio'!AB51</f>
        <v>0.72055397195336379</v>
      </c>
      <c r="O51" s="48">
        <f>'ITI Base2016 Amplio'!Z51</f>
        <v>0.17716552712050415</v>
      </c>
      <c r="Q51" s="48">
        <f t="shared" si="0"/>
        <v>0.97766772598556706</v>
      </c>
    </row>
    <row r="52" spans="1:17" x14ac:dyDescent="0.2">
      <c r="A52" s="11">
        <v>44136</v>
      </c>
      <c r="B52" s="48">
        <f>'ITI Base2016 Amplio'!B52</f>
        <v>104.35215948219999</v>
      </c>
      <c r="C52" s="48">
        <f>'ITI Base2016 Amplio'!C52</f>
        <v>57.874018032899997</v>
      </c>
      <c r="D52" s="48">
        <f>'ITI Base2016 Amplio'!D52</f>
        <v>60.308611905900008</v>
      </c>
      <c r="E52" s="48">
        <f>'ITI Base2016 Amplio'!F52</f>
        <v>157.16029644395192</v>
      </c>
      <c r="F52" s="48">
        <f>'ITI Base2016 Amplio'!G52</f>
        <v>405.07499868417528</v>
      </c>
      <c r="G52" s="48">
        <f>'ITI Base2016 Amplio'!E52</f>
        <v>307.01503256431209</v>
      </c>
      <c r="H52" s="48"/>
      <c r="I52" s="11">
        <v>44136</v>
      </c>
      <c r="J52" s="48">
        <f>'ITI Base2016 Amplio'!W52</f>
        <v>-1.096149574376426</v>
      </c>
      <c r="K52" s="48">
        <f>'ITI Base2016 Amplio'!X52</f>
        <v>0.70646090573045495</v>
      </c>
      <c r="L52" s="48">
        <f>'ITI Base2016 Amplio'!Y52</f>
        <v>1.2806980493266895</v>
      </c>
      <c r="M52" s="48">
        <f>'ITI Base2016 Amplio'!AA52</f>
        <v>0.69847917960874639</v>
      </c>
      <c r="N52" s="48">
        <f>'ITI Base2016 Amplio'!AB52</f>
        <v>0.37862845614808904</v>
      </c>
      <c r="O52" s="48">
        <f>'ITI Base2016 Amplio'!Z52</f>
        <v>-1.0792568921843104</v>
      </c>
      <c r="Q52" s="48">
        <f t="shared" si="0"/>
        <v>0.39700193972593389</v>
      </c>
    </row>
    <row r="53" spans="1:17" x14ac:dyDescent="0.2">
      <c r="A53" s="11">
        <v>44166</v>
      </c>
      <c r="B53" s="48">
        <f>'ITI Base2016 Amplio'!B53</f>
        <v>104.58079791290001</v>
      </c>
      <c r="C53" s="48">
        <f>'ITI Base2016 Amplio'!C53</f>
        <v>57.977198877799992</v>
      </c>
      <c r="D53" s="48">
        <f>'ITI Base2016 Amplio'!D53</f>
        <v>60.437825859299956</v>
      </c>
      <c r="E53" s="48">
        <f>'ITI Base2016 Amplio'!F53</f>
        <v>157.6528518870314</v>
      </c>
      <c r="F53" s="48">
        <f>'ITI Base2016 Amplio'!G53</f>
        <v>405.80557835769974</v>
      </c>
      <c r="G53" s="48">
        <f>'ITI Base2016 Amplio'!E53</f>
        <v>307.39209712624086</v>
      </c>
      <c r="H53" s="48"/>
      <c r="I53" s="11">
        <v>44166</v>
      </c>
      <c r="J53" s="48">
        <f>'ITI Base2016 Amplio'!W53</f>
        <v>0.67047200829863929</v>
      </c>
      <c r="K53" s="48">
        <f>'ITI Base2016 Amplio'!X53</f>
        <v>0.90356419602606319</v>
      </c>
      <c r="L53" s="48">
        <f>'ITI Base2016 Amplio'!Y53</f>
        <v>1.2223749673446083</v>
      </c>
      <c r="M53" s="48">
        <f>'ITI Base2016 Amplio'!AA53</f>
        <v>1.3217139611833462</v>
      </c>
      <c r="N53" s="48">
        <f>'ITI Base2016 Amplio'!AB53</f>
        <v>0.53462571670515047</v>
      </c>
      <c r="O53" s="48">
        <f>'ITI Base2016 Amplio'!Z53</f>
        <v>7.14671388047039E-2</v>
      </c>
      <c r="Q53" s="48">
        <f t="shared" si="0"/>
        <v>0.8107491960127744</v>
      </c>
    </row>
    <row r="54" spans="1:17" x14ac:dyDescent="0.2">
      <c r="A54" s="11">
        <v>44197</v>
      </c>
      <c r="B54" s="48">
        <f>'ITI Base2016 Amplio'!B54</f>
        <v>105.0705436217</v>
      </c>
      <c r="C54" s="48">
        <f>'ITI Base2016 Amplio'!C54</f>
        <v>58.050738666500003</v>
      </c>
      <c r="D54" s="48">
        <f>'ITI Base2016 Amplio'!D54</f>
        <v>60.736047159399966</v>
      </c>
      <c r="E54" s="48">
        <f>'ITI Base2016 Amplio'!F54</f>
        <v>157.99801338622655</v>
      </c>
      <c r="F54" s="48">
        <f>'ITI Base2016 Amplio'!G54</f>
        <v>405.80533352589424</v>
      </c>
      <c r="G54" s="48">
        <f>'ITI Base2016 Amplio'!E54</f>
        <v>308.18663871669537</v>
      </c>
      <c r="H54" s="48"/>
      <c r="I54" s="11">
        <v>44197</v>
      </c>
      <c r="J54" s="48">
        <f>'ITI Base2016 Amplio'!W54</f>
        <v>1.1719462572227002</v>
      </c>
      <c r="K54" s="48">
        <f>'ITI Base2016 Amplio'!X54</f>
        <v>0.86267818871672564</v>
      </c>
      <c r="L54" s="48">
        <f>'ITI Base2016 Amplio'!Y54</f>
        <v>1.5080664266352573</v>
      </c>
      <c r="M54" s="48">
        <f>'ITI Base2016 Amplio'!AA54</f>
        <v>1.4332453054301419</v>
      </c>
      <c r="N54" s="48">
        <f>'ITI Base2016 Amplio'!AB54</f>
        <v>0.4448073200229441</v>
      </c>
      <c r="O54" s="48">
        <f>'ITI Base2016 Amplio'!Z54</f>
        <v>0.3453040741217217</v>
      </c>
      <c r="Q54" s="48">
        <f t="shared" ref="Q54" si="1">AVERAGE(K54:O54)</f>
        <v>0.91882026298535813</v>
      </c>
    </row>
    <row r="55" spans="1:17" x14ac:dyDescent="0.2">
      <c r="A55" s="11">
        <v>44228</v>
      </c>
      <c r="B55" s="48">
        <f>'ITI Base2016 Amplio'!B55</f>
        <v>105.24078687919999</v>
      </c>
      <c r="C55" s="48">
        <f>'ITI Base2016 Amplio'!C55</f>
        <v>58.213979954299994</v>
      </c>
      <c r="D55" s="48">
        <f>'ITI Base2016 Amplio'!D55</f>
        <v>60.87184333150001</v>
      </c>
      <c r="E55" s="48">
        <f>'ITI Base2016 Amplio'!F55</f>
        <v>158.45122933969168</v>
      </c>
      <c r="F55" s="48">
        <f>'ITI Base2016 Amplio'!G55</f>
        <v>406.1706794655546</v>
      </c>
      <c r="G55" s="48">
        <f>'ITI Base2016 Amplio'!E55</f>
        <v>308.71316733466261</v>
      </c>
      <c r="H55" s="48"/>
      <c r="I55" s="11">
        <v>44228</v>
      </c>
      <c r="J55" s="48">
        <f>'ITI Base2016 Amplio'!W55</f>
        <v>1.3993172464369374</v>
      </c>
      <c r="K55" s="48">
        <f>'ITI Base2016 Amplio'!X55</f>
        <v>1.0288123000362193</v>
      </c>
      <c r="L55" s="48">
        <f>'ITI Base2016 Amplio'!Y55</f>
        <v>1.7422649442992544</v>
      </c>
      <c r="M55" s="48">
        <f>'ITI Base2016 Amplio'!AA55</f>
        <v>1.7201897855212867</v>
      </c>
      <c r="N55" s="48">
        <f>'ITI Base2016 Amplio'!AB55</f>
        <v>0.48597252521325185</v>
      </c>
      <c r="O55" s="48">
        <f>'ITI Base2016 Amplio'!Z55</f>
        <v>0.65172000600819402</v>
      </c>
      <c r="Q55" s="48">
        <f t="shared" ref="Q55" si="2">AVERAGE(K55:O55)</f>
        <v>1.1257919122156412</v>
      </c>
    </row>
    <row r="56" spans="1:17" x14ac:dyDescent="0.2">
      <c r="A56" s="11">
        <v>44256</v>
      </c>
      <c r="B56" s="48">
        <f>'ITI Base2016 Amplio'!B56</f>
        <v>105.11571976900001</v>
      </c>
      <c r="C56" s="48">
        <f>'ITI Base2016 Amplio'!C56</f>
        <v>58.135218289899996</v>
      </c>
      <c r="D56" s="48">
        <f>'ITI Base2016 Amplio'!D56</f>
        <v>60.700221838600015</v>
      </c>
      <c r="E56" s="48">
        <f>'ITI Base2016 Amplio'!F56</f>
        <v>158.6396711430092</v>
      </c>
      <c r="F56" s="48">
        <f>'ITI Base2016 Amplio'!G56</f>
        <v>405.75391032314985</v>
      </c>
      <c r="G56" s="48">
        <f>'ITI Base2016 Amplio'!E56</f>
        <v>307.99495965828811</v>
      </c>
      <c r="H56" s="48"/>
      <c r="I56" s="11">
        <v>44256</v>
      </c>
      <c r="J56" s="48">
        <f>'ITI Base2016 Amplio'!W56</f>
        <v>1.1618423419469615</v>
      </c>
      <c r="K56" s="48">
        <f>'ITI Base2016 Amplio'!X56</f>
        <v>0.80804021534301995</v>
      </c>
      <c r="L56" s="48">
        <f>'ITI Base2016 Amplio'!Y56</f>
        <v>1.4425752470397235</v>
      </c>
      <c r="M56" s="48">
        <f>'ITI Base2016 Amplio'!AA56</f>
        <v>1.7033649208000767</v>
      </c>
      <c r="N56" s="48">
        <f>'ITI Base2016 Amplio'!AB56</f>
        <v>0.37226413808131298</v>
      </c>
      <c r="O56" s="48">
        <f>'ITI Base2016 Amplio'!Z56</f>
        <v>0.2400291812741262</v>
      </c>
      <c r="Q56" s="48">
        <f t="shared" ref="Q56" si="3">AVERAGE(K56:O56)</f>
        <v>0.91325474050765187</v>
      </c>
    </row>
  </sheetData>
  <mergeCells count="4">
    <mergeCell ref="A2:O2"/>
    <mergeCell ref="A4:A5"/>
    <mergeCell ref="B4:G4"/>
    <mergeCell ref="J4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356"/>
  <sheetViews>
    <sheetView workbookViewId="0">
      <pane xSplit="1" ySplit="5" topLeftCell="B327" activePane="bottomRight" state="frozen"/>
      <selection pane="topRight" activeCell="B1" sqref="B1"/>
      <selection pane="bottomLeft" activeCell="A6" sqref="A6"/>
      <selection pane="bottomRight" activeCell="C344" sqref="C344"/>
    </sheetView>
  </sheetViews>
  <sheetFormatPr baseColWidth="10" defaultRowHeight="12.75" x14ac:dyDescent="0.2"/>
  <cols>
    <col min="2" max="3" width="9" customWidth="1"/>
    <col min="4" max="4" width="11" bestFit="1" customWidth="1"/>
    <col min="5" max="5" width="2.7109375" customWidth="1"/>
    <col min="6" max="7" width="9" customWidth="1"/>
    <col min="8" max="8" width="11" bestFit="1" customWidth="1"/>
    <col min="9" max="9" width="2.85546875" customWidth="1"/>
    <col min="10" max="10" width="6.42578125" bestFit="1" customWidth="1"/>
    <col min="11" max="11" width="8.28515625" bestFit="1" customWidth="1"/>
    <col min="12" max="12" width="9.7109375" bestFit="1" customWidth="1"/>
    <col min="13" max="13" width="17.28515625" bestFit="1" customWidth="1"/>
    <col min="14" max="14" width="2.85546875" customWidth="1"/>
    <col min="15" max="15" width="6.5703125" customWidth="1"/>
    <col min="16" max="17" width="9" customWidth="1"/>
    <col min="18" max="18" width="17.28515625" bestFit="1" customWidth="1"/>
    <col min="19" max="19" width="3.7109375" customWidth="1"/>
    <col min="22" max="22" width="5" customWidth="1"/>
    <col min="23" max="23" width="6.42578125" bestFit="1" customWidth="1"/>
    <col min="27" max="27" width="7.28515625" customWidth="1"/>
  </cols>
  <sheetData>
    <row r="1" spans="1:29" x14ac:dyDescent="0.2">
      <c r="B1" s="76" t="s">
        <v>24</v>
      </c>
      <c r="C1" s="77"/>
      <c r="D1" s="77"/>
      <c r="E1" s="77"/>
      <c r="F1" s="77"/>
      <c r="G1" s="77"/>
      <c r="H1" s="77"/>
      <c r="I1" s="77"/>
    </row>
    <row r="2" spans="1:29" x14ac:dyDescent="0.2">
      <c r="A2" s="105" t="s">
        <v>16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4" spans="1:29" x14ac:dyDescent="0.2">
      <c r="A4" s="106" t="s">
        <v>4</v>
      </c>
      <c r="B4" s="99" t="s">
        <v>5</v>
      </c>
      <c r="C4" s="100"/>
      <c r="D4" s="100"/>
      <c r="F4" s="102" t="s">
        <v>1</v>
      </c>
      <c r="G4" s="103"/>
      <c r="H4" s="103"/>
      <c r="I4" s="8"/>
      <c r="K4" s="102" t="s">
        <v>2</v>
      </c>
      <c r="L4" s="103"/>
      <c r="M4" s="103"/>
      <c r="N4" s="8"/>
      <c r="P4" s="102" t="s">
        <v>3</v>
      </c>
      <c r="Q4" s="103"/>
      <c r="R4" s="103"/>
      <c r="T4" s="103" t="s">
        <v>56</v>
      </c>
      <c r="U4" s="103"/>
      <c r="V4" s="8"/>
      <c r="W4" s="8"/>
      <c r="X4" s="102" t="s">
        <v>57</v>
      </c>
      <c r="Y4" s="103"/>
      <c r="Z4" s="103"/>
      <c r="AA4" s="8"/>
      <c r="AB4" s="103" t="s">
        <v>58</v>
      </c>
      <c r="AC4" s="103"/>
    </row>
    <row r="5" spans="1:29" x14ac:dyDescent="0.2">
      <c r="A5" s="106"/>
      <c r="B5" s="50" t="s">
        <v>0</v>
      </c>
      <c r="C5" s="51" t="s">
        <v>7</v>
      </c>
      <c r="D5" s="51" t="s">
        <v>17</v>
      </c>
      <c r="F5" s="50" t="s">
        <v>0</v>
      </c>
      <c r="G5" s="51" t="s">
        <v>7</v>
      </c>
      <c r="H5" s="51" t="s">
        <v>17</v>
      </c>
      <c r="I5" s="51"/>
      <c r="K5" s="50" t="s">
        <v>14</v>
      </c>
      <c r="L5" s="51" t="s">
        <v>13</v>
      </c>
      <c r="M5" s="51" t="s">
        <v>18</v>
      </c>
      <c r="N5" s="51"/>
      <c r="P5" s="50" t="s">
        <v>14</v>
      </c>
      <c r="Q5" s="51" t="s">
        <v>13</v>
      </c>
      <c r="R5" s="51" t="s">
        <v>18</v>
      </c>
      <c r="T5" s="51" t="s">
        <v>7</v>
      </c>
      <c r="U5" s="51" t="s">
        <v>17</v>
      </c>
      <c r="V5" s="51"/>
      <c r="W5" s="51"/>
      <c r="X5" s="50" t="s">
        <v>14</v>
      </c>
      <c r="Y5" s="51" t="s">
        <v>13</v>
      </c>
      <c r="Z5" s="51" t="s">
        <v>18</v>
      </c>
      <c r="AA5" s="51"/>
      <c r="AB5" s="51" t="s">
        <v>7</v>
      </c>
      <c r="AC5" s="51" t="s">
        <v>17</v>
      </c>
    </row>
    <row r="6" spans="1:29" x14ac:dyDescent="0.2">
      <c r="A6" s="11">
        <v>33970</v>
      </c>
      <c r="B6" s="48">
        <f>Encadenamiento16!C21</f>
        <v>26.163201708460335</v>
      </c>
      <c r="C6" s="48">
        <f>Encadenamiento16!E21</f>
        <v>16.649892296694016</v>
      </c>
      <c r="D6" s="80">
        <f>B6-C6</f>
        <v>9.5133094117663184</v>
      </c>
      <c r="F6" s="51"/>
      <c r="G6" s="51"/>
      <c r="H6" s="51"/>
      <c r="I6" s="51"/>
      <c r="J6" s="11">
        <v>33970</v>
      </c>
      <c r="K6" s="51"/>
      <c r="L6" s="51"/>
      <c r="M6" s="51"/>
      <c r="N6" s="51"/>
      <c r="O6" s="11">
        <v>33970</v>
      </c>
      <c r="P6" s="51"/>
      <c r="Q6" s="51"/>
      <c r="R6" s="51"/>
    </row>
    <row r="7" spans="1:29" x14ac:dyDescent="0.2">
      <c r="A7" s="11">
        <v>34001</v>
      </c>
      <c r="B7" s="48">
        <f>Encadenamiento16!C22</f>
        <v>26.412002503314742</v>
      </c>
      <c r="C7" s="48">
        <f>Encadenamiento16!E22</f>
        <v>16.764271267533896</v>
      </c>
      <c r="D7" s="80">
        <f t="shared" ref="D7:D69" si="0">B7-C7</f>
        <v>9.6477312357808458</v>
      </c>
      <c r="F7" s="48">
        <f t="shared" ref="F7:F70" si="1">(B7/B6-1)*100</f>
        <v>0.95095698770673032</v>
      </c>
      <c r="G7" s="48">
        <f t="shared" ref="G7:H70" si="2">(C7/C6-1)*100</f>
        <v>0.68696522957443218</v>
      </c>
      <c r="H7" s="80">
        <f t="shared" si="2"/>
        <v>1.4129869869287548</v>
      </c>
      <c r="I7" s="51"/>
      <c r="J7" s="11">
        <v>34001</v>
      </c>
      <c r="K7" s="51"/>
      <c r="L7" s="51"/>
      <c r="M7" s="51"/>
      <c r="N7" s="51"/>
      <c r="O7" s="11">
        <v>34001</v>
      </c>
      <c r="P7" s="51"/>
      <c r="Q7" s="51"/>
      <c r="R7" s="51"/>
    </row>
    <row r="8" spans="1:29" x14ac:dyDescent="0.2">
      <c r="A8" s="11">
        <v>34029</v>
      </c>
      <c r="B8" s="48">
        <f>Encadenamiento16!C23</f>
        <v>26.398434372765614</v>
      </c>
      <c r="C8" s="48">
        <f>Encadenamiento16!E23</f>
        <v>16.799696084744102</v>
      </c>
      <c r="D8" s="80">
        <f t="shared" si="0"/>
        <v>9.5987382880215115</v>
      </c>
      <c r="F8" s="48">
        <f t="shared" si="1"/>
        <v>-5.1371078536832648E-2</v>
      </c>
      <c r="G8" s="48">
        <f t="shared" si="2"/>
        <v>0.21131140533863224</v>
      </c>
      <c r="H8" s="80">
        <f t="shared" si="2"/>
        <v>-0.50781833119099007</v>
      </c>
      <c r="I8" s="51"/>
      <c r="J8" s="11">
        <v>34029</v>
      </c>
      <c r="K8" s="51"/>
      <c r="L8" s="51"/>
      <c r="M8" s="51"/>
      <c r="N8" s="51"/>
      <c r="O8" s="11">
        <v>34029</v>
      </c>
      <c r="P8" s="51"/>
      <c r="Q8" s="51"/>
      <c r="R8" s="51"/>
    </row>
    <row r="9" spans="1:29" x14ac:dyDescent="0.2">
      <c r="A9" s="11">
        <v>34060</v>
      </c>
      <c r="B9" s="48">
        <f>Encadenamiento16!C24</f>
        <v>26.429421101432013</v>
      </c>
      <c r="C9" s="48">
        <f>Encadenamiento16!E24</f>
        <v>16.944258455479762</v>
      </c>
      <c r="D9" s="80">
        <f t="shared" si="0"/>
        <v>9.4851626459522507</v>
      </c>
      <c r="F9" s="48">
        <f t="shared" si="1"/>
        <v>0.11738093338735656</v>
      </c>
      <c r="G9" s="48">
        <f t="shared" si="2"/>
        <v>0.86050586871591062</v>
      </c>
      <c r="H9" s="80">
        <f t="shared" si="2"/>
        <v>-1.183235115504655</v>
      </c>
      <c r="I9" s="51"/>
      <c r="J9" s="11">
        <v>34060</v>
      </c>
      <c r="K9" s="51"/>
      <c r="L9" s="51"/>
      <c r="M9" s="51"/>
      <c r="N9" s="51"/>
      <c r="O9" s="11">
        <v>34060</v>
      </c>
      <c r="P9" s="51"/>
      <c r="Q9" s="51"/>
      <c r="R9" s="51"/>
    </row>
    <row r="10" spans="1:29" x14ac:dyDescent="0.2">
      <c r="A10" s="11">
        <v>34090</v>
      </c>
      <c r="B10" s="48">
        <f>Encadenamiento16!C25</f>
        <v>26.630310038293345</v>
      </c>
      <c r="C10" s="48">
        <f>Encadenamiento16!E25</f>
        <v>17.213675948981177</v>
      </c>
      <c r="D10" s="80">
        <f t="shared" si="0"/>
        <v>9.4166340893121685</v>
      </c>
      <c r="F10" s="48">
        <f t="shared" si="1"/>
        <v>0.76009586471967872</v>
      </c>
      <c r="G10" s="48">
        <f t="shared" si="2"/>
        <v>1.5900223323982887</v>
      </c>
      <c r="H10" s="80">
        <f t="shared" si="2"/>
        <v>-0.72248161890324791</v>
      </c>
      <c r="I10" s="51"/>
      <c r="J10" s="11">
        <v>34090</v>
      </c>
      <c r="K10" s="51"/>
      <c r="L10" s="51"/>
      <c r="M10" s="51"/>
      <c r="N10" s="51"/>
      <c r="O10" s="11">
        <v>34090</v>
      </c>
      <c r="P10" s="51"/>
      <c r="Q10" s="51"/>
      <c r="R10" s="51"/>
    </row>
    <row r="11" spans="1:29" x14ac:dyDescent="0.2">
      <c r="A11" s="11">
        <v>34121</v>
      </c>
      <c r="B11" s="48">
        <f>Encadenamiento16!C26</f>
        <v>26.871274191188707</v>
      </c>
      <c r="C11" s="48">
        <f>Encadenamiento16!E26</f>
        <v>17.406248199689458</v>
      </c>
      <c r="D11" s="80">
        <f t="shared" si="0"/>
        <v>9.4650259914992496</v>
      </c>
      <c r="F11" s="48">
        <f t="shared" si="1"/>
        <v>0.90484922086473407</v>
      </c>
      <c r="G11" s="48">
        <f t="shared" si="2"/>
        <v>1.1187166023052697</v>
      </c>
      <c r="H11" s="80">
        <f t="shared" si="2"/>
        <v>0.51389808426351991</v>
      </c>
      <c r="I11" s="51"/>
      <c r="J11" s="11">
        <v>34121</v>
      </c>
      <c r="K11" s="51"/>
      <c r="L11" s="51"/>
      <c r="M11" s="51"/>
      <c r="N11" s="51"/>
      <c r="O11" s="11">
        <v>34121</v>
      </c>
      <c r="P11" s="51"/>
      <c r="Q11" s="51"/>
      <c r="R11" s="51"/>
    </row>
    <row r="12" spans="1:29" x14ac:dyDescent="0.2">
      <c r="A12" s="11">
        <v>34151</v>
      </c>
      <c r="B12" s="48">
        <f>Encadenamiento16!C27</f>
        <v>27.169422346895264</v>
      </c>
      <c r="C12" s="48">
        <f>Encadenamiento16!E27</f>
        <v>17.617434855227351</v>
      </c>
      <c r="D12" s="80">
        <f t="shared" si="0"/>
        <v>9.5519874916679122</v>
      </c>
      <c r="F12" s="48">
        <f t="shared" si="1"/>
        <v>1.1095423074664712</v>
      </c>
      <c r="G12" s="48">
        <f t="shared" si="2"/>
        <v>1.2132807318102179</v>
      </c>
      <c r="H12" s="80">
        <f t="shared" si="2"/>
        <v>0.91876662828780375</v>
      </c>
      <c r="I12" s="51"/>
      <c r="J12" s="11">
        <v>34151</v>
      </c>
      <c r="K12" s="51"/>
      <c r="L12" s="51"/>
      <c r="M12" s="51"/>
      <c r="N12" s="51"/>
      <c r="O12" s="11">
        <v>34151</v>
      </c>
      <c r="P12" s="51"/>
      <c r="Q12" s="51"/>
      <c r="R12" s="51"/>
    </row>
    <row r="13" spans="1:29" x14ac:dyDescent="0.2">
      <c r="A13" s="11">
        <v>34182</v>
      </c>
      <c r="B13" s="48">
        <f>Encadenamiento16!C28</f>
        <v>27.645199470050223</v>
      </c>
      <c r="C13" s="48">
        <f>Encadenamiento16!E28</f>
        <v>17.785693273693539</v>
      </c>
      <c r="D13" s="80">
        <f t="shared" si="0"/>
        <v>9.8595061963566835</v>
      </c>
      <c r="F13" s="48">
        <f t="shared" si="1"/>
        <v>1.7511492039849363</v>
      </c>
      <c r="G13" s="48">
        <f t="shared" si="2"/>
        <v>0.95506763526509442</v>
      </c>
      <c r="H13" s="80">
        <f t="shared" si="2"/>
        <v>3.2194211409616758</v>
      </c>
      <c r="I13" s="51"/>
      <c r="J13" s="11">
        <v>34182</v>
      </c>
      <c r="K13" s="51"/>
      <c r="L13" s="51"/>
      <c r="M13" s="51"/>
      <c r="N13" s="51"/>
      <c r="O13" s="11">
        <v>34182</v>
      </c>
      <c r="P13" s="51"/>
      <c r="Q13" s="51"/>
      <c r="R13" s="51"/>
    </row>
    <row r="14" spans="1:29" x14ac:dyDescent="0.2">
      <c r="A14" s="11">
        <v>34213</v>
      </c>
      <c r="B14" s="48">
        <f>Encadenamiento16!C29</f>
        <v>27.791587821136666</v>
      </c>
      <c r="C14" s="48">
        <f>Encadenamiento16!E29</f>
        <v>17.90822075468062</v>
      </c>
      <c r="D14" s="80">
        <f t="shared" si="0"/>
        <v>9.8833670664560458</v>
      </c>
      <c r="F14" s="48">
        <f t="shared" si="1"/>
        <v>0.52952539280837208</v>
      </c>
      <c r="G14" s="48">
        <f t="shared" si="2"/>
        <v>0.68891034553208996</v>
      </c>
      <c r="H14" s="80">
        <f t="shared" si="2"/>
        <v>0.24200877431548307</v>
      </c>
      <c r="I14" s="51"/>
      <c r="J14" s="11">
        <v>34213</v>
      </c>
      <c r="K14" s="51"/>
      <c r="L14" s="51"/>
      <c r="M14" s="51"/>
      <c r="N14" s="51"/>
      <c r="O14" s="11">
        <v>34213</v>
      </c>
      <c r="P14" s="51"/>
      <c r="Q14" s="51"/>
      <c r="R14" s="51"/>
    </row>
    <row r="15" spans="1:29" x14ac:dyDescent="0.2">
      <c r="A15" s="11">
        <v>34243</v>
      </c>
      <c r="B15" s="48">
        <f>Encadenamiento16!C30</f>
        <v>27.933615115156776</v>
      </c>
      <c r="C15" s="48">
        <f>Encadenamiento16!E30</f>
        <v>17.990189439205512</v>
      </c>
      <c r="D15" s="80">
        <f t="shared" si="0"/>
        <v>9.9434256759512643</v>
      </c>
      <c r="F15" s="48">
        <f t="shared" si="1"/>
        <v>0.5110441869467186</v>
      </c>
      <c r="G15" s="48">
        <f t="shared" si="2"/>
        <v>0.45771540147820922</v>
      </c>
      <c r="H15" s="80">
        <f t="shared" si="2"/>
        <v>0.60767357006354938</v>
      </c>
      <c r="I15" s="51"/>
      <c r="J15" s="11">
        <v>34243</v>
      </c>
      <c r="K15" s="51"/>
      <c r="L15" s="51"/>
      <c r="M15" s="51"/>
      <c r="N15" s="51"/>
      <c r="O15" s="11">
        <v>34243</v>
      </c>
      <c r="P15" s="51"/>
      <c r="Q15" s="51"/>
      <c r="R15" s="51"/>
    </row>
    <row r="16" spans="1:29" x14ac:dyDescent="0.2">
      <c r="A16" s="11">
        <v>34274</v>
      </c>
      <c r="B16" s="48">
        <f>Encadenamiento16!C31</f>
        <v>27.985441179737702</v>
      </c>
      <c r="C16" s="48">
        <f>Encadenamiento16!E31</f>
        <v>18.078892266681507</v>
      </c>
      <c r="D16" s="80">
        <f t="shared" si="0"/>
        <v>9.906548913056195</v>
      </c>
      <c r="F16" s="48">
        <f t="shared" si="1"/>
        <v>0.18553296580936518</v>
      </c>
      <c r="G16" s="48">
        <f t="shared" si="2"/>
        <v>0.49306222024925184</v>
      </c>
      <c r="H16" s="80">
        <f t="shared" si="2"/>
        <v>-0.37086577701543888</v>
      </c>
      <c r="I16" s="51"/>
      <c r="J16" s="11">
        <v>34274</v>
      </c>
      <c r="K16" s="51"/>
      <c r="L16" s="51"/>
      <c r="M16" s="51"/>
      <c r="N16" s="51"/>
      <c r="O16" s="11">
        <v>34274</v>
      </c>
      <c r="P16" s="51"/>
      <c r="Q16" s="51"/>
      <c r="R16" s="51"/>
    </row>
    <row r="17" spans="1:18" x14ac:dyDescent="0.2">
      <c r="A17" s="17">
        <v>34304</v>
      </c>
      <c r="B17" s="48">
        <f>Encadenamiento16!C32</f>
        <v>28.12005813545014</v>
      </c>
      <c r="C17" s="48">
        <f>Encadenamiento16!E32</f>
        <v>18.152610873879446</v>
      </c>
      <c r="D17" s="80">
        <f t="shared" si="0"/>
        <v>9.9674472615706939</v>
      </c>
      <c r="F17" s="48">
        <f t="shared" si="1"/>
        <v>0.48102495453923311</v>
      </c>
      <c r="G17" s="48">
        <f t="shared" si="2"/>
        <v>0.40776064213734475</v>
      </c>
      <c r="H17" s="80">
        <f t="shared" si="2"/>
        <v>0.61472818686878483</v>
      </c>
      <c r="I17" s="51"/>
      <c r="J17" s="17">
        <v>34304</v>
      </c>
      <c r="K17" s="51"/>
      <c r="L17" s="51"/>
      <c r="M17" s="51"/>
      <c r="N17" s="51"/>
      <c r="O17" s="17">
        <v>34304</v>
      </c>
      <c r="P17" s="51"/>
      <c r="Q17" s="51"/>
      <c r="R17" s="51"/>
    </row>
    <row r="18" spans="1:18" x14ac:dyDescent="0.2">
      <c r="A18" s="11">
        <v>34335</v>
      </c>
      <c r="B18" s="48">
        <f>Encadenamiento16!C33</f>
        <v>28.353776096914025</v>
      </c>
      <c r="C18" s="48">
        <f>Encadenamiento16!E33</f>
        <v>18.287993855257813</v>
      </c>
      <c r="D18" s="80">
        <f t="shared" si="0"/>
        <v>10.065782241656212</v>
      </c>
      <c r="F18" s="48">
        <f t="shared" si="1"/>
        <v>0.83114323710891114</v>
      </c>
      <c r="G18" s="48">
        <f t="shared" si="2"/>
        <v>0.74580445930880757</v>
      </c>
      <c r="H18" s="80">
        <f t="shared" si="2"/>
        <v>0.9865613281411223</v>
      </c>
      <c r="I18" s="51"/>
      <c r="J18" s="11">
        <v>34335</v>
      </c>
      <c r="K18" s="48">
        <f>(B18/$B$17-1)*100</f>
        <v>0.83114323710891114</v>
      </c>
      <c r="L18" s="48">
        <f>(C18/$C$17-1)*100</f>
        <v>0.74580445930880757</v>
      </c>
      <c r="M18" s="80">
        <f>(D18/$D$17-1)*100</f>
        <v>0.9865613281411223</v>
      </c>
      <c r="N18" s="51"/>
      <c r="O18" s="11">
        <v>34335</v>
      </c>
      <c r="P18" s="48">
        <f t="shared" ref="P18:P81" si="3">(B18/B6-1)*100</f>
        <v>8.372730573511312</v>
      </c>
      <c r="Q18" s="48">
        <f t="shared" ref="Q18:Q81" si="4">(C18/C6-1)*100</f>
        <v>9.8385114412365091</v>
      </c>
      <c r="R18" s="80">
        <f t="shared" ref="R18:R81" si="5">(D18/D6-1)*100</f>
        <v>5.8073674047285806</v>
      </c>
    </row>
    <row r="19" spans="1:18" x14ac:dyDescent="0.2">
      <c r="A19" s="11">
        <v>34366</v>
      </c>
      <c r="B19" s="48">
        <f>Encadenamiento16!C34</f>
        <v>28.50817602963604</v>
      </c>
      <c r="C19" s="48">
        <f>Encadenamiento16!E34</f>
        <v>18.450913160907159</v>
      </c>
      <c r="D19" s="80">
        <f t="shared" si="0"/>
        <v>10.057262868728881</v>
      </c>
      <c r="F19" s="48">
        <f t="shared" si="1"/>
        <v>0.54454804254033817</v>
      </c>
      <c r="G19" s="48">
        <f t="shared" si="2"/>
        <v>0.89085389539600435</v>
      </c>
      <c r="H19" s="80">
        <f t="shared" si="2"/>
        <v>-8.4636968322981954E-2</v>
      </c>
      <c r="I19" s="51"/>
      <c r="J19" s="11">
        <v>34366</v>
      </c>
      <c r="K19" s="48">
        <f t="shared" ref="K19:K29" si="6">(B19/$B$17-1)*100</f>
        <v>1.3802172538776247</v>
      </c>
      <c r="L19" s="48">
        <f t="shared" ref="L19:L29" si="7">(C19/$C$17-1)*100</f>
        <v>1.6433023827825854</v>
      </c>
      <c r="M19" s="80">
        <f t="shared" ref="M19:M29" si="8">(D19/$D$17-1)*100</f>
        <v>0.90108936421935404</v>
      </c>
      <c r="N19" s="51"/>
      <c r="O19" s="11">
        <v>34366</v>
      </c>
      <c r="P19" s="48">
        <f t="shared" si="3"/>
        <v>7.9364430094167382</v>
      </c>
      <c r="Q19" s="48">
        <f t="shared" si="4"/>
        <v>10.060931766474424</v>
      </c>
      <c r="R19" s="80">
        <f t="shared" si="5"/>
        <v>4.2448491043074688</v>
      </c>
    </row>
    <row r="20" spans="1:18" x14ac:dyDescent="0.2">
      <c r="A20" s="11">
        <v>34394</v>
      </c>
      <c r="B20" s="48">
        <f>Encadenamiento16!C35</f>
        <v>28.483998442591002</v>
      </c>
      <c r="C20" s="48">
        <f>Encadenamiento16!E35</f>
        <v>18.574266022612253</v>
      </c>
      <c r="D20" s="80">
        <f t="shared" si="0"/>
        <v>9.9097324199787487</v>
      </c>
      <c r="F20" s="48">
        <f t="shared" si="1"/>
        <v>-8.4809308809885575E-2</v>
      </c>
      <c r="G20" s="48">
        <f t="shared" si="2"/>
        <v>0.66854610733546593</v>
      </c>
      <c r="H20" s="80">
        <f t="shared" si="2"/>
        <v>-1.4669045711119821</v>
      </c>
      <c r="I20" s="51"/>
      <c r="J20" s="11">
        <v>34394</v>
      </c>
      <c r="K20" s="48">
        <f t="shared" si="6"/>
        <v>1.294237392354658</v>
      </c>
      <c r="L20" s="48">
        <f t="shared" si="7"/>
        <v>2.3228347242299163</v>
      </c>
      <c r="M20" s="80">
        <f t="shared" si="8"/>
        <v>-0.5790333279661608</v>
      </c>
      <c r="N20" s="51"/>
      <c r="O20" s="11">
        <v>34394</v>
      </c>
      <c r="P20" s="48">
        <f t="shared" si="3"/>
        <v>7.9003324226568417</v>
      </c>
      <c r="Q20" s="48">
        <f t="shared" si="4"/>
        <v>10.563107385493996</v>
      </c>
      <c r="R20" s="80">
        <f t="shared" si="5"/>
        <v>3.2399480288501481</v>
      </c>
    </row>
    <row r="21" spans="1:18" x14ac:dyDescent="0.2">
      <c r="A21" s="11">
        <v>34425</v>
      </c>
      <c r="B21" s="48">
        <f>Encadenamiento16!C36</f>
        <v>28.62332865561979</v>
      </c>
      <c r="C21" s="48">
        <f>Encadenamiento16!E36</f>
        <v>18.70983960748945</v>
      </c>
      <c r="D21" s="80">
        <f t="shared" si="0"/>
        <v>9.9134890481303408</v>
      </c>
      <c r="F21" s="48">
        <f t="shared" si="1"/>
        <v>0.48915257915636001</v>
      </c>
      <c r="G21" s="48">
        <f t="shared" si="2"/>
        <v>0.729900092483593</v>
      </c>
      <c r="H21" s="80">
        <f t="shared" si="2"/>
        <v>3.7908472119974057E-2</v>
      </c>
      <c r="I21" s="51"/>
      <c r="J21" s="11">
        <v>34425</v>
      </c>
      <c r="K21" s="48">
        <f t="shared" si="6"/>
        <v>1.7897207670961146</v>
      </c>
      <c r="L21" s="48">
        <f t="shared" si="7"/>
        <v>3.0696891895139133</v>
      </c>
      <c r="M21" s="80">
        <f t="shared" si="8"/>
        <v>-0.54134435853387952</v>
      </c>
      <c r="N21" s="51"/>
      <c r="O21" s="11">
        <v>34425</v>
      </c>
      <c r="P21" s="48">
        <f t="shared" si="3"/>
        <v>8.3010049511410102</v>
      </c>
      <c r="Q21" s="48">
        <f t="shared" si="4"/>
        <v>10.419937565569292</v>
      </c>
      <c r="R21" s="80">
        <f t="shared" si="5"/>
        <v>4.5157517922043811</v>
      </c>
    </row>
    <row r="22" spans="1:18" x14ac:dyDescent="0.2">
      <c r="A22" s="11">
        <v>34455</v>
      </c>
      <c r="B22" s="48">
        <f>Encadenamiento16!C37</f>
        <v>28.798090973740425</v>
      </c>
      <c r="C22" s="48">
        <f>Encadenamiento16!E37</f>
        <v>18.845043812729575</v>
      </c>
      <c r="D22" s="80">
        <f t="shared" si="0"/>
        <v>9.9530471610108506</v>
      </c>
      <c r="F22" s="48">
        <f t="shared" si="1"/>
        <v>0.6105590311430209</v>
      </c>
      <c r="G22" s="48">
        <f t="shared" si="2"/>
        <v>0.72263690163332228</v>
      </c>
      <c r="H22" s="80">
        <f t="shared" si="2"/>
        <v>0.39903320302725476</v>
      </c>
      <c r="I22" s="51"/>
      <c r="J22" s="11">
        <v>34455</v>
      </c>
      <c r="K22" s="48">
        <f t="shared" si="6"/>
        <v>2.4112071000148783</v>
      </c>
      <c r="L22" s="48">
        <f t="shared" si="7"/>
        <v>3.8145087979960968</v>
      </c>
      <c r="M22" s="80">
        <f t="shared" si="8"/>
        <v>-0.1444712992399011</v>
      </c>
      <c r="N22" s="51"/>
      <c r="O22" s="11">
        <v>34455</v>
      </c>
      <c r="P22" s="48">
        <f t="shared" si="3"/>
        <v>8.1402767460457603</v>
      </c>
      <c r="Q22" s="48">
        <f t="shared" si="4"/>
        <v>9.4771614650091873</v>
      </c>
      <c r="R22" s="80">
        <f t="shared" si="5"/>
        <v>5.6964417074197193</v>
      </c>
    </row>
    <row r="23" spans="1:18" x14ac:dyDescent="0.2">
      <c r="A23" s="11">
        <v>34486</v>
      </c>
      <c r="B23" s="48">
        <f>Encadenamiento16!C38</f>
        <v>28.935674861291723</v>
      </c>
      <c r="C23" s="48">
        <f>Encadenamiento16!E38</f>
        <v>18.959794122982697</v>
      </c>
      <c r="D23" s="80">
        <f t="shared" si="0"/>
        <v>9.9758807383090264</v>
      </c>
      <c r="F23" s="48">
        <f t="shared" si="1"/>
        <v>0.47775349996899141</v>
      </c>
      <c r="G23" s="48">
        <f t="shared" si="2"/>
        <v>0.60891506219586944</v>
      </c>
      <c r="H23" s="80">
        <f t="shared" si="2"/>
        <v>0.22941293182676681</v>
      </c>
      <c r="I23" s="51"/>
      <c r="J23" s="11">
        <v>34486</v>
      </c>
      <c r="K23" s="48">
        <f t="shared" si="6"/>
        <v>2.9004802262956764</v>
      </c>
      <c r="L23" s="48">
        <f t="shared" si="7"/>
        <v>4.4466509788117614</v>
      </c>
      <c r="M23" s="80">
        <f t="shared" si="8"/>
        <v>8.4610196743639676E-2</v>
      </c>
      <c r="N23" s="51"/>
      <c r="O23" s="11">
        <v>34486</v>
      </c>
      <c r="P23" s="48">
        <f t="shared" si="3"/>
        <v>7.6825559346938244</v>
      </c>
      <c r="Q23" s="48">
        <f t="shared" si="4"/>
        <v>8.925219872028233</v>
      </c>
      <c r="R23" s="80">
        <f t="shared" si="5"/>
        <v>5.3972883673915728</v>
      </c>
    </row>
    <row r="24" spans="1:18" x14ac:dyDescent="0.2">
      <c r="A24" s="11">
        <v>34516</v>
      </c>
      <c r="B24" s="48">
        <f>Encadenamiento16!C39</f>
        <v>29.206493689944384</v>
      </c>
      <c r="C24" s="48">
        <f>Encadenamiento16!E39</f>
        <v>19.08087032084546</v>
      </c>
      <c r="D24" s="80">
        <f t="shared" si="0"/>
        <v>10.125623369098925</v>
      </c>
      <c r="F24" s="48">
        <f t="shared" si="1"/>
        <v>0.93593403281893028</v>
      </c>
      <c r="G24" s="48">
        <f t="shared" si="2"/>
        <v>0.63859447564358351</v>
      </c>
      <c r="H24" s="80">
        <f t="shared" si="2"/>
        <v>1.501046721768251</v>
      </c>
      <c r="I24" s="51"/>
      <c r="J24" s="11">
        <v>34516</v>
      </c>
      <c r="K24" s="48">
        <f t="shared" si="6"/>
        <v>3.8635608406677013</v>
      </c>
      <c r="L24" s="48">
        <f t="shared" si="7"/>
        <v>5.1136415219571685</v>
      </c>
      <c r="M24" s="80">
        <f t="shared" si="8"/>
        <v>1.5869269570963906</v>
      </c>
      <c r="N24" s="51"/>
      <c r="O24" s="11">
        <v>34516</v>
      </c>
      <c r="P24" s="48">
        <f t="shared" si="3"/>
        <v>7.497661588237281</v>
      </c>
      <c r="Q24" s="48">
        <f t="shared" si="4"/>
        <v>8.3067454350988399</v>
      </c>
      <c r="R24" s="80">
        <f t="shared" si="5"/>
        <v>6.005408590949135</v>
      </c>
    </row>
    <row r="25" spans="1:18" x14ac:dyDescent="0.2">
      <c r="A25" s="11">
        <v>34547</v>
      </c>
      <c r="B25" s="48">
        <f>Encadenamiento16!C40</f>
        <v>29.566566350327093</v>
      </c>
      <c r="C25" s="48">
        <f>Encadenamiento16!E40</f>
        <v>19.234312952041748</v>
      </c>
      <c r="D25" s="80">
        <f t="shared" si="0"/>
        <v>10.332253398285346</v>
      </c>
      <c r="F25" s="48">
        <f t="shared" si="1"/>
        <v>1.2328513795775597</v>
      </c>
      <c r="G25" s="48">
        <f t="shared" si="2"/>
        <v>0.80416998080352631</v>
      </c>
      <c r="H25" s="80">
        <f t="shared" si="2"/>
        <v>2.0406647734598549</v>
      </c>
      <c r="I25" s="51"/>
      <c r="J25" s="11">
        <v>34547</v>
      </c>
      <c r="K25" s="48">
        <f t="shared" si="6"/>
        <v>5.1440441833702444</v>
      </c>
      <c r="L25" s="48">
        <f t="shared" si="7"/>
        <v>5.9589338728061936</v>
      </c>
      <c r="M25" s="80">
        <f t="shared" si="8"/>
        <v>3.6599755899502373</v>
      </c>
      <c r="N25" s="51"/>
      <c r="O25" s="11">
        <v>34547</v>
      </c>
      <c r="P25" s="48">
        <f t="shared" si="3"/>
        <v>6.9500923021315497</v>
      </c>
      <c r="Q25" s="48">
        <f t="shared" si="4"/>
        <v>8.1448592194650828</v>
      </c>
      <c r="R25" s="80">
        <f t="shared" si="5"/>
        <v>4.7948365010750171</v>
      </c>
    </row>
    <row r="26" spans="1:18" x14ac:dyDescent="0.2">
      <c r="A26" s="11">
        <v>34578</v>
      </c>
      <c r="B26" s="48">
        <f>Encadenamiento16!C41</f>
        <v>29.745934284520747</v>
      </c>
      <c r="C26" s="48">
        <f>Encadenamiento16!E41</f>
        <v>19.358446866978475</v>
      </c>
      <c r="D26" s="80">
        <f t="shared" si="0"/>
        <v>10.387487417542271</v>
      </c>
      <c r="F26" s="48">
        <f t="shared" si="1"/>
        <v>0.60665798005885563</v>
      </c>
      <c r="G26" s="48">
        <f t="shared" si="2"/>
        <v>0.64537743170884898</v>
      </c>
      <c r="H26" s="80">
        <f t="shared" si="2"/>
        <v>0.53457863573198594</v>
      </c>
      <c r="I26" s="51"/>
      <c r="J26" s="11">
        <v>34578</v>
      </c>
      <c r="K26" s="48">
        <f t="shared" si="6"/>
        <v>5.7819089179652616</v>
      </c>
      <c r="L26" s="48">
        <f t="shared" si="7"/>
        <v>6.6427689189005656</v>
      </c>
      <c r="M26" s="80">
        <f t="shared" si="8"/>
        <v>4.2141196732591091</v>
      </c>
      <c r="N26" s="51"/>
      <c r="O26" s="11">
        <v>34578</v>
      </c>
      <c r="P26" s="48">
        <f t="shared" si="3"/>
        <v>7.0321511529388703</v>
      </c>
      <c r="Q26" s="48">
        <f t="shared" si="4"/>
        <v>8.0981027214488179</v>
      </c>
      <c r="R26" s="80">
        <f t="shared" si="5"/>
        <v>5.1006944060309145</v>
      </c>
    </row>
    <row r="27" spans="1:18" x14ac:dyDescent="0.2">
      <c r="A27" s="11">
        <v>34608</v>
      </c>
      <c r="B27" s="48">
        <f>Encadenamiento16!C42</f>
        <v>29.973863815177413</v>
      </c>
      <c r="C27" s="48">
        <f>Encadenamiento16!E42</f>
        <v>19.377556482402575</v>
      </c>
      <c r="D27" s="80">
        <f t="shared" si="0"/>
        <v>10.596307332774838</v>
      </c>
      <c r="F27" s="48">
        <f t="shared" si="1"/>
        <v>0.76625440127888744</v>
      </c>
      <c r="G27" s="48">
        <f t="shared" si="2"/>
        <v>9.8714610502637079E-2</v>
      </c>
      <c r="H27" s="80">
        <f t="shared" si="2"/>
        <v>2.0103024614009479</v>
      </c>
      <c r="I27" s="51"/>
      <c r="J27" s="11">
        <v>34608</v>
      </c>
      <c r="K27" s="48">
        <f t="shared" si="6"/>
        <v>6.5924674508059944</v>
      </c>
      <c r="L27" s="48">
        <f t="shared" si="7"/>
        <v>6.7480409128680918</v>
      </c>
      <c r="M27" s="80">
        <f t="shared" si="8"/>
        <v>6.309138686177973</v>
      </c>
      <c r="N27" s="51"/>
      <c r="O27" s="11">
        <v>34608</v>
      </c>
      <c r="P27" s="48">
        <f t="shared" si="3"/>
        <v>7.3039192800848696</v>
      </c>
      <c r="Q27" s="48">
        <f t="shared" si="4"/>
        <v>7.7117978545218291</v>
      </c>
      <c r="R27" s="80">
        <f t="shared" si="5"/>
        <v>6.5659630604229857</v>
      </c>
    </row>
    <row r="28" spans="1:18" x14ac:dyDescent="0.2">
      <c r="A28" s="11">
        <v>34639</v>
      </c>
      <c r="B28" s="48">
        <f>Encadenamiento16!C43</f>
        <v>30.476315678798187</v>
      </c>
      <c r="C28" s="48">
        <f>Encadenamiento16!E43</f>
        <v>19.478143356351666</v>
      </c>
      <c r="D28" s="80">
        <f t="shared" si="0"/>
        <v>10.998172322446521</v>
      </c>
      <c r="F28" s="48">
        <f t="shared" si="1"/>
        <v>1.6762999482447638</v>
      </c>
      <c r="G28" s="48">
        <f t="shared" si="2"/>
        <v>0.51908956653248239</v>
      </c>
      <c r="H28" s="80">
        <f t="shared" si="2"/>
        <v>3.792500321585579</v>
      </c>
      <c r="I28" s="51"/>
      <c r="J28" s="11">
        <v>34639</v>
      </c>
      <c r="K28" s="48">
        <f t="shared" si="6"/>
        <v>8.3792769275166776</v>
      </c>
      <c r="L28" s="48">
        <f t="shared" si="7"/>
        <v>7.3021588557246275</v>
      </c>
      <c r="M28" s="80">
        <f t="shared" si="8"/>
        <v>10.340913112726158</v>
      </c>
      <c r="N28" s="51"/>
      <c r="O28" s="11">
        <v>34639</v>
      </c>
      <c r="P28" s="48">
        <f t="shared" si="3"/>
        <v>8.9006082950872099</v>
      </c>
      <c r="Q28" s="48">
        <f t="shared" si="4"/>
        <v>7.7396948277019595</v>
      </c>
      <c r="R28" s="80">
        <f t="shared" si="5"/>
        <v>11.019209807278463</v>
      </c>
    </row>
    <row r="29" spans="1:18" x14ac:dyDescent="0.2">
      <c r="A29" s="11">
        <v>34669</v>
      </c>
      <c r="B29" s="48">
        <f>Encadenamiento16!C44</f>
        <v>30.516363956274976</v>
      </c>
      <c r="C29" s="48">
        <f>Encadenamiento16!E44</f>
        <v>19.659022947495892</v>
      </c>
      <c r="D29" s="80">
        <f t="shared" si="0"/>
        <v>10.857341008779084</v>
      </c>
      <c r="F29" s="48">
        <f t="shared" si="1"/>
        <v>0.13140787061951542</v>
      </c>
      <c r="G29" s="48">
        <f t="shared" si="2"/>
        <v>0.92862850342070313</v>
      </c>
      <c r="H29" s="80">
        <f t="shared" si="2"/>
        <v>-1.2804974275590353</v>
      </c>
      <c r="I29" s="51"/>
      <c r="J29" s="11">
        <v>34669</v>
      </c>
      <c r="K29" s="48">
        <f t="shared" si="6"/>
        <v>8.5216958275199381</v>
      </c>
      <c r="L29" s="48">
        <f t="shared" si="7"/>
        <v>8.2985972876446379</v>
      </c>
      <c r="M29" s="80">
        <f t="shared" si="8"/>
        <v>8.928000558772542</v>
      </c>
      <c r="N29" s="51"/>
      <c r="O29" s="11">
        <v>34669</v>
      </c>
      <c r="P29" s="48">
        <f t="shared" si="3"/>
        <v>8.5216958275199381</v>
      </c>
      <c r="Q29" s="48">
        <f t="shared" si="4"/>
        <v>8.2985972876446379</v>
      </c>
      <c r="R29" s="80">
        <f t="shared" si="5"/>
        <v>8.928000558772542</v>
      </c>
    </row>
    <row r="30" spans="1:18" x14ac:dyDescent="0.2">
      <c r="A30" s="11">
        <v>34700</v>
      </c>
      <c r="B30" s="48">
        <f>Encadenamiento16!C45</f>
        <v>30.768808446447885</v>
      </c>
      <c r="C30" s="48">
        <f>Encadenamiento16!E45</f>
        <v>19.915787177205615</v>
      </c>
      <c r="D30" s="80">
        <f t="shared" si="0"/>
        <v>10.853021269242269</v>
      </c>
      <c r="F30" s="48">
        <f t="shared" si="1"/>
        <v>0.82724301799068645</v>
      </c>
      <c r="G30" s="48">
        <f t="shared" si="2"/>
        <v>1.3060884581877374</v>
      </c>
      <c r="H30" s="80">
        <f t="shared" si="2"/>
        <v>-3.9786348548154216E-2</v>
      </c>
      <c r="I30" s="51"/>
      <c r="J30" s="11">
        <v>34700</v>
      </c>
      <c r="K30" s="48">
        <f>(B30/$B$29-1)*100</f>
        <v>0.82724301799068645</v>
      </c>
      <c r="L30" s="48">
        <f>(C30/$C$29-1)*100</f>
        <v>1.3060884581877374</v>
      </c>
      <c r="M30" s="80">
        <f>(D30/$D$29-1)*100</f>
        <v>-3.9786348548154216E-2</v>
      </c>
      <c r="N30" s="51"/>
      <c r="O30" s="11">
        <v>34700</v>
      </c>
      <c r="P30" s="48">
        <f t="shared" si="3"/>
        <v>8.5174981324505303</v>
      </c>
      <c r="Q30" s="48">
        <f t="shared" si="4"/>
        <v>8.9008851098219886</v>
      </c>
      <c r="R30" s="80">
        <f t="shared" si="5"/>
        <v>7.8209423638050612</v>
      </c>
    </row>
    <row r="31" spans="1:18" x14ac:dyDescent="0.2">
      <c r="A31" s="11">
        <v>34731</v>
      </c>
      <c r="B31" s="48">
        <f>Encadenamiento16!C46</f>
        <v>30.939592736822799</v>
      </c>
      <c r="C31" s="48">
        <f>Encadenamiento16!E46</f>
        <v>20.15911205504797</v>
      </c>
      <c r="D31" s="80">
        <f t="shared" si="0"/>
        <v>10.780480681774829</v>
      </c>
      <c r="F31" s="48">
        <f t="shared" si="1"/>
        <v>0.55505656214200894</v>
      </c>
      <c r="G31" s="48">
        <f t="shared" si="2"/>
        <v>1.2217688192653897</v>
      </c>
      <c r="H31" s="80">
        <f t="shared" si="2"/>
        <v>-0.66839072427713475</v>
      </c>
      <c r="I31" s="51"/>
      <c r="J31" s="11">
        <v>34731</v>
      </c>
      <c r="K31" s="48">
        <f t="shared" ref="K31:K41" si="9">(B31/$B$29-1)*100</f>
        <v>1.3868912467889016</v>
      </c>
      <c r="L31" s="48">
        <f t="shared" ref="L31:L41" si="10">(C31/$C$29-1)*100</f>
        <v>2.5438146589872979</v>
      </c>
      <c r="M31" s="80">
        <f t="shared" ref="M31:M41" si="11">(D31/$D$29-1)*100</f>
        <v>-0.70791114456206783</v>
      </c>
      <c r="N31" s="51"/>
      <c r="O31" s="11">
        <v>34731</v>
      </c>
      <c r="P31" s="48">
        <f t="shared" si="3"/>
        <v>8.528839953349344</v>
      </c>
      <c r="Q31" s="48">
        <f t="shared" si="4"/>
        <v>9.2580723742175195</v>
      </c>
      <c r="R31" s="80">
        <f t="shared" si="5"/>
        <v>7.1910003992702087</v>
      </c>
    </row>
    <row r="32" spans="1:18" x14ac:dyDescent="0.2">
      <c r="A32" s="11">
        <v>34759</v>
      </c>
      <c r="B32" s="48">
        <f>Encadenamiento16!C47</f>
        <v>31.228016487797216</v>
      </c>
      <c r="C32" s="48">
        <f>Encadenamiento16!E47</f>
        <v>20.383077299691948</v>
      </c>
      <c r="D32" s="80">
        <f t="shared" si="0"/>
        <v>10.844939188105268</v>
      </c>
      <c r="F32" s="48">
        <f t="shared" si="1"/>
        <v>0.93221573221016207</v>
      </c>
      <c r="G32" s="48">
        <f t="shared" si="2"/>
        <v>1.1109876468388125</v>
      </c>
      <c r="H32" s="80">
        <f t="shared" si="2"/>
        <v>0.59791866645992897</v>
      </c>
      <c r="I32" s="51"/>
      <c r="J32" s="11">
        <v>34759</v>
      </c>
      <c r="K32" s="48">
        <f t="shared" si="9"/>
        <v>2.3320357973902972</v>
      </c>
      <c r="L32" s="48">
        <f t="shared" si="10"/>
        <v>3.6830637724459381</v>
      </c>
      <c r="M32" s="80">
        <f t="shared" si="11"/>
        <v>-0.11422521097741445</v>
      </c>
      <c r="N32" s="51"/>
      <c r="O32" s="11">
        <v>34759</v>
      </c>
      <c r="P32" s="48">
        <f t="shared" si="3"/>
        <v>9.6335423228474539</v>
      </c>
      <c r="Q32" s="48">
        <f t="shared" si="4"/>
        <v>9.7382651614747786</v>
      </c>
      <c r="R32" s="80">
        <f t="shared" si="5"/>
        <v>9.4372555028940486</v>
      </c>
    </row>
    <row r="33" spans="1:18" x14ac:dyDescent="0.2">
      <c r="A33" s="11">
        <v>34790</v>
      </c>
      <c r="B33" s="48">
        <f>Encadenamiento16!C48</f>
        <v>31.713566284844145</v>
      </c>
      <c r="C33" s="48">
        <f>Encadenamiento16!E48</f>
        <v>20.686645143321226</v>
      </c>
      <c r="D33" s="80">
        <f t="shared" si="0"/>
        <v>11.026921141522919</v>
      </c>
      <c r="F33" s="48">
        <f t="shared" si="1"/>
        <v>1.5548531468102089</v>
      </c>
      <c r="G33" s="48">
        <f t="shared" si="2"/>
        <v>1.4893131158064454</v>
      </c>
      <c r="H33" s="80">
        <f t="shared" si="2"/>
        <v>1.6780357202671015</v>
      </c>
      <c r="I33" s="51"/>
      <c r="J33" s="11">
        <v>34790</v>
      </c>
      <c r="K33" s="48">
        <f t="shared" si="9"/>
        <v>3.9231486761809764</v>
      </c>
      <c r="L33" s="48">
        <f t="shared" si="10"/>
        <v>5.2272292400789455</v>
      </c>
      <c r="M33" s="80">
        <f t="shared" si="11"/>
        <v>1.5618937694479307</v>
      </c>
      <c r="N33" s="51"/>
      <c r="O33" s="11">
        <v>34790</v>
      </c>
      <c r="P33" s="48">
        <f t="shared" si="3"/>
        <v>10.796220336231332</v>
      </c>
      <c r="Q33" s="48">
        <f t="shared" si="4"/>
        <v>10.565593170774545</v>
      </c>
      <c r="R33" s="80">
        <f t="shared" si="5"/>
        <v>11.231485584811018</v>
      </c>
    </row>
    <row r="34" spans="1:18" x14ac:dyDescent="0.2">
      <c r="A34" s="11">
        <v>34820</v>
      </c>
      <c r="B34" s="48">
        <f>Encadenamiento16!C49</f>
        <v>31.862918015452685</v>
      </c>
      <c r="C34" s="48">
        <f>Encadenamiento16!E49</f>
        <v>21.004179930804696</v>
      </c>
      <c r="D34" s="80">
        <f t="shared" si="0"/>
        <v>10.858738084647989</v>
      </c>
      <c r="F34" s="48">
        <f t="shared" si="1"/>
        <v>0.47093956342563192</v>
      </c>
      <c r="G34" s="48">
        <f t="shared" si="2"/>
        <v>1.5349747882439368</v>
      </c>
      <c r="H34" s="80">
        <f t="shared" si="2"/>
        <v>-1.5252041319278264</v>
      </c>
      <c r="I34" s="51"/>
      <c r="J34" s="11">
        <v>34820</v>
      </c>
      <c r="K34" s="48">
        <f t="shared" si="9"/>
        <v>4.4125638988547378</v>
      </c>
      <c r="L34" s="48">
        <f t="shared" si="10"/>
        <v>6.8424406792818138</v>
      </c>
      <c r="M34" s="80">
        <f t="shared" si="11"/>
        <v>1.2867569212149377E-2</v>
      </c>
      <c r="N34" s="51"/>
      <c r="O34" s="11">
        <v>34820</v>
      </c>
      <c r="P34" s="48">
        <f t="shared" si="3"/>
        <v>10.642466004107455</v>
      </c>
      <c r="Q34" s="48">
        <f t="shared" si="4"/>
        <v>11.457315459339256</v>
      </c>
      <c r="R34" s="80">
        <f t="shared" si="5"/>
        <v>9.0996346042145682</v>
      </c>
    </row>
    <row r="35" spans="1:18" x14ac:dyDescent="0.2">
      <c r="A35" s="11">
        <v>34851</v>
      </c>
      <c r="B35" s="48">
        <f>Encadenamiento16!C50</f>
        <v>32.081959093066423</v>
      </c>
      <c r="C35" s="48">
        <f>Encadenamiento16!E50</f>
        <v>21.093046774855619</v>
      </c>
      <c r="D35" s="80">
        <f t="shared" si="0"/>
        <v>10.988912318210804</v>
      </c>
      <c r="F35" s="48">
        <f t="shared" si="1"/>
        <v>0.68744826668891701</v>
      </c>
      <c r="G35" s="48">
        <f t="shared" si="2"/>
        <v>0.42309123395287696</v>
      </c>
      <c r="H35" s="80">
        <f t="shared" si="2"/>
        <v>1.19879706599475</v>
      </c>
      <c r="I35" s="51"/>
      <c r="J35" s="11">
        <v>34851</v>
      </c>
      <c r="K35" s="48">
        <f t="shared" si="9"/>
        <v>5.1303462595828631</v>
      </c>
      <c r="L35" s="48">
        <f t="shared" si="10"/>
        <v>7.294481679937137</v>
      </c>
      <c r="M35" s="80">
        <f t="shared" si="11"/>
        <v>1.2118188912491057</v>
      </c>
      <c r="N35" s="51"/>
      <c r="O35" s="11">
        <v>34851</v>
      </c>
      <c r="P35" s="48">
        <f t="shared" si="3"/>
        <v>10.873374292657667</v>
      </c>
      <c r="Q35" s="48">
        <f t="shared" si="4"/>
        <v>11.251454725908827</v>
      </c>
      <c r="R35" s="80">
        <f t="shared" si="5"/>
        <v>10.15480844725387</v>
      </c>
    </row>
    <row r="36" spans="1:18" x14ac:dyDescent="0.2">
      <c r="A36" s="11">
        <v>34881</v>
      </c>
      <c r="B36" s="48">
        <f>Encadenamiento16!C51</f>
        <v>32.206604236473922</v>
      </c>
      <c r="C36" s="48">
        <f>Encadenamiento16!E51</f>
        <v>21.121701965863522</v>
      </c>
      <c r="D36" s="80">
        <f t="shared" si="0"/>
        <v>11.084902270610399</v>
      </c>
      <c r="F36" s="48">
        <f t="shared" si="1"/>
        <v>0.3885209847874771</v>
      </c>
      <c r="G36" s="48">
        <f t="shared" si="2"/>
        <v>0.13585136046851964</v>
      </c>
      <c r="H36" s="80">
        <f t="shared" si="2"/>
        <v>0.87351641017756609</v>
      </c>
      <c r="I36" s="51"/>
      <c r="J36" s="11">
        <v>34881</v>
      </c>
      <c r="K36" s="48">
        <f t="shared" si="9"/>
        <v>5.5387997161810976</v>
      </c>
      <c r="L36" s="48">
        <f t="shared" si="10"/>
        <v>7.440242693006982</v>
      </c>
      <c r="M36" s="80">
        <f t="shared" si="11"/>
        <v>2.0959207383033585</v>
      </c>
      <c r="N36" s="51"/>
      <c r="O36" s="11">
        <v>34881</v>
      </c>
      <c r="P36" s="48">
        <f t="shared" si="3"/>
        <v>10.272066816300018</v>
      </c>
      <c r="Q36" s="48">
        <f t="shared" si="4"/>
        <v>10.695694749251006</v>
      </c>
      <c r="R36" s="80">
        <f t="shared" si="5"/>
        <v>9.4737762461022825</v>
      </c>
    </row>
    <row r="37" spans="1:18" x14ac:dyDescent="0.2">
      <c r="A37" s="11">
        <v>34912</v>
      </c>
      <c r="B37" s="48">
        <f>Encadenamiento16!C52</f>
        <v>32.374430546335304</v>
      </c>
      <c r="C37" s="48">
        <f>Encadenamiento16!E52</f>
        <v>21.164607415522781</v>
      </c>
      <c r="D37" s="80">
        <f t="shared" si="0"/>
        <v>11.209823130812524</v>
      </c>
      <c r="F37" s="48">
        <f t="shared" si="1"/>
        <v>0.52109284365757791</v>
      </c>
      <c r="G37" s="48">
        <f t="shared" si="2"/>
        <v>0.20313443361998917</v>
      </c>
      <c r="H37" s="80">
        <f t="shared" si="2"/>
        <v>1.1269459770820722</v>
      </c>
      <c r="I37" s="51"/>
      <c r="J37" s="11">
        <v>34912</v>
      </c>
      <c r="K37" s="48">
        <f t="shared" si="9"/>
        <v>6.0887548487842169</v>
      </c>
      <c r="L37" s="48">
        <f t="shared" si="10"/>
        <v>7.6584908214813785</v>
      </c>
      <c r="M37" s="80">
        <f t="shared" si="11"/>
        <v>3.2464866098285805</v>
      </c>
      <c r="N37" s="51"/>
      <c r="O37" s="11">
        <v>34912</v>
      </c>
      <c r="P37" s="48">
        <f t="shared" si="3"/>
        <v>9.4967544176030039</v>
      </c>
      <c r="Q37" s="48">
        <f t="shared" si="4"/>
        <v>10.035681899810879</v>
      </c>
      <c r="R37" s="80">
        <f t="shared" si="5"/>
        <v>8.4934979689214032</v>
      </c>
    </row>
    <row r="38" spans="1:18" x14ac:dyDescent="0.2">
      <c r="A38" s="11">
        <v>34943</v>
      </c>
      <c r="B38" s="48">
        <f>Encadenamiento16!C53</f>
        <v>32.541154902188431</v>
      </c>
      <c r="C38" s="48">
        <f>Encadenamiento16!E53</f>
        <v>21.280085569227495</v>
      </c>
      <c r="D38" s="80">
        <f t="shared" si="0"/>
        <v>11.261069332960936</v>
      </c>
      <c r="F38" s="48">
        <f t="shared" si="1"/>
        <v>0.51498776361333931</v>
      </c>
      <c r="G38" s="48">
        <f t="shared" si="2"/>
        <v>0.54561916239475039</v>
      </c>
      <c r="H38" s="80">
        <f t="shared" si="2"/>
        <v>0.45715442206712975</v>
      </c>
      <c r="I38" s="51"/>
      <c r="J38" s="11">
        <v>34943</v>
      </c>
      <c r="K38" s="48">
        <f t="shared" si="9"/>
        <v>6.6350989548251915</v>
      </c>
      <c r="L38" s="48">
        <f t="shared" si="10"/>
        <v>8.2458961773483672</v>
      </c>
      <c r="M38" s="80">
        <f t="shared" si="11"/>
        <v>3.7184824889943346</v>
      </c>
      <c r="N38" s="51"/>
      <c r="O38" s="11">
        <v>34943</v>
      </c>
      <c r="P38" s="48">
        <f t="shared" si="3"/>
        <v>9.396983772408408</v>
      </c>
      <c r="Q38" s="48">
        <f t="shared" si="4"/>
        <v>9.9266160940159942</v>
      </c>
      <c r="R38" s="80">
        <f t="shared" si="5"/>
        <v>8.4099443908193692</v>
      </c>
    </row>
    <row r="39" spans="1:18" x14ac:dyDescent="0.2">
      <c r="A39" s="11">
        <v>34973</v>
      </c>
      <c r="B39" s="48">
        <f>Encadenamiento16!C54</f>
        <v>33.154548634367266</v>
      </c>
      <c r="C39" s="48">
        <f>Encadenamiento16!E54</f>
        <v>21.443398881488939</v>
      </c>
      <c r="D39" s="80">
        <f t="shared" si="0"/>
        <v>11.711149752878327</v>
      </c>
      <c r="F39" s="48">
        <f t="shared" si="1"/>
        <v>1.8849783728406733</v>
      </c>
      <c r="G39" s="48">
        <f t="shared" si="2"/>
        <v>0.76744668967687613</v>
      </c>
      <c r="H39" s="80">
        <f t="shared" si="2"/>
        <v>3.9967822469577863</v>
      </c>
      <c r="I39" s="51"/>
      <c r="J39" s="11">
        <v>34973</v>
      </c>
      <c r="K39" s="48">
        <f t="shared" si="9"/>
        <v>8.6451475079809104</v>
      </c>
      <c r="L39" s="48">
        <f t="shared" si="10"/>
        <v>9.0766257242725032</v>
      </c>
      <c r="M39" s="80">
        <f t="shared" si="11"/>
        <v>7.86388438392851</v>
      </c>
      <c r="N39" s="51"/>
      <c r="O39" s="11">
        <v>34973</v>
      </c>
      <c r="P39" s="48">
        <f t="shared" si="3"/>
        <v>10.611527558817091</v>
      </c>
      <c r="Q39" s="48">
        <f t="shared" si="4"/>
        <v>10.661005689558568</v>
      </c>
      <c r="R39" s="80">
        <f t="shared" si="5"/>
        <v>10.521046484327922</v>
      </c>
    </row>
    <row r="40" spans="1:18" x14ac:dyDescent="0.2">
      <c r="A40" s="11">
        <v>35004</v>
      </c>
      <c r="B40" s="48">
        <f>Encadenamiento16!C55</f>
        <v>33.748305757907112</v>
      </c>
      <c r="C40" s="48">
        <f>Encadenamiento16!E55</f>
        <v>21.533727317433097</v>
      </c>
      <c r="D40" s="80">
        <f t="shared" si="0"/>
        <v>12.214578440474014</v>
      </c>
      <c r="F40" s="48">
        <f t="shared" si="1"/>
        <v>1.7908768117698592</v>
      </c>
      <c r="G40" s="48">
        <f t="shared" si="2"/>
        <v>0.42124122413325082</v>
      </c>
      <c r="H40" s="80">
        <f t="shared" si="2"/>
        <v>4.298712749975353</v>
      </c>
      <c r="I40" s="51"/>
      <c r="J40" s="11">
        <v>35004</v>
      </c>
      <c r="K40" s="48">
        <f t="shared" si="9"/>
        <v>10.590848261814511</v>
      </c>
      <c r="L40" s="48">
        <f t="shared" si="10"/>
        <v>9.5361014377166597</v>
      </c>
      <c r="M40" s="80">
        <f t="shared" si="11"/>
        <v>12.500642934559103</v>
      </c>
      <c r="N40" s="51"/>
      <c r="O40" s="11">
        <v>35004</v>
      </c>
      <c r="P40" s="48">
        <f t="shared" si="3"/>
        <v>10.736173340615407</v>
      </c>
      <c r="Q40" s="48">
        <f t="shared" si="4"/>
        <v>10.553284897203108</v>
      </c>
      <c r="R40" s="80">
        <f t="shared" si="5"/>
        <v>11.060075095794698</v>
      </c>
    </row>
    <row r="41" spans="1:18" x14ac:dyDescent="0.2">
      <c r="A41" s="17">
        <v>35034</v>
      </c>
      <c r="B41" s="48">
        <f>Encadenamiento16!C56</f>
        <v>34.354668759721307</v>
      </c>
      <c r="C41" s="48">
        <f>Encadenamiento16!E56</f>
        <v>21.697012635234397</v>
      </c>
      <c r="D41" s="80">
        <f t="shared" si="0"/>
        <v>12.657656124486909</v>
      </c>
      <c r="F41" s="48">
        <f t="shared" si="1"/>
        <v>1.796721311475391</v>
      </c>
      <c r="G41" s="48">
        <f t="shared" si="2"/>
        <v>0.75827707574391834</v>
      </c>
      <c r="H41" s="80">
        <f t="shared" si="2"/>
        <v>3.6274496592098471</v>
      </c>
      <c r="I41" s="51"/>
      <c r="J41" s="17">
        <v>35034</v>
      </c>
      <c r="K41" s="48">
        <f t="shared" si="9"/>
        <v>12.577857601075948</v>
      </c>
      <c r="L41" s="48">
        <f t="shared" si="10"/>
        <v>10.366688584582473</v>
      </c>
      <c r="M41" s="80">
        <f t="shared" si="11"/>
        <v>16.581547123297646</v>
      </c>
      <c r="N41" s="51"/>
      <c r="O41" s="17">
        <v>35034</v>
      </c>
      <c r="P41" s="48">
        <f t="shared" si="3"/>
        <v>12.577857601075948</v>
      </c>
      <c r="Q41" s="48">
        <f t="shared" si="4"/>
        <v>10.366688584582473</v>
      </c>
      <c r="R41" s="80">
        <f t="shared" si="5"/>
        <v>16.581547123297646</v>
      </c>
    </row>
    <row r="42" spans="1:18" x14ac:dyDescent="0.2">
      <c r="A42" s="11">
        <v>35065</v>
      </c>
      <c r="B42" s="48">
        <f>Encadenamiento16!C57</f>
        <v>34.885824134776371</v>
      </c>
      <c r="C42" s="48">
        <f>Encadenamiento16!E57</f>
        <v>21.875415261049397</v>
      </c>
      <c r="D42" s="80">
        <f t="shared" si="0"/>
        <v>13.010408873726973</v>
      </c>
      <c r="F42" s="48">
        <f t="shared" si="1"/>
        <v>1.5460937166066113</v>
      </c>
      <c r="G42" s="48">
        <f t="shared" si="2"/>
        <v>0.82224511186985705</v>
      </c>
      <c r="H42" s="80">
        <f t="shared" si="2"/>
        <v>2.7868725913452908</v>
      </c>
      <c r="I42" s="51"/>
      <c r="J42" s="11">
        <v>35065</v>
      </c>
      <c r="K42" s="48">
        <f>(B42/$B$41-1)*100</f>
        <v>1.5460937166066113</v>
      </c>
      <c r="L42" s="48">
        <f>(C42/$C$41-1)*100</f>
        <v>0.82224511186985705</v>
      </c>
      <c r="M42" s="80">
        <f>(D42/$D$41-1)*100</f>
        <v>2.7868725913452908</v>
      </c>
      <c r="N42" s="51"/>
      <c r="O42" s="11">
        <v>35065</v>
      </c>
      <c r="P42" s="48">
        <f t="shared" si="3"/>
        <v>13.380484640781653</v>
      </c>
      <c r="Q42" s="48">
        <f t="shared" si="4"/>
        <v>9.8395713230288617</v>
      </c>
      <c r="R42" s="80">
        <f t="shared" si="5"/>
        <v>19.878221473671974</v>
      </c>
    </row>
    <row r="43" spans="1:18" x14ac:dyDescent="0.2">
      <c r="A43" s="11">
        <v>35096</v>
      </c>
      <c r="B43" s="48">
        <f>Encadenamiento16!C58</f>
        <v>35.849545682234513</v>
      </c>
      <c r="C43" s="48">
        <f>Encadenamiento16!E58</f>
        <v>22.330651810240557</v>
      </c>
      <c r="D43" s="80">
        <f t="shared" si="0"/>
        <v>13.518893871993956</v>
      </c>
      <c r="F43" s="48">
        <f t="shared" si="1"/>
        <v>2.7625018796601841</v>
      </c>
      <c r="G43" s="48">
        <f t="shared" si="2"/>
        <v>2.0810418625594629</v>
      </c>
      <c r="H43" s="80">
        <f t="shared" si="2"/>
        <v>3.9082937608041712</v>
      </c>
      <c r="I43" s="51"/>
      <c r="J43" s="11">
        <v>35096</v>
      </c>
      <c r="K43" s="48">
        <f t="shared" ref="K43:K53" si="12">(B43/$B$41-1)*100</f>
        <v>4.3513064642493493</v>
      </c>
      <c r="L43" s="48">
        <f t="shared" ref="L43:L53" si="13">(C43/$C$41-1)*100</f>
        <v>2.9203982394201855</v>
      </c>
      <c r="M43" s="80">
        <f t="shared" ref="M43:M53" si="14">(D43/$D$41-1)*100</f>
        <v>6.8040855197585737</v>
      </c>
      <c r="N43" s="51"/>
      <c r="O43" s="11">
        <v>35096</v>
      </c>
      <c r="P43" s="48">
        <f t="shared" si="3"/>
        <v>15.869481499567794</v>
      </c>
      <c r="Q43" s="48">
        <f t="shared" si="4"/>
        <v>10.772001015038857</v>
      </c>
      <c r="R43" s="80">
        <f t="shared" si="5"/>
        <v>25.401587100365663</v>
      </c>
    </row>
    <row r="44" spans="1:18" x14ac:dyDescent="0.2">
      <c r="A44" s="11">
        <v>35125</v>
      </c>
      <c r="B44" s="48">
        <f>Encadenamiento16!C59</f>
        <v>35.770120605446508</v>
      </c>
      <c r="C44" s="48">
        <f>Encadenamiento16!E59</f>
        <v>22.60080091509823</v>
      </c>
      <c r="D44" s="80">
        <f t="shared" si="0"/>
        <v>13.169319690348278</v>
      </c>
      <c r="F44" s="48">
        <f t="shared" si="1"/>
        <v>-0.22155113900750312</v>
      </c>
      <c r="G44" s="48">
        <f t="shared" si="2"/>
        <v>1.2097681122491322</v>
      </c>
      <c r="H44" s="80">
        <f t="shared" si="2"/>
        <v>-2.5858194091593845</v>
      </c>
      <c r="I44" s="51"/>
      <c r="J44" s="11">
        <v>35125</v>
      </c>
      <c r="K44" s="48">
        <f t="shared" si="12"/>
        <v>4.1201149562086092</v>
      </c>
      <c r="L44" s="48">
        <f t="shared" si="13"/>
        <v>4.1654963983204896</v>
      </c>
      <c r="M44" s="80">
        <f t="shared" si="14"/>
        <v>4.0423247466134571</v>
      </c>
      <c r="N44" s="51"/>
      <c r="O44" s="11">
        <v>35125</v>
      </c>
      <c r="P44" s="48">
        <f t="shared" si="3"/>
        <v>14.544965157886924</v>
      </c>
      <c r="Q44" s="48">
        <f t="shared" si="4"/>
        <v>10.880219815679148</v>
      </c>
      <c r="R44" s="80">
        <f t="shared" si="5"/>
        <v>21.432858791798392</v>
      </c>
    </row>
    <row r="45" spans="1:18" x14ac:dyDescent="0.2">
      <c r="A45" s="11">
        <v>35156</v>
      </c>
      <c r="B45" s="48">
        <f>Encadenamiento16!C60</f>
        <v>35.690424479029964</v>
      </c>
      <c r="C45" s="48">
        <f>Encadenamiento16!E60</f>
        <v>22.69898177385285</v>
      </c>
      <c r="D45" s="80">
        <f t="shared" si="0"/>
        <v>12.991442705177114</v>
      </c>
      <c r="F45" s="48">
        <f t="shared" si="1"/>
        <v>-0.22280083228013448</v>
      </c>
      <c r="G45" s="48">
        <f t="shared" si="2"/>
        <v>0.43441318351258307</v>
      </c>
      <c r="H45" s="80">
        <f t="shared" si="2"/>
        <v>-1.3506922859616521</v>
      </c>
      <c r="I45" s="51"/>
      <c r="J45" s="11">
        <v>35156</v>
      </c>
      <c r="K45" s="48">
        <f t="shared" si="12"/>
        <v>3.8881344735151258</v>
      </c>
      <c r="L45" s="48">
        <f t="shared" si="13"/>
        <v>4.6180050473461298</v>
      </c>
      <c r="M45" s="80">
        <f t="shared" si="14"/>
        <v>2.6370330921257734</v>
      </c>
      <c r="N45" s="51"/>
      <c r="O45" s="11">
        <v>35156</v>
      </c>
      <c r="P45" s="48">
        <f t="shared" si="3"/>
        <v>12.539927419283492</v>
      </c>
      <c r="Q45" s="48">
        <f t="shared" si="4"/>
        <v>9.7277089474380851</v>
      </c>
      <c r="R45" s="80">
        <f t="shared" si="5"/>
        <v>17.815685252854507</v>
      </c>
    </row>
    <row r="46" spans="1:18" x14ac:dyDescent="0.2">
      <c r="A46" s="11">
        <v>35186</v>
      </c>
      <c r="B46" s="48">
        <f>Encadenamiento16!C61</f>
        <v>35.828112963401857</v>
      </c>
      <c r="C46" s="48">
        <f>Encadenamiento16!E61</f>
        <v>22.765351594860221</v>
      </c>
      <c r="D46" s="80">
        <f t="shared" si="0"/>
        <v>13.062761368541636</v>
      </c>
      <c r="F46" s="48">
        <f t="shared" si="1"/>
        <v>0.38578550516481513</v>
      </c>
      <c r="G46" s="48">
        <f t="shared" si="2"/>
        <v>0.29239118154551491</v>
      </c>
      <c r="H46" s="80">
        <f t="shared" si="2"/>
        <v>0.54896646187032605</v>
      </c>
      <c r="I46" s="51"/>
      <c r="J46" s="11">
        <v>35186</v>
      </c>
      <c r="K46" s="48">
        <f t="shared" si="12"/>
        <v>4.2889198379000959</v>
      </c>
      <c r="L46" s="48">
        <f t="shared" si="13"/>
        <v>4.9238988684134233</v>
      </c>
      <c r="M46" s="80">
        <f t="shared" si="14"/>
        <v>3.2004759812602979</v>
      </c>
      <c r="N46" s="51"/>
      <c r="O46" s="11">
        <v>35186</v>
      </c>
      <c r="P46" s="48">
        <f t="shared" si="3"/>
        <v>12.444544300764161</v>
      </c>
      <c r="Q46" s="48">
        <f t="shared" si="4"/>
        <v>8.3848627742547208</v>
      </c>
      <c r="R46" s="80">
        <f t="shared" si="5"/>
        <v>20.297232207945793</v>
      </c>
    </row>
    <row r="47" spans="1:18" x14ac:dyDescent="0.2">
      <c r="A47" s="11">
        <v>35217</v>
      </c>
      <c r="B47" s="48">
        <f>Encadenamiento16!C62</f>
        <v>36.017127714002285</v>
      </c>
      <c r="C47" s="48">
        <f>Encadenamiento16!E62</f>
        <v>22.798912587336368</v>
      </c>
      <c r="D47" s="80">
        <f t="shared" si="0"/>
        <v>13.218215126665918</v>
      </c>
      <c r="F47" s="48">
        <f t="shared" si="1"/>
        <v>0.52755988235693163</v>
      </c>
      <c r="G47" s="48">
        <f t="shared" si="2"/>
        <v>0.14742136679199991</v>
      </c>
      <c r="H47" s="80">
        <f t="shared" si="2"/>
        <v>1.190052805363595</v>
      </c>
      <c r="I47" s="51"/>
      <c r="J47" s="11">
        <v>35217</v>
      </c>
      <c r="K47" s="48">
        <f t="shared" si="12"/>
        <v>4.8391063407082102</v>
      </c>
      <c r="L47" s="48">
        <f t="shared" si="13"/>
        <v>5.0785791142166969</v>
      </c>
      <c r="M47" s="80">
        <f t="shared" si="14"/>
        <v>4.4286161408238822</v>
      </c>
      <c r="N47" s="51"/>
      <c r="O47" s="11">
        <v>35217</v>
      </c>
      <c r="P47" s="48">
        <f t="shared" si="3"/>
        <v>12.26598603134037</v>
      </c>
      <c r="Q47" s="48">
        <f t="shared" si="4"/>
        <v>8.0873371717653306</v>
      </c>
      <c r="R47" s="80">
        <f t="shared" si="5"/>
        <v>20.28683771332598</v>
      </c>
    </row>
    <row r="48" spans="1:18" x14ac:dyDescent="0.2">
      <c r="A48" s="11">
        <v>35247</v>
      </c>
      <c r="B48" s="48">
        <f>Encadenamiento16!C63</f>
        <v>36.423810078437874</v>
      </c>
      <c r="C48" s="48">
        <f>Encadenamiento16!E63</f>
        <v>22.900734300511765</v>
      </c>
      <c r="D48" s="80">
        <f t="shared" si="0"/>
        <v>13.52307577792611</v>
      </c>
      <c r="F48" s="48">
        <f t="shared" si="1"/>
        <v>1.129136025684474</v>
      </c>
      <c r="G48" s="48">
        <f t="shared" si="2"/>
        <v>0.44660776159979321</v>
      </c>
      <c r="H48" s="80">
        <f t="shared" si="2"/>
        <v>2.3063677534282068</v>
      </c>
      <c r="I48" s="51"/>
      <c r="J48" s="11">
        <v>35247</v>
      </c>
      <c r="K48" s="48">
        <f t="shared" si="12"/>
        <v>6.0228824594068087</v>
      </c>
      <c r="L48" s="48">
        <f t="shared" si="13"/>
        <v>5.5478682043195615</v>
      </c>
      <c r="M48" s="80">
        <f t="shared" si="14"/>
        <v>6.8371240688471557</v>
      </c>
      <c r="N48" s="51"/>
      <c r="O48" s="11">
        <v>35247</v>
      </c>
      <c r="P48" s="48">
        <f t="shared" si="3"/>
        <v>13.094226920042606</v>
      </c>
      <c r="Q48" s="48">
        <f t="shared" si="4"/>
        <v>8.4227698010486129</v>
      </c>
      <c r="R48" s="80">
        <f t="shared" si="5"/>
        <v>21.995444324124392</v>
      </c>
    </row>
    <row r="49" spans="1:18" x14ac:dyDescent="0.2">
      <c r="A49" s="11">
        <v>35278</v>
      </c>
      <c r="B49" s="48">
        <f>Encadenamiento16!C64</f>
        <v>36.80374589220218</v>
      </c>
      <c r="C49" s="48">
        <f>Encadenamiento16!E64</f>
        <v>22.959249906466006</v>
      </c>
      <c r="D49" s="80">
        <f t="shared" si="0"/>
        <v>13.844495985736174</v>
      </c>
      <c r="F49" s="48">
        <f t="shared" si="1"/>
        <v>1.0430973941115029</v>
      </c>
      <c r="G49" s="48">
        <f t="shared" si="2"/>
        <v>0.25551847022187157</v>
      </c>
      <c r="H49" s="80">
        <f t="shared" si="2"/>
        <v>2.3768276765462115</v>
      </c>
      <c r="I49" s="51"/>
      <c r="J49" s="11">
        <v>35278</v>
      </c>
      <c r="K49" s="48">
        <f t="shared" si="12"/>
        <v>7.1288043835027848</v>
      </c>
      <c r="L49" s="48">
        <f t="shared" si="13"/>
        <v>5.8175625025070232</v>
      </c>
      <c r="M49" s="80">
        <f t="shared" si="14"/>
        <v>9.3764584025415321</v>
      </c>
      <c r="N49" s="51"/>
      <c r="O49" s="11">
        <v>35278</v>
      </c>
      <c r="P49" s="48">
        <f t="shared" si="3"/>
        <v>13.681523570051679</v>
      </c>
      <c r="Q49" s="48">
        <f t="shared" si="4"/>
        <v>8.4794508856657522</v>
      </c>
      <c r="R49" s="80">
        <f t="shared" si="5"/>
        <v>23.503250891458816</v>
      </c>
    </row>
    <row r="50" spans="1:18" x14ac:dyDescent="0.2">
      <c r="A50" s="11">
        <v>35309</v>
      </c>
      <c r="B50" s="48">
        <f>Encadenamiento16!C65</f>
        <v>36.862089523629237</v>
      </c>
      <c r="C50" s="48">
        <f>Encadenamiento16!E65</f>
        <v>23.0764467113591</v>
      </c>
      <c r="D50" s="80">
        <f t="shared" si="0"/>
        <v>13.785642812270137</v>
      </c>
      <c r="F50" s="48">
        <f t="shared" si="1"/>
        <v>0.15852634022075485</v>
      </c>
      <c r="G50" s="48">
        <f t="shared" si="2"/>
        <v>0.51045572207517598</v>
      </c>
      <c r="H50" s="80">
        <f t="shared" si="2"/>
        <v>-0.42510159652379143</v>
      </c>
      <c r="I50" s="51"/>
      <c r="J50" s="11">
        <v>35309</v>
      </c>
      <c r="K50" s="48">
        <f t="shared" si="12"/>
        <v>7.2986317564142089</v>
      </c>
      <c r="L50" s="48">
        <f t="shared" si="13"/>
        <v>6.3577143052615526</v>
      </c>
      <c r="M50" s="80">
        <f t="shared" si="14"/>
        <v>8.9114973316511303</v>
      </c>
      <c r="N50" s="51"/>
      <c r="O50" s="11">
        <v>35309</v>
      </c>
      <c r="P50" s="48">
        <f t="shared" si="3"/>
        <v>13.278368989756473</v>
      </c>
      <c r="Q50" s="48">
        <f t="shared" si="4"/>
        <v>8.4415127762891728</v>
      </c>
      <c r="R50" s="80">
        <f t="shared" si="5"/>
        <v>22.418594581598228</v>
      </c>
    </row>
    <row r="51" spans="1:18" x14ac:dyDescent="0.2">
      <c r="A51" s="11">
        <v>35339</v>
      </c>
      <c r="B51" s="48">
        <f>Encadenamiento16!C66</f>
        <v>36.835300027712975</v>
      </c>
      <c r="C51" s="48">
        <f>Encadenamiento16!E66</f>
        <v>23.0327696170134</v>
      </c>
      <c r="D51" s="80">
        <f t="shared" si="0"/>
        <v>13.802530410699575</v>
      </c>
      <c r="F51" s="48">
        <f t="shared" si="1"/>
        <v>-7.2674925004156954E-2</v>
      </c>
      <c r="G51" s="48">
        <f t="shared" si="2"/>
        <v>-0.18927131586597978</v>
      </c>
      <c r="H51" s="80">
        <f t="shared" si="2"/>
        <v>0.1225013491166882</v>
      </c>
      <c r="I51" s="51"/>
      <c r="J51" s="11">
        <v>35339</v>
      </c>
      <c r="K51" s="48">
        <f t="shared" si="12"/>
        <v>7.2206525562547474</v>
      </c>
      <c r="L51" s="48">
        <f t="shared" si="13"/>
        <v>6.1564096598710094</v>
      </c>
      <c r="M51" s="80">
        <f t="shared" si="14"/>
        <v>9.0449153852255826</v>
      </c>
      <c r="N51" s="51"/>
      <c r="O51" s="11">
        <v>35339</v>
      </c>
      <c r="P51" s="48">
        <f t="shared" si="3"/>
        <v>11.101799134524558</v>
      </c>
      <c r="Q51" s="48">
        <f t="shared" si="4"/>
        <v>7.4119347604753472</v>
      </c>
      <c r="R51" s="80">
        <f t="shared" si="5"/>
        <v>17.858030184502027</v>
      </c>
    </row>
    <row r="52" spans="1:18" x14ac:dyDescent="0.2">
      <c r="A52" s="11">
        <v>35370</v>
      </c>
      <c r="B52" s="48">
        <f>Encadenamiento16!C67</f>
        <v>37.024373449418633</v>
      </c>
      <c r="C52" s="48">
        <f>Encadenamiento16!E67</f>
        <v>23.184421986900471</v>
      </c>
      <c r="D52" s="80">
        <f t="shared" si="0"/>
        <v>13.839951462518162</v>
      </c>
      <c r="F52" s="48">
        <f t="shared" si="1"/>
        <v>0.51329409985370056</v>
      </c>
      <c r="G52" s="48">
        <f t="shared" si="2"/>
        <v>0.65842003549174688</v>
      </c>
      <c r="H52" s="80">
        <f t="shared" si="2"/>
        <v>0.27111732925129139</v>
      </c>
      <c r="I52" s="51"/>
      <c r="J52" s="11">
        <v>35370</v>
      </c>
      <c r="K52" s="48">
        <f t="shared" si="12"/>
        <v>7.7710098396506444</v>
      </c>
      <c r="L52" s="48">
        <f t="shared" si="13"/>
        <v>6.8553647300302778</v>
      </c>
      <c r="M52" s="80">
        <f t="shared" si="14"/>
        <v>9.3405550475023524</v>
      </c>
      <c r="N52" s="51"/>
      <c r="O52" s="11">
        <v>35370</v>
      </c>
      <c r="P52" s="48">
        <f t="shared" si="3"/>
        <v>9.7073545410318864</v>
      </c>
      <c r="Q52" s="48">
        <f t="shared" si="4"/>
        <v>7.6656244649806471</v>
      </c>
      <c r="R52" s="80">
        <f t="shared" si="5"/>
        <v>13.30682863895114</v>
      </c>
    </row>
    <row r="53" spans="1:18" x14ac:dyDescent="0.2">
      <c r="A53" s="11">
        <v>35400</v>
      </c>
      <c r="B53" s="48">
        <f>Encadenamiento16!C68</f>
        <v>37.085838271485407</v>
      </c>
      <c r="C53" s="48">
        <f>Encadenamiento16!E68</f>
        <v>23.295937047629803</v>
      </c>
      <c r="D53" s="80">
        <f t="shared" si="0"/>
        <v>13.789901223855605</v>
      </c>
      <c r="F53" s="48">
        <f t="shared" si="1"/>
        <v>0.16601178180839504</v>
      </c>
      <c r="G53" s="48">
        <f t="shared" si="2"/>
        <v>0.48099133457948362</v>
      </c>
      <c r="H53" s="80">
        <f t="shared" si="2"/>
        <v>-0.36163594069028582</v>
      </c>
      <c r="I53" s="51"/>
      <c r="J53" s="11">
        <v>35400</v>
      </c>
      <c r="K53" s="48">
        <f t="shared" si="12"/>
        <v>7.9499224133583457</v>
      </c>
      <c r="L53" s="48">
        <f t="shared" si="13"/>
        <v>7.3693297749150233</v>
      </c>
      <c r="M53" s="80">
        <f t="shared" si="14"/>
        <v>8.9451403027003273</v>
      </c>
      <c r="N53" s="51"/>
      <c r="O53" s="11">
        <v>35400</v>
      </c>
      <c r="P53" s="48">
        <f t="shared" si="3"/>
        <v>7.9499224133583457</v>
      </c>
      <c r="Q53" s="48">
        <f t="shared" si="4"/>
        <v>7.3693297749150233</v>
      </c>
      <c r="R53" s="80">
        <f t="shared" si="5"/>
        <v>8.9451403027003273</v>
      </c>
    </row>
    <row r="54" spans="1:18" x14ac:dyDescent="0.2">
      <c r="A54" s="11">
        <v>35431</v>
      </c>
      <c r="B54" s="48">
        <f>Encadenamiento16!C69</f>
        <v>37.083401745448903</v>
      </c>
      <c r="C54" s="48">
        <f>Encadenamiento16!E69</f>
        <v>23.465033203420674</v>
      </c>
      <c r="D54" s="80">
        <f t="shared" si="0"/>
        <v>13.618368542028229</v>
      </c>
      <c r="F54" s="48">
        <f t="shared" si="1"/>
        <v>-6.5699634956839503E-3</v>
      </c>
      <c r="G54" s="48">
        <f t="shared" si="2"/>
        <v>0.72586114671044921</v>
      </c>
      <c r="H54" s="80">
        <f t="shared" si="2"/>
        <v>-1.2439007288220116</v>
      </c>
      <c r="I54" s="51"/>
      <c r="J54" s="11">
        <v>35431</v>
      </c>
      <c r="K54" s="48">
        <f>(B54/$B$53-1)*100</f>
        <v>-6.5699634956839503E-3</v>
      </c>
      <c r="L54" s="48">
        <f>(C54/$C$53-1)*100</f>
        <v>0.72586114671044921</v>
      </c>
      <c r="M54" s="80">
        <f>(D54/$D$53-1)*100</f>
        <v>-1.2439007288220116</v>
      </c>
      <c r="N54" s="51"/>
      <c r="O54" s="11">
        <v>35431</v>
      </c>
      <c r="P54" s="48">
        <f t="shared" si="3"/>
        <v>6.2993426848180656</v>
      </c>
      <c r="Q54" s="48">
        <f t="shared" si="4"/>
        <v>7.2666869332610684</v>
      </c>
      <c r="R54" s="80">
        <f t="shared" si="5"/>
        <v>4.6728713463337845</v>
      </c>
    </row>
    <row r="55" spans="1:18" x14ac:dyDescent="0.2">
      <c r="A55" s="11">
        <v>35462</v>
      </c>
      <c r="B55" s="48">
        <f>Encadenamiento16!C70</f>
        <v>37.153625428098564</v>
      </c>
      <c r="C55" s="48">
        <f>Encadenamiento16!E70</f>
        <v>23.566538078151751</v>
      </c>
      <c r="D55" s="80">
        <f t="shared" si="0"/>
        <v>13.587087349946813</v>
      </c>
      <c r="F55" s="48">
        <f t="shared" si="1"/>
        <v>0.18936688476343111</v>
      </c>
      <c r="G55" s="48">
        <f t="shared" si="2"/>
        <v>0.4325792929893657</v>
      </c>
      <c r="H55" s="80">
        <f t="shared" si="2"/>
        <v>-0.22969852802028345</v>
      </c>
      <c r="I55" s="51"/>
      <c r="J55" s="11">
        <v>35462</v>
      </c>
      <c r="K55" s="48">
        <f t="shared" ref="K55:K65" si="15">(B55/$B$53-1)*100</f>
        <v>0.18278447993254066</v>
      </c>
      <c r="L55" s="48">
        <f t="shared" ref="L55:L65" si="16">(C55/$C$53-1)*100</f>
        <v>1.1615803647163414</v>
      </c>
      <c r="M55" s="80">
        <f t="shared" ref="M55:M65" si="17">(D55/$D$53-1)*100</f>
        <v>-1.4707420351781519</v>
      </c>
      <c r="N55" s="51"/>
      <c r="O55" s="11">
        <v>35462</v>
      </c>
      <c r="P55" s="48">
        <f t="shared" si="3"/>
        <v>3.6376465058252982</v>
      </c>
      <c r="Q55" s="48">
        <f t="shared" si="4"/>
        <v>5.5344836255269092</v>
      </c>
      <c r="R55" s="80">
        <f t="shared" si="5"/>
        <v>0.50443089944014474</v>
      </c>
    </row>
    <row r="56" spans="1:18" x14ac:dyDescent="0.2">
      <c r="A56" s="11">
        <v>35490</v>
      </c>
      <c r="B56" s="48">
        <f>Encadenamiento16!C71</f>
        <v>37.063756147817173</v>
      </c>
      <c r="C56" s="48">
        <f>Encadenamiento16!E71</f>
        <v>23.612926579748621</v>
      </c>
      <c r="D56" s="80">
        <f t="shared" si="0"/>
        <v>13.450829568068553</v>
      </c>
      <c r="F56" s="48">
        <f t="shared" si="1"/>
        <v>-0.24188562824187798</v>
      </c>
      <c r="G56" s="48">
        <f t="shared" si="2"/>
        <v>0.19684054332900214</v>
      </c>
      <c r="H56" s="80">
        <f t="shared" si="2"/>
        <v>-1.0028476182483148</v>
      </c>
      <c r="I56" s="51"/>
      <c r="J56" s="11">
        <v>35490</v>
      </c>
      <c r="K56" s="48">
        <f t="shared" si="15"/>
        <v>-5.9543277696949559E-2</v>
      </c>
      <c r="L56" s="48">
        <f t="shared" si="16"/>
        <v>1.3607073691464633</v>
      </c>
      <c r="M56" s="80">
        <f t="shared" si="17"/>
        <v>-2.4588403519561153</v>
      </c>
      <c r="N56" s="51"/>
      <c r="O56" s="11">
        <v>35490</v>
      </c>
      <c r="P56" s="48">
        <f t="shared" si="3"/>
        <v>3.6165255259824169</v>
      </c>
      <c r="Q56" s="48">
        <f t="shared" si="4"/>
        <v>4.4782734401870306</v>
      </c>
      <c r="R56" s="80">
        <f t="shared" si="5"/>
        <v>2.1376189836639137</v>
      </c>
    </row>
    <row r="57" spans="1:18" x14ac:dyDescent="0.2">
      <c r="A57" s="11">
        <v>35521</v>
      </c>
      <c r="B57" s="48">
        <f>Encadenamiento16!C72</f>
        <v>37.268879597509027</v>
      </c>
      <c r="C57" s="48">
        <f>Encadenamiento16!E72</f>
        <v>23.674330733273436</v>
      </c>
      <c r="D57" s="80">
        <f t="shared" si="0"/>
        <v>13.594548864235591</v>
      </c>
      <c r="F57" s="48">
        <f t="shared" si="1"/>
        <v>0.5534340579885777</v>
      </c>
      <c r="G57" s="48">
        <f t="shared" si="2"/>
        <v>0.26004465527571519</v>
      </c>
      <c r="H57" s="80">
        <f t="shared" si="2"/>
        <v>1.0684790513457942</v>
      </c>
      <c r="I57" s="51"/>
      <c r="J57" s="11">
        <v>35521</v>
      </c>
      <c r="K57" s="48">
        <f t="shared" si="15"/>
        <v>0.49356124751360753</v>
      </c>
      <c r="L57" s="48">
        <f t="shared" si="16"/>
        <v>1.6242904712095774</v>
      </c>
      <c r="M57" s="80">
        <f t="shared" si="17"/>
        <v>-1.4166334946770109</v>
      </c>
      <c r="N57" s="51"/>
      <c r="O57" s="11">
        <v>35521</v>
      </c>
      <c r="P57" s="48">
        <f t="shared" si="3"/>
        <v>4.4226291547933005</v>
      </c>
      <c r="Q57" s="48">
        <f t="shared" si="4"/>
        <v>4.2968841912728317</v>
      </c>
      <c r="R57" s="80">
        <f t="shared" si="5"/>
        <v>4.6423339789516849</v>
      </c>
    </row>
    <row r="58" spans="1:18" x14ac:dyDescent="0.2">
      <c r="A58" s="11">
        <v>35551</v>
      </c>
      <c r="B58" s="48">
        <f>Encadenamiento16!C73</f>
        <v>37.53785285482617</v>
      </c>
      <c r="C58" s="48">
        <f>Encadenamiento16!E73</f>
        <v>23.777583656067726</v>
      </c>
      <c r="D58" s="80">
        <f t="shared" si="0"/>
        <v>13.760269198758444</v>
      </c>
      <c r="F58" s="48">
        <f t="shared" si="1"/>
        <v>0.72171007076671234</v>
      </c>
      <c r="G58" s="48">
        <f t="shared" si="2"/>
        <v>0.43613871901000412</v>
      </c>
      <c r="H58" s="80">
        <f t="shared" si="2"/>
        <v>1.2190204778242286</v>
      </c>
      <c r="I58" s="51"/>
      <c r="J58" s="11">
        <v>35551</v>
      </c>
      <c r="K58" s="48">
        <f t="shared" si="15"/>
        <v>1.2188333995090117</v>
      </c>
      <c r="L58" s="48">
        <f t="shared" si="16"/>
        <v>2.0675133498737175</v>
      </c>
      <c r="M58" s="80">
        <f t="shared" si="17"/>
        <v>-0.21488206924861197</v>
      </c>
      <c r="N58" s="51"/>
      <c r="O58" s="11">
        <v>35551</v>
      </c>
      <c r="P58" s="48">
        <f t="shared" si="3"/>
        <v>4.7720623555329356</v>
      </c>
      <c r="Q58" s="48">
        <f t="shared" si="4"/>
        <v>4.4463713068066069</v>
      </c>
      <c r="R58" s="80">
        <f t="shared" si="5"/>
        <v>5.3396660211261215</v>
      </c>
    </row>
    <row r="59" spans="1:18" x14ac:dyDescent="0.2">
      <c r="A59" s="11">
        <v>35582</v>
      </c>
      <c r="B59" s="48">
        <f>Encadenamiento16!C74</f>
        <v>37.889205721757968</v>
      </c>
      <c r="C59" s="48">
        <f>Encadenamiento16!E74</f>
        <v>23.859478359628593</v>
      </c>
      <c r="D59" s="80">
        <f t="shared" si="0"/>
        <v>14.029727362129375</v>
      </c>
      <c r="F59" s="48">
        <f t="shared" si="1"/>
        <v>0.9359961750892376</v>
      </c>
      <c r="G59" s="48">
        <f t="shared" si="2"/>
        <v>0.34441978943460239</v>
      </c>
      <c r="H59" s="80">
        <f t="shared" si="2"/>
        <v>1.9582332255188906</v>
      </c>
      <c r="I59" s="51"/>
      <c r="J59" s="11">
        <v>35582</v>
      </c>
      <c r="K59" s="48">
        <f t="shared" si="15"/>
        <v>2.1662378085983702</v>
      </c>
      <c r="L59" s="48">
        <f t="shared" si="16"/>
        <v>2.4190540644345004</v>
      </c>
      <c r="M59" s="80">
        <f t="shared" si="17"/>
        <v>1.7391432641945759</v>
      </c>
      <c r="N59" s="51"/>
      <c r="O59" s="11">
        <v>35582</v>
      </c>
      <c r="P59" s="48">
        <f t="shared" si="3"/>
        <v>5.1977437585281949</v>
      </c>
      <c r="Q59" s="48">
        <f t="shared" si="4"/>
        <v>4.651826126485159</v>
      </c>
      <c r="R59" s="80">
        <f t="shared" si="5"/>
        <v>6.1393480714831528</v>
      </c>
    </row>
    <row r="60" spans="1:18" x14ac:dyDescent="0.2">
      <c r="A60" s="11">
        <v>35612</v>
      </c>
      <c r="B60" s="48">
        <f>Encadenamiento16!C75</f>
        <v>38.369546965695676</v>
      </c>
      <c r="C60" s="48">
        <f>Encadenamiento16!E75</f>
        <v>24.069147566464974</v>
      </c>
      <c r="D60" s="80">
        <f t="shared" si="0"/>
        <v>14.300399399230702</v>
      </c>
      <c r="F60" s="48">
        <f t="shared" si="1"/>
        <v>1.2677522127677365</v>
      </c>
      <c r="G60" s="48">
        <f t="shared" si="2"/>
        <v>0.87876693562232155</v>
      </c>
      <c r="H60" s="80">
        <f t="shared" si="2"/>
        <v>1.9292751036057654</v>
      </c>
      <c r="I60" s="51"/>
      <c r="J60" s="11">
        <v>35612</v>
      </c>
      <c r="K60" s="48">
        <f t="shared" si="15"/>
        <v>3.4614525491184267</v>
      </c>
      <c r="L60" s="48">
        <f t="shared" si="16"/>
        <v>3.3190788473298927</v>
      </c>
      <c r="M60" s="80">
        <f t="shared" si="17"/>
        <v>3.7019712258124837</v>
      </c>
      <c r="N60" s="51"/>
      <c r="O60" s="11">
        <v>35612</v>
      </c>
      <c r="P60" s="48">
        <f t="shared" si="3"/>
        <v>5.3419367250919114</v>
      </c>
      <c r="Q60" s="48">
        <f t="shared" si="4"/>
        <v>5.1020777352414282</v>
      </c>
      <c r="R60" s="80">
        <f t="shared" si="5"/>
        <v>5.7481273792270526</v>
      </c>
    </row>
    <row r="61" spans="1:18" x14ac:dyDescent="0.2">
      <c r="A61" s="11">
        <v>35643</v>
      </c>
      <c r="B61" s="48">
        <f>Encadenamiento16!C76</f>
        <v>38.623043541719959</v>
      </c>
      <c r="C61" s="48">
        <f>Encadenamiento16!E76</f>
        <v>24.223698395613766</v>
      </c>
      <c r="D61" s="80">
        <f t="shared" si="0"/>
        <v>14.399345146106192</v>
      </c>
      <c r="F61" s="48">
        <f t="shared" si="1"/>
        <v>0.66067127727862385</v>
      </c>
      <c r="G61" s="48">
        <f t="shared" si="2"/>
        <v>0.64211176869481967</v>
      </c>
      <c r="H61" s="80">
        <f t="shared" si="2"/>
        <v>0.69190897479978197</v>
      </c>
      <c r="I61" s="51"/>
      <c r="J61" s="11">
        <v>35643</v>
      </c>
      <c r="K61" s="48">
        <f t="shared" si="15"/>
        <v>4.1449926491657019</v>
      </c>
      <c r="L61" s="48">
        <f t="shared" si="16"/>
        <v>3.982502811915678</v>
      </c>
      <c r="M61" s="80">
        <f t="shared" si="17"/>
        <v>4.4194944717681484</v>
      </c>
      <c r="N61" s="51"/>
      <c r="O61" s="11">
        <v>35643</v>
      </c>
      <c r="P61" s="48">
        <f t="shared" si="3"/>
        <v>4.9432404376621886</v>
      </c>
      <c r="Q61" s="48">
        <f t="shared" si="4"/>
        <v>5.5073597539075259</v>
      </c>
      <c r="R61" s="80">
        <f t="shared" si="5"/>
        <v>4.0077237982637515</v>
      </c>
    </row>
    <row r="62" spans="1:18" x14ac:dyDescent="0.2">
      <c r="A62" s="11">
        <v>35674</v>
      </c>
      <c r="B62" s="48">
        <f>Encadenamiento16!C77</f>
        <v>38.218433562259527</v>
      </c>
      <c r="C62" s="48">
        <f>Encadenamiento16!E77</f>
        <v>24.301882599149625</v>
      </c>
      <c r="D62" s="80">
        <f t="shared" si="0"/>
        <v>13.916550963109902</v>
      </c>
      <c r="F62" s="48">
        <f t="shared" si="1"/>
        <v>-1.0475869904539747</v>
      </c>
      <c r="G62" s="48">
        <f t="shared" si="2"/>
        <v>0.3227591520459816</v>
      </c>
      <c r="H62" s="80">
        <f t="shared" si="2"/>
        <v>-3.3528898578199962</v>
      </c>
      <c r="I62" s="51"/>
      <c r="J62" s="11">
        <v>35674</v>
      </c>
      <c r="K62" s="48">
        <f t="shared" si="15"/>
        <v>3.0539832549637991</v>
      </c>
      <c r="L62" s="48">
        <f t="shared" si="16"/>
        <v>4.3181158562676014</v>
      </c>
      <c r="M62" s="80">
        <f t="shared" si="17"/>
        <v>0.91842383203732947</v>
      </c>
      <c r="N62" s="51"/>
      <c r="O62" s="11">
        <v>35674</v>
      </c>
      <c r="P62" s="48">
        <f t="shared" si="3"/>
        <v>3.6795093717105987</v>
      </c>
      <c r="Q62" s="48">
        <f t="shared" si="4"/>
        <v>5.3103317989910304</v>
      </c>
      <c r="R62" s="80">
        <f t="shared" si="5"/>
        <v>0.94959772730545122</v>
      </c>
    </row>
    <row r="63" spans="1:18" x14ac:dyDescent="0.2">
      <c r="A63" s="11">
        <v>35704</v>
      </c>
      <c r="B63" s="48">
        <f>Encadenamiento16!C78</f>
        <v>38.364015461871681</v>
      </c>
      <c r="C63" s="48">
        <f>Encadenamiento16!E78</f>
        <v>24.358644313265689</v>
      </c>
      <c r="D63" s="80">
        <f t="shared" si="0"/>
        <v>14.005371148605992</v>
      </c>
      <c r="F63" s="48">
        <f t="shared" si="1"/>
        <v>0.38092063447601188</v>
      </c>
      <c r="G63" s="48">
        <f t="shared" si="2"/>
        <v>0.23356920553163629</v>
      </c>
      <c r="H63" s="80">
        <f t="shared" si="2"/>
        <v>0.63823418411310673</v>
      </c>
      <c r="I63" s="51"/>
      <c r="J63" s="11">
        <v>35704</v>
      </c>
      <c r="K63" s="48">
        <f t="shared" si="15"/>
        <v>3.4465371418314072</v>
      </c>
      <c r="L63" s="48">
        <f t="shared" si="16"/>
        <v>4.5617708506986654</v>
      </c>
      <c r="M63" s="80">
        <f t="shared" si="17"/>
        <v>1.5625197110015421</v>
      </c>
      <c r="N63" s="51"/>
      <c r="O63" s="11">
        <v>35704</v>
      </c>
      <c r="P63" s="48">
        <f t="shared" si="3"/>
        <v>4.1501370506242141</v>
      </c>
      <c r="Q63" s="48">
        <f t="shared" si="4"/>
        <v>5.7564709685322235</v>
      </c>
      <c r="R63" s="80">
        <f t="shared" si="5"/>
        <v>1.4695909508678051</v>
      </c>
    </row>
    <row r="64" spans="1:18" x14ac:dyDescent="0.2">
      <c r="A64" s="11">
        <v>35735</v>
      </c>
      <c r="B64" s="48">
        <f>Encadenamiento16!C79</f>
        <v>38.411337824975988</v>
      </c>
      <c r="C64" s="48">
        <f>Encadenamiento16!E79</f>
        <v>24.416544546628998</v>
      </c>
      <c r="D64" s="80">
        <f t="shared" si="0"/>
        <v>13.994793278346989</v>
      </c>
      <c r="F64" s="48">
        <f t="shared" si="1"/>
        <v>0.12335091239690232</v>
      </c>
      <c r="G64" s="48">
        <f t="shared" si="2"/>
        <v>0.23769891550071698</v>
      </c>
      <c r="H64" s="80">
        <f t="shared" si="2"/>
        <v>-7.5527239847938965E-2</v>
      </c>
      <c r="I64" s="51"/>
      <c r="J64" s="11">
        <v>35735</v>
      </c>
      <c r="K64" s="48">
        <f t="shared" si="15"/>
        <v>3.5741393892388507</v>
      </c>
      <c r="L64" s="48">
        <f t="shared" si="16"/>
        <v>4.8103130460391164</v>
      </c>
      <c r="M64" s="80">
        <f t="shared" si="17"/>
        <v>1.4858123431437997</v>
      </c>
      <c r="N64" s="51"/>
      <c r="O64" s="11">
        <v>35735</v>
      </c>
      <c r="P64" s="48">
        <f t="shared" si="3"/>
        <v>3.7460846635316569</v>
      </c>
      <c r="Q64" s="48">
        <f t="shared" si="4"/>
        <v>5.3144415695361991</v>
      </c>
      <c r="R64" s="80">
        <f t="shared" si="5"/>
        <v>1.118803171009497</v>
      </c>
    </row>
    <row r="65" spans="1:18" x14ac:dyDescent="0.2">
      <c r="A65" s="17">
        <v>35765</v>
      </c>
      <c r="B65" s="48">
        <f>Encadenamiento16!C80</f>
        <v>39.582063003887278</v>
      </c>
      <c r="C65" s="48">
        <f>Encadenamiento16!E80</f>
        <v>24.69618569236231</v>
      </c>
      <c r="D65" s="80">
        <f t="shared" si="0"/>
        <v>14.885877311524968</v>
      </c>
      <c r="F65" s="48">
        <f t="shared" si="1"/>
        <v>3.0478635871673765</v>
      </c>
      <c r="G65" s="48">
        <f t="shared" si="2"/>
        <v>1.1452936970637762</v>
      </c>
      <c r="H65" s="80">
        <f t="shared" si="2"/>
        <v>6.3672539883578017</v>
      </c>
      <c r="I65" s="51"/>
      <c r="J65" s="17">
        <v>35765</v>
      </c>
      <c r="K65" s="48">
        <f t="shared" si="15"/>
        <v>6.73093786940544</v>
      </c>
      <c r="L65" s="48">
        <f t="shared" si="16"/>
        <v>6.0106989552282108</v>
      </c>
      <c r="M65" s="80">
        <f t="shared" si="17"/>
        <v>7.9476717771799432</v>
      </c>
      <c r="N65" s="51"/>
      <c r="O65" s="17">
        <v>35765</v>
      </c>
      <c r="P65" s="48">
        <f t="shared" si="3"/>
        <v>6.73093786940544</v>
      </c>
      <c r="Q65" s="48">
        <f t="shared" si="4"/>
        <v>6.0106989552282108</v>
      </c>
      <c r="R65" s="80">
        <f t="shared" si="5"/>
        <v>7.9476717771799432</v>
      </c>
    </row>
    <row r="66" spans="1:18" x14ac:dyDescent="0.2">
      <c r="A66" s="11">
        <v>35796</v>
      </c>
      <c r="B66" s="48">
        <f>Encadenamiento16!C81</f>
        <v>40.135362088278619</v>
      </c>
      <c r="C66" s="48">
        <f>Encadenamiento16!E81</f>
        <v>24.926488311359773</v>
      </c>
      <c r="D66" s="80">
        <f t="shared" si="0"/>
        <v>15.208873776918846</v>
      </c>
      <c r="F66" s="48">
        <f t="shared" si="1"/>
        <v>1.3978530738456119</v>
      </c>
      <c r="G66" s="48">
        <f t="shared" si="2"/>
        <v>0.9325432755742824</v>
      </c>
      <c r="H66" s="80">
        <f t="shared" si="2"/>
        <v>2.1698181345603862</v>
      </c>
      <c r="I66" s="51"/>
      <c r="J66" s="11">
        <v>35796</v>
      </c>
      <c r="K66" s="48">
        <f>(B66/$B$65-1)*100</f>
        <v>1.3978530738456119</v>
      </c>
      <c r="L66" s="48">
        <f>(C66/$C$65-1)*100</f>
        <v>0.9325432755742824</v>
      </c>
      <c r="M66" s="80">
        <f>(D66/$D$65-1)*100</f>
        <v>2.1698181345603862</v>
      </c>
      <c r="N66" s="51"/>
      <c r="O66" s="11">
        <v>35796</v>
      </c>
      <c r="P66" s="48">
        <f t="shared" si="3"/>
        <v>8.2299902360070565</v>
      </c>
      <c r="Q66" s="48">
        <f t="shared" si="4"/>
        <v>6.2282251862573634</v>
      </c>
      <c r="R66" s="80">
        <f t="shared" si="5"/>
        <v>11.679117289138507</v>
      </c>
    </row>
    <row r="67" spans="1:18" x14ac:dyDescent="0.2">
      <c r="A67" s="11">
        <v>35827</v>
      </c>
      <c r="B67" s="48">
        <f>Encadenamiento16!C82</f>
        <v>40.468298522471997</v>
      </c>
      <c r="C67" s="48">
        <f>Encadenamiento16!E82</f>
        <v>25.063097808233262</v>
      </c>
      <c r="D67" s="80">
        <f t="shared" si="0"/>
        <v>15.405200714238735</v>
      </c>
      <c r="F67" s="48">
        <f t="shared" si="1"/>
        <v>0.82953389946023304</v>
      </c>
      <c r="G67" s="48">
        <f t="shared" si="2"/>
        <v>0.54804950928941665</v>
      </c>
      <c r="H67" s="80">
        <f t="shared" si="2"/>
        <v>1.2908709757183834</v>
      </c>
      <c r="I67" s="51"/>
      <c r="J67" s="11">
        <v>35827</v>
      </c>
      <c r="K67" s="48">
        <f t="shared" ref="K67:K77" si="18">(B67/$B$65-1)*100</f>
        <v>2.2389826384180189</v>
      </c>
      <c r="L67" s="48">
        <f t="shared" ref="L67:L77" si="19">(C67/$C$65-1)*100</f>
        <v>1.4857035837093857</v>
      </c>
      <c r="M67" s="80">
        <f t="shared" ref="M67:M77" si="20">(D67/$D$65-1)*100</f>
        <v>3.4886986628036798</v>
      </c>
      <c r="N67" s="51"/>
      <c r="O67" s="11">
        <v>35827</v>
      </c>
      <c r="P67" s="48">
        <f t="shared" si="3"/>
        <v>8.9215333797993512</v>
      </c>
      <c r="Q67" s="48">
        <f t="shared" si="4"/>
        <v>6.3503588228300378</v>
      </c>
      <c r="R67" s="80">
        <f t="shared" si="5"/>
        <v>13.381185514340842</v>
      </c>
    </row>
    <row r="68" spans="1:18" x14ac:dyDescent="0.2">
      <c r="A68" s="11">
        <v>35855</v>
      </c>
      <c r="B68" s="48">
        <f>Encadenamiento16!C83</f>
        <v>40.553514991676671</v>
      </c>
      <c r="C68" s="48">
        <f>Encadenamiento16!E83</f>
        <v>25.214966204700261</v>
      </c>
      <c r="D68" s="80">
        <f t="shared" si="0"/>
        <v>15.338548786976411</v>
      </c>
      <c r="F68" s="48">
        <f t="shared" si="1"/>
        <v>0.21057586386379334</v>
      </c>
      <c r="G68" s="48">
        <f t="shared" si="2"/>
        <v>0.6059442357405187</v>
      </c>
      <c r="H68" s="80">
        <f t="shared" si="2"/>
        <v>-0.43265860989866178</v>
      </c>
      <c r="I68" s="51"/>
      <c r="J68" s="11">
        <v>35855</v>
      </c>
      <c r="K68" s="48">
        <f t="shared" si="18"/>
        <v>2.4542732593144212</v>
      </c>
      <c r="L68" s="48">
        <f t="shared" si="19"/>
        <v>2.1006503546755928</v>
      </c>
      <c r="M68" s="80">
        <f t="shared" si="20"/>
        <v>3.0409458977669779</v>
      </c>
      <c r="N68" s="51"/>
      <c r="O68" s="11">
        <v>35855</v>
      </c>
      <c r="P68" s="48">
        <f t="shared" si="3"/>
        <v>9.4155563455082358</v>
      </c>
      <c r="Q68" s="48">
        <f t="shared" si="4"/>
        <v>6.7845873299145154</v>
      </c>
      <c r="R68" s="80">
        <f t="shared" si="5"/>
        <v>14.034221527787306</v>
      </c>
    </row>
    <row r="69" spans="1:18" x14ac:dyDescent="0.2">
      <c r="A69" s="11">
        <v>35886</v>
      </c>
      <c r="B69" s="48">
        <f>Encadenamiento16!C84</f>
        <v>40.666130100966974</v>
      </c>
      <c r="C69" s="48">
        <f>Encadenamiento16!E84</f>
        <v>25.359809087704853</v>
      </c>
      <c r="D69" s="80">
        <f t="shared" si="0"/>
        <v>15.306321013262121</v>
      </c>
      <c r="F69" s="48">
        <f t="shared" si="1"/>
        <v>0.27769506370389774</v>
      </c>
      <c r="G69" s="48">
        <f t="shared" si="2"/>
        <v>0.57443219169412973</v>
      </c>
      <c r="H69" s="80">
        <f t="shared" si="2"/>
        <v>-0.21010966657845076</v>
      </c>
      <c r="I69" s="51"/>
      <c r="J69" s="11">
        <v>35886</v>
      </c>
      <c r="K69" s="48">
        <f t="shared" si="18"/>
        <v>2.7387837187092368</v>
      </c>
      <c r="L69" s="48">
        <f t="shared" si="19"/>
        <v>2.6871493582419026</v>
      </c>
      <c r="M69" s="80">
        <f t="shared" si="20"/>
        <v>2.8244469099018898</v>
      </c>
      <c r="N69" s="51"/>
      <c r="O69" s="11">
        <v>35886</v>
      </c>
      <c r="P69" s="48">
        <f t="shared" si="3"/>
        <v>9.1155155189720496</v>
      </c>
      <c r="Q69" s="48">
        <f t="shared" si="4"/>
        <v>7.1194340123944322</v>
      </c>
      <c r="R69" s="80">
        <f t="shared" si="5"/>
        <v>12.591606872147443</v>
      </c>
    </row>
    <row r="70" spans="1:18" x14ac:dyDescent="0.2">
      <c r="A70" s="11">
        <v>35916</v>
      </c>
      <c r="B70" s="48">
        <f>Encadenamiento16!C85</f>
        <v>40.793134661714319</v>
      </c>
      <c r="C70" s="48">
        <f>Encadenamiento16!E85</f>
        <v>25.482745592312575</v>
      </c>
      <c r="D70" s="80">
        <f t="shared" ref="D70:D89" si="21">B70-C70</f>
        <v>15.310389069401744</v>
      </c>
      <c r="F70" s="48">
        <f t="shared" si="1"/>
        <v>0.31231041761783374</v>
      </c>
      <c r="G70" s="48">
        <f t="shared" si="2"/>
        <v>0.48476904610186278</v>
      </c>
      <c r="H70" s="80">
        <f t="shared" si="2"/>
        <v>2.6577621990919731E-2</v>
      </c>
      <c r="I70" s="51"/>
      <c r="J70" s="11">
        <v>35916</v>
      </c>
      <c r="K70" s="48">
        <f t="shared" si="18"/>
        <v>3.0596476431966169</v>
      </c>
      <c r="L70" s="48">
        <f t="shared" si="19"/>
        <v>3.18494487265506</v>
      </c>
      <c r="M70" s="80">
        <f t="shared" si="20"/>
        <v>2.8517752027158672</v>
      </c>
      <c r="N70" s="51"/>
      <c r="O70" s="11">
        <v>35916</v>
      </c>
      <c r="P70" s="48">
        <f t="shared" si="3"/>
        <v>8.6719978883118785</v>
      </c>
      <c r="Q70" s="48">
        <f t="shared" si="4"/>
        <v>7.1713003344211268</v>
      </c>
      <c r="R70" s="80">
        <f t="shared" si="5"/>
        <v>11.265185646100328</v>
      </c>
    </row>
    <row r="71" spans="1:18" x14ac:dyDescent="0.2">
      <c r="A71" s="11">
        <v>35947</v>
      </c>
      <c r="B71" s="48">
        <f>Encadenamiento16!C86</f>
        <v>40.885584209179513</v>
      </c>
      <c r="C71" s="48">
        <f>Encadenamiento16!E86</f>
        <v>25.507736416195097</v>
      </c>
      <c r="D71" s="80">
        <f t="shared" si="21"/>
        <v>15.377847792984415</v>
      </c>
      <c r="F71" s="48">
        <f t="shared" ref="F71:F134" si="22">(B71/B70-1)*100</f>
        <v>0.22663016272677083</v>
      </c>
      <c r="G71" s="48">
        <f t="shared" ref="G71:H134" si="23">(C71/C70-1)*100</f>
        <v>9.8069589055826967E-2</v>
      </c>
      <c r="H71" s="80">
        <f t="shared" si="23"/>
        <v>0.44060750694761008</v>
      </c>
      <c r="I71" s="51"/>
      <c r="J71" s="11">
        <v>35947</v>
      </c>
      <c r="K71" s="48">
        <f t="shared" si="18"/>
        <v>3.2932118903560292</v>
      </c>
      <c r="L71" s="48">
        <f t="shared" si="19"/>
        <v>3.2861379240591404</v>
      </c>
      <c r="M71" s="80">
        <f t="shared" si="20"/>
        <v>3.30494784528792</v>
      </c>
      <c r="N71" s="51"/>
      <c r="O71" s="11">
        <v>35947</v>
      </c>
      <c r="P71" s="48">
        <f t="shared" si="3"/>
        <v>7.9082641885545479</v>
      </c>
      <c r="Q71" s="48">
        <f t="shared" si="4"/>
        <v>6.9081898259579555</v>
      </c>
      <c r="R71" s="80">
        <f t="shared" si="5"/>
        <v>9.6090280021694507</v>
      </c>
    </row>
    <row r="72" spans="1:18" x14ac:dyDescent="0.2">
      <c r="A72" s="11">
        <v>35977</v>
      </c>
      <c r="B72" s="48">
        <f>Encadenamiento16!C87</f>
        <v>40.97982533904014</v>
      </c>
      <c r="C72" s="48">
        <f>Encadenamiento16!E87</f>
        <v>25.573531315290392</v>
      </c>
      <c r="D72" s="80">
        <f t="shared" si="21"/>
        <v>15.406294023749748</v>
      </c>
      <c r="F72" s="48">
        <f t="shared" si="22"/>
        <v>0.23049965332149203</v>
      </c>
      <c r="G72" s="48">
        <f t="shared" si="23"/>
        <v>0.25794095572322373</v>
      </c>
      <c r="H72" s="80">
        <f t="shared" si="23"/>
        <v>0.18498187228976892</v>
      </c>
      <c r="I72" s="51"/>
      <c r="J72" s="11">
        <v>35977</v>
      </c>
      <c r="K72" s="48">
        <f t="shared" si="18"/>
        <v>3.5313023856679449</v>
      </c>
      <c r="L72" s="48">
        <f t="shared" si="19"/>
        <v>3.5525551753500695</v>
      </c>
      <c r="M72" s="80">
        <f t="shared" si="20"/>
        <v>3.4960432719800982</v>
      </c>
      <c r="N72" s="51"/>
      <c r="O72" s="11">
        <v>35977</v>
      </c>
      <c r="P72" s="48">
        <f t="shared" si="3"/>
        <v>6.8029950306116138</v>
      </c>
      <c r="Q72" s="48">
        <f t="shared" si="4"/>
        <v>6.250257698870243</v>
      </c>
      <c r="R72" s="80">
        <f t="shared" si="5"/>
        <v>7.7333128512378391</v>
      </c>
    </row>
    <row r="73" spans="1:18" x14ac:dyDescent="0.2">
      <c r="A73" s="11">
        <v>36008</v>
      </c>
      <c r="B73" s="48">
        <f>Encadenamiento16!C88</f>
        <v>40.990911338749143</v>
      </c>
      <c r="C73" s="48">
        <f>Encadenamiento16!E88</f>
        <v>25.669121022739894</v>
      </c>
      <c r="D73" s="80">
        <f t="shared" si="21"/>
        <v>15.321790316009249</v>
      </c>
      <c r="F73" s="48">
        <f t="shared" si="22"/>
        <v>2.7052335185140386E-2</v>
      </c>
      <c r="G73" s="48">
        <f t="shared" si="23"/>
        <v>0.37378376208978548</v>
      </c>
      <c r="H73" s="80">
        <f t="shared" si="23"/>
        <v>-0.54850120093924426</v>
      </c>
      <c r="I73" s="51"/>
      <c r="J73" s="11">
        <v>36008</v>
      </c>
      <c r="K73" s="48">
        <f t="shared" si="18"/>
        <v>3.559310020610873</v>
      </c>
      <c r="L73" s="48">
        <f t="shared" si="19"/>
        <v>3.9396178118245917</v>
      </c>
      <c r="M73" s="80">
        <f t="shared" si="20"/>
        <v>2.9283662317086678</v>
      </c>
      <c r="N73" s="51"/>
      <c r="O73" s="11">
        <v>36008</v>
      </c>
      <c r="P73" s="48">
        <f t="shared" si="3"/>
        <v>6.1307126002937862</v>
      </c>
      <c r="Q73" s="48">
        <f t="shared" si="4"/>
        <v>5.9669774760234606</v>
      </c>
      <c r="R73" s="80">
        <f t="shared" si="5"/>
        <v>6.4061605617704132</v>
      </c>
    </row>
    <row r="74" spans="1:18" x14ac:dyDescent="0.2">
      <c r="A74" s="11">
        <v>36039</v>
      </c>
      <c r="B74" s="48">
        <f>Encadenamiento16!C89</f>
        <v>40.96993657916456</v>
      </c>
      <c r="C74" s="48">
        <f>Encadenamiento16!E89</f>
        <v>25.779269238019413</v>
      </c>
      <c r="D74" s="80">
        <f t="shared" si="21"/>
        <v>15.190667341145147</v>
      </c>
      <c r="F74" s="48">
        <f t="shared" si="22"/>
        <v>-5.1169293142194761E-2</v>
      </c>
      <c r="G74" s="48">
        <f t="shared" si="23"/>
        <v>0.42910785757697134</v>
      </c>
      <c r="H74" s="80">
        <f t="shared" si="23"/>
        <v>-0.85579408254331524</v>
      </c>
      <c r="I74" s="51"/>
      <c r="J74" s="11">
        <v>36039</v>
      </c>
      <c r="K74" s="48">
        <f t="shared" si="18"/>
        <v>3.5063194536903763</v>
      </c>
      <c r="L74" s="48">
        <f t="shared" si="19"/>
        <v>4.3856308789906207</v>
      </c>
      <c r="M74" s="80">
        <f t="shared" si="20"/>
        <v>2.0475113642391962</v>
      </c>
      <c r="N74" s="51"/>
      <c r="O74" s="11">
        <v>36039</v>
      </c>
      <c r="P74" s="48">
        <f t="shared" si="3"/>
        <v>7.1994133731899668</v>
      </c>
      <c r="Q74" s="48">
        <f t="shared" si="4"/>
        <v>6.0793094232192812</v>
      </c>
      <c r="R74" s="80">
        <f t="shared" si="5"/>
        <v>9.1554033855995023</v>
      </c>
    </row>
    <row r="75" spans="1:18" x14ac:dyDescent="0.2">
      <c r="A75" s="11">
        <v>36069</v>
      </c>
      <c r="B75" s="48">
        <f>Encadenamiento16!C90</f>
        <v>41.374499693176411</v>
      </c>
      <c r="C75" s="48">
        <f>Encadenamiento16!E90</f>
        <v>25.883837944606597</v>
      </c>
      <c r="D75" s="80">
        <f t="shared" si="21"/>
        <v>15.490661748569813</v>
      </c>
      <c r="F75" s="48">
        <f t="shared" si="22"/>
        <v>0.98746336409412105</v>
      </c>
      <c r="G75" s="48">
        <f t="shared" si="23"/>
        <v>0.40563099606005792</v>
      </c>
      <c r="H75" s="80">
        <f t="shared" si="23"/>
        <v>1.9748599629465069</v>
      </c>
      <c r="I75" s="51"/>
      <c r="J75" s="11">
        <v>36069</v>
      </c>
      <c r="K75" s="48">
        <f t="shared" si="18"/>
        <v>4.5284064378178002</v>
      </c>
      <c r="L75" s="48">
        <f t="shared" si="19"/>
        <v>4.8090513532686563</v>
      </c>
      <c r="M75" s="80">
        <f t="shared" si="20"/>
        <v>4.0628068093548464</v>
      </c>
      <c r="N75" s="51"/>
      <c r="O75" s="11">
        <v>36069</v>
      </c>
      <c r="P75" s="48">
        <f t="shared" si="3"/>
        <v>7.8471562349794244</v>
      </c>
      <c r="Q75" s="48">
        <f t="shared" si="4"/>
        <v>6.26140606072354</v>
      </c>
      <c r="R75" s="80">
        <f t="shared" si="5"/>
        <v>10.605149868603503</v>
      </c>
    </row>
    <row r="76" spans="1:18" x14ac:dyDescent="0.2">
      <c r="A76" s="11">
        <v>36100</v>
      </c>
      <c r="B76" s="48">
        <f>Encadenamiento16!C91</f>
        <v>41.38604376553883</v>
      </c>
      <c r="C76" s="48">
        <f>Encadenamiento16!E91</f>
        <v>25.919628429290135</v>
      </c>
      <c r="D76" s="80">
        <f t="shared" si="21"/>
        <v>15.466415336248694</v>
      </c>
      <c r="F76" s="48">
        <f t="shared" si="22"/>
        <v>2.7901418622655605E-2</v>
      </c>
      <c r="G76" s="48">
        <f t="shared" si="23"/>
        <v>0.13827348463597566</v>
      </c>
      <c r="H76" s="80">
        <f t="shared" si="23"/>
        <v>-0.15652276652001751</v>
      </c>
      <c r="I76" s="51"/>
      <c r="J76" s="11">
        <v>36100</v>
      </c>
      <c r="K76" s="48">
        <f t="shared" si="18"/>
        <v>4.5575713460776157</v>
      </c>
      <c r="L76" s="48">
        <f t="shared" si="19"/>
        <v>4.9539744807887365</v>
      </c>
      <c r="M76" s="80">
        <f t="shared" si="20"/>
        <v>3.8999248252184593</v>
      </c>
      <c r="N76" s="51"/>
      <c r="O76" s="11">
        <v>36100</v>
      </c>
      <c r="P76" s="48">
        <f t="shared" si="3"/>
        <v>7.7443434907612518</v>
      </c>
      <c r="Q76" s="48">
        <f t="shared" si="4"/>
        <v>6.1560057353351239</v>
      </c>
      <c r="R76" s="80">
        <f t="shared" si="5"/>
        <v>10.51549693255296</v>
      </c>
    </row>
    <row r="77" spans="1:18" x14ac:dyDescent="0.2">
      <c r="A77" s="11">
        <v>36130</v>
      </c>
      <c r="B77" s="48">
        <f>Encadenamiento16!C92</f>
        <v>41.320572878593069</v>
      </c>
      <c r="C77" s="48">
        <f>Encadenamiento16!E92</f>
        <v>26.046840178710028</v>
      </c>
      <c r="D77" s="80">
        <f t="shared" si="21"/>
        <v>15.273732699883041</v>
      </c>
      <c r="F77" s="48">
        <f t="shared" si="22"/>
        <v>-0.15819556785052757</v>
      </c>
      <c r="G77" s="48">
        <f t="shared" si="23"/>
        <v>0.49079310595416814</v>
      </c>
      <c r="H77" s="80">
        <f t="shared" si="23"/>
        <v>-1.2458131517654403</v>
      </c>
      <c r="I77" s="51"/>
      <c r="J77" s="11">
        <v>36130</v>
      </c>
      <c r="K77" s="48">
        <f t="shared" si="18"/>
        <v>4.39216590235596</v>
      </c>
      <c r="L77" s="48">
        <f t="shared" si="19"/>
        <v>5.4690813519653325</v>
      </c>
      <c r="M77" s="80">
        <f t="shared" si="20"/>
        <v>2.6055258970715034</v>
      </c>
      <c r="N77" s="51"/>
      <c r="O77" s="11">
        <v>36130</v>
      </c>
      <c r="P77" s="48">
        <f t="shared" si="3"/>
        <v>4.39216590235596</v>
      </c>
      <c r="Q77" s="48">
        <f t="shared" si="4"/>
        <v>5.4690813519653325</v>
      </c>
      <c r="R77" s="80">
        <f t="shared" si="5"/>
        <v>2.6055258970715034</v>
      </c>
    </row>
    <row r="78" spans="1:18" x14ac:dyDescent="0.2">
      <c r="A78" s="11">
        <v>36161</v>
      </c>
      <c r="B78" s="48">
        <f>Encadenamiento16!C93</f>
        <v>41.381069668378331</v>
      </c>
      <c r="C78" s="48">
        <f>Encadenamiento16!E93</f>
        <v>26.146063525460104</v>
      </c>
      <c r="D78" s="80">
        <f t="shared" si="21"/>
        <v>15.235006142918227</v>
      </c>
      <c r="F78" s="48">
        <f t="shared" si="22"/>
        <v>0.14640840039419345</v>
      </c>
      <c r="G78" s="48">
        <f t="shared" si="23"/>
        <v>0.38094197249760597</v>
      </c>
      <c r="H78" s="80">
        <f t="shared" si="23"/>
        <v>-0.25355005044124246</v>
      </c>
      <c r="I78" s="51"/>
      <c r="J78" s="11">
        <v>36161</v>
      </c>
      <c r="K78" s="48">
        <f>(B78/$B$77-1)*100</f>
        <v>0.14640840039419345</v>
      </c>
      <c r="L78" s="48">
        <f>(C78/$C$77-1)*100</f>
        <v>0.38094197249760597</v>
      </c>
      <c r="M78" s="80">
        <f>(D78/$D$77-1)*100</f>
        <v>-0.25355005044124246</v>
      </c>
      <c r="N78" s="51"/>
      <c r="O78" s="11">
        <v>36161</v>
      </c>
      <c r="P78" s="48">
        <f t="shared" si="3"/>
        <v>3.1037656452675089</v>
      </c>
      <c r="Q78" s="48">
        <f t="shared" si="4"/>
        <v>4.8926876456341084</v>
      </c>
      <c r="R78" s="80">
        <f t="shared" si="5"/>
        <v>0.17182314997603587</v>
      </c>
    </row>
    <row r="79" spans="1:18" x14ac:dyDescent="0.2">
      <c r="A79" s="11">
        <v>36192</v>
      </c>
      <c r="B79" s="48">
        <f>Encadenamiento16!C94</f>
        <v>41.538211791062878</v>
      </c>
      <c r="C79" s="48">
        <f>Encadenamiento16!E94</f>
        <v>26.2540875102131</v>
      </c>
      <c r="D79" s="80">
        <f t="shared" si="21"/>
        <v>15.284124280849777</v>
      </c>
      <c r="F79" s="48">
        <f t="shared" si="22"/>
        <v>0.37974398425140166</v>
      </c>
      <c r="G79" s="48">
        <f t="shared" si="23"/>
        <v>0.41315582610670365</v>
      </c>
      <c r="H79" s="80">
        <f t="shared" si="23"/>
        <v>0.3224031383432191</v>
      </c>
      <c r="I79" s="51"/>
      <c r="J79" s="11">
        <v>36192</v>
      </c>
      <c r="K79" s="48">
        <f t="shared" ref="K79:K89" si="24">(B79/$B$77-1)*100</f>
        <v>0.52670836173851487</v>
      </c>
      <c r="L79" s="48">
        <f t="shared" ref="L79:L89" si="25">(C79/$C$77-1)*100</f>
        <v>0.79567168255776366</v>
      </c>
      <c r="M79" s="80">
        <f t="shared" ref="M79:M89" si="26">(D79/$D$77-1)*100</f>
        <v>6.8035634582086502E-2</v>
      </c>
      <c r="N79" s="51"/>
      <c r="O79" s="11">
        <v>36192</v>
      </c>
      <c r="P79" s="48">
        <f t="shared" si="3"/>
        <v>2.6438306221269858</v>
      </c>
      <c r="Q79" s="48">
        <f t="shared" si="4"/>
        <v>4.751965264200475</v>
      </c>
      <c r="R79" s="80">
        <f t="shared" si="5"/>
        <v>-0.78594518588159801</v>
      </c>
    </row>
    <row r="80" spans="1:18" x14ac:dyDescent="0.2">
      <c r="A80" s="11">
        <v>36220</v>
      </c>
      <c r="B80" s="48">
        <f>Encadenamiento16!C95</f>
        <v>41.363733394741004</v>
      </c>
      <c r="C80" s="48">
        <f>Encadenamiento16!E95</f>
        <v>26.274149579362369</v>
      </c>
      <c r="D80" s="80">
        <f t="shared" si="21"/>
        <v>15.089583815378635</v>
      </c>
      <c r="F80" s="48">
        <f t="shared" si="22"/>
        <v>-0.42004310922073573</v>
      </c>
      <c r="G80" s="48">
        <f t="shared" si="23"/>
        <v>7.641503115072279E-2</v>
      </c>
      <c r="H80" s="80">
        <f t="shared" si="23"/>
        <v>-1.2728270321309298</v>
      </c>
      <c r="I80" s="51"/>
      <c r="J80" s="11">
        <v>36220</v>
      </c>
      <c r="K80" s="48">
        <f t="shared" si="24"/>
        <v>0.10445285033862106</v>
      </c>
      <c r="L80" s="48">
        <f t="shared" si="25"/>
        <v>0.87269472647257817</v>
      </c>
      <c r="M80" s="80">
        <f t="shared" si="26"/>
        <v>-1.205657373497282</v>
      </c>
      <c r="N80" s="51"/>
      <c r="O80" s="11">
        <v>36220</v>
      </c>
      <c r="P80" s="48">
        <f t="shared" si="3"/>
        <v>1.9978993269279544</v>
      </c>
      <c r="Q80" s="48">
        <f t="shared" si="4"/>
        <v>4.2006138975695606</v>
      </c>
      <c r="R80" s="80">
        <f t="shared" si="5"/>
        <v>-1.6231325078756242</v>
      </c>
    </row>
    <row r="81" spans="1:23" x14ac:dyDescent="0.2">
      <c r="A81" s="11">
        <v>36251</v>
      </c>
      <c r="B81" s="48">
        <f>Encadenamiento16!C96</f>
        <v>41.300866003240863</v>
      </c>
      <c r="C81" s="48">
        <f>Encadenamiento16!E96</f>
        <v>26.344090910342789</v>
      </c>
      <c r="D81" s="80">
        <f t="shared" si="21"/>
        <v>14.956775092898074</v>
      </c>
      <c r="F81" s="48">
        <f t="shared" si="22"/>
        <v>-0.15198674379846011</v>
      </c>
      <c r="G81" s="48">
        <f t="shared" si="23"/>
        <v>0.26619826749922915</v>
      </c>
      <c r="H81" s="80">
        <f t="shared" si="23"/>
        <v>-0.88013509256106293</v>
      </c>
      <c r="I81" s="51"/>
      <c r="J81" s="11">
        <v>36251</v>
      </c>
      <c r="K81" s="48">
        <f t="shared" si="24"/>
        <v>-4.7692647945873912E-2</v>
      </c>
      <c r="L81" s="48">
        <f t="shared" si="25"/>
        <v>1.1412160922142256</v>
      </c>
      <c r="M81" s="80">
        <f t="shared" si="26"/>
        <v>-2.0751810524181513</v>
      </c>
      <c r="N81" s="51"/>
      <c r="O81" s="11">
        <v>36251</v>
      </c>
      <c r="P81" s="48">
        <f t="shared" si="3"/>
        <v>1.5608465833802043</v>
      </c>
      <c r="Q81" s="48">
        <f t="shared" si="4"/>
        <v>3.8812666894844305</v>
      </c>
      <c r="R81" s="80">
        <f t="shared" si="5"/>
        <v>-2.2836703872941344</v>
      </c>
    </row>
    <row r="82" spans="1:23" x14ac:dyDescent="0.2">
      <c r="A82" s="11">
        <v>36281</v>
      </c>
      <c r="B82" s="48">
        <f>Encadenamiento16!C97</f>
        <v>41.33763498975074</v>
      </c>
      <c r="C82" s="48">
        <f>Encadenamiento16!E97</f>
        <v>26.383942809140525</v>
      </c>
      <c r="D82" s="80">
        <f t="shared" si="21"/>
        <v>14.953692180610215</v>
      </c>
      <c r="F82" s="48">
        <f t="shared" si="22"/>
        <v>8.9027156251386685E-2</v>
      </c>
      <c r="G82" s="48">
        <f t="shared" si="23"/>
        <v>0.15127452654701834</v>
      </c>
      <c r="H82" s="80">
        <f t="shared" si="23"/>
        <v>-2.0612145791520931E-2</v>
      </c>
      <c r="I82" s="51"/>
      <c r="J82" s="11">
        <v>36281</v>
      </c>
      <c r="K82" s="48">
        <f t="shared" si="24"/>
        <v>4.1292048897290101E-2</v>
      </c>
      <c r="L82" s="48">
        <f t="shared" si="25"/>
        <v>1.2942169880016285</v>
      </c>
      <c r="M82" s="80">
        <f t="shared" si="26"/>
        <v>-2.0953654588657056</v>
      </c>
      <c r="N82" s="51"/>
      <c r="O82" s="11">
        <v>36281</v>
      </c>
      <c r="P82" s="48">
        <f t="shared" ref="P82:P145" si="27">(B82/B70-1)*100</f>
        <v>1.3347842291400402</v>
      </c>
      <c r="Q82" s="48">
        <f t="shared" ref="Q82:Q113" si="28">(C82/C70-1)*100</f>
        <v>3.5364996819644778</v>
      </c>
      <c r="R82" s="80">
        <f t="shared" ref="R82:R101" si="29">(D82/D70-1)*100</f>
        <v>-2.3297702440782331</v>
      </c>
    </row>
    <row r="83" spans="1:23" x14ac:dyDescent="0.2">
      <c r="A83" s="11">
        <v>36312</v>
      </c>
      <c r="B83" s="48">
        <f>Encadenamiento16!C98</f>
        <v>41.488827709642628</v>
      </c>
      <c r="C83" s="48">
        <f>Encadenamiento16!E98</f>
        <v>26.451053151480398</v>
      </c>
      <c r="D83" s="80">
        <f t="shared" si="21"/>
        <v>15.03777455816223</v>
      </c>
      <c r="F83" s="48">
        <f t="shared" si="22"/>
        <v>0.36575077391189925</v>
      </c>
      <c r="G83" s="48">
        <f t="shared" si="23"/>
        <v>0.25436055113272626</v>
      </c>
      <c r="H83" s="80">
        <f t="shared" si="23"/>
        <v>0.56228506335740391</v>
      </c>
      <c r="I83" s="51"/>
      <c r="J83" s="11">
        <v>36312</v>
      </c>
      <c r="K83" s="48">
        <f t="shared" si="24"/>
        <v>0.40719384879759346</v>
      </c>
      <c r="L83" s="48">
        <f t="shared" si="25"/>
        <v>1.5518695165978924</v>
      </c>
      <c r="M83" s="80">
        <f t="shared" si="26"/>
        <v>-1.5448623225062574</v>
      </c>
      <c r="N83" s="51"/>
      <c r="O83" s="11">
        <v>36312</v>
      </c>
      <c r="P83" s="48">
        <f t="shared" si="27"/>
        <v>1.4754430250446982</v>
      </c>
      <c r="Q83" s="48">
        <f t="shared" si="28"/>
        <v>3.6981593344612929</v>
      </c>
      <c r="R83" s="80">
        <f t="shared" si="29"/>
        <v>-2.211448828212037</v>
      </c>
    </row>
    <row r="84" spans="1:23" x14ac:dyDescent="0.2">
      <c r="A84" s="11">
        <v>36342</v>
      </c>
      <c r="B84" s="48">
        <f>Encadenamiento16!C99</f>
        <v>41.571376364023138</v>
      </c>
      <c r="C84" s="48">
        <f>Encadenamiento16!E99</f>
        <v>26.437126067463609</v>
      </c>
      <c r="D84" s="80">
        <f t="shared" si="21"/>
        <v>15.134250296559529</v>
      </c>
      <c r="F84" s="48">
        <f t="shared" si="22"/>
        <v>0.19896598418789324</v>
      </c>
      <c r="G84" s="48">
        <f t="shared" si="23"/>
        <v>-5.2652285476240124E-2</v>
      </c>
      <c r="H84" s="80">
        <f t="shared" si="23"/>
        <v>0.64155595646253616</v>
      </c>
      <c r="I84" s="51"/>
      <c r="J84" s="11">
        <v>36342</v>
      </c>
      <c r="K84" s="48">
        <f t="shared" si="24"/>
        <v>0.60697001023430897</v>
      </c>
      <c r="L84" s="48">
        <f t="shared" si="25"/>
        <v>1.4984001363535393</v>
      </c>
      <c r="M84" s="80">
        <f t="shared" si="26"/>
        <v>-0.91321752229289732</v>
      </c>
      <c r="N84" s="51"/>
      <c r="O84" s="11">
        <v>36342</v>
      </c>
      <c r="P84" s="48">
        <f t="shared" si="27"/>
        <v>1.4435176823934581</v>
      </c>
      <c r="Q84" s="48">
        <f t="shared" si="28"/>
        <v>3.3769084977985697</v>
      </c>
      <c r="R84" s="80">
        <f t="shared" si="29"/>
        <v>-1.7657960231762915</v>
      </c>
    </row>
    <row r="85" spans="1:23" x14ac:dyDescent="0.2">
      <c r="A85" s="11">
        <v>36373</v>
      </c>
      <c r="B85" s="48">
        <f>Encadenamiento16!C100</f>
        <v>41.787540033799822</v>
      </c>
      <c r="C85" s="48">
        <f>Encadenamiento16!E100</f>
        <v>26.450992039874418</v>
      </c>
      <c r="D85" s="80">
        <f t="shared" si="21"/>
        <v>15.336547993925404</v>
      </c>
      <c r="F85" s="48">
        <f t="shared" si="22"/>
        <v>0.51998198925102823</v>
      </c>
      <c r="G85" s="48">
        <f t="shared" si="23"/>
        <v>5.2448864431875464E-2</v>
      </c>
      <c r="H85" s="80">
        <f t="shared" si="23"/>
        <v>1.3366879323507996</v>
      </c>
      <c r="I85" s="51"/>
      <c r="J85" s="11">
        <v>36373</v>
      </c>
      <c r="K85" s="48">
        <f t="shared" si="24"/>
        <v>1.1301081342187214</v>
      </c>
      <c r="L85" s="48">
        <f t="shared" si="25"/>
        <v>1.5516348946415848</v>
      </c>
      <c r="M85" s="80">
        <f t="shared" si="26"/>
        <v>0.41126354164129353</v>
      </c>
      <c r="N85" s="51"/>
      <c r="O85" s="11">
        <v>36373</v>
      </c>
      <c r="P85" s="48">
        <f t="shared" si="27"/>
        <v>1.9434276258640137</v>
      </c>
      <c r="Q85" s="48">
        <f t="shared" si="28"/>
        <v>3.0459594484823826</v>
      </c>
      <c r="R85" s="80">
        <f t="shared" si="29"/>
        <v>9.6318234434611405E-2</v>
      </c>
    </row>
    <row r="86" spans="1:23" x14ac:dyDescent="0.2">
      <c r="A86" s="11">
        <v>36404</v>
      </c>
      <c r="B86" s="48">
        <f>Encadenamiento16!C101</f>
        <v>42.035904116119383</v>
      </c>
      <c r="C86" s="48">
        <f>Encadenamiento16!E101</f>
        <v>26.52457994393642</v>
      </c>
      <c r="D86" s="80">
        <f t="shared" si="21"/>
        <v>15.511324172182963</v>
      </c>
      <c r="F86" s="48">
        <f t="shared" si="22"/>
        <v>0.59434961263256092</v>
      </c>
      <c r="G86" s="48">
        <f t="shared" si="23"/>
        <v>0.27820470382007301</v>
      </c>
      <c r="H86" s="80">
        <f t="shared" si="23"/>
        <v>1.1396057204449583</v>
      </c>
      <c r="I86" s="51"/>
      <c r="J86" s="11">
        <v>36404</v>
      </c>
      <c r="K86" s="48">
        <f t="shared" si="24"/>
        <v>1.7311745401693335</v>
      </c>
      <c r="L86" s="48">
        <f t="shared" si="25"/>
        <v>1.8341563197246558</v>
      </c>
      <c r="M86" s="80">
        <f t="shared" si="26"/>
        <v>1.5555560449328931</v>
      </c>
      <c r="N86" s="51"/>
      <c r="O86" s="11">
        <v>36404</v>
      </c>
      <c r="P86" s="48">
        <f t="shared" si="27"/>
        <v>2.6018286235203192</v>
      </c>
      <c r="Q86" s="48">
        <f t="shared" si="28"/>
        <v>2.8911242558335104</v>
      </c>
      <c r="R86" s="80">
        <f t="shared" si="29"/>
        <v>2.1108804757332233</v>
      </c>
    </row>
    <row r="87" spans="1:23" x14ac:dyDescent="0.2">
      <c r="A87" s="11">
        <v>36434</v>
      </c>
      <c r="B87" s="48">
        <f>Encadenamiento16!C102</f>
        <v>42.33632942692627</v>
      </c>
      <c r="C87" s="48">
        <f>Encadenamiento16!E102</f>
        <v>26.539079558485209</v>
      </c>
      <c r="D87" s="80">
        <f t="shared" si="21"/>
        <v>15.79724986844106</v>
      </c>
      <c r="F87" s="48">
        <f t="shared" si="22"/>
        <v>0.71468740145803622</v>
      </c>
      <c r="G87" s="48">
        <f t="shared" si="23"/>
        <v>5.4664822513439404E-2</v>
      </c>
      <c r="H87" s="80">
        <f t="shared" si="23"/>
        <v>1.8433351858563984</v>
      </c>
      <c r="I87" s="51"/>
      <c r="J87" s="11">
        <v>36434</v>
      </c>
      <c r="K87" s="48">
        <f t="shared" si="24"/>
        <v>2.4582344279632018</v>
      </c>
      <c r="L87" s="48">
        <f t="shared" si="25"/>
        <v>1.889823780534905</v>
      </c>
      <c r="M87" s="80">
        <f t="shared" si="26"/>
        <v>3.4275653427012553</v>
      </c>
      <c r="N87" s="51"/>
      <c r="O87" s="11">
        <v>36434</v>
      </c>
      <c r="P87" s="48">
        <f t="shared" si="27"/>
        <v>2.3246921192583869</v>
      </c>
      <c r="Q87" s="48">
        <f t="shared" si="28"/>
        <v>2.5314700829176751</v>
      </c>
      <c r="R87" s="80">
        <f t="shared" si="29"/>
        <v>1.9791802625833688</v>
      </c>
    </row>
    <row r="88" spans="1:23" x14ac:dyDescent="0.2">
      <c r="A88" s="11">
        <v>36465</v>
      </c>
      <c r="B88" s="48">
        <f>Encadenamiento16!C103</f>
        <v>42.364779182200778</v>
      </c>
      <c r="C88" s="48">
        <f>Encadenamiento16!E103</f>
        <v>26.615764471893868</v>
      </c>
      <c r="D88" s="80">
        <f t="shared" si="21"/>
        <v>15.749014710306909</v>
      </c>
      <c r="F88" s="48">
        <f t="shared" si="22"/>
        <v>6.7199390357197686E-2</v>
      </c>
      <c r="G88" s="48">
        <f t="shared" si="23"/>
        <v>0.28895091572285203</v>
      </c>
      <c r="H88" s="80">
        <f t="shared" si="23"/>
        <v>-0.30533895795693544</v>
      </c>
      <c r="I88" s="51"/>
      <c r="J88" s="11">
        <v>36465</v>
      </c>
      <c r="K88" s="48">
        <f t="shared" si="24"/>
        <v>2.5270857368695498</v>
      </c>
      <c r="L88" s="48">
        <f t="shared" si="25"/>
        <v>2.1842353593771513</v>
      </c>
      <c r="M88" s="80">
        <f t="shared" si="26"/>
        <v>3.1117606924436103</v>
      </c>
      <c r="N88" s="51"/>
      <c r="O88" s="11">
        <v>36465</v>
      </c>
      <c r="P88" s="48">
        <f t="shared" si="27"/>
        <v>2.3648924313875108</v>
      </c>
      <c r="Q88" s="48">
        <f t="shared" si="28"/>
        <v>2.6857485418929627</v>
      </c>
      <c r="R88" s="80">
        <f t="shared" si="29"/>
        <v>1.8271808167202419</v>
      </c>
    </row>
    <row r="89" spans="1:23" x14ac:dyDescent="0.2">
      <c r="A89" s="17">
        <v>36495</v>
      </c>
      <c r="B89" s="48">
        <f>Encadenamiento16!C104</f>
        <v>42.61534768991914</v>
      </c>
      <c r="C89" s="48">
        <f>Encadenamiento16!E104</f>
        <v>26.750665928535728</v>
      </c>
      <c r="D89" s="80">
        <f t="shared" si="21"/>
        <v>15.864681761383412</v>
      </c>
      <c r="F89" s="48">
        <f t="shared" si="22"/>
        <v>0.5914547710510476</v>
      </c>
      <c r="G89" s="48">
        <f t="shared" si="23"/>
        <v>0.50684795014741546</v>
      </c>
      <c r="H89" s="80">
        <f t="shared" si="23"/>
        <v>0.73443992023707327</v>
      </c>
      <c r="I89" s="51"/>
      <c r="J89" s="17">
        <v>36495</v>
      </c>
      <c r="K89" s="48">
        <f t="shared" si="24"/>
        <v>3.1334870770798329</v>
      </c>
      <c r="L89" s="48">
        <f t="shared" si="25"/>
        <v>2.7021540616699813</v>
      </c>
      <c r="M89" s="80">
        <f t="shared" si="26"/>
        <v>3.8690546254282365</v>
      </c>
      <c r="N89" s="51"/>
      <c r="O89" s="17">
        <v>36495</v>
      </c>
      <c r="P89" s="48">
        <f t="shared" si="27"/>
        <v>3.1334870770798329</v>
      </c>
      <c r="Q89" s="48">
        <f t="shared" si="28"/>
        <v>2.7021540616699813</v>
      </c>
      <c r="R89" s="80">
        <f t="shared" si="29"/>
        <v>3.8690546254282365</v>
      </c>
    </row>
    <row r="90" spans="1:23" x14ac:dyDescent="0.2">
      <c r="A90" s="11">
        <v>36526</v>
      </c>
      <c r="B90" s="48">
        <f>Encadenamiento16!C105</f>
        <v>42.839114715958971</v>
      </c>
      <c r="C90" s="48">
        <f>Encadenamiento16!E105</f>
        <v>26.93561174745361</v>
      </c>
      <c r="D90" s="80">
        <f>B90-C90</f>
        <v>15.903502968505361</v>
      </c>
      <c r="F90" s="48">
        <f t="shared" si="22"/>
        <v>0.5250855341320193</v>
      </c>
      <c r="G90" s="48">
        <f t="shared" si="23"/>
        <v>0.69136902764201924</v>
      </c>
      <c r="H90" s="80">
        <f t="shared" si="23"/>
        <v>0.24470208546159</v>
      </c>
      <c r="I90" s="51"/>
      <c r="J90" s="11">
        <v>36526</v>
      </c>
      <c r="K90" s="48">
        <f>(B90/$B$89-1)*100</f>
        <v>0.5250855341320193</v>
      </c>
      <c r="L90" s="48">
        <f>(C90/$C$89-1)*100</f>
        <v>0.69136902764201924</v>
      </c>
      <c r="M90" s="80">
        <f>(D90/$D$89-1)*100</f>
        <v>0.24470208546159</v>
      </c>
      <c r="N90" s="51"/>
      <c r="O90" s="11">
        <v>36526</v>
      </c>
      <c r="P90" s="48">
        <f t="shared" si="27"/>
        <v>3.5234590581277647</v>
      </c>
      <c r="Q90" s="48">
        <f t="shared" si="28"/>
        <v>3.0197594418933216</v>
      </c>
      <c r="R90" s="80">
        <f t="shared" si="29"/>
        <v>4.3878999412013675</v>
      </c>
      <c r="T90" s="95">
        <f>C90/B90</f>
        <v>0.62876210038531011</v>
      </c>
      <c r="U90" s="95">
        <f>D90/B90</f>
        <v>0.37123789961468989</v>
      </c>
      <c r="V90" s="95"/>
      <c r="W90" s="11"/>
    </row>
    <row r="91" spans="1:23" x14ac:dyDescent="0.2">
      <c r="A91" s="11">
        <v>36557</v>
      </c>
      <c r="B91" s="48">
        <f>Encadenamiento16!C106</f>
        <v>43.01701312695247</v>
      </c>
      <c r="C91" s="48">
        <f>Encadenamiento16!E106</f>
        <v>27.198024853677687</v>
      </c>
      <c r="D91" s="80">
        <f t="shared" ref="D91:D153" si="30">B91-C91</f>
        <v>15.818988273274783</v>
      </c>
      <c r="F91" s="48">
        <f t="shared" si="22"/>
        <v>0.41527097880766917</v>
      </c>
      <c r="G91" s="48">
        <f t="shared" si="23"/>
        <v>0.97422367341957194</v>
      </c>
      <c r="H91" s="80">
        <f t="shared" ref="H91:H154" si="31">(D91/D90-1)*100</f>
        <v>-0.53142188483850106</v>
      </c>
      <c r="I91" s="51"/>
      <c r="J91" s="11">
        <v>36557</v>
      </c>
      <c r="K91" s="48">
        <f t="shared" ref="K91:K101" si="32">(B91/$B$89-1)*100</f>
        <v>0.94253704077684741</v>
      </c>
      <c r="L91" s="48">
        <f t="shared" ref="L91:L101" si="33">(C91/$C$89-1)*100</f>
        <v>1.672328181799565</v>
      </c>
      <c r="M91" s="80">
        <f t="shared" ref="M91:M101" si="34">(D91/$D$89-1)*100</f>
        <v>-0.28802019981171156</v>
      </c>
      <c r="N91" s="51"/>
      <c r="O91" s="11">
        <v>36557</v>
      </c>
      <c r="P91" s="48">
        <f t="shared" si="27"/>
        <v>3.5600986949750224</v>
      </c>
      <c r="Q91" s="48">
        <f t="shared" si="28"/>
        <v>3.5953919293419956</v>
      </c>
      <c r="R91" s="80">
        <f t="shared" si="29"/>
        <v>3.4994742426634362</v>
      </c>
      <c r="T91" s="95">
        <f t="shared" ref="T91:T154" si="35">C91/B91</f>
        <v>0.63226204881799808</v>
      </c>
      <c r="U91" s="95">
        <f t="shared" ref="U91:U154" si="36">D91/B91</f>
        <v>0.36773795118200192</v>
      </c>
      <c r="V91" s="95"/>
      <c r="W91" s="11"/>
    </row>
    <row r="92" spans="1:23" x14ac:dyDescent="0.2">
      <c r="A92" s="11">
        <v>36586</v>
      </c>
      <c r="B92" s="48">
        <f>Encadenamiento16!C107</f>
        <v>43.280204220151994</v>
      </c>
      <c r="C92" s="48">
        <f>Encadenamiento16!E107</f>
        <v>27.314569092602003</v>
      </c>
      <c r="D92" s="80">
        <f t="shared" si="30"/>
        <v>15.965635127549991</v>
      </c>
      <c r="F92" s="48">
        <f t="shared" si="22"/>
        <v>0.61183023661544045</v>
      </c>
      <c r="G92" s="48">
        <f t="shared" si="23"/>
        <v>0.42850258263720242</v>
      </c>
      <c r="H92" s="80">
        <f t="shared" si="31"/>
        <v>0.92703055177656424</v>
      </c>
      <c r="I92" s="51"/>
      <c r="J92" s="11">
        <v>36586</v>
      </c>
      <c r="K92" s="48">
        <f t="shared" si="32"/>
        <v>1.5601340039990585</v>
      </c>
      <c r="L92" s="48">
        <f t="shared" si="33"/>
        <v>2.1079967338859529</v>
      </c>
      <c r="M92" s="80">
        <f t="shared" si="34"/>
        <v>0.63634031671728764</v>
      </c>
      <c r="N92" s="51"/>
      <c r="O92" s="11">
        <v>36586</v>
      </c>
      <c r="P92" s="48">
        <f t="shared" si="27"/>
        <v>4.6332153026947376</v>
      </c>
      <c r="Q92" s="48">
        <f t="shared" si="28"/>
        <v>3.9598598999255774</v>
      </c>
      <c r="R92" s="80">
        <f t="shared" si="29"/>
        <v>5.8056691482671896</v>
      </c>
      <c r="T92" s="95">
        <f t="shared" si="35"/>
        <v>0.63110998630371251</v>
      </c>
      <c r="U92" s="95">
        <f t="shared" si="36"/>
        <v>0.36889001369628754</v>
      </c>
      <c r="V92" s="95"/>
      <c r="W92" s="11"/>
    </row>
    <row r="93" spans="1:23" x14ac:dyDescent="0.2">
      <c r="A93" s="11">
        <v>36617</v>
      </c>
      <c r="B93" s="48">
        <f>Encadenamiento16!C108</f>
        <v>43.697848833286606</v>
      </c>
      <c r="C93" s="48">
        <f>Encadenamiento16!E108</f>
        <v>27.403913455437252</v>
      </c>
      <c r="D93" s="80">
        <f t="shared" si="30"/>
        <v>16.293935377849355</v>
      </c>
      <c r="F93" s="48">
        <f t="shared" si="22"/>
        <v>0.9649783790533828</v>
      </c>
      <c r="G93" s="48">
        <f t="shared" si="23"/>
        <v>0.32709416916794076</v>
      </c>
      <c r="H93" s="80">
        <f t="shared" si="31"/>
        <v>2.0562930799593149</v>
      </c>
      <c r="I93" s="51"/>
      <c r="J93" s="11">
        <v>36617</v>
      </c>
      <c r="K93" s="48">
        <f t="shared" si="32"/>
        <v>2.5401673388752766</v>
      </c>
      <c r="L93" s="48">
        <f t="shared" si="33"/>
        <v>2.4419860374566893</v>
      </c>
      <c r="M93" s="80">
        <f t="shared" si="34"/>
        <v>2.7057184185742544</v>
      </c>
      <c r="N93" s="51"/>
      <c r="O93" s="11">
        <v>36617</v>
      </c>
      <c r="P93" s="48">
        <f t="shared" si="27"/>
        <v>5.8037108225712508</v>
      </c>
      <c r="Q93" s="48">
        <f t="shared" si="28"/>
        <v>4.0229991184792535</v>
      </c>
      <c r="R93" s="80">
        <f t="shared" si="29"/>
        <v>8.9401644181051019</v>
      </c>
      <c r="T93" s="95">
        <f t="shared" si="35"/>
        <v>0.62712271169198752</v>
      </c>
      <c r="U93" s="95">
        <f t="shared" si="36"/>
        <v>0.37287728830801242</v>
      </c>
      <c r="V93" s="95"/>
      <c r="W93" s="11"/>
    </row>
    <row r="94" spans="1:23" x14ac:dyDescent="0.2">
      <c r="A94" s="11">
        <v>36647</v>
      </c>
      <c r="B94" s="48">
        <f>Encadenamiento16!C109</f>
        <v>43.153809733353384</v>
      </c>
      <c r="C94" s="48">
        <f>Encadenamiento16!E109</f>
        <v>27.462051994946076</v>
      </c>
      <c r="D94" s="80">
        <f t="shared" si="30"/>
        <v>15.691757738407308</v>
      </c>
      <c r="F94" s="48">
        <f t="shared" si="22"/>
        <v>-1.2450020183117139</v>
      </c>
      <c r="G94" s="48">
        <f t="shared" si="23"/>
        <v>0.2121541494552126</v>
      </c>
      <c r="H94" s="80">
        <f t="shared" si="31"/>
        <v>-3.695716384518577</v>
      </c>
      <c r="I94" s="51"/>
      <c r="J94" s="11">
        <v>36647</v>
      </c>
      <c r="K94" s="48">
        <f t="shared" si="32"/>
        <v>1.2635401859260709</v>
      </c>
      <c r="L94" s="48">
        <f t="shared" si="33"/>
        <v>2.6593209616194713</v>
      </c>
      <c r="M94" s="80">
        <f t="shared" si="34"/>
        <v>-1.0899936448585001</v>
      </c>
      <c r="N94" s="51"/>
      <c r="O94" s="11">
        <v>36647</v>
      </c>
      <c r="P94" s="48">
        <f t="shared" si="27"/>
        <v>4.3935139106360266</v>
      </c>
      <c r="Q94" s="48">
        <f t="shared" si="28"/>
        <v>4.0862322724261269</v>
      </c>
      <c r="R94" s="80">
        <f t="shared" si="29"/>
        <v>4.9356744065797375</v>
      </c>
      <c r="T94" s="95">
        <f t="shared" si="35"/>
        <v>0.63637607350622349</v>
      </c>
      <c r="U94" s="95">
        <f t="shared" si="36"/>
        <v>0.36362392649377651</v>
      </c>
      <c r="V94" s="95"/>
      <c r="W94" s="11"/>
    </row>
    <row r="95" spans="1:23" x14ac:dyDescent="0.2">
      <c r="A95" s="11">
        <v>36678</v>
      </c>
      <c r="B95" s="48">
        <f>Encadenamiento16!C110</f>
        <v>43.236598127249017</v>
      </c>
      <c r="C95" s="48">
        <f>Encadenamiento16!E110</f>
        <v>27.477401348070831</v>
      </c>
      <c r="D95" s="80">
        <f t="shared" si="30"/>
        <v>15.759196779178186</v>
      </c>
      <c r="F95" s="48">
        <f t="shared" si="22"/>
        <v>0.19184492494910277</v>
      </c>
      <c r="G95" s="48">
        <f t="shared" si="23"/>
        <v>5.58929577716194E-2</v>
      </c>
      <c r="H95" s="80">
        <f t="shared" si="31"/>
        <v>0.42977365503045206</v>
      </c>
      <c r="I95" s="51"/>
      <c r="J95" s="11">
        <v>36678</v>
      </c>
      <c r="K95" s="48">
        <f t="shared" si="32"/>
        <v>1.4578091485965672</v>
      </c>
      <c r="L95" s="48">
        <f t="shared" si="33"/>
        <v>2.7167002925331696</v>
      </c>
      <c r="M95" s="80">
        <f t="shared" si="34"/>
        <v>-0.66490449535514529</v>
      </c>
      <c r="N95" s="51"/>
      <c r="O95" s="11">
        <v>36678</v>
      </c>
      <c r="P95" s="48">
        <f t="shared" si="27"/>
        <v>4.21262907170592</v>
      </c>
      <c r="Q95" s="48">
        <f t="shared" si="28"/>
        <v>3.8801789505798601</v>
      </c>
      <c r="R95" s="80">
        <f t="shared" si="29"/>
        <v>4.7974001620098905</v>
      </c>
      <c r="T95" s="95">
        <f t="shared" si="35"/>
        <v>0.63551256431420622</v>
      </c>
      <c r="U95" s="95">
        <f t="shared" si="36"/>
        <v>0.36448743568579373</v>
      </c>
      <c r="V95" s="95"/>
      <c r="W95" s="11"/>
    </row>
    <row r="96" spans="1:23" x14ac:dyDescent="0.2">
      <c r="A96" s="11">
        <v>36708</v>
      </c>
      <c r="B96" s="48">
        <f>Encadenamiento16!C111</f>
        <v>43.547813757401734</v>
      </c>
      <c r="C96" s="48">
        <f>Encadenamiento16!E111</f>
        <v>27.48251512807235</v>
      </c>
      <c r="D96" s="80">
        <f t="shared" si="30"/>
        <v>16.065298629329384</v>
      </c>
      <c r="F96" s="48">
        <f t="shared" si="22"/>
        <v>0.71979675467710447</v>
      </c>
      <c r="G96" s="48">
        <f t="shared" si="23"/>
        <v>1.8610857470613418E-2</v>
      </c>
      <c r="H96" s="80">
        <f t="shared" si="31"/>
        <v>1.94236961718528</v>
      </c>
      <c r="I96" s="51"/>
      <c r="J96" s="11">
        <v>36708</v>
      </c>
      <c r="K96" s="48">
        <f t="shared" si="32"/>
        <v>2.1880991662146521</v>
      </c>
      <c r="L96" s="48">
        <f t="shared" si="33"/>
        <v>2.7358167512231413</v>
      </c>
      <c r="M96" s="80">
        <f t="shared" si="34"/>
        <v>1.2645502189290614</v>
      </c>
      <c r="N96" s="51"/>
      <c r="O96" s="11">
        <v>36708</v>
      </c>
      <c r="P96" s="48">
        <f t="shared" si="27"/>
        <v>4.7543227245395059</v>
      </c>
      <c r="Q96" s="48">
        <f t="shared" si="28"/>
        <v>3.9542462291138003</v>
      </c>
      <c r="R96" s="80">
        <f t="shared" si="29"/>
        <v>6.1519289989640846</v>
      </c>
      <c r="T96" s="95">
        <f t="shared" si="35"/>
        <v>0.63108828565248476</v>
      </c>
      <c r="U96" s="95">
        <f t="shared" si="36"/>
        <v>0.36891171434751524</v>
      </c>
      <c r="V96" s="95"/>
      <c r="W96" s="11"/>
    </row>
    <row r="97" spans="1:29" x14ac:dyDescent="0.2">
      <c r="A97" s="11">
        <v>36739</v>
      </c>
      <c r="B97" s="48">
        <f>Encadenamiento16!C112</f>
        <v>43.719887733761162</v>
      </c>
      <c r="C97" s="48">
        <f>Encadenamiento16!E112</f>
        <v>27.536945883050478</v>
      </c>
      <c r="D97" s="80">
        <f t="shared" si="30"/>
        <v>16.182941850710684</v>
      </c>
      <c r="F97" s="48">
        <f t="shared" si="22"/>
        <v>0.39513803682091897</v>
      </c>
      <c r="G97" s="48">
        <f t="shared" si="23"/>
        <v>0.19805594475059696</v>
      </c>
      <c r="H97" s="80">
        <f t="shared" si="31"/>
        <v>0.73228157219888956</v>
      </c>
      <c r="I97" s="51"/>
      <c r="J97" s="11">
        <v>36739</v>
      </c>
      <c r="K97" s="48">
        <f t="shared" si="32"/>
        <v>2.5918832151246463</v>
      </c>
      <c r="L97" s="48">
        <f t="shared" si="33"/>
        <v>2.9392911436870062</v>
      </c>
      <c r="M97" s="80">
        <f t="shared" si="34"/>
        <v>2.0060918593523658</v>
      </c>
      <c r="N97" s="51"/>
      <c r="O97" s="11">
        <v>36739</v>
      </c>
      <c r="P97" s="48">
        <f t="shared" si="27"/>
        <v>4.6242197994865508</v>
      </c>
      <c r="Q97" s="48">
        <f t="shared" si="28"/>
        <v>4.1055316244434481</v>
      </c>
      <c r="R97" s="80">
        <f t="shared" si="29"/>
        <v>5.5188029087153367</v>
      </c>
      <c r="T97" s="95">
        <f t="shared" si="35"/>
        <v>0.6298494188901137</v>
      </c>
      <c r="U97" s="95">
        <f t="shared" si="36"/>
        <v>0.3701505811098863</v>
      </c>
      <c r="V97" s="95"/>
      <c r="W97" s="11"/>
    </row>
    <row r="98" spans="1:29" x14ac:dyDescent="0.2">
      <c r="A98" s="11">
        <v>36770</v>
      </c>
      <c r="B98" s="48">
        <f>Encadenamiento16!C113</f>
        <v>44.525863124339352</v>
      </c>
      <c r="C98" s="48">
        <f>Encadenamiento16!E113</f>
        <v>27.640629633635207</v>
      </c>
      <c r="D98" s="80">
        <f t="shared" si="30"/>
        <v>16.885233490704145</v>
      </c>
      <c r="F98" s="48">
        <f t="shared" si="22"/>
        <v>1.8434983078783329</v>
      </c>
      <c r="G98" s="48">
        <f t="shared" si="23"/>
        <v>0.37652596270143501</v>
      </c>
      <c r="H98" s="80">
        <f t="shared" si="31"/>
        <v>4.339703166903619</v>
      </c>
      <c r="I98" s="51"/>
      <c r="J98" s="11">
        <v>36770</v>
      </c>
      <c r="K98" s="48">
        <f t="shared" si="32"/>
        <v>4.4831628462159712</v>
      </c>
      <c r="L98" s="48">
        <f t="shared" si="33"/>
        <v>3.3268843006638127</v>
      </c>
      <c r="M98" s="80">
        <f t="shared" si="34"/>
        <v>6.4328534582072772</v>
      </c>
      <c r="N98" s="51"/>
      <c r="O98" s="11">
        <v>36770</v>
      </c>
      <c r="P98" s="48">
        <f t="shared" si="27"/>
        <v>5.9234101432473985</v>
      </c>
      <c r="Q98" s="48">
        <f t="shared" si="28"/>
        <v>4.2076055193247974</v>
      </c>
      <c r="R98" s="80">
        <f t="shared" si="29"/>
        <v>8.8574599000713619</v>
      </c>
      <c r="T98" s="95">
        <f t="shared" si="35"/>
        <v>0.62077695285654999</v>
      </c>
      <c r="U98" s="95">
        <f t="shared" si="36"/>
        <v>0.37922304714345001</v>
      </c>
      <c r="V98" s="95"/>
      <c r="W98" s="11"/>
    </row>
    <row r="99" spans="1:29" x14ac:dyDescent="0.2">
      <c r="A99" s="11">
        <v>36800</v>
      </c>
      <c r="B99" s="48">
        <f>Encadenamiento16!C114</f>
        <v>45.121503347669758</v>
      </c>
      <c r="C99" s="48">
        <f>Encadenamiento16!E114</f>
        <v>27.701849803354897</v>
      </c>
      <c r="D99" s="80">
        <f t="shared" si="30"/>
        <v>17.419653544314862</v>
      </c>
      <c r="F99" s="48">
        <f t="shared" si="22"/>
        <v>1.3377398696732046</v>
      </c>
      <c r="G99" s="48">
        <f t="shared" si="23"/>
        <v>0.2214861619693087</v>
      </c>
      <c r="H99" s="80">
        <f t="shared" si="31"/>
        <v>3.1650142943236759</v>
      </c>
      <c r="I99" s="51"/>
      <c r="J99" s="11">
        <v>36800</v>
      </c>
      <c r="K99" s="48">
        <f t="shared" si="32"/>
        <v>5.880875772705374</v>
      </c>
      <c r="L99" s="48">
        <f t="shared" si="33"/>
        <v>3.5557390509838305</v>
      </c>
      <c r="M99" s="80">
        <f t="shared" si="34"/>
        <v>9.8014684840161301</v>
      </c>
      <c r="N99" s="51"/>
      <c r="O99" s="11">
        <v>36800</v>
      </c>
      <c r="P99" s="48">
        <f t="shared" si="27"/>
        <v>6.5786853948941904</v>
      </c>
      <c r="Q99" s="48">
        <f t="shared" si="28"/>
        <v>4.3813510649728604</v>
      </c>
      <c r="R99" s="80">
        <f t="shared" si="29"/>
        <v>10.270165309690761</v>
      </c>
      <c r="T99" s="95">
        <f t="shared" si="35"/>
        <v>0.61393898137450964</v>
      </c>
      <c r="U99" s="95">
        <f t="shared" si="36"/>
        <v>0.38606101862549042</v>
      </c>
      <c r="V99" s="95"/>
      <c r="W99" s="11"/>
    </row>
    <row r="100" spans="1:29" x14ac:dyDescent="0.2">
      <c r="A100" s="11">
        <v>36831</v>
      </c>
      <c r="B100" s="48">
        <f>Encadenamiento16!C115</f>
        <v>43.972111630860994</v>
      </c>
      <c r="C100" s="48">
        <f>Encadenamiento16!E115</f>
        <v>27.638803514003722</v>
      </c>
      <c r="D100" s="80">
        <f t="shared" si="30"/>
        <v>16.333308116857271</v>
      </c>
      <c r="F100" s="48">
        <f t="shared" si="22"/>
        <v>-2.5473258458444614</v>
      </c>
      <c r="G100" s="48">
        <f t="shared" si="23"/>
        <v>-0.22758873432177085</v>
      </c>
      <c r="H100" s="80">
        <f t="shared" si="31"/>
        <v>-6.236320514033034</v>
      </c>
      <c r="I100" s="51"/>
      <c r="J100" s="11">
        <v>36831</v>
      </c>
      <c r="K100" s="48">
        <f t="shared" si="32"/>
        <v>3.1837448583407868</v>
      </c>
      <c r="L100" s="48">
        <f t="shared" si="33"/>
        <v>3.320057855160119</v>
      </c>
      <c r="M100" s="80">
        <f t="shared" si="34"/>
        <v>2.9538969802379134</v>
      </c>
      <c r="N100" s="51"/>
      <c r="O100" s="11">
        <v>36831</v>
      </c>
      <c r="P100" s="48">
        <f t="shared" si="27"/>
        <v>3.7940300402545812</v>
      </c>
      <c r="Q100" s="48">
        <f t="shared" si="28"/>
        <v>3.8437334504901388</v>
      </c>
      <c r="R100" s="80">
        <f t="shared" si="29"/>
        <v>3.710031499100519</v>
      </c>
      <c r="T100" s="95">
        <f t="shared" si="35"/>
        <v>0.62855301892315651</v>
      </c>
      <c r="U100" s="95">
        <f t="shared" si="36"/>
        <v>0.37144698107684343</v>
      </c>
      <c r="V100" s="95"/>
      <c r="W100" s="11"/>
    </row>
    <row r="101" spans="1:29" x14ac:dyDescent="0.2">
      <c r="A101" s="11">
        <v>36861</v>
      </c>
      <c r="B101" s="48">
        <f>Encadenamiento16!C116</f>
        <v>44.069345304269504</v>
      </c>
      <c r="C101" s="48">
        <f>Encadenamiento16!E116</f>
        <v>27.56678186876977</v>
      </c>
      <c r="D101" s="80">
        <f t="shared" si="30"/>
        <v>16.502563435499734</v>
      </c>
      <c r="F101" s="48">
        <f t="shared" si="22"/>
        <v>0.22112577677591005</v>
      </c>
      <c r="G101" s="48">
        <f t="shared" si="23"/>
        <v>-0.26058163189829342</v>
      </c>
      <c r="H101" s="80">
        <f t="shared" si="31"/>
        <v>1.0362586527574269</v>
      </c>
      <c r="I101" s="51"/>
      <c r="J101" s="11">
        <v>36861</v>
      </c>
      <c r="K101" s="48">
        <f t="shared" si="32"/>
        <v>3.4119107156652673</v>
      </c>
      <c r="L101" s="48">
        <f t="shared" si="33"/>
        <v>3.0508247623229012</v>
      </c>
      <c r="M101" s="80">
        <f t="shared" si="34"/>
        <v>4.0207656460465868</v>
      </c>
      <c r="N101" s="51"/>
      <c r="O101" s="11">
        <v>36861</v>
      </c>
      <c r="P101" s="48">
        <f t="shared" si="27"/>
        <v>3.4119107156652673</v>
      </c>
      <c r="Q101" s="48">
        <f t="shared" si="28"/>
        <v>3.0508247623229012</v>
      </c>
      <c r="R101" s="80">
        <f t="shared" si="29"/>
        <v>4.0207656460465868</v>
      </c>
      <c r="T101" s="95">
        <f t="shared" si="35"/>
        <v>0.62553191290770227</v>
      </c>
      <c r="U101" s="95">
        <f t="shared" si="36"/>
        <v>0.37446808709229773</v>
      </c>
      <c r="V101" s="95"/>
      <c r="W101" s="11"/>
      <c r="X101" s="50" t="s">
        <v>14</v>
      </c>
      <c r="Y101" s="51" t="s">
        <v>13</v>
      </c>
      <c r="Z101" s="51" t="s">
        <v>18</v>
      </c>
      <c r="AA101" s="51"/>
      <c r="AB101" s="51"/>
    </row>
    <row r="102" spans="1:29" x14ac:dyDescent="0.2">
      <c r="A102" s="11">
        <v>36892</v>
      </c>
      <c r="B102" s="48">
        <f>Encadenamiento16!C117</f>
        <v>44.168459356126583</v>
      </c>
      <c r="C102" s="48">
        <f>Encadenamiento16!E117</f>
        <v>27.555235680033508</v>
      </c>
      <c r="D102" s="80">
        <f t="shared" si="30"/>
        <v>16.613223676093074</v>
      </c>
      <c r="F102" s="48">
        <f t="shared" si="22"/>
        <v>0.22490475220986461</v>
      </c>
      <c r="G102" s="48">
        <f t="shared" si="23"/>
        <v>-4.1884427392457901E-2</v>
      </c>
      <c r="H102" s="80">
        <f t="shared" si="31"/>
        <v>0.67056394617632797</v>
      </c>
      <c r="I102" s="51"/>
      <c r="J102" s="11">
        <v>36892</v>
      </c>
      <c r="K102" s="48">
        <f>(B102/$B$101-1)*100</f>
        <v>0.22490475220986461</v>
      </c>
      <c r="L102" s="48">
        <f>(C102/$C$101-1)*100</f>
        <v>-4.1884427392457901E-2</v>
      </c>
      <c r="M102" s="80">
        <f>(D102/$D$101-1)*100</f>
        <v>0.67056394617632797</v>
      </c>
      <c r="N102" s="51"/>
      <c r="O102" s="11">
        <v>36892</v>
      </c>
      <c r="P102" s="48">
        <f t="shared" si="27"/>
        <v>3.1031095039701917</v>
      </c>
      <c r="Q102" s="48">
        <f t="shared" si="28"/>
        <v>2.3003893076179116</v>
      </c>
      <c r="R102" s="80">
        <f t="shared" ref="R102:R133" si="37">(D102/D90-1)*100</f>
        <v>4.4626690672691094</v>
      </c>
      <c r="T102" s="95">
        <f t="shared" si="35"/>
        <v>0.62386680635287628</v>
      </c>
      <c r="U102" s="95">
        <f t="shared" si="36"/>
        <v>0.37613319364712372</v>
      </c>
      <c r="V102" s="95"/>
      <c r="W102" s="11">
        <v>36892</v>
      </c>
      <c r="X102" s="48">
        <f>P102</f>
        <v>3.1031095039701917</v>
      </c>
      <c r="Y102" s="48">
        <f>Q102*T90</f>
        <v>1.4463976127617473</v>
      </c>
      <c r="Z102" s="48">
        <f>R102*U90</f>
        <v>1.6567118912084313</v>
      </c>
      <c r="AA102" s="48"/>
      <c r="AB102" s="78">
        <f>Y102/X102*100</f>
        <v>46.611233374497161</v>
      </c>
      <c r="AC102" s="78">
        <f>Z102/X102*100</f>
        <v>53.388766625502413</v>
      </c>
    </row>
    <row r="103" spans="1:29" x14ac:dyDescent="0.2">
      <c r="A103" s="11">
        <v>36923</v>
      </c>
      <c r="B103" s="48">
        <f>Encadenamiento16!C118</f>
        <v>44.157160633540904</v>
      </c>
      <c r="C103" s="48">
        <f>Encadenamiento16!E118</f>
        <v>27.652372101739193</v>
      </c>
      <c r="D103" s="80">
        <f t="shared" si="30"/>
        <v>16.504788531801712</v>
      </c>
      <c r="F103" s="48">
        <f t="shared" si="22"/>
        <v>-2.5580975090344626E-2</v>
      </c>
      <c r="G103" s="48">
        <f t="shared" si="23"/>
        <v>0.35251529993651776</v>
      </c>
      <c r="H103" s="80">
        <f t="shared" si="31"/>
        <v>-0.65270381236968156</v>
      </c>
      <c r="I103" s="51"/>
      <c r="J103" s="11">
        <v>36923</v>
      </c>
      <c r="K103" s="48">
        <f t="shared" ref="K103:K113" si="38">(B103/$B$101-1)*100</f>
        <v>0.19926624429089657</v>
      </c>
      <c r="L103" s="48">
        <f t="shared" ref="L103:L113" si="39">(C103/$C$101-1)*100</f>
        <v>0.3104832235292232</v>
      </c>
      <c r="M103" s="80">
        <f t="shared" ref="M103:M113" si="40">(D103/$D$101-1)*100</f>
        <v>1.3483337365571835E-2</v>
      </c>
      <c r="N103" s="51"/>
      <c r="O103" s="11">
        <v>36923</v>
      </c>
      <c r="P103" s="48">
        <f t="shared" si="27"/>
        <v>2.6504571649910158</v>
      </c>
      <c r="Q103" s="48">
        <f t="shared" si="28"/>
        <v>1.6705155999593435</v>
      </c>
      <c r="R103" s="80">
        <f t="shared" si="37"/>
        <v>4.3352978501510542</v>
      </c>
      <c r="T103" s="95">
        <f t="shared" si="35"/>
        <v>0.62622622707165188</v>
      </c>
      <c r="U103" s="95">
        <f t="shared" si="36"/>
        <v>0.37377377292834812</v>
      </c>
      <c r="V103" s="95"/>
      <c r="W103" s="11">
        <v>36923</v>
      </c>
      <c r="X103" s="48">
        <f t="shared" ref="X103:X166" si="41">P103</f>
        <v>2.6504571649910158</v>
      </c>
      <c r="Y103" s="48">
        <f t="shared" ref="Y103:Z103" si="42">Q103*T91</f>
        <v>1.0562036158127217</v>
      </c>
      <c r="Z103" s="48">
        <f t="shared" si="42"/>
        <v>1.5942535491782863</v>
      </c>
      <c r="AA103" s="48"/>
      <c r="AB103" s="78">
        <f t="shared" ref="AB103:AB166" si="43">Y103/X103*100</f>
        <v>39.849865516174148</v>
      </c>
      <c r="AC103" s="78">
        <f t="shared" ref="AC103:AC166" si="44">Z103/X103*100</f>
        <v>60.150134483825553</v>
      </c>
    </row>
    <row r="104" spans="1:29" x14ac:dyDescent="0.2">
      <c r="A104" s="11">
        <v>36951</v>
      </c>
      <c r="B104" s="48">
        <f>Encadenamiento16!C119</f>
        <v>44.057532582798935</v>
      </c>
      <c r="C104" s="48">
        <f>Encadenamiento16!E119</f>
        <v>27.610290898206863</v>
      </c>
      <c r="D104" s="80">
        <f t="shared" si="30"/>
        <v>16.447241684592072</v>
      </c>
      <c r="F104" s="48">
        <f t="shared" si="22"/>
        <v>-0.22562150580464069</v>
      </c>
      <c r="G104" s="48">
        <f t="shared" si="23"/>
        <v>-0.15217936232559959</v>
      </c>
      <c r="H104" s="80">
        <f t="shared" si="31"/>
        <v>-0.34866758273671694</v>
      </c>
      <c r="I104" s="51"/>
      <c r="J104" s="11">
        <v>36951</v>
      </c>
      <c r="K104" s="48">
        <f t="shared" si="38"/>
        <v>-2.6804849014683274E-2</v>
      </c>
      <c r="L104" s="48">
        <f t="shared" si="39"/>
        <v>0.15783136981390999</v>
      </c>
      <c r="M104" s="80">
        <f t="shared" si="40"/>
        <v>-0.33523125739760573</v>
      </c>
      <c r="N104" s="51"/>
      <c r="O104" s="11">
        <v>36951</v>
      </c>
      <c r="P104" s="48">
        <f t="shared" si="27"/>
        <v>1.7960367254575171</v>
      </c>
      <c r="Q104" s="48">
        <f t="shared" si="28"/>
        <v>1.0826522820195361</v>
      </c>
      <c r="R104" s="80">
        <f t="shared" si="37"/>
        <v>3.0165198765630619</v>
      </c>
      <c r="T104" s="95">
        <f t="shared" si="35"/>
        <v>0.62668718104714172</v>
      </c>
      <c r="U104" s="95">
        <f t="shared" si="36"/>
        <v>0.37331281895285823</v>
      </c>
      <c r="V104" s="95"/>
      <c r="W104" s="11">
        <v>36951</v>
      </c>
      <c r="X104" s="48">
        <f t="shared" si="41"/>
        <v>1.7960367254575171</v>
      </c>
      <c r="Y104" s="48">
        <f t="shared" ref="Y104:Z104" si="45">Q104*T92</f>
        <v>0.68327266687703259</v>
      </c>
      <c r="Z104" s="48">
        <f t="shared" si="45"/>
        <v>1.1127640585804714</v>
      </c>
      <c r="AA104" s="48"/>
      <c r="AB104" s="78">
        <f t="shared" si="43"/>
        <v>38.04335719822086</v>
      </c>
      <c r="AC104" s="78">
        <f t="shared" si="44"/>
        <v>61.956642801778408</v>
      </c>
    </row>
    <row r="105" spans="1:29" x14ac:dyDescent="0.2">
      <c r="A105" s="11">
        <v>36982</v>
      </c>
      <c r="B105" s="48">
        <f>Encadenamiento16!C120</f>
        <v>44.150651988373845</v>
      </c>
      <c r="C105" s="48">
        <f>Encadenamiento16!E120</f>
        <v>27.696607329632961</v>
      </c>
      <c r="D105" s="80">
        <f t="shared" si="30"/>
        <v>16.454044658740884</v>
      </c>
      <c r="F105" s="48">
        <f t="shared" si="22"/>
        <v>0.2113586488301511</v>
      </c>
      <c r="G105" s="48">
        <f t="shared" si="23"/>
        <v>0.31262412896817526</v>
      </c>
      <c r="H105" s="80">
        <f t="shared" si="31"/>
        <v>4.1362401545930183E-2</v>
      </c>
      <c r="I105" s="51"/>
      <c r="J105" s="11">
        <v>36982</v>
      </c>
      <c r="K105" s="48">
        <f t="shared" si="38"/>
        <v>0.18449714544876983</v>
      </c>
      <c r="L105" s="48">
        <f t="shared" si="39"/>
        <v>0.4709489177272097</v>
      </c>
      <c r="M105" s="80">
        <f t="shared" si="40"/>
        <v>-0.29400751555045401</v>
      </c>
      <c r="N105" s="51"/>
      <c r="O105" s="11">
        <v>36982</v>
      </c>
      <c r="P105" s="48">
        <f t="shared" si="27"/>
        <v>1.0362138347238758</v>
      </c>
      <c r="Q105" s="48">
        <f t="shared" si="28"/>
        <v>1.0680732687018413</v>
      </c>
      <c r="R105" s="80">
        <f t="shared" si="37"/>
        <v>0.98263112734071623</v>
      </c>
      <c r="T105" s="95">
        <f t="shared" si="35"/>
        <v>0.627320460339437</v>
      </c>
      <c r="U105" s="95">
        <f t="shared" si="36"/>
        <v>0.372679539660563</v>
      </c>
      <c r="V105" s="95"/>
      <c r="W105" s="11">
        <v>36982</v>
      </c>
      <c r="X105" s="48">
        <f t="shared" si="41"/>
        <v>1.0362138347238758</v>
      </c>
      <c r="Y105" s="48">
        <f t="shared" ref="Y105:Z105" si="46">Q105*T93</f>
        <v>0.66981300455402348</v>
      </c>
      <c r="Z105" s="48">
        <f t="shared" si="46"/>
        <v>0.36640083016985153</v>
      </c>
      <c r="AA105" s="48"/>
      <c r="AB105" s="78">
        <f t="shared" si="43"/>
        <v>64.640422865277742</v>
      </c>
      <c r="AC105" s="78">
        <f t="shared" si="44"/>
        <v>35.359577134722187</v>
      </c>
    </row>
    <row r="106" spans="1:29" x14ac:dyDescent="0.2">
      <c r="A106" s="11">
        <v>37012</v>
      </c>
      <c r="B106" s="48">
        <f>Encadenamiento16!C121</f>
        <v>44.070998760458153</v>
      </c>
      <c r="C106" s="48">
        <f>Encadenamiento16!E121</f>
        <v>27.750966730100838</v>
      </c>
      <c r="D106" s="80">
        <f t="shared" si="30"/>
        <v>16.320032030357314</v>
      </c>
      <c r="F106" s="48">
        <f t="shared" si="22"/>
        <v>-0.18041234801394745</v>
      </c>
      <c r="G106" s="48">
        <f t="shared" si="23"/>
        <v>0.19626736163356195</v>
      </c>
      <c r="H106" s="80">
        <f t="shared" si="31"/>
        <v>-0.81446617632934259</v>
      </c>
      <c r="I106" s="51"/>
      <c r="J106" s="11">
        <v>37012</v>
      </c>
      <c r="K106" s="48">
        <f t="shared" si="38"/>
        <v>3.7519418027098794E-3</v>
      </c>
      <c r="L106" s="48">
        <f t="shared" si="39"/>
        <v>0.6681405983762323</v>
      </c>
      <c r="M106" s="80">
        <f t="shared" si="40"/>
        <v>-1.1060791001097692</v>
      </c>
      <c r="N106" s="51"/>
      <c r="O106" s="11">
        <v>37012</v>
      </c>
      <c r="P106" s="48">
        <f t="shared" si="27"/>
        <v>2.1253952612111604</v>
      </c>
      <c r="Q106" s="48">
        <f t="shared" si="28"/>
        <v>1.0520507906981225</v>
      </c>
      <c r="R106" s="80">
        <f t="shared" si="37"/>
        <v>4.0038490424322282</v>
      </c>
      <c r="T106" s="95">
        <f t="shared" si="35"/>
        <v>0.62968772005684281</v>
      </c>
      <c r="U106" s="95">
        <f t="shared" si="36"/>
        <v>0.37031227994315724</v>
      </c>
      <c r="V106" s="95"/>
      <c r="W106" s="11">
        <v>37012</v>
      </c>
      <c r="X106" s="48">
        <f t="shared" si="41"/>
        <v>2.1253952612111604</v>
      </c>
      <c r="Y106" s="48">
        <f t="shared" ref="Y106:Z106" si="47">Q106*T94</f>
        <v>0.66949995131358897</v>
      </c>
      <c r="Z106" s="48">
        <f t="shared" si="47"/>
        <v>1.455895309897554</v>
      </c>
      <c r="AA106" s="48"/>
      <c r="AB106" s="78">
        <f t="shared" si="43"/>
        <v>31.500020891741009</v>
      </c>
      <c r="AC106" s="78">
        <f t="shared" si="44"/>
        <v>68.499979108258174</v>
      </c>
    </row>
    <row r="107" spans="1:29" x14ac:dyDescent="0.2">
      <c r="A107" s="11">
        <v>37043</v>
      </c>
      <c r="B107" s="48">
        <f>Encadenamiento16!C122</f>
        <v>44.395975119257528</v>
      </c>
      <c r="C107" s="48">
        <f>Encadenamiento16!E122</f>
        <v>27.702997165329336</v>
      </c>
      <c r="D107" s="80">
        <f t="shared" si="30"/>
        <v>16.692977953928192</v>
      </c>
      <c r="F107" s="48">
        <f t="shared" si="22"/>
        <v>0.7373927706193717</v>
      </c>
      <c r="G107" s="48">
        <f t="shared" si="23"/>
        <v>-0.17285727462413858</v>
      </c>
      <c r="H107" s="80">
        <f t="shared" si="31"/>
        <v>2.2852033799759308</v>
      </c>
      <c r="I107" s="51"/>
      <c r="J107" s="11">
        <v>37043</v>
      </c>
      <c r="K107" s="48">
        <f t="shared" si="38"/>
        <v>0.74117237896969002</v>
      </c>
      <c r="L107" s="48">
        <f t="shared" si="39"/>
        <v>0.4941283941230834</v>
      </c>
      <c r="M107" s="80">
        <f t="shared" si="40"/>
        <v>1.1538481228852371</v>
      </c>
      <c r="N107" s="51"/>
      <c r="O107" s="11">
        <v>37043</v>
      </c>
      <c r="P107" s="48">
        <f t="shared" si="27"/>
        <v>2.681471351183462</v>
      </c>
      <c r="Q107" s="48">
        <f t="shared" si="28"/>
        <v>0.82102311787335402</v>
      </c>
      <c r="R107" s="80">
        <f t="shared" si="37"/>
        <v>5.9253094420634644</v>
      </c>
      <c r="T107" s="95">
        <f t="shared" si="35"/>
        <v>0.62399794330258285</v>
      </c>
      <c r="U107" s="95">
        <f t="shared" si="36"/>
        <v>0.37600205669741721</v>
      </c>
      <c r="V107" s="95"/>
      <c r="W107" s="11">
        <v>37043</v>
      </c>
      <c r="X107" s="48">
        <f t="shared" si="41"/>
        <v>2.681471351183462</v>
      </c>
      <c r="Y107" s="48">
        <f t="shared" ref="Y107:Z107" si="48">Q107*T95</f>
        <v>0.52177050700093996</v>
      </c>
      <c r="Z107" s="48">
        <f t="shared" si="48"/>
        <v>2.1597008441825332</v>
      </c>
      <c r="AA107" s="48"/>
      <c r="AB107" s="78">
        <f t="shared" si="43"/>
        <v>19.458365899402864</v>
      </c>
      <c r="AC107" s="78">
        <f t="shared" si="44"/>
        <v>80.541634100597548</v>
      </c>
    </row>
    <row r="108" spans="1:29" x14ac:dyDescent="0.2">
      <c r="A108" s="11">
        <v>37073</v>
      </c>
      <c r="B108" s="48">
        <f>Encadenamiento16!C123</f>
        <v>44.926610462221888</v>
      </c>
      <c r="C108" s="48">
        <f>Encadenamiento16!E123</f>
        <v>27.681188622369195</v>
      </c>
      <c r="D108" s="80">
        <f t="shared" si="30"/>
        <v>17.245421839852693</v>
      </c>
      <c r="F108" s="48">
        <f t="shared" si="22"/>
        <v>1.1952329947454876</v>
      </c>
      <c r="G108" s="48">
        <f t="shared" si="23"/>
        <v>-7.8722684155763112E-2</v>
      </c>
      <c r="H108" s="80">
        <f t="shared" si="31"/>
        <v>3.3094387798822789</v>
      </c>
      <c r="I108" s="51"/>
      <c r="J108" s="11">
        <v>37073</v>
      </c>
      <c r="K108" s="48">
        <f t="shared" si="38"/>
        <v>1.9452641105365709</v>
      </c>
      <c r="L108" s="48">
        <f t="shared" si="39"/>
        <v>0.41501671883230618</v>
      </c>
      <c r="M108" s="80">
        <f t="shared" si="40"/>
        <v>4.5014728000072335</v>
      </c>
      <c r="N108" s="51"/>
      <c r="O108" s="11">
        <v>37073</v>
      </c>
      <c r="P108" s="48">
        <f t="shared" si="27"/>
        <v>3.1661674510257143</v>
      </c>
      <c r="Q108" s="48">
        <f t="shared" si="28"/>
        <v>0.72290870530224982</v>
      </c>
      <c r="R108" s="80">
        <f t="shared" si="37"/>
        <v>7.3457906868213074</v>
      </c>
      <c r="T108" s="95">
        <f t="shared" si="35"/>
        <v>0.61614237837163099</v>
      </c>
      <c r="U108" s="95">
        <f t="shared" si="36"/>
        <v>0.38385762162836901</v>
      </c>
      <c r="V108" s="95"/>
      <c r="W108" s="11">
        <v>37073</v>
      </c>
      <c r="X108" s="48">
        <f t="shared" si="41"/>
        <v>3.1661674510257143</v>
      </c>
      <c r="Y108" s="48">
        <f t="shared" ref="Y108:Z108" si="49">Q108*T96</f>
        <v>0.45621921551245415</v>
      </c>
      <c r="Z108" s="48">
        <f t="shared" si="49"/>
        <v>2.7099482355132598</v>
      </c>
      <c r="AA108" s="48"/>
      <c r="AB108" s="78">
        <f t="shared" si="43"/>
        <v>14.40919416200356</v>
      </c>
      <c r="AC108" s="78">
        <f t="shared" si="44"/>
        <v>85.590805837996427</v>
      </c>
    </row>
    <row r="109" spans="1:29" x14ac:dyDescent="0.2">
      <c r="A109" s="11">
        <v>37104</v>
      </c>
      <c r="B109" s="48">
        <f>Encadenamiento16!C124</f>
        <v>44.632253438147416</v>
      </c>
      <c r="C109" s="48">
        <f>Encadenamiento16!E124</f>
        <v>27.692420249528052</v>
      </c>
      <c r="D109" s="80">
        <f t="shared" si="30"/>
        <v>16.939833188619364</v>
      </c>
      <c r="F109" s="48">
        <f t="shared" si="22"/>
        <v>-0.65519526411188522</v>
      </c>
      <c r="G109" s="48">
        <f t="shared" si="23"/>
        <v>4.0574945361204762E-2</v>
      </c>
      <c r="H109" s="80">
        <f t="shared" si="31"/>
        <v>-1.7719987024448436</v>
      </c>
      <c r="I109" s="51"/>
      <c r="J109" s="11">
        <v>37104</v>
      </c>
      <c r="K109" s="48">
        <f t="shared" si="38"/>
        <v>1.2773235680979766</v>
      </c>
      <c r="L109" s="48">
        <f t="shared" si="39"/>
        <v>0.45576005700040945</v>
      </c>
      <c r="M109" s="80">
        <f t="shared" si="40"/>
        <v>2.6497080579553467</v>
      </c>
      <c r="N109" s="51"/>
      <c r="O109" s="11">
        <v>37104</v>
      </c>
      <c r="P109" s="48">
        <f t="shared" si="27"/>
        <v>2.0868436578388438</v>
      </c>
      <c r="Q109" s="48">
        <f t="shared" si="28"/>
        <v>0.56460279632271071</v>
      </c>
      <c r="R109" s="80">
        <f t="shared" si="37"/>
        <v>4.6770936019611353</v>
      </c>
      <c r="T109" s="95">
        <f t="shared" si="35"/>
        <v>0.62045758652775529</v>
      </c>
      <c r="U109" s="95">
        <f t="shared" si="36"/>
        <v>0.37954241347224477</v>
      </c>
      <c r="V109" s="95"/>
      <c r="W109" s="11">
        <v>37104</v>
      </c>
      <c r="X109" s="48">
        <f t="shared" si="41"/>
        <v>2.0868436578388438</v>
      </c>
      <c r="Y109" s="48">
        <f t="shared" ref="Y109:Z109" si="50">Q109*T97</f>
        <v>0.35561474316759256</v>
      </c>
      <c r="Z109" s="48">
        <f t="shared" si="50"/>
        <v>1.7312289146712454</v>
      </c>
      <c r="AA109" s="48"/>
      <c r="AB109" s="78">
        <f t="shared" si="43"/>
        <v>17.040794686836804</v>
      </c>
      <c r="AC109" s="78">
        <f t="shared" si="44"/>
        <v>82.959205313162911</v>
      </c>
    </row>
    <row r="110" spans="1:29" x14ac:dyDescent="0.2">
      <c r="A110" s="11">
        <v>37135</v>
      </c>
      <c r="B110" s="48">
        <f>Encadenamiento16!C125</f>
        <v>44.515188281421558</v>
      </c>
      <c r="C110" s="48">
        <f>Encadenamiento16!E125</f>
        <v>27.711615684499932</v>
      </c>
      <c r="D110" s="80">
        <f t="shared" si="30"/>
        <v>16.803572596921626</v>
      </c>
      <c r="F110" s="48">
        <f t="shared" si="22"/>
        <v>-0.26228825055425453</v>
      </c>
      <c r="G110" s="48">
        <f t="shared" si="23"/>
        <v>6.9316566767785304E-2</v>
      </c>
      <c r="H110" s="80">
        <f t="shared" si="31"/>
        <v>-0.80437977269623984</v>
      </c>
      <c r="I110" s="51"/>
      <c r="J110" s="11">
        <v>37135</v>
      </c>
      <c r="K110" s="48">
        <f t="shared" si="38"/>
        <v>1.0116850479030326</v>
      </c>
      <c r="L110" s="48">
        <f t="shared" si="39"/>
        <v>0.52539254099239763</v>
      </c>
      <c r="M110" s="80">
        <f t="shared" si="40"/>
        <v>1.8240145696054144</v>
      </c>
      <c r="N110" s="51"/>
      <c r="O110" s="11">
        <v>37135</v>
      </c>
      <c r="P110" s="48">
        <f t="shared" si="27"/>
        <v>-2.3974477233568159E-2</v>
      </c>
      <c r="Q110" s="48">
        <f t="shared" si="28"/>
        <v>0.25681777805215411</v>
      </c>
      <c r="R110" s="80">
        <f t="shared" si="37"/>
        <v>-0.48362312447427502</v>
      </c>
      <c r="T110" s="95">
        <f t="shared" si="35"/>
        <v>0.62252046446056242</v>
      </c>
      <c r="U110" s="95">
        <f t="shared" si="36"/>
        <v>0.37747953553943764</v>
      </c>
      <c r="V110" s="95"/>
      <c r="W110" s="11">
        <v>37135</v>
      </c>
      <c r="X110" s="48">
        <f t="shared" si="41"/>
        <v>-2.3974477233568159E-2</v>
      </c>
      <c r="Y110" s="48">
        <f t="shared" ref="Y110:Z110" si="51">Q110*T98</f>
        <v>0.159426557698606</v>
      </c>
      <c r="Z110" s="48">
        <f t="shared" si="51"/>
        <v>-0.18340103493217058</v>
      </c>
      <c r="AA110" s="48"/>
      <c r="AB110" s="78">
        <f t="shared" si="43"/>
        <v>-664.98450058123865</v>
      </c>
      <c r="AC110" s="78">
        <f t="shared" si="44"/>
        <v>764.98450058122376</v>
      </c>
    </row>
    <row r="111" spans="1:29" x14ac:dyDescent="0.2">
      <c r="A111" s="11">
        <v>37165</v>
      </c>
      <c r="B111" s="48">
        <f>Encadenamiento16!C126</f>
        <v>44.547799926605407</v>
      </c>
      <c r="C111" s="48">
        <f>Encadenamiento16!E126</f>
        <v>27.762575735695677</v>
      </c>
      <c r="D111" s="80">
        <f t="shared" si="30"/>
        <v>16.78522419090973</v>
      </c>
      <c r="F111" s="48">
        <f t="shared" si="22"/>
        <v>7.3259591709873284E-2</v>
      </c>
      <c r="G111" s="48">
        <f t="shared" si="23"/>
        <v>0.18389418998852047</v>
      </c>
      <c r="H111" s="80">
        <f t="shared" si="31"/>
        <v>-0.10919348195785883</v>
      </c>
      <c r="I111" s="51"/>
      <c r="J111" s="11">
        <v>37165</v>
      </c>
      <c r="K111" s="48">
        <f t="shared" si="38"/>
        <v>1.0856857959483879</v>
      </c>
      <c r="L111" s="48">
        <f t="shared" si="39"/>
        <v>0.71025289733843699</v>
      </c>
      <c r="M111" s="80">
        <f t="shared" si="40"/>
        <v>1.7128293826275787</v>
      </c>
      <c r="N111" s="51"/>
      <c r="O111" s="11">
        <v>37165</v>
      </c>
      <c r="P111" s="48">
        <f t="shared" si="27"/>
        <v>-1.271463445364085</v>
      </c>
      <c r="Q111" s="48">
        <f t="shared" si="28"/>
        <v>0.21921255357260083</v>
      </c>
      <c r="R111" s="80">
        <f t="shared" si="37"/>
        <v>-3.6420319829620573</v>
      </c>
      <c r="T111" s="95">
        <f t="shared" si="35"/>
        <v>0.62320868328931678</v>
      </c>
      <c r="U111" s="95">
        <f t="shared" si="36"/>
        <v>0.37679131671068328</v>
      </c>
      <c r="V111" s="95"/>
      <c r="W111" s="11">
        <v>37165</v>
      </c>
      <c r="X111" s="48">
        <f t="shared" si="41"/>
        <v>-1.271463445364085</v>
      </c>
      <c r="Y111" s="48">
        <f t="shared" ref="Y111:Z111" si="52">Q111*T99</f>
        <v>0.13458313184486767</v>
      </c>
      <c r="Z111" s="48">
        <f t="shared" si="52"/>
        <v>-1.4060465772089465</v>
      </c>
      <c r="AA111" s="48"/>
      <c r="AB111" s="78">
        <f t="shared" si="43"/>
        <v>-10.584899812540788</v>
      </c>
      <c r="AC111" s="78">
        <f t="shared" si="44"/>
        <v>110.58489981254031</v>
      </c>
    </row>
    <row r="112" spans="1:29" x14ac:dyDescent="0.2">
      <c r="A112" s="11">
        <v>37196</v>
      </c>
      <c r="B112" s="48">
        <f>Encadenamiento16!C127</f>
        <v>44.447093335577101</v>
      </c>
      <c r="C112" s="48">
        <f>Encadenamiento16!E127</f>
        <v>27.747733240779919</v>
      </c>
      <c r="D112" s="80">
        <f t="shared" si="30"/>
        <v>16.699360094797182</v>
      </c>
      <c r="F112" s="48">
        <f t="shared" si="22"/>
        <v>-0.22606411808040461</v>
      </c>
      <c r="G112" s="48">
        <f t="shared" si="23"/>
        <v>-5.3462240164825481E-2</v>
      </c>
      <c r="H112" s="80">
        <f t="shared" si="31"/>
        <v>-0.5115457210219998</v>
      </c>
      <c r="I112" s="51"/>
      <c r="J112" s="11">
        <v>37196</v>
      </c>
      <c r="K112" s="48">
        <f t="shared" si="38"/>
        <v>0.8571673318482409</v>
      </c>
      <c r="L112" s="48">
        <f t="shared" si="39"/>
        <v>0.65641094006387846</v>
      </c>
      <c r="M112" s="80">
        <f t="shared" si="40"/>
        <v>1.1925217561903567</v>
      </c>
      <c r="N112" s="51"/>
      <c r="O112" s="11">
        <v>37196</v>
      </c>
      <c r="P112" s="48">
        <f t="shared" si="27"/>
        <v>1.0801885265449673</v>
      </c>
      <c r="Q112" s="48">
        <f t="shared" si="28"/>
        <v>0.3941188218260061</v>
      </c>
      <c r="R112" s="80">
        <f t="shared" si="37"/>
        <v>2.2411380188323005</v>
      </c>
      <c r="T112" s="95">
        <f t="shared" si="35"/>
        <v>0.6242867903933238</v>
      </c>
      <c r="U112" s="95">
        <f t="shared" si="36"/>
        <v>0.37571320960667626</v>
      </c>
      <c r="V112" s="95"/>
      <c r="W112" s="11">
        <v>37196</v>
      </c>
      <c r="X112" s="48">
        <f t="shared" si="41"/>
        <v>1.0801885265449673</v>
      </c>
      <c r="Y112" s="48">
        <f t="shared" ref="Y112:Z112" si="53">Q112*T100</f>
        <v>0.24772457527317376</v>
      </c>
      <c r="Z112" s="48">
        <f t="shared" si="53"/>
        <v>0.83246395127179584</v>
      </c>
      <c r="AA112" s="48"/>
      <c r="AB112" s="78">
        <f t="shared" si="43"/>
        <v>22.93345737206932</v>
      </c>
      <c r="AC112" s="78">
        <f t="shared" si="44"/>
        <v>77.066542627930886</v>
      </c>
    </row>
    <row r="113" spans="1:29" x14ac:dyDescent="0.2">
      <c r="A113" s="17">
        <v>37226</v>
      </c>
      <c r="B113" s="48">
        <f>Encadenamiento16!C128</f>
        <v>44.476941384285951</v>
      </c>
      <c r="C113" s="48">
        <f>Encadenamiento16!E128</f>
        <v>27.817769563454249</v>
      </c>
      <c r="D113" s="80">
        <f t="shared" si="30"/>
        <v>16.659171820831702</v>
      </c>
      <c r="F113" s="48">
        <f t="shared" si="22"/>
        <v>6.7154107206723879E-2</v>
      </c>
      <c r="G113" s="48">
        <f t="shared" si="23"/>
        <v>0.2524037623779618</v>
      </c>
      <c r="H113" s="80">
        <f t="shared" si="31"/>
        <v>-0.24065756853761666</v>
      </c>
      <c r="I113" s="51"/>
      <c r="J113" s="17">
        <v>37226</v>
      </c>
      <c r="K113" s="48">
        <f t="shared" si="38"/>
        <v>0.92489706212395273</v>
      </c>
      <c r="L113" s="48">
        <f t="shared" si="39"/>
        <v>0.91047150835121826</v>
      </c>
      <c r="M113" s="80">
        <f t="shared" si="40"/>
        <v>0.94899429379000644</v>
      </c>
      <c r="N113" s="51"/>
      <c r="O113" s="17">
        <v>37226</v>
      </c>
      <c r="P113" s="48">
        <f t="shared" si="27"/>
        <v>0.92489706212395273</v>
      </c>
      <c r="Q113" s="48">
        <f t="shared" si="28"/>
        <v>0.91047150835121826</v>
      </c>
      <c r="R113" s="80">
        <f t="shared" si="37"/>
        <v>0.94899429379000644</v>
      </c>
      <c r="T113" s="95">
        <f t="shared" si="35"/>
        <v>0.62544250341104801</v>
      </c>
      <c r="U113" s="95">
        <f t="shared" si="36"/>
        <v>0.37455749658895199</v>
      </c>
      <c r="V113" s="95"/>
      <c r="W113" s="17">
        <v>37226</v>
      </c>
      <c r="X113" s="48">
        <f t="shared" si="41"/>
        <v>0.92489706212395273</v>
      </c>
      <c r="Y113" s="48">
        <f t="shared" ref="Y113:Z113" si="54">Q113*T101</f>
        <v>0.56952898426689857</v>
      </c>
      <c r="Z113" s="48">
        <f t="shared" si="54"/>
        <v>0.35536807785704971</v>
      </c>
      <c r="AA113" s="48"/>
      <c r="AB113" s="78">
        <f t="shared" si="43"/>
        <v>61.577553610022342</v>
      </c>
      <c r="AC113" s="78">
        <f t="shared" si="44"/>
        <v>38.422446389977182</v>
      </c>
    </row>
    <row r="114" spans="1:29" x14ac:dyDescent="0.2">
      <c r="A114" s="11">
        <v>37257</v>
      </c>
      <c r="B114" s="48">
        <f>Encadenamiento16!C129</f>
        <v>44.474082468452615</v>
      </c>
      <c r="C114" s="48">
        <f>Encadenamiento16!E129</f>
        <v>27.80785648286297</v>
      </c>
      <c r="D114" s="80">
        <f t="shared" si="30"/>
        <v>16.666225985589644</v>
      </c>
      <c r="F114" s="48">
        <f t="shared" si="22"/>
        <v>-6.4278606944578875E-3</v>
      </c>
      <c r="G114" s="48">
        <f t="shared" si="23"/>
        <v>-3.5635785136067799E-2</v>
      </c>
      <c r="H114" s="80">
        <f t="shared" si="31"/>
        <v>4.2344030266394661E-2</v>
      </c>
      <c r="I114" s="51"/>
      <c r="J114" s="11">
        <v>37257</v>
      </c>
      <c r="K114" s="48">
        <f>(B114/$B$113-1)*100</f>
        <v>-6.4278606944578875E-3</v>
      </c>
      <c r="L114" s="48">
        <f>(C114/$C$113-1)*100</f>
        <v>-3.5635785136067799E-2</v>
      </c>
      <c r="M114" s="80">
        <f>(D114/$D$113-1)*100</f>
        <v>4.2344030266394661E-2</v>
      </c>
      <c r="N114" s="51"/>
      <c r="O114" s="11">
        <v>37257</v>
      </c>
      <c r="P114" s="48">
        <f t="shared" si="27"/>
        <v>0.69194877245279951</v>
      </c>
      <c r="Q114" s="48">
        <f t="shared" ref="Q114:Q145" si="55">(C114/C102-1)*100</f>
        <v>0.91677968485861516</v>
      </c>
      <c r="R114" s="80">
        <f t="shared" si="37"/>
        <v>0.31903687405858694</v>
      </c>
      <c r="T114" s="95">
        <f t="shared" si="35"/>
        <v>0.62525981289413413</v>
      </c>
      <c r="U114" s="95">
        <f t="shared" si="36"/>
        <v>0.37474018710586593</v>
      </c>
      <c r="V114" s="95"/>
      <c r="W114" s="11">
        <v>37257</v>
      </c>
      <c r="X114" s="48">
        <f t="shared" si="41"/>
        <v>0.69194877245279951</v>
      </c>
      <c r="Y114" s="48">
        <f t="shared" ref="Y114:Z114" si="56">Q114*T102</f>
        <v>0.57194841412194064</v>
      </c>
      <c r="Z114" s="48">
        <f t="shared" si="56"/>
        <v>0.1200003583308515</v>
      </c>
      <c r="AA114" s="48"/>
      <c r="AB114" s="78">
        <f t="shared" si="43"/>
        <v>82.65762392995002</v>
      </c>
      <c r="AC114" s="78">
        <f t="shared" si="44"/>
        <v>17.34237607004891</v>
      </c>
    </row>
    <row r="115" spans="1:29" x14ac:dyDescent="0.2">
      <c r="A115" s="11">
        <v>37288</v>
      </c>
      <c r="B115" s="48">
        <f>Encadenamiento16!C130</f>
        <v>44.568520594220118</v>
      </c>
      <c r="C115" s="48">
        <f>Encadenamiento16!E130</f>
        <v>27.83455383776705</v>
      </c>
      <c r="D115" s="80">
        <f t="shared" si="30"/>
        <v>16.733966756453068</v>
      </c>
      <c r="F115" s="48">
        <f t="shared" si="22"/>
        <v>0.21234418008397871</v>
      </c>
      <c r="G115" s="48">
        <f t="shared" si="23"/>
        <v>9.6006518591362777E-2</v>
      </c>
      <c r="H115" s="80">
        <f t="shared" si="31"/>
        <v>0.40645537221202233</v>
      </c>
      <c r="I115" s="51"/>
      <c r="J115" s="11">
        <v>37288</v>
      </c>
      <c r="K115" s="48">
        <f t="shared" ref="K115:K125" si="57">(B115/$B$113-1)*100</f>
        <v>0.20590267020141884</v>
      </c>
      <c r="L115" s="48">
        <f t="shared" ref="L115:L125" si="58">(C115/$C$113-1)*100</f>
        <v>6.03365207786144E-2</v>
      </c>
      <c r="M115" s="80">
        <f t="shared" ref="M115:M125" si="59">(D115/$D$113-1)*100</f>
        <v>0.44897151206422237</v>
      </c>
      <c r="N115" s="51"/>
      <c r="O115" s="11">
        <v>37288</v>
      </c>
      <c r="P115" s="48">
        <f t="shared" si="27"/>
        <v>0.93158154821837424</v>
      </c>
      <c r="Q115" s="48">
        <f t="shared" si="55"/>
        <v>0.65882860015613609</v>
      </c>
      <c r="R115" s="80">
        <f t="shared" si="37"/>
        <v>1.3885559588344476</v>
      </c>
      <c r="T115" s="95">
        <f t="shared" si="35"/>
        <v>0.62453394159501863</v>
      </c>
      <c r="U115" s="95">
        <f t="shared" si="36"/>
        <v>0.37546605840498143</v>
      </c>
      <c r="V115" s="95"/>
      <c r="W115" s="11">
        <v>37288</v>
      </c>
      <c r="X115" s="48">
        <f t="shared" si="41"/>
        <v>0.93158154821837424</v>
      </c>
      <c r="Y115" s="48">
        <f t="shared" ref="Y115:Z115" si="60">Q115*T103</f>
        <v>0.41257574856267504</v>
      </c>
      <c r="Z115" s="48">
        <f t="shared" si="60"/>
        <v>0.51900579965569149</v>
      </c>
      <c r="AA115" s="48"/>
      <c r="AB115" s="78">
        <f t="shared" si="43"/>
        <v>44.287668573053594</v>
      </c>
      <c r="AC115" s="78">
        <f t="shared" si="44"/>
        <v>55.712331426945582</v>
      </c>
    </row>
    <row r="116" spans="1:29" x14ac:dyDescent="0.2">
      <c r="A116" s="11">
        <v>37316</v>
      </c>
      <c r="B116" s="48">
        <f>Encadenamiento16!C131</f>
        <v>44.431967514085663</v>
      </c>
      <c r="C116" s="48">
        <f>Encadenamiento16!E131</f>
        <v>27.900197286926229</v>
      </c>
      <c r="D116" s="80">
        <f t="shared" si="30"/>
        <v>16.531770227159434</v>
      </c>
      <c r="F116" s="48">
        <f t="shared" si="22"/>
        <v>-0.30638907981200836</v>
      </c>
      <c r="G116" s="48">
        <f t="shared" si="23"/>
        <v>0.23583438607199803</v>
      </c>
      <c r="H116" s="80">
        <f t="shared" si="31"/>
        <v>-1.2083000536358801</v>
      </c>
      <c r="I116" s="51"/>
      <c r="J116" s="11">
        <v>37316</v>
      </c>
      <c r="K116" s="48">
        <f t="shared" si="57"/>
        <v>-0.10111727290711414</v>
      </c>
      <c r="L116" s="48">
        <f t="shared" si="58"/>
        <v>0.29631320111398463</v>
      </c>
      <c r="M116" s="80">
        <f t="shared" si="59"/>
        <v>-0.76475346459273785</v>
      </c>
      <c r="N116" s="51"/>
      <c r="O116" s="11">
        <v>37316</v>
      </c>
      <c r="P116" s="48">
        <f t="shared" si="27"/>
        <v>0.84987721584961484</v>
      </c>
      <c r="Q116" s="48">
        <f t="shared" si="55"/>
        <v>1.0499939670617353</v>
      </c>
      <c r="R116" s="80">
        <f t="shared" si="37"/>
        <v>0.51393749899444341</v>
      </c>
      <c r="T116" s="95">
        <f t="shared" si="35"/>
        <v>0.62793071853235871</v>
      </c>
      <c r="U116" s="95">
        <f t="shared" si="36"/>
        <v>0.37206928146764134</v>
      </c>
      <c r="V116" s="95"/>
      <c r="W116" s="11">
        <v>37316</v>
      </c>
      <c r="X116" s="48">
        <f t="shared" si="41"/>
        <v>0.84987721584961484</v>
      </c>
      <c r="Y116" s="48">
        <f t="shared" ref="Y116:Z116" si="61">Q116*T104</f>
        <v>0.6580177593344243</v>
      </c>
      <c r="Z116" s="48">
        <f t="shared" si="61"/>
        <v>0.1918594565151974</v>
      </c>
      <c r="AA116" s="48"/>
      <c r="AB116" s="78">
        <f t="shared" si="43"/>
        <v>77.425038236448046</v>
      </c>
      <c r="AC116" s="78">
        <f t="shared" si="44"/>
        <v>22.574961763552771</v>
      </c>
    </row>
    <row r="117" spans="1:29" x14ac:dyDescent="0.2">
      <c r="A117" s="11">
        <v>37347</v>
      </c>
      <c r="B117" s="48">
        <f>Encadenamiento16!C132</f>
        <v>44.418163712697286</v>
      </c>
      <c r="C117" s="48">
        <f>Encadenamiento16!E132</f>
        <v>27.926951009731951</v>
      </c>
      <c r="D117" s="80">
        <f t="shared" si="30"/>
        <v>16.491212702965335</v>
      </c>
      <c r="F117" s="48">
        <f t="shared" si="22"/>
        <v>-3.1067274668850065E-2</v>
      </c>
      <c r="G117" s="48">
        <f t="shared" si="23"/>
        <v>9.5890801525833069E-2</v>
      </c>
      <c r="H117" s="80">
        <f t="shared" si="31"/>
        <v>-0.24533080025191945</v>
      </c>
      <c r="I117" s="51"/>
      <c r="J117" s="11">
        <v>37347</v>
      </c>
      <c r="K117" s="48">
        <f t="shared" si="57"/>
        <v>-0.1321531331950565</v>
      </c>
      <c r="L117" s="48">
        <f t="shared" si="58"/>
        <v>0.39248813974337438</v>
      </c>
      <c r="M117" s="80">
        <f t="shared" si="59"/>
        <v>-1.0082080890500222</v>
      </c>
      <c r="N117" s="51"/>
      <c r="O117" s="11">
        <v>37347</v>
      </c>
      <c r="P117" s="48">
        <f t="shared" si="27"/>
        <v>0.60590662261088557</v>
      </c>
      <c r="Q117" s="48">
        <f t="shared" si="55"/>
        <v>0.83166749399137263</v>
      </c>
      <c r="R117" s="80">
        <f t="shared" si="37"/>
        <v>0.22589001668174014</v>
      </c>
      <c r="T117" s="95">
        <f t="shared" si="35"/>
        <v>0.62872817504044654</v>
      </c>
      <c r="U117" s="95">
        <f t="shared" si="36"/>
        <v>0.37127182495955341</v>
      </c>
      <c r="V117" s="95"/>
      <c r="W117" s="11">
        <v>37347</v>
      </c>
      <c r="X117" s="48">
        <f t="shared" si="41"/>
        <v>0.60590662261088557</v>
      </c>
      <c r="Y117" s="48">
        <f t="shared" ref="Y117:Z117" si="62">Q117*T105</f>
        <v>0.52172203518001381</v>
      </c>
      <c r="Z117" s="48">
        <f t="shared" si="62"/>
        <v>8.4184587430867805E-2</v>
      </c>
      <c r="AA117" s="48"/>
      <c r="AB117" s="78">
        <f t="shared" si="43"/>
        <v>86.106012991223693</v>
      </c>
      <c r="AC117" s="78">
        <f t="shared" si="44"/>
        <v>13.89398700877566</v>
      </c>
    </row>
    <row r="118" spans="1:29" x14ac:dyDescent="0.2">
      <c r="A118" s="11">
        <v>37377</v>
      </c>
      <c r="B118" s="48">
        <f>Encadenamiento16!C133</f>
        <v>44.437616726360631</v>
      </c>
      <c r="C118" s="48">
        <f>Encadenamiento16!E133</f>
        <v>28.023762123474317</v>
      </c>
      <c r="D118" s="80">
        <f t="shared" si="30"/>
        <v>16.413854602886314</v>
      </c>
      <c r="F118" s="48">
        <f t="shared" si="22"/>
        <v>4.3795177552063969E-2</v>
      </c>
      <c r="G118" s="48">
        <f t="shared" si="23"/>
        <v>0.34665837208160966</v>
      </c>
      <c r="H118" s="80">
        <f t="shared" si="31"/>
        <v>-0.46908678865751341</v>
      </c>
      <c r="I118" s="51"/>
      <c r="J118" s="11">
        <v>37377</v>
      </c>
      <c r="K118" s="48">
        <f t="shared" si="57"/>
        <v>-8.8415832342314538E-2</v>
      </c>
      <c r="L118" s="48">
        <f t="shared" si="58"/>
        <v>0.74050710482083115</v>
      </c>
      <c r="M118" s="80">
        <f t="shared" si="59"/>
        <v>-1.4725655067596266</v>
      </c>
      <c r="N118" s="51"/>
      <c r="O118" s="11">
        <v>37377</v>
      </c>
      <c r="P118" s="48">
        <f t="shared" si="27"/>
        <v>0.83188032087764263</v>
      </c>
      <c r="Q118" s="48">
        <f t="shared" si="55"/>
        <v>0.9830122172918232</v>
      </c>
      <c r="R118" s="80">
        <f t="shared" si="37"/>
        <v>0.57489208571697148</v>
      </c>
      <c r="T118" s="95">
        <f t="shared" si="35"/>
        <v>0.63063152769960484</v>
      </c>
      <c r="U118" s="95">
        <f t="shared" si="36"/>
        <v>0.36936847230039516</v>
      </c>
      <c r="V118" s="95"/>
      <c r="W118" s="11">
        <v>37377</v>
      </c>
      <c r="X118" s="48">
        <f t="shared" si="41"/>
        <v>0.83188032087764263</v>
      </c>
      <c r="Y118" s="48">
        <f t="shared" ref="Y118:Z118" si="63">Q118*T106</f>
        <v>0.61899072189450988</v>
      </c>
      <c r="Z118" s="48">
        <f t="shared" si="63"/>
        <v>0.2128895989831287</v>
      </c>
      <c r="AA118" s="48"/>
      <c r="AB118" s="78">
        <f t="shared" si="43"/>
        <v>74.408626620890374</v>
      </c>
      <c r="AC118" s="78">
        <f t="shared" si="44"/>
        <v>25.59137337910914</v>
      </c>
    </row>
    <row r="119" spans="1:29" x14ac:dyDescent="0.2">
      <c r="A119" s="11">
        <v>37408</v>
      </c>
      <c r="B119" s="48">
        <f>Encadenamiento16!C134</f>
        <v>44.484938592087225</v>
      </c>
      <c r="C119" s="48">
        <f>Encadenamiento16!E134</f>
        <v>28.080542372848548</v>
      </c>
      <c r="D119" s="80">
        <f t="shared" si="30"/>
        <v>16.404396219238677</v>
      </c>
      <c r="F119" s="48">
        <f t="shared" si="22"/>
        <v>0.10649055735367785</v>
      </c>
      <c r="G119" s="48">
        <f t="shared" si="23"/>
        <v>0.20261465653346189</v>
      </c>
      <c r="H119" s="80">
        <f t="shared" si="31"/>
        <v>-5.7624390348709476E-2</v>
      </c>
      <c r="I119" s="51"/>
      <c r="J119" s="11">
        <v>37408</v>
      </c>
      <c r="K119" s="48">
        <f t="shared" si="57"/>
        <v>1.7980570498710158E-2</v>
      </c>
      <c r="L119" s="48">
        <f t="shared" si="58"/>
        <v>0.94462213728134792</v>
      </c>
      <c r="M119" s="80">
        <f t="shared" si="59"/>
        <v>-1.5293413402125866</v>
      </c>
      <c r="N119" s="51"/>
      <c r="O119" s="11">
        <v>37408</v>
      </c>
      <c r="P119" s="48">
        <f t="shared" si="27"/>
        <v>0.20038634716486037</v>
      </c>
      <c r="Q119" s="48">
        <f t="shared" si="55"/>
        <v>1.3628316288885722</v>
      </c>
      <c r="R119" s="80">
        <f t="shared" si="37"/>
        <v>-1.7287612521024509</v>
      </c>
      <c r="T119" s="95">
        <f t="shared" si="35"/>
        <v>0.6312370717275394</v>
      </c>
      <c r="U119" s="95">
        <f t="shared" si="36"/>
        <v>0.36876292827246065</v>
      </c>
      <c r="V119" s="95"/>
      <c r="W119" s="11">
        <v>37408</v>
      </c>
      <c r="X119" s="48">
        <f t="shared" si="41"/>
        <v>0.20038634716486037</v>
      </c>
      <c r="Y119" s="48">
        <f t="shared" ref="Y119:Z119" si="64">Q119*T107</f>
        <v>0.85040413349417787</v>
      </c>
      <c r="Z119" s="48">
        <f t="shared" si="64"/>
        <v>-0.65001778632932372</v>
      </c>
      <c r="AA119" s="48"/>
      <c r="AB119" s="78">
        <f t="shared" si="43"/>
        <v>424.38227230847207</v>
      </c>
      <c r="AC119" s="78">
        <f t="shared" si="44"/>
        <v>-324.38227230847514</v>
      </c>
    </row>
    <row r="120" spans="1:29" x14ac:dyDescent="0.2">
      <c r="A120" s="11">
        <v>37438</v>
      </c>
      <c r="B120" s="48">
        <f>Encadenamiento16!C135</f>
        <v>44.667143327687334</v>
      </c>
      <c r="C120" s="48">
        <f>Encadenamiento16!E135</f>
        <v>28.117553777896923</v>
      </c>
      <c r="D120" s="80">
        <f t="shared" si="30"/>
        <v>16.549589549790412</v>
      </c>
      <c r="F120" s="48">
        <f t="shared" si="22"/>
        <v>0.40958747244965732</v>
      </c>
      <c r="G120" s="48">
        <f t="shared" si="23"/>
        <v>0.13180445219662662</v>
      </c>
      <c r="H120" s="80">
        <f t="shared" si="31"/>
        <v>0.88508792771937461</v>
      </c>
      <c r="I120" s="51"/>
      <c r="J120" s="11">
        <v>37438</v>
      </c>
      <c r="K120" s="48">
        <f t="shared" si="57"/>
        <v>0.42764168911260114</v>
      </c>
      <c r="L120" s="48">
        <f t="shared" si="58"/>
        <v>1.0776716435113354</v>
      </c>
      <c r="M120" s="80">
        <f t="shared" si="59"/>
        <v>-0.65778942806905549</v>
      </c>
      <c r="N120" s="51"/>
      <c r="O120" s="11">
        <v>37438</v>
      </c>
      <c r="P120" s="48">
        <f t="shared" si="27"/>
        <v>-0.57753552263359875</v>
      </c>
      <c r="Q120" s="48">
        <f t="shared" si="55"/>
        <v>1.576396019263071</v>
      </c>
      <c r="R120" s="80">
        <f t="shared" si="37"/>
        <v>-4.0348812370264664</v>
      </c>
      <c r="T120" s="95">
        <f t="shared" si="35"/>
        <v>0.62949075501920448</v>
      </c>
      <c r="U120" s="95">
        <f t="shared" si="36"/>
        <v>0.37050924498079552</v>
      </c>
      <c r="V120" s="95"/>
      <c r="W120" s="11">
        <v>37438</v>
      </c>
      <c r="X120" s="48">
        <f t="shared" si="41"/>
        <v>-0.57753552263359875</v>
      </c>
      <c r="Y120" s="48">
        <f t="shared" ref="Y120:Z120" si="65">Q120*T108</f>
        <v>0.97128439256431998</v>
      </c>
      <c r="Z120" s="48">
        <f t="shared" si="65"/>
        <v>-1.5488199151979107</v>
      </c>
      <c r="AA120" s="48"/>
      <c r="AB120" s="78">
        <f t="shared" si="43"/>
        <v>-168.17742883332983</v>
      </c>
      <c r="AC120" s="78">
        <f t="shared" si="44"/>
        <v>268.17742883332841</v>
      </c>
    </row>
    <row r="121" spans="1:29" x14ac:dyDescent="0.2">
      <c r="A121" s="11">
        <v>37469</v>
      </c>
      <c r="B121" s="48">
        <f>Encadenamiento16!C136</f>
        <v>44.766878556608262</v>
      </c>
      <c r="C121" s="48">
        <f>Encadenamiento16!E136</f>
        <v>28.224832026395283</v>
      </c>
      <c r="D121" s="80">
        <f t="shared" si="30"/>
        <v>16.542046530212978</v>
      </c>
      <c r="F121" s="48">
        <f t="shared" si="22"/>
        <v>0.22328544314833554</v>
      </c>
      <c r="G121" s="48">
        <f t="shared" si="23"/>
        <v>0.38153478551428144</v>
      </c>
      <c r="H121" s="80">
        <f t="shared" si="31"/>
        <v>-4.5578287937231288E-2</v>
      </c>
      <c r="I121" s="51"/>
      <c r="J121" s="11">
        <v>37469</v>
      </c>
      <c r="K121" s="48">
        <f t="shared" si="57"/>
        <v>0.65188199390155965</v>
      </c>
      <c r="L121" s="48">
        <f t="shared" si="58"/>
        <v>1.4633181212192259</v>
      </c>
      <c r="M121" s="80">
        <f t="shared" si="59"/>
        <v>-0.70306790684674381</v>
      </c>
      <c r="N121" s="51"/>
      <c r="O121" s="11">
        <v>37469</v>
      </c>
      <c r="P121" s="48">
        <f t="shared" si="27"/>
        <v>0.30163190986405297</v>
      </c>
      <c r="Q121" s="48">
        <f t="shared" si="55"/>
        <v>1.9225902686360818</v>
      </c>
      <c r="R121" s="80">
        <f t="shared" si="37"/>
        <v>-2.3482324411177147</v>
      </c>
      <c r="T121" s="95">
        <f t="shared" si="35"/>
        <v>0.63048470066334061</v>
      </c>
      <c r="U121" s="95">
        <f t="shared" si="36"/>
        <v>0.36951529933665933</v>
      </c>
      <c r="V121" s="95"/>
      <c r="W121" s="11">
        <v>37469</v>
      </c>
      <c r="X121" s="48">
        <f t="shared" si="41"/>
        <v>0.30163190986405297</v>
      </c>
      <c r="Y121" s="48">
        <f t="shared" ref="Y121:Z121" si="66">Q121*T109</f>
        <v>1.1928857179596921</v>
      </c>
      <c r="Z121" s="48">
        <f t="shared" si="66"/>
        <v>-0.89125380809563837</v>
      </c>
      <c r="AA121" s="48"/>
      <c r="AB121" s="78">
        <f t="shared" si="43"/>
        <v>395.477294990882</v>
      </c>
      <c r="AC121" s="78">
        <f t="shared" si="44"/>
        <v>-295.47729499088177</v>
      </c>
    </row>
    <row r="122" spans="1:29" x14ac:dyDescent="0.2">
      <c r="A122" s="11">
        <v>37500</v>
      </c>
      <c r="B122" s="48">
        <f>Encadenamiento16!C137</f>
        <v>44.972587003386799</v>
      </c>
      <c r="C122" s="48">
        <f>Encadenamiento16!E137</f>
        <v>28.306462615818127</v>
      </c>
      <c r="D122" s="80">
        <f t="shared" si="30"/>
        <v>16.666124387568672</v>
      </c>
      <c r="F122" s="48">
        <f t="shared" si="22"/>
        <v>0.45951036438338644</v>
      </c>
      <c r="G122" s="48">
        <f t="shared" si="23"/>
        <v>0.28921550125260431</v>
      </c>
      <c r="H122" s="80">
        <f t="shared" si="31"/>
        <v>0.7500756156686661</v>
      </c>
      <c r="I122" s="51"/>
      <c r="J122" s="11">
        <v>37500</v>
      </c>
      <c r="K122" s="48">
        <f t="shared" si="57"/>
        <v>1.1143878236104632</v>
      </c>
      <c r="L122" s="48">
        <f t="shared" si="58"/>
        <v>1.7567657653110302</v>
      </c>
      <c r="M122" s="80">
        <f t="shared" si="59"/>
        <v>4.1734167891083196E-2</v>
      </c>
      <c r="N122" s="51"/>
      <c r="O122" s="11">
        <v>37500</v>
      </c>
      <c r="P122" s="48">
        <f t="shared" si="27"/>
        <v>1.027511596881503</v>
      </c>
      <c r="Q122" s="48">
        <f t="shared" si="55"/>
        <v>2.1465617093229028</v>
      </c>
      <c r="R122" s="80">
        <f t="shared" si="37"/>
        <v>-0.81797015819203844</v>
      </c>
      <c r="T122" s="95">
        <f t="shared" si="35"/>
        <v>0.62941592872312246</v>
      </c>
      <c r="U122" s="95">
        <f t="shared" si="36"/>
        <v>0.37058407127687759</v>
      </c>
      <c r="V122" s="95"/>
      <c r="W122" s="11">
        <v>37500</v>
      </c>
      <c r="X122" s="48">
        <f t="shared" si="41"/>
        <v>1.027511596881503</v>
      </c>
      <c r="Y122" s="48">
        <f t="shared" ref="Y122:Z122" si="67">Q122*T110</f>
        <v>1.3362785922809521</v>
      </c>
      <c r="Z122" s="48">
        <f t="shared" si="67"/>
        <v>-0.30876699539945102</v>
      </c>
      <c r="AA122" s="48"/>
      <c r="AB122" s="78">
        <f t="shared" si="43"/>
        <v>130.0499766948185</v>
      </c>
      <c r="AC122" s="78">
        <f t="shared" si="44"/>
        <v>-30.049976694818692</v>
      </c>
    </row>
    <row r="123" spans="1:29" x14ac:dyDescent="0.2">
      <c r="A123" s="11">
        <v>37530</v>
      </c>
      <c r="B123" s="48">
        <f>Encadenamiento16!C138</f>
        <v>45.215876047021808</v>
      </c>
      <c r="C123" s="48">
        <f>Encadenamiento16!E138</f>
        <v>28.360121073354442</v>
      </c>
      <c r="D123" s="80">
        <f t="shared" si="30"/>
        <v>16.855754973667366</v>
      </c>
      <c r="F123" s="48">
        <f t="shared" si="22"/>
        <v>0.54097186718808921</v>
      </c>
      <c r="G123" s="48">
        <f t="shared" si="23"/>
        <v>0.18956256832434182</v>
      </c>
      <c r="H123" s="80">
        <f t="shared" si="31"/>
        <v>1.1378205375698558</v>
      </c>
      <c r="I123" s="51"/>
      <c r="J123" s="11">
        <v>37530</v>
      </c>
      <c r="K123" s="48">
        <f t="shared" si="57"/>
        <v>1.6613882154156601</v>
      </c>
      <c r="L123" s="48">
        <f t="shared" si="58"/>
        <v>1.9496585039395553</v>
      </c>
      <c r="M123" s="80">
        <f t="shared" si="59"/>
        <v>1.1800295653943804</v>
      </c>
      <c r="N123" s="51"/>
      <c r="O123" s="11">
        <v>37530</v>
      </c>
      <c r="P123" s="48">
        <f t="shared" si="27"/>
        <v>1.4996837588322931</v>
      </c>
      <c r="Q123" s="48">
        <f t="shared" si="55"/>
        <v>2.1523411348698174</v>
      </c>
      <c r="R123" s="80">
        <f t="shared" si="37"/>
        <v>0.4201956551514785</v>
      </c>
      <c r="T123" s="95">
        <f t="shared" si="35"/>
        <v>0.62721600359709084</v>
      </c>
      <c r="U123" s="95">
        <f t="shared" si="36"/>
        <v>0.37278399640290921</v>
      </c>
      <c r="V123" s="95"/>
      <c r="W123" s="11">
        <v>37530</v>
      </c>
      <c r="X123" s="48">
        <f t="shared" si="41"/>
        <v>1.4996837588322931</v>
      </c>
      <c r="Y123" s="48">
        <f t="shared" ref="Y123:Z123" si="68">Q123*T111</f>
        <v>1.3413576846516526</v>
      </c>
      <c r="Z123" s="48">
        <f t="shared" si="68"/>
        <v>0.1583260741806338</v>
      </c>
      <c r="AA123" s="48"/>
      <c r="AB123" s="78">
        <f t="shared" si="43"/>
        <v>89.442702619923097</v>
      </c>
      <c r="AC123" s="78">
        <f t="shared" si="44"/>
        <v>10.557297380076456</v>
      </c>
    </row>
    <row r="124" spans="1:29" x14ac:dyDescent="0.2">
      <c r="A124" s="11">
        <v>37561</v>
      </c>
      <c r="B124" s="48">
        <f>Encadenamiento16!C139</f>
        <v>45.45815009118305</v>
      </c>
      <c r="C124" s="48">
        <f>Encadenamiento16!E139</f>
        <v>28.43025140408702</v>
      </c>
      <c r="D124" s="80">
        <f t="shared" si="30"/>
        <v>17.02789868709603</v>
      </c>
      <c r="F124" s="48">
        <f t="shared" si="22"/>
        <v>0.53581632236714416</v>
      </c>
      <c r="G124" s="48">
        <f t="shared" si="23"/>
        <v>0.24728501881632337</v>
      </c>
      <c r="H124" s="80">
        <f t="shared" si="31"/>
        <v>1.0212756040746562</v>
      </c>
      <c r="I124" s="51"/>
      <c r="J124" s="11">
        <v>37561</v>
      </c>
      <c r="K124" s="48">
        <f t="shared" si="57"/>
        <v>2.2061065270188918</v>
      </c>
      <c r="L124" s="48">
        <f t="shared" si="58"/>
        <v>2.2017647361541881</v>
      </c>
      <c r="M124" s="80">
        <f t="shared" si="59"/>
        <v>2.2133565235412656</v>
      </c>
      <c r="N124" s="51"/>
      <c r="O124" s="11">
        <v>37561</v>
      </c>
      <c r="P124" s="48">
        <f t="shared" si="27"/>
        <v>2.2747421253678679</v>
      </c>
      <c r="Q124" s="48">
        <f t="shared" si="55"/>
        <v>2.4597258355649299</v>
      </c>
      <c r="R124" s="80">
        <f t="shared" si="37"/>
        <v>1.9673723450110314</v>
      </c>
      <c r="T124" s="95">
        <f t="shared" si="35"/>
        <v>0.62541593415173491</v>
      </c>
      <c r="U124" s="95">
        <f t="shared" si="36"/>
        <v>0.37458406584826509</v>
      </c>
      <c r="V124" s="95"/>
      <c r="W124" s="11">
        <v>37561</v>
      </c>
      <c r="X124" s="48">
        <f t="shared" si="41"/>
        <v>2.2747421253678679</v>
      </c>
      <c r="Y124" s="48">
        <f t="shared" ref="Y124:Z124" si="69">Q124*T112</f>
        <v>1.5355743471323666</v>
      </c>
      <c r="Z124" s="48">
        <f t="shared" si="69"/>
        <v>0.73916777823550783</v>
      </c>
      <c r="AA124" s="48"/>
      <c r="AB124" s="78">
        <f t="shared" si="43"/>
        <v>67.505425340643214</v>
      </c>
      <c r="AC124" s="78">
        <f t="shared" si="44"/>
        <v>32.494574659357077</v>
      </c>
    </row>
    <row r="125" spans="1:29" x14ac:dyDescent="0.2">
      <c r="A125" s="11">
        <v>37591</v>
      </c>
      <c r="B125" s="48">
        <f>Encadenamiento16!C140</f>
        <v>45.56480495840762</v>
      </c>
      <c r="C125" s="48">
        <f>Encadenamiento16!E140</f>
        <v>28.592997697812542</v>
      </c>
      <c r="D125" s="80">
        <f t="shared" si="30"/>
        <v>16.971807260595078</v>
      </c>
      <c r="F125" s="48">
        <f t="shared" si="22"/>
        <v>0.23462210189071353</v>
      </c>
      <c r="G125" s="48">
        <f t="shared" si="23"/>
        <v>0.57244057188368114</v>
      </c>
      <c r="H125" s="80">
        <f t="shared" si="31"/>
        <v>-0.32940897483410003</v>
      </c>
      <c r="I125" s="51"/>
      <c r="J125" s="11">
        <v>37591</v>
      </c>
      <c r="K125" s="48">
        <f t="shared" si="57"/>
        <v>2.4459046424132547</v>
      </c>
      <c r="L125" s="48">
        <f t="shared" si="58"/>
        <v>2.7868091026850506</v>
      </c>
      <c r="M125" s="80">
        <f t="shared" si="59"/>
        <v>1.8766565536735502</v>
      </c>
      <c r="N125" s="51"/>
      <c r="O125" s="11">
        <v>37591</v>
      </c>
      <c r="P125" s="48">
        <f t="shared" si="27"/>
        <v>2.4459046424132547</v>
      </c>
      <c r="Q125" s="48">
        <f t="shared" si="55"/>
        <v>2.7868091026850506</v>
      </c>
      <c r="R125" s="80">
        <f t="shared" si="37"/>
        <v>1.8766565536735502</v>
      </c>
      <c r="T125" s="95">
        <f t="shared" si="35"/>
        <v>0.62752375926798654</v>
      </c>
      <c r="U125" s="95">
        <f t="shared" si="36"/>
        <v>0.37247624073201346</v>
      </c>
      <c r="V125" s="95"/>
      <c r="W125" s="11">
        <v>37591</v>
      </c>
      <c r="X125" s="48">
        <f t="shared" si="41"/>
        <v>2.4459046424132547</v>
      </c>
      <c r="Y125" s="48">
        <f t="shared" ref="Y125:Z125" si="70">Q125*T113</f>
        <v>1.7429888617120344</v>
      </c>
      <c r="Z125" s="48">
        <f t="shared" si="70"/>
        <v>0.70291578070121519</v>
      </c>
      <c r="AA125" s="48"/>
      <c r="AB125" s="78">
        <f t="shared" si="43"/>
        <v>71.261521462762843</v>
      </c>
      <c r="AC125" s="78">
        <f t="shared" si="44"/>
        <v>28.738478537236944</v>
      </c>
    </row>
    <row r="126" spans="1:29" x14ac:dyDescent="0.2">
      <c r="A126" s="11">
        <v>37622</v>
      </c>
      <c r="B126" s="48">
        <f>Encadenamiento16!C141</f>
        <v>45.745535692835922</v>
      </c>
      <c r="C126" s="48">
        <f>Encadenamiento16!E141</f>
        <v>28.667153824859163</v>
      </c>
      <c r="D126" s="80">
        <f t="shared" si="30"/>
        <v>17.078381867976759</v>
      </c>
      <c r="F126" s="48">
        <f t="shared" si="22"/>
        <v>0.39664546922406618</v>
      </c>
      <c r="G126" s="48">
        <f t="shared" si="23"/>
        <v>0.25935065581561556</v>
      </c>
      <c r="H126" s="80">
        <f t="shared" si="31"/>
        <v>0.62795084663214151</v>
      </c>
      <c r="I126" s="51"/>
      <c r="J126" s="11">
        <v>37622</v>
      </c>
      <c r="K126" s="48">
        <f>(B126/$B$125-1)*100</f>
        <v>0.39664546922406618</v>
      </c>
      <c r="L126" s="48">
        <f>(C126/$C$125-1)*100</f>
        <v>0.25935065581561556</v>
      </c>
      <c r="M126" s="80">
        <f>(D126/$D$125-1)*100</f>
        <v>0.62795084663214151</v>
      </c>
      <c r="N126" s="51"/>
      <c r="O126" s="11">
        <v>37622</v>
      </c>
      <c r="P126" s="48">
        <f t="shared" si="27"/>
        <v>2.858863306028181</v>
      </c>
      <c r="Q126" s="48">
        <f t="shared" si="55"/>
        <v>3.090124341391598</v>
      </c>
      <c r="R126" s="80">
        <f t="shared" si="37"/>
        <v>2.473000682598947</v>
      </c>
      <c r="T126" s="95">
        <f t="shared" si="35"/>
        <v>0.62666560552156014</v>
      </c>
      <c r="U126" s="95">
        <f t="shared" si="36"/>
        <v>0.37333439447843991</v>
      </c>
      <c r="V126" s="95"/>
      <c r="W126" s="11">
        <v>37622</v>
      </c>
      <c r="X126" s="48">
        <f t="shared" si="41"/>
        <v>2.858863306028181</v>
      </c>
      <c r="Y126" s="48">
        <f t="shared" ref="Y126:Z126" si="71">Q126*T114</f>
        <v>1.93213056751812</v>
      </c>
      <c r="Z126" s="48">
        <f t="shared" si="71"/>
        <v>0.92673273851006355</v>
      </c>
      <c r="AA126" s="48"/>
      <c r="AB126" s="78">
        <f t="shared" si="43"/>
        <v>67.583873753041701</v>
      </c>
      <c r="AC126" s="78">
        <f t="shared" si="44"/>
        <v>32.416126246958392</v>
      </c>
    </row>
    <row r="127" spans="1:29" x14ac:dyDescent="0.2">
      <c r="A127" s="11">
        <v>37653</v>
      </c>
      <c r="B127" s="48">
        <f>Encadenamiento16!C142</f>
        <v>45.648095196905778</v>
      </c>
      <c r="C127" s="48">
        <f>Encadenamiento16!E142</f>
        <v>28.738569827179926</v>
      </c>
      <c r="D127" s="80">
        <f t="shared" si="30"/>
        <v>16.909525369725852</v>
      </c>
      <c r="F127" s="48">
        <f t="shared" si="22"/>
        <v>-0.21300547573520623</v>
      </c>
      <c r="G127" s="48">
        <f t="shared" si="23"/>
        <v>0.2491213559500105</v>
      </c>
      <c r="H127" s="80">
        <f t="shared" si="31"/>
        <v>-0.98871485341082144</v>
      </c>
      <c r="I127" s="51"/>
      <c r="J127" s="11">
        <v>37653</v>
      </c>
      <c r="K127" s="48">
        <f t="shared" ref="K127:K137" si="72">(B127/$B$125-1)*100</f>
        <v>0.1827951169201425</v>
      </c>
      <c r="L127" s="48">
        <f t="shared" ref="L127:L137" si="73">(C127/$C$125-1)*100</f>
        <v>0.50911810963605308</v>
      </c>
      <c r="M127" s="80">
        <f t="shared" ref="M127:M137" si="74">(D127/$D$125-1)*100</f>
        <v>-0.36697265007146207</v>
      </c>
      <c r="N127" s="51"/>
      <c r="O127" s="11">
        <v>37653</v>
      </c>
      <c r="P127" s="48">
        <f t="shared" si="27"/>
        <v>2.4222805430648808</v>
      </c>
      <c r="Q127" s="48">
        <f t="shared" si="55"/>
        <v>3.2478192202465728</v>
      </c>
      <c r="R127" s="80">
        <f t="shared" si="37"/>
        <v>1.0491153462169001</v>
      </c>
      <c r="T127" s="95">
        <f t="shared" si="35"/>
        <v>0.62956777721423851</v>
      </c>
      <c r="U127" s="95">
        <f t="shared" si="36"/>
        <v>0.37043222278576154</v>
      </c>
      <c r="V127" s="95"/>
      <c r="W127" s="11">
        <v>37653</v>
      </c>
      <c r="X127" s="48">
        <f t="shared" si="41"/>
        <v>2.4222805430648808</v>
      </c>
      <c r="Y127" s="48">
        <f t="shared" ref="Y127:Z127" si="75">Q127*T115</f>
        <v>2.028373339208652</v>
      </c>
      <c r="Z127" s="48">
        <f t="shared" si="75"/>
        <v>0.3939072038562369</v>
      </c>
      <c r="AA127" s="48"/>
      <c r="AB127" s="78">
        <f t="shared" si="43"/>
        <v>83.738167530428868</v>
      </c>
      <c r="AC127" s="78">
        <f t="shared" si="44"/>
        <v>16.26183246957147</v>
      </c>
    </row>
    <row r="128" spans="1:29" x14ac:dyDescent="0.2">
      <c r="A128" s="11">
        <v>37681</v>
      </c>
      <c r="B128" s="48">
        <f>Encadenamiento16!C143</f>
        <v>45.67566517392148</v>
      </c>
      <c r="C128" s="48">
        <f>Encadenamiento16!E143</f>
        <v>28.806265441814741</v>
      </c>
      <c r="D128" s="80">
        <f t="shared" si="30"/>
        <v>16.869399732106739</v>
      </c>
      <c r="F128" s="48">
        <f t="shared" si="22"/>
        <v>6.0396774272342135E-2</v>
      </c>
      <c r="G128" s="48">
        <f t="shared" si="23"/>
        <v>0.23555665797534431</v>
      </c>
      <c r="H128" s="80">
        <f t="shared" si="31"/>
        <v>-0.23729606089921695</v>
      </c>
      <c r="I128" s="51"/>
      <c r="J128" s="11">
        <v>37681</v>
      </c>
      <c r="K128" s="48">
        <f t="shared" si="72"/>
        <v>0.24330229354663224</v>
      </c>
      <c r="L128" s="48">
        <f t="shared" si="73"/>
        <v>0.74587402921559853</v>
      </c>
      <c r="M128" s="80">
        <f t="shared" si="74"/>
        <v>-0.60339789932747356</v>
      </c>
      <c r="N128" s="51"/>
      <c r="O128" s="11">
        <v>37681</v>
      </c>
      <c r="P128" s="48">
        <f t="shared" si="27"/>
        <v>2.7991055301378243</v>
      </c>
      <c r="Q128" s="48">
        <f t="shared" si="55"/>
        <v>3.2475331467031854</v>
      </c>
      <c r="R128" s="80">
        <f t="shared" si="37"/>
        <v>2.0423070264588228</v>
      </c>
      <c r="T128" s="95">
        <f t="shared" si="35"/>
        <v>0.63066986177711271</v>
      </c>
      <c r="U128" s="95">
        <f t="shared" si="36"/>
        <v>0.36933013822288729</v>
      </c>
      <c r="V128" s="95"/>
      <c r="W128" s="11">
        <v>37681</v>
      </c>
      <c r="X128" s="48">
        <f t="shared" si="41"/>
        <v>2.7991055301378243</v>
      </c>
      <c r="Y128" s="48">
        <f t="shared" ref="Y128:Z128" si="76">Q128*T116</f>
        <v>2.039225822266983</v>
      </c>
      <c r="Z128" s="48">
        <f t="shared" si="76"/>
        <v>0.75987970787084935</v>
      </c>
      <c r="AA128" s="48"/>
      <c r="AB128" s="78">
        <f t="shared" si="43"/>
        <v>72.852766725325083</v>
      </c>
      <c r="AC128" s="78">
        <f t="shared" si="44"/>
        <v>27.147233274675209</v>
      </c>
    </row>
    <row r="129" spans="1:29" x14ac:dyDescent="0.2">
      <c r="A129" s="11">
        <v>37712</v>
      </c>
      <c r="B129" s="48">
        <f>Encadenamiento16!C144</f>
        <v>45.819947743711289</v>
      </c>
      <c r="C129" s="48">
        <f>Encadenamiento16!E144</f>
        <v>28.840855736951266</v>
      </c>
      <c r="D129" s="80">
        <f t="shared" si="30"/>
        <v>16.979092006760023</v>
      </c>
      <c r="F129" s="48">
        <f t="shared" si="22"/>
        <v>0.31588498873615922</v>
      </c>
      <c r="G129" s="48">
        <f t="shared" si="23"/>
        <v>0.12007906823741088</v>
      </c>
      <c r="H129" s="80">
        <f t="shared" si="31"/>
        <v>0.65024408926959154</v>
      </c>
      <c r="I129" s="51"/>
      <c r="J129" s="11">
        <v>37712</v>
      </c>
      <c r="K129" s="48">
        <f t="shared" si="72"/>
        <v>0.5599558377053615</v>
      </c>
      <c r="L129" s="48">
        <f t="shared" si="73"/>
        <v>0.86684873603750656</v>
      </c>
      <c r="M129" s="80">
        <f t="shared" si="74"/>
        <v>4.2922630766950576E-2</v>
      </c>
      <c r="N129" s="51"/>
      <c r="O129" s="11">
        <v>37712</v>
      </c>
      <c r="P129" s="48">
        <f t="shared" si="27"/>
        <v>3.1558801936994341</v>
      </c>
      <c r="Q129" s="48">
        <f t="shared" si="55"/>
        <v>3.2724830107691893</v>
      </c>
      <c r="R129" s="80">
        <f t="shared" si="37"/>
        <v>2.9584198117034832</v>
      </c>
      <c r="T129" s="95">
        <f t="shared" si="35"/>
        <v>0.62943886139437222</v>
      </c>
      <c r="U129" s="95">
        <f t="shared" si="36"/>
        <v>0.37056113860562784</v>
      </c>
      <c r="V129" s="95"/>
      <c r="W129" s="11">
        <v>37712</v>
      </c>
      <c r="X129" s="48">
        <f t="shared" si="41"/>
        <v>3.1558801936994341</v>
      </c>
      <c r="Y129" s="48">
        <f t="shared" ref="Y129:Z129" si="77">Q129*T117</f>
        <v>2.0575022712117783</v>
      </c>
      <c r="Z129" s="48">
        <f t="shared" si="77"/>
        <v>1.0983779224876506</v>
      </c>
      <c r="AA129" s="48"/>
      <c r="AB129" s="78">
        <f t="shared" si="43"/>
        <v>65.195829528620393</v>
      </c>
      <c r="AC129" s="78">
        <f t="shared" si="44"/>
        <v>34.804170471379436</v>
      </c>
    </row>
    <row r="130" spans="1:29" x14ac:dyDescent="0.2">
      <c r="A130" s="11">
        <v>37742</v>
      </c>
      <c r="B130" s="48">
        <f>Encadenamiento16!C145</f>
        <v>45.827112103490592</v>
      </c>
      <c r="C130" s="48">
        <f>Encadenamiento16!E145</f>
        <v>28.893135326926092</v>
      </c>
      <c r="D130" s="80">
        <f t="shared" si="30"/>
        <v>16.933976776564499</v>
      </c>
      <c r="F130" s="48">
        <f t="shared" si="22"/>
        <v>1.5635896879184763E-2</v>
      </c>
      <c r="G130" s="48">
        <f t="shared" si="23"/>
        <v>0.18126920522627543</v>
      </c>
      <c r="H130" s="80">
        <f t="shared" si="31"/>
        <v>-0.26571049958126203</v>
      </c>
      <c r="I130" s="51"/>
      <c r="J130" s="11">
        <v>37742</v>
      </c>
      <c r="K130" s="48">
        <f t="shared" si="72"/>
        <v>0.57567928870190244</v>
      </c>
      <c r="L130" s="48">
        <f t="shared" si="73"/>
        <v>1.0496892710781136</v>
      </c>
      <c r="M130" s="80">
        <f t="shared" si="74"/>
        <v>-0.22290191875095067</v>
      </c>
      <c r="N130" s="51"/>
      <c r="O130" s="11">
        <v>37742</v>
      </c>
      <c r="P130" s="48">
        <f t="shared" si="27"/>
        <v>3.1268449558990552</v>
      </c>
      <c r="Q130" s="48">
        <f t="shared" si="55"/>
        <v>3.1022715637581744</v>
      </c>
      <c r="R130" s="80">
        <f t="shared" si="37"/>
        <v>3.168799689420454</v>
      </c>
      <c r="T130" s="95">
        <f t="shared" si="35"/>
        <v>0.63048125881633588</v>
      </c>
      <c r="U130" s="95">
        <f t="shared" si="36"/>
        <v>0.36951874118366407</v>
      </c>
      <c r="V130" s="95"/>
      <c r="W130" s="11">
        <v>37742</v>
      </c>
      <c r="X130" s="48">
        <f t="shared" si="41"/>
        <v>3.1268449558990552</v>
      </c>
      <c r="Y130" s="48">
        <f t="shared" ref="Y130:Z130" si="78">Q130*T118</f>
        <v>1.9563902555918595</v>
      </c>
      <c r="Z130" s="48">
        <f t="shared" si="78"/>
        <v>1.1704547003071997</v>
      </c>
      <c r="AA130" s="48"/>
      <c r="AB130" s="78">
        <f t="shared" si="43"/>
        <v>62.567549180875282</v>
      </c>
      <c r="AC130" s="78">
        <f t="shared" si="44"/>
        <v>37.432450819124838</v>
      </c>
    </row>
    <row r="131" spans="1:29" x14ac:dyDescent="0.2">
      <c r="A131" s="11">
        <v>37773</v>
      </c>
      <c r="B131" s="48">
        <f>Encadenamiento16!C146</f>
        <v>45.920632011175996</v>
      </c>
      <c r="C131" s="48">
        <f>Encadenamiento16!E146</f>
        <v>28.980264696122369</v>
      </c>
      <c r="D131" s="80">
        <f t="shared" si="30"/>
        <v>16.940367315053628</v>
      </c>
      <c r="F131" s="48">
        <f t="shared" si="22"/>
        <v>0.20407113473397409</v>
      </c>
      <c r="G131" s="48">
        <f t="shared" si="23"/>
        <v>0.30155733606065382</v>
      </c>
      <c r="H131" s="80">
        <f t="shared" si="31"/>
        <v>3.7737966535855705E-2</v>
      </c>
      <c r="I131" s="51"/>
      <c r="J131" s="11">
        <v>37773</v>
      </c>
      <c r="K131" s="48">
        <f t="shared" si="72"/>
        <v>0.78092521869277398</v>
      </c>
      <c r="L131" s="48">
        <f t="shared" si="73"/>
        <v>1.354412022141549</v>
      </c>
      <c r="M131" s="80">
        <f t="shared" si="74"/>
        <v>-0.185248070866606</v>
      </c>
      <c r="N131" s="51"/>
      <c r="O131" s="11">
        <v>37773</v>
      </c>
      <c r="P131" s="48">
        <f t="shared" si="27"/>
        <v>3.227369677304992</v>
      </c>
      <c r="Q131" s="48">
        <f t="shared" si="55"/>
        <v>3.2040774402697147</v>
      </c>
      <c r="R131" s="80">
        <f t="shared" si="37"/>
        <v>3.2672406143566368</v>
      </c>
      <c r="T131" s="95">
        <f t="shared" si="35"/>
        <v>0.63109463931309262</v>
      </c>
      <c r="U131" s="95">
        <f t="shared" si="36"/>
        <v>0.36890536068690744</v>
      </c>
      <c r="V131" s="95"/>
      <c r="W131" s="11">
        <v>37773</v>
      </c>
      <c r="X131" s="48">
        <f t="shared" si="41"/>
        <v>3.227369677304992</v>
      </c>
      <c r="Y131" s="48">
        <f t="shared" ref="Y131:Z131" si="79">Q131*T119</f>
        <v>2.0225324609841246</v>
      </c>
      <c r="Z131" s="48">
        <f t="shared" si="79"/>
        <v>1.2048372163208667</v>
      </c>
      <c r="AA131" s="48"/>
      <c r="AB131" s="78">
        <f t="shared" si="43"/>
        <v>62.66813731338754</v>
      </c>
      <c r="AC131" s="78">
        <f t="shared" si="44"/>
        <v>37.331862686612446</v>
      </c>
    </row>
    <row r="132" spans="1:29" x14ac:dyDescent="0.2">
      <c r="A132" s="11">
        <v>37803</v>
      </c>
      <c r="B132" s="48">
        <f>Encadenamiento16!C147</f>
        <v>46.194029371403836</v>
      </c>
      <c r="C132" s="48">
        <f>Encadenamiento16!E147</f>
        <v>29.01834739211526</v>
      </c>
      <c r="D132" s="80">
        <f t="shared" si="30"/>
        <v>17.175681979288576</v>
      </c>
      <c r="F132" s="48">
        <f t="shared" si="22"/>
        <v>0.59536933237613887</v>
      </c>
      <c r="G132" s="48">
        <f t="shared" si="23"/>
        <v>0.1314090688688152</v>
      </c>
      <c r="H132" s="80">
        <f t="shared" si="31"/>
        <v>1.389076516811083</v>
      </c>
      <c r="I132" s="51"/>
      <c r="J132" s="11">
        <v>37803</v>
      </c>
      <c r="K132" s="48">
        <f t="shared" si="72"/>
        <v>1.380943940329793</v>
      </c>
      <c r="L132" s="48">
        <f t="shared" si="73"/>
        <v>1.4876009112372968</v>
      </c>
      <c r="M132" s="80">
        <f t="shared" si="74"/>
        <v>1.2012552084942119</v>
      </c>
      <c r="N132" s="51"/>
      <c r="O132" s="11">
        <v>37803</v>
      </c>
      <c r="P132" s="48">
        <f t="shared" si="27"/>
        <v>3.418365111274202</v>
      </c>
      <c r="Q132" s="48">
        <f t="shared" si="55"/>
        <v>3.2036699256762668</v>
      </c>
      <c r="R132" s="80">
        <f t="shared" si="37"/>
        <v>3.7831296517326196</v>
      </c>
      <c r="T132" s="95">
        <f t="shared" si="35"/>
        <v>0.62818394037041747</v>
      </c>
      <c r="U132" s="95">
        <f t="shared" si="36"/>
        <v>0.37181605962958253</v>
      </c>
      <c r="V132" s="95"/>
      <c r="W132" s="11">
        <v>37803</v>
      </c>
      <c r="X132" s="48">
        <f t="shared" si="41"/>
        <v>3.418365111274202</v>
      </c>
      <c r="Y132" s="48">
        <f t="shared" ref="Y132:Z132" si="80">Q132*T120</f>
        <v>2.0166806003462718</v>
      </c>
      <c r="Z132" s="48">
        <f t="shared" si="80"/>
        <v>1.4016845109279128</v>
      </c>
      <c r="AA132" s="48"/>
      <c r="AB132" s="78">
        <f t="shared" si="43"/>
        <v>58.995471071682871</v>
      </c>
      <c r="AC132" s="78">
        <f t="shared" si="44"/>
        <v>41.004528928316617</v>
      </c>
    </row>
    <row r="133" spans="1:29" x14ac:dyDescent="0.2">
      <c r="A133" s="11">
        <v>37834</v>
      </c>
      <c r="B133" s="48">
        <f>Encadenamiento16!C148</f>
        <v>46.491731794466858</v>
      </c>
      <c r="C133" s="48">
        <f>Encadenamiento16!E148</f>
        <v>29.083019243354084</v>
      </c>
      <c r="D133" s="80">
        <f t="shared" si="30"/>
        <v>17.408712551112774</v>
      </c>
      <c r="F133" s="48">
        <f t="shared" si="22"/>
        <v>0.64446082559603823</v>
      </c>
      <c r="G133" s="48">
        <f t="shared" si="23"/>
        <v>0.22286538363103237</v>
      </c>
      <c r="H133" s="80">
        <f t="shared" si="31"/>
        <v>1.3567471271603626</v>
      </c>
      <c r="I133" s="51"/>
      <c r="J133" s="11">
        <v>37834</v>
      </c>
      <c r="K133" s="48">
        <f t="shared" si="72"/>
        <v>2.0343044086446938</v>
      </c>
      <c r="L133" s="48">
        <f t="shared" si="73"/>
        <v>1.7137816423460572</v>
      </c>
      <c r="M133" s="80">
        <f t="shared" si="74"/>
        <v>2.574300331185686</v>
      </c>
      <c r="N133" s="51"/>
      <c r="O133" s="11">
        <v>37834</v>
      </c>
      <c r="P133" s="48">
        <f t="shared" si="27"/>
        <v>3.8529674024010863</v>
      </c>
      <c r="Q133" s="48">
        <f t="shared" si="55"/>
        <v>3.0405396785222472</v>
      </c>
      <c r="R133" s="80">
        <f t="shared" si="37"/>
        <v>5.2391704939100947</v>
      </c>
      <c r="T133" s="95">
        <f t="shared" si="35"/>
        <v>0.62555250408665897</v>
      </c>
      <c r="U133" s="95">
        <f t="shared" si="36"/>
        <v>0.37444749591334098</v>
      </c>
      <c r="V133" s="95"/>
      <c r="W133" s="11">
        <v>37834</v>
      </c>
      <c r="X133" s="48">
        <f t="shared" si="41"/>
        <v>3.8529674024010863</v>
      </c>
      <c r="Y133" s="48">
        <f t="shared" ref="Y133:Z133" si="81">Q133*T121</f>
        <v>1.917013749068109</v>
      </c>
      <c r="Z133" s="48">
        <f t="shared" si="81"/>
        <v>1.935953653332982</v>
      </c>
      <c r="AA133" s="48"/>
      <c r="AB133" s="78">
        <f t="shared" si="43"/>
        <v>49.754216655803198</v>
      </c>
      <c r="AC133" s="78">
        <f t="shared" si="44"/>
        <v>50.245783344196923</v>
      </c>
    </row>
    <row r="134" spans="1:29" x14ac:dyDescent="0.2">
      <c r="A134" s="11">
        <v>37865</v>
      </c>
      <c r="B134" s="48">
        <f>Encadenamiento16!C149</f>
        <v>46.599754902887959</v>
      </c>
      <c r="C134" s="48">
        <f>Encadenamiento16!E149</f>
        <v>29.165031091358383</v>
      </c>
      <c r="D134" s="80">
        <f t="shared" si="30"/>
        <v>17.434723811529576</v>
      </c>
      <c r="F134" s="48">
        <f t="shared" si="22"/>
        <v>0.23234907423679285</v>
      </c>
      <c r="G134" s="48">
        <f t="shared" si="23"/>
        <v>0.28199220761111476</v>
      </c>
      <c r="H134" s="80">
        <f t="shared" si="31"/>
        <v>0.14941518702449308</v>
      </c>
      <c r="I134" s="51"/>
      <c r="J134" s="11">
        <v>37865</v>
      </c>
      <c r="K134" s="48">
        <f t="shared" si="72"/>
        <v>2.271380170342141</v>
      </c>
      <c r="L134" s="48">
        <f t="shared" si="73"/>
        <v>2.0006065806440487</v>
      </c>
      <c r="M134" s="80">
        <f t="shared" si="74"/>
        <v>2.7275619138646068</v>
      </c>
      <c r="N134" s="51"/>
      <c r="O134" s="11">
        <v>37865</v>
      </c>
      <c r="P134" s="48">
        <f t="shared" si="27"/>
        <v>3.6181327513550077</v>
      </c>
      <c r="Q134" s="48">
        <f t="shared" si="55"/>
        <v>3.0331182217748109</v>
      </c>
      <c r="R134" s="80">
        <f t="shared" ref="R134:R165" si="82">(D134/D122-1)*100</f>
        <v>4.6117465949924386</v>
      </c>
      <c r="T134" s="95">
        <f t="shared" si="35"/>
        <v>0.62586232807741482</v>
      </c>
      <c r="U134" s="95">
        <f t="shared" si="36"/>
        <v>0.37413767192258518</v>
      </c>
      <c r="V134" s="95"/>
      <c r="W134" s="11">
        <v>37865</v>
      </c>
      <c r="X134" s="48">
        <f t="shared" si="41"/>
        <v>3.6181327513550077</v>
      </c>
      <c r="Y134" s="48">
        <f t="shared" ref="Y134:Z134" si="83">Q134*T122</f>
        <v>1.9090929224854183</v>
      </c>
      <c r="Z134" s="48">
        <f t="shared" si="83"/>
        <v>1.7090398288695754</v>
      </c>
      <c r="AA134" s="48"/>
      <c r="AB134" s="78">
        <f t="shared" si="43"/>
        <v>52.764590292339442</v>
      </c>
      <c r="AC134" s="78">
        <f t="shared" si="44"/>
        <v>47.235409707660175</v>
      </c>
    </row>
    <row r="135" spans="1:29" x14ac:dyDescent="0.2">
      <c r="A135" s="11">
        <v>37895</v>
      </c>
      <c r="B135" s="48">
        <f>Encadenamiento16!C150</f>
        <v>47.181990322999312</v>
      </c>
      <c r="C135" s="48">
        <f>Encadenamiento16!E150</f>
        <v>29.295771498333551</v>
      </c>
      <c r="D135" s="80">
        <f t="shared" si="30"/>
        <v>17.886218824665761</v>
      </c>
      <c r="F135" s="48">
        <f t="shared" ref="F135:F198" si="84">(B135/B134-1)*100</f>
        <v>1.2494388035402926</v>
      </c>
      <c r="G135" s="48">
        <f t="shared" ref="G135:G198" si="85">(C135/C134-1)*100</f>
        <v>0.44827796193882552</v>
      </c>
      <c r="H135" s="80">
        <f t="shared" si="31"/>
        <v>2.5896310031456427</v>
      </c>
      <c r="I135" s="51"/>
      <c r="J135" s="11">
        <v>37895</v>
      </c>
      <c r="K135" s="48">
        <f t="shared" si="72"/>
        <v>3.5491984791065967</v>
      </c>
      <c r="L135" s="48">
        <f t="shared" si="73"/>
        <v>2.4578528209890038</v>
      </c>
      <c r="M135" s="80">
        <f t="shared" si="74"/>
        <v>5.3878267059616736</v>
      </c>
      <c r="N135" s="51"/>
      <c r="O135" s="11">
        <v>37895</v>
      </c>
      <c r="P135" s="48">
        <f t="shared" si="27"/>
        <v>4.348283054237112</v>
      </c>
      <c r="Q135" s="48">
        <f t="shared" si="55"/>
        <v>3.2991764123961875</v>
      </c>
      <c r="R135" s="80">
        <f t="shared" si="82"/>
        <v>6.1134244808863203</v>
      </c>
      <c r="T135" s="95">
        <f t="shared" si="35"/>
        <v>0.62091003999153138</v>
      </c>
      <c r="U135" s="95">
        <f t="shared" si="36"/>
        <v>0.37908996000846856</v>
      </c>
      <c r="V135" s="95"/>
      <c r="W135" s="11">
        <v>37895</v>
      </c>
      <c r="X135" s="48">
        <f t="shared" si="41"/>
        <v>4.348283054237112</v>
      </c>
      <c r="Y135" s="48">
        <f t="shared" ref="Y135:Z135" si="86">Q135*T123</f>
        <v>2.0692962445449243</v>
      </c>
      <c r="Z135" s="48">
        <f t="shared" si="86"/>
        <v>2.2789868096921833</v>
      </c>
      <c r="AA135" s="48"/>
      <c r="AB135" s="78">
        <f t="shared" si="43"/>
        <v>47.588811922639977</v>
      </c>
      <c r="AC135" s="78">
        <f t="shared" si="44"/>
        <v>52.411188077359924</v>
      </c>
    </row>
    <row r="136" spans="1:29" x14ac:dyDescent="0.2">
      <c r="A136" s="11">
        <v>37926</v>
      </c>
      <c r="B136" s="48">
        <f>Encadenamiento16!C151</f>
        <v>46.939112896032228</v>
      </c>
      <c r="C136" s="48">
        <f>Encadenamiento16!E151</f>
        <v>29.328191499326966</v>
      </c>
      <c r="D136" s="80">
        <f t="shared" si="30"/>
        <v>17.610921396705262</v>
      </c>
      <c r="F136" s="48">
        <f t="shared" si="84"/>
        <v>-0.51476723492245302</v>
      </c>
      <c r="G136" s="48">
        <f t="shared" si="85"/>
        <v>0.11066443836531548</v>
      </c>
      <c r="H136" s="80">
        <f t="shared" si="31"/>
        <v>-1.5391594537625508</v>
      </c>
      <c r="I136" s="51"/>
      <c r="J136" s="11">
        <v>37926</v>
      </c>
      <c r="K136" s="48">
        <f t="shared" si="72"/>
        <v>3.0161611333113347</v>
      </c>
      <c r="L136" s="48">
        <f t="shared" si="73"/>
        <v>2.5712372283745122</v>
      </c>
      <c r="M136" s="80">
        <f t="shared" si="74"/>
        <v>3.7657400081019698</v>
      </c>
      <c r="N136" s="51"/>
      <c r="O136" s="11">
        <v>37926</v>
      </c>
      <c r="P136" s="48">
        <f t="shared" si="27"/>
        <v>3.2578598158494287</v>
      </c>
      <c r="Q136" s="48">
        <f t="shared" si="55"/>
        <v>3.1583966053527757</v>
      </c>
      <c r="R136" s="80">
        <f t="shared" si="82"/>
        <v>3.4239263477122694</v>
      </c>
      <c r="T136" s="95">
        <f t="shared" si="35"/>
        <v>0.62481350178661099</v>
      </c>
      <c r="U136" s="95">
        <f t="shared" si="36"/>
        <v>0.37518649821338906</v>
      </c>
      <c r="V136" s="95"/>
      <c r="W136" s="11">
        <v>37926</v>
      </c>
      <c r="X136" s="48">
        <f t="shared" si="41"/>
        <v>3.2578598158494287</v>
      </c>
      <c r="Y136" s="48">
        <f t="shared" ref="Y136:Z136" si="87">Q136*T124</f>
        <v>1.9753115633583747</v>
      </c>
      <c r="Z136" s="48">
        <f t="shared" si="87"/>
        <v>1.2825482524910625</v>
      </c>
      <c r="AA136" s="48"/>
      <c r="AB136" s="78">
        <f t="shared" si="43"/>
        <v>60.632184164233216</v>
      </c>
      <c r="AC136" s="78">
        <f t="shared" si="44"/>
        <v>39.367815835767047</v>
      </c>
    </row>
    <row r="137" spans="1:29" x14ac:dyDescent="0.2">
      <c r="A137" s="17">
        <v>37956</v>
      </c>
      <c r="B137" s="48">
        <f>Encadenamiento16!C152</f>
        <v>47.359512677855811</v>
      </c>
      <c r="C137" s="48">
        <f>Encadenamiento16!E152</f>
        <v>29.43412554275702</v>
      </c>
      <c r="D137" s="80">
        <f t="shared" si="30"/>
        <v>17.925387135098791</v>
      </c>
      <c r="F137" s="48">
        <f t="shared" si="84"/>
        <v>0.89562788021739781</v>
      </c>
      <c r="G137" s="48">
        <f t="shared" si="85"/>
        <v>0.36120209946284287</v>
      </c>
      <c r="H137" s="80">
        <f t="shared" si="31"/>
        <v>1.7856291065631691</v>
      </c>
      <c r="I137" s="51"/>
      <c r="J137" s="17">
        <v>37956</v>
      </c>
      <c r="K137" s="48">
        <f t="shared" si="72"/>
        <v>3.9388025935509496</v>
      </c>
      <c r="L137" s="48">
        <f t="shared" si="73"/>
        <v>2.9417266906884176</v>
      </c>
      <c r="M137" s="80">
        <f t="shared" si="74"/>
        <v>5.6186112643273001</v>
      </c>
      <c r="N137" s="51"/>
      <c r="O137" s="17">
        <v>37956</v>
      </c>
      <c r="P137" s="48">
        <f t="shared" si="27"/>
        <v>3.9388025935509496</v>
      </c>
      <c r="Q137" s="48">
        <f t="shared" si="55"/>
        <v>2.9417266906884176</v>
      </c>
      <c r="R137" s="80">
        <f t="shared" si="82"/>
        <v>5.6186112643273001</v>
      </c>
      <c r="T137" s="95">
        <f t="shared" si="35"/>
        <v>0.62150397836588633</v>
      </c>
      <c r="U137" s="95">
        <f t="shared" si="36"/>
        <v>0.37849602163411361</v>
      </c>
      <c r="V137" s="95"/>
      <c r="W137" s="17">
        <v>37956</v>
      </c>
      <c r="X137" s="48">
        <f t="shared" si="41"/>
        <v>3.9388025935509496</v>
      </c>
      <c r="Y137" s="48">
        <f t="shared" ref="Y137:Z137" si="88">Q137*T125</f>
        <v>1.8460033916797693</v>
      </c>
      <c r="Z137" s="48">
        <f t="shared" si="88"/>
        <v>2.0927992018711778</v>
      </c>
      <c r="AA137" s="48"/>
      <c r="AB137" s="78">
        <f t="shared" si="43"/>
        <v>46.867121360746886</v>
      </c>
      <c r="AC137" s="78">
        <f t="shared" si="44"/>
        <v>53.132878639253057</v>
      </c>
    </row>
    <row r="138" spans="1:29" x14ac:dyDescent="0.2">
      <c r="A138" s="11">
        <v>37987</v>
      </c>
      <c r="B138" s="48">
        <f>Encadenamiento16!C153</f>
        <v>47.652153251614024</v>
      </c>
      <c r="C138" s="48">
        <f>Encadenamiento16!E153</f>
        <v>29.60446294153676</v>
      </c>
      <c r="D138" s="80">
        <f t="shared" si="30"/>
        <v>18.047690310077265</v>
      </c>
      <c r="F138" s="48">
        <f t="shared" si="84"/>
        <v>0.61791297505273679</v>
      </c>
      <c r="G138" s="48">
        <f t="shared" si="85"/>
        <v>0.57870718303589808</v>
      </c>
      <c r="H138" s="80">
        <f t="shared" si="31"/>
        <v>0.68229028503934419</v>
      </c>
      <c r="I138" s="51"/>
      <c r="J138" s="11">
        <v>37987</v>
      </c>
      <c r="K138" s="48">
        <f>(B138/$B$137-1)*100</f>
        <v>0.61791297505273679</v>
      </c>
      <c r="L138" s="48">
        <f>(C138/$C$137-1)*100</f>
        <v>0.57870718303589808</v>
      </c>
      <c r="M138" s="80">
        <f>(D138/$D$137-1)*100</f>
        <v>0.68229028503934419</v>
      </c>
      <c r="N138" s="51"/>
      <c r="O138" s="11">
        <v>37987</v>
      </c>
      <c r="P138" s="48">
        <f t="shared" si="27"/>
        <v>4.1678767772670211</v>
      </c>
      <c r="Q138" s="48">
        <f t="shared" si="55"/>
        <v>3.2696274014645699</v>
      </c>
      <c r="R138" s="80">
        <f t="shared" si="82"/>
        <v>5.675645676467922</v>
      </c>
      <c r="T138" s="95">
        <f t="shared" si="35"/>
        <v>0.62126180920342833</v>
      </c>
      <c r="U138" s="95">
        <f t="shared" si="36"/>
        <v>0.37873819079657167</v>
      </c>
      <c r="V138" s="95"/>
      <c r="W138" s="11">
        <v>37987</v>
      </c>
      <c r="X138" s="48">
        <f t="shared" si="41"/>
        <v>4.1678767772670211</v>
      </c>
      <c r="Y138" s="48">
        <f t="shared" ref="Y138:Z138" si="89">Q138*T126</f>
        <v>2.0489630353686801</v>
      </c>
      <c r="Z138" s="48">
        <f t="shared" si="89"/>
        <v>2.1189137418983273</v>
      </c>
      <c r="AA138" s="48"/>
      <c r="AB138" s="78">
        <f t="shared" si="43"/>
        <v>49.160835237365994</v>
      </c>
      <c r="AC138" s="78">
        <f t="shared" si="44"/>
        <v>50.839164762633672</v>
      </c>
    </row>
    <row r="139" spans="1:29" x14ac:dyDescent="0.2">
      <c r="A139" s="11">
        <v>38018</v>
      </c>
      <c r="B139" s="48">
        <f>Encadenamiento16!C154</f>
        <v>47.743300848316572</v>
      </c>
      <c r="C139" s="48">
        <f>Encadenamiento16!E154</f>
        <v>29.708610958150459</v>
      </c>
      <c r="D139" s="80">
        <f t="shared" si="30"/>
        <v>18.034689890166113</v>
      </c>
      <c r="F139" s="48">
        <f t="shared" si="84"/>
        <v>0.19127697382586017</v>
      </c>
      <c r="G139" s="48">
        <f t="shared" si="85"/>
        <v>0.3517983650619616</v>
      </c>
      <c r="H139" s="80">
        <f t="shared" si="31"/>
        <v>-7.2033704522800335E-2</v>
      </c>
      <c r="I139" s="51"/>
      <c r="J139" s="11">
        <v>38018</v>
      </c>
      <c r="K139" s="48">
        <f t="shared" ref="K139:K149" si="90">(B139/$B$137-1)*100</f>
        <v>0.81037187411814315</v>
      </c>
      <c r="L139" s="48">
        <f t="shared" ref="L139:L149" si="91">(C139/$C$137-1)*100</f>
        <v>0.93254143050627292</v>
      </c>
      <c r="M139" s="80">
        <f t="shared" ref="M139:M149" si="92">(D139/$D$137-1)*100</f>
        <v>0.60976510154864272</v>
      </c>
      <c r="N139" s="51"/>
      <c r="O139" s="11">
        <v>38018</v>
      </c>
      <c r="P139" s="48">
        <f t="shared" si="27"/>
        <v>4.5899081711361589</v>
      </c>
      <c r="Q139" s="48">
        <f t="shared" si="55"/>
        <v>3.3753980688805862</v>
      </c>
      <c r="R139" s="80">
        <f t="shared" si="82"/>
        <v>6.6540278088154547</v>
      </c>
      <c r="T139" s="95">
        <f t="shared" si="35"/>
        <v>0.62225716341935722</v>
      </c>
      <c r="U139" s="95">
        <f t="shared" si="36"/>
        <v>0.37774283658064284</v>
      </c>
      <c r="V139" s="95"/>
      <c r="W139" s="11">
        <v>38018</v>
      </c>
      <c r="X139" s="48">
        <f t="shared" si="41"/>
        <v>4.5899081711361589</v>
      </c>
      <c r="Y139" s="48">
        <f t="shared" ref="Y139:Z139" si="93">Q139*T127</f>
        <v>2.125041859438384</v>
      </c>
      <c r="Z139" s="48">
        <f t="shared" si="93"/>
        <v>2.4648663116977794</v>
      </c>
      <c r="AA139" s="48"/>
      <c r="AB139" s="78">
        <f t="shared" si="43"/>
        <v>46.298134520463918</v>
      </c>
      <c r="AC139" s="78">
        <f t="shared" si="44"/>
        <v>53.701865479536181</v>
      </c>
    </row>
    <row r="140" spans="1:29" x14ac:dyDescent="0.2">
      <c r="A140" s="11">
        <v>38047</v>
      </c>
      <c r="B140" s="48">
        <f>Encadenamiento16!C155</f>
        <v>47.615986465340633</v>
      </c>
      <c r="C140" s="48">
        <f>Encadenamiento16!E155</f>
        <v>29.757012736433893</v>
      </c>
      <c r="D140" s="80">
        <f t="shared" si="30"/>
        <v>17.85897372890674</v>
      </c>
      <c r="F140" s="48">
        <f t="shared" si="84"/>
        <v>-0.26666439210063508</v>
      </c>
      <c r="G140" s="48">
        <f t="shared" si="85"/>
        <v>0.1629217143528372</v>
      </c>
      <c r="H140" s="80">
        <f t="shared" si="31"/>
        <v>-0.97432316457621848</v>
      </c>
      <c r="I140" s="51"/>
      <c r="J140" s="11">
        <v>38047</v>
      </c>
      <c r="K140" s="48">
        <f t="shared" si="90"/>
        <v>0.5415465087856397</v>
      </c>
      <c r="L140" s="48">
        <f t="shared" si="91"/>
        <v>1.0969824573447529</v>
      </c>
      <c r="M140" s="80">
        <f t="shared" si="92"/>
        <v>-0.37049914566146258</v>
      </c>
      <c r="N140" s="51"/>
      <c r="O140" s="11">
        <v>38047</v>
      </c>
      <c r="P140" s="48">
        <f t="shared" si="27"/>
        <v>4.2480416738998716</v>
      </c>
      <c r="Q140" s="48">
        <f t="shared" si="55"/>
        <v>3.3004878627517664</v>
      </c>
      <c r="R140" s="80">
        <f t="shared" si="82"/>
        <v>5.8660889688717965</v>
      </c>
      <c r="T140" s="95">
        <f t="shared" si="35"/>
        <v>0.6249374410859645</v>
      </c>
      <c r="U140" s="95">
        <f t="shared" si="36"/>
        <v>0.37506255891403556</v>
      </c>
      <c r="V140" s="95"/>
      <c r="W140" s="11">
        <v>38047</v>
      </c>
      <c r="X140" s="48">
        <f t="shared" si="41"/>
        <v>4.2480416738998716</v>
      </c>
      <c r="Y140" s="48">
        <f t="shared" ref="Y140:Z140" si="94">Q140*T128</f>
        <v>2.0815182241986947</v>
      </c>
      <c r="Z140" s="48">
        <f t="shared" si="94"/>
        <v>2.1665234497011752</v>
      </c>
      <c r="AA140" s="48"/>
      <c r="AB140" s="78">
        <f t="shared" si="43"/>
        <v>48.999477500129558</v>
      </c>
      <c r="AC140" s="78">
        <f t="shared" si="44"/>
        <v>51.000522499870407</v>
      </c>
    </row>
    <row r="141" spans="1:29" x14ac:dyDescent="0.2">
      <c r="A141" s="11">
        <v>38078</v>
      </c>
      <c r="B141" s="48">
        <f>Encadenamiento16!C156</f>
        <v>47.626663854103249</v>
      </c>
      <c r="C141" s="48">
        <f>Encadenamiento16!E156</f>
        <v>29.887100255330932</v>
      </c>
      <c r="D141" s="80">
        <f t="shared" si="30"/>
        <v>17.739563598772317</v>
      </c>
      <c r="F141" s="48">
        <f t="shared" si="84"/>
        <v>2.2423957908324077E-2</v>
      </c>
      <c r="G141" s="48">
        <f t="shared" si="85"/>
        <v>0.43716592135527588</v>
      </c>
      <c r="H141" s="80">
        <f t="shared" si="31"/>
        <v>-0.66862817509577566</v>
      </c>
      <c r="I141" s="51"/>
      <c r="J141" s="11">
        <v>38078</v>
      </c>
      <c r="K141" s="48">
        <f t="shared" si="90"/>
        <v>0.564091902855135</v>
      </c>
      <c r="L141" s="48">
        <f t="shared" si="91"/>
        <v>1.5389440121667874</v>
      </c>
      <c r="M141" s="80">
        <f t="shared" si="92"/>
        <v>-1.0366500590808569</v>
      </c>
      <c r="N141" s="51"/>
      <c r="O141" s="11">
        <v>38078</v>
      </c>
      <c r="P141" s="48">
        <f t="shared" si="27"/>
        <v>3.9430776318157834</v>
      </c>
      <c r="Q141" s="48">
        <f t="shared" si="55"/>
        <v>3.6276472789924963</v>
      </c>
      <c r="R141" s="80">
        <f t="shared" si="82"/>
        <v>4.4788707883173018</v>
      </c>
      <c r="T141" s="95">
        <f t="shared" si="35"/>
        <v>0.62752873782814889</v>
      </c>
      <c r="U141" s="95">
        <f t="shared" si="36"/>
        <v>0.37247126217185111</v>
      </c>
      <c r="V141" s="95"/>
      <c r="W141" s="11">
        <v>38078</v>
      </c>
      <c r="X141" s="48">
        <f t="shared" si="41"/>
        <v>3.9430776318157834</v>
      </c>
      <c r="Y141" s="48">
        <f t="shared" ref="Y141:Z141" si="95">Q141*T129</f>
        <v>2.2833821728294295</v>
      </c>
      <c r="Z141" s="48">
        <f t="shared" si="95"/>
        <v>1.6596954589863453</v>
      </c>
      <c r="AA141" s="48"/>
      <c r="AB141" s="78">
        <f t="shared" si="43"/>
        <v>57.908628387261409</v>
      </c>
      <c r="AC141" s="78">
        <f t="shared" si="44"/>
        <v>42.091371612738378</v>
      </c>
    </row>
    <row r="142" spans="1:29" x14ac:dyDescent="0.2">
      <c r="A142" s="11">
        <v>38108</v>
      </c>
      <c r="B142" s="48">
        <f>Encadenamiento16!C157</f>
        <v>47.821710028117309</v>
      </c>
      <c r="C142" s="48">
        <f>Encadenamiento16!E157</f>
        <v>29.986568129567058</v>
      </c>
      <c r="D142" s="80">
        <f t="shared" si="30"/>
        <v>17.835141898550251</v>
      </c>
      <c r="F142" s="48">
        <f t="shared" si="84"/>
        <v>0.40953146458369005</v>
      </c>
      <c r="G142" s="48">
        <f t="shared" si="85"/>
        <v>0.33281206067619085</v>
      </c>
      <c r="H142" s="80">
        <f t="shared" si="31"/>
        <v>0.53878608256490157</v>
      </c>
      <c r="I142" s="51"/>
      <c r="J142" s="11">
        <v>38108</v>
      </c>
      <c r="K142" s="48">
        <f t="shared" si="90"/>
        <v>0.97593350127018752</v>
      </c>
      <c r="L142" s="48">
        <f t="shared" si="91"/>
        <v>1.876877864122517</v>
      </c>
      <c r="M142" s="80">
        <f t="shared" si="92"/>
        <v>-0.50344930275918465</v>
      </c>
      <c r="N142" s="51"/>
      <c r="O142" s="11">
        <v>38108</v>
      </c>
      <c r="P142" s="48">
        <f t="shared" si="27"/>
        <v>4.352440799940327</v>
      </c>
      <c r="Q142" s="48">
        <f t="shared" si="55"/>
        <v>3.7844034240962943</v>
      </c>
      <c r="R142" s="80">
        <f t="shared" si="82"/>
        <v>5.3216390566503291</v>
      </c>
      <c r="T142" s="95">
        <f t="shared" si="35"/>
        <v>0.62704926511277237</v>
      </c>
      <c r="U142" s="95">
        <f t="shared" si="36"/>
        <v>0.37295073488722758</v>
      </c>
      <c r="V142" s="95"/>
      <c r="W142" s="11">
        <v>38108</v>
      </c>
      <c r="X142" s="48">
        <f t="shared" si="41"/>
        <v>4.352440799940327</v>
      </c>
      <c r="Y142" s="48">
        <f t="shared" ref="Y142:Z142" si="96">Q142*T130</f>
        <v>2.3859954346930836</v>
      </c>
      <c r="Z142" s="48">
        <f t="shared" si="96"/>
        <v>1.9664453652472511</v>
      </c>
      <c r="AA142" s="48"/>
      <c r="AB142" s="78">
        <f t="shared" si="43"/>
        <v>54.819710235364859</v>
      </c>
      <c r="AC142" s="78">
        <f t="shared" si="44"/>
        <v>45.180289764635319</v>
      </c>
    </row>
    <row r="143" spans="1:29" x14ac:dyDescent="0.2">
      <c r="A143" s="11">
        <v>38139</v>
      </c>
      <c r="B143" s="48">
        <f>Encadenamiento16!C158</f>
        <v>48.177669518251491</v>
      </c>
      <c r="C143" s="48">
        <f>Encadenamiento16!E158</f>
        <v>30.06583110123897</v>
      </c>
      <c r="D143" s="80">
        <f t="shared" si="30"/>
        <v>18.111838417012521</v>
      </c>
      <c r="F143" s="48">
        <f t="shared" si="84"/>
        <v>0.74434705476842389</v>
      </c>
      <c r="G143" s="48">
        <f t="shared" si="85"/>
        <v>0.26432825300124474</v>
      </c>
      <c r="H143" s="80">
        <f t="shared" si="31"/>
        <v>1.5514119261633708</v>
      </c>
      <c r="I143" s="51"/>
      <c r="J143" s="11">
        <v>38139</v>
      </c>
      <c r="K143" s="48">
        <f t="shared" si="90"/>
        <v>1.7275448883118161</v>
      </c>
      <c r="L143" s="48">
        <f t="shared" si="91"/>
        <v>2.1461672355929551</v>
      </c>
      <c r="M143" s="80">
        <f t="shared" si="92"/>
        <v>1.0401520508789952</v>
      </c>
      <c r="N143" s="51"/>
      <c r="O143" s="11">
        <v>38139</v>
      </c>
      <c r="P143" s="48">
        <f t="shared" si="27"/>
        <v>4.9150837177637019</v>
      </c>
      <c r="Q143" s="48">
        <f t="shared" si="55"/>
        <v>3.7458816077061252</v>
      </c>
      <c r="R143" s="80">
        <f t="shared" si="82"/>
        <v>6.9152638793014587</v>
      </c>
      <c r="T143" s="95">
        <f t="shared" si="35"/>
        <v>0.62406154971545302</v>
      </c>
      <c r="U143" s="95">
        <f t="shared" si="36"/>
        <v>0.37593845028454692</v>
      </c>
      <c r="V143" s="95"/>
      <c r="W143" s="11">
        <v>38139</v>
      </c>
      <c r="X143" s="48">
        <f t="shared" si="41"/>
        <v>4.9150837177637019</v>
      </c>
      <c r="Y143" s="48">
        <f t="shared" ref="Y143:Z143" si="97">Q143*T131</f>
        <v>2.3640058021248445</v>
      </c>
      <c r="Z143" s="48">
        <f t="shared" si="97"/>
        <v>2.5510779156388472</v>
      </c>
      <c r="AA143" s="48"/>
      <c r="AB143" s="78">
        <f t="shared" si="43"/>
        <v>48.096959032071908</v>
      </c>
      <c r="AC143" s="78">
        <f t="shared" si="44"/>
        <v>51.903040967927879</v>
      </c>
    </row>
    <row r="144" spans="1:29" x14ac:dyDescent="0.2">
      <c r="A144" s="11">
        <v>38169</v>
      </c>
      <c r="B144" s="48">
        <f>Encadenamiento16!C159</f>
        <v>48.430989609091057</v>
      </c>
      <c r="C144" s="48">
        <f>Encadenamiento16!E159</f>
        <v>30.085110509914706</v>
      </c>
      <c r="D144" s="80">
        <f t="shared" si="30"/>
        <v>18.345879099176351</v>
      </c>
      <c r="F144" s="48">
        <f t="shared" si="84"/>
        <v>0.52580395310237726</v>
      </c>
      <c r="G144" s="48">
        <f t="shared" si="85"/>
        <v>6.4123983836728016E-2</v>
      </c>
      <c r="H144" s="80">
        <f t="shared" si="31"/>
        <v>1.292197273270701</v>
      </c>
      <c r="I144" s="51"/>
      <c r="J144" s="11">
        <v>38169</v>
      </c>
      <c r="K144" s="48">
        <f t="shared" si="90"/>
        <v>2.2624323407285374</v>
      </c>
      <c r="L144" s="48">
        <f t="shared" si="91"/>
        <v>2.2116674273609416</v>
      </c>
      <c r="M144" s="80">
        <f t="shared" si="92"/>
        <v>2.3457901405890214</v>
      </c>
      <c r="N144" s="51"/>
      <c r="O144" s="11">
        <v>38169</v>
      </c>
      <c r="P144" s="48">
        <f t="shared" si="27"/>
        <v>4.842531097908509</v>
      </c>
      <c r="Q144" s="48">
        <f t="shared" si="55"/>
        <v>3.6761677134284465</v>
      </c>
      <c r="R144" s="80">
        <f t="shared" si="82"/>
        <v>6.8131042557661781</v>
      </c>
      <c r="T144" s="95">
        <f t="shared" si="35"/>
        <v>0.62119545259647935</v>
      </c>
      <c r="U144" s="95">
        <f t="shared" si="36"/>
        <v>0.37880454740352065</v>
      </c>
      <c r="V144" s="95"/>
      <c r="W144" s="11">
        <v>38169</v>
      </c>
      <c r="X144" s="48">
        <f t="shared" si="41"/>
        <v>4.842531097908509</v>
      </c>
      <c r="Y144" s="48">
        <f t="shared" ref="Y144:Z144" si="98">Q144*T132</f>
        <v>2.309309519683989</v>
      </c>
      <c r="Z144" s="48">
        <f t="shared" si="98"/>
        <v>2.5332215782245195</v>
      </c>
      <c r="AA144" s="48"/>
      <c r="AB144" s="78">
        <f t="shared" si="43"/>
        <v>47.688067933758454</v>
      </c>
      <c r="AC144" s="78">
        <f t="shared" si="44"/>
        <v>52.311932066241532</v>
      </c>
    </row>
    <row r="145" spans="1:29" x14ac:dyDescent="0.2">
      <c r="A145" s="11">
        <v>38200</v>
      </c>
      <c r="B145" s="48">
        <f>Encadenamiento16!C160</f>
        <v>48.60197892684694</v>
      </c>
      <c r="C145" s="48">
        <f>Encadenamiento16!E160</f>
        <v>30.130233311239557</v>
      </c>
      <c r="D145" s="80">
        <f t="shared" si="30"/>
        <v>18.471745615607382</v>
      </c>
      <c r="F145" s="48">
        <f t="shared" si="84"/>
        <v>0.35305765819781953</v>
      </c>
      <c r="G145" s="48">
        <f t="shared" si="85"/>
        <v>0.14998383107145408</v>
      </c>
      <c r="H145" s="80">
        <f t="shared" si="31"/>
        <v>0.68607514390892632</v>
      </c>
      <c r="I145" s="51"/>
      <c r="J145" s="11">
        <v>38200</v>
      </c>
      <c r="K145" s="48">
        <f t="shared" si="90"/>
        <v>2.6234776895668555</v>
      </c>
      <c r="L145" s="48">
        <f t="shared" si="91"/>
        <v>2.3649684019705131</v>
      </c>
      <c r="M145" s="80">
        <f t="shared" si="92"/>
        <v>3.0479591675807827</v>
      </c>
      <c r="N145" s="51"/>
      <c r="O145" s="11">
        <v>38200</v>
      </c>
      <c r="P145" s="48">
        <f t="shared" si="27"/>
        <v>4.5389729548238167</v>
      </c>
      <c r="Q145" s="48">
        <f t="shared" si="55"/>
        <v>3.6007749371646858</v>
      </c>
      <c r="R145" s="80">
        <f t="shared" si="82"/>
        <v>6.106327859532934</v>
      </c>
      <c r="T145" s="95">
        <f t="shared" si="35"/>
        <v>0.61993840531863831</v>
      </c>
      <c r="U145" s="95">
        <f t="shared" si="36"/>
        <v>0.38006159468136164</v>
      </c>
      <c r="V145" s="95"/>
      <c r="W145" s="11">
        <v>38200</v>
      </c>
      <c r="X145" s="48">
        <f t="shared" si="41"/>
        <v>4.5389729548238167</v>
      </c>
      <c r="Y145" s="48">
        <f t="shared" ref="Y145:Z145" si="99">Q145*T133</f>
        <v>2.2524737785958511</v>
      </c>
      <c r="Z145" s="48">
        <f t="shared" si="99"/>
        <v>2.2864991762279785</v>
      </c>
      <c r="AA145" s="48"/>
      <c r="AB145" s="78">
        <f t="shared" si="43"/>
        <v>49.625186160274936</v>
      </c>
      <c r="AC145" s="78">
        <f t="shared" si="44"/>
        <v>50.374813839725341</v>
      </c>
    </row>
    <row r="146" spans="1:29" x14ac:dyDescent="0.2">
      <c r="A146" s="11">
        <v>38231</v>
      </c>
      <c r="B146" s="48">
        <f>Encadenamiento16!C161</f>
        <v>48.589470858346253</v>
      </c>
      <c r="C146" s="48">
        <f>Encadenamiento16!E161</f>
        <v>30.185134266060889</v>
      </c>
      <c r="D146" s="80">
        <f t="shared" si="30"/>
        <v>18.404336592285365</v>
      </c>
      <c r="F146" s="48">
        <f t="shared" si="84"/>
        <v>-2.5735718538355545E-2</v>
      </c>
      <c r="G146" s="48">
        <f t="shared" si="85"/>
        <v>0.18221217955471936</v>
      </c>
      <c r="H146" s="80">
        <f t="shared" si="31"/>
        <v>-0.36493044417557075</v>
      </c>
      <c r="I146" s="51"/>
      <c r="J146" s="11">
        <v>38231</v>
      </c>
      <c r="K146" s="48">
        <f t="shared" si="90"/>
        <v>2.5970668001943809</v>
      </c>
      <c r="L146" s="48">
        <f t="shared" si="91"/>
        <v>2.5514898419962462</v>
      </c>
      <c r="M146" s="80">
        <f t="shared" si="92"/>
        <v>2.6719057924766698</v>
      </c>
      <c r="N146" s="51"/>
      <c r="O146" s="11">
        <v>38231</v>
      </c>
      <c r="P146" s="48">
        <f t="shared" ref="P146:P197" si="100">(B146/B134-1)*100</f>
        <v>4.2697991858643425</v>
      </c>
      <c r="Q146" s="48">
        <f t="shared" ref="Q146:Q177" si="101">(C146/C134-1)*100</f>
        <v>3.4976927386330292</v>
      </c>
      <c r="R146" s="80">
        <f t="shared" si="82"/>
        <v>5.5613888194465444</v>
      </c>
      <c r="T146" s="95">
        <f t="shared" si="35"/>
        <v>0.62122788605910417</v>
      </c>
      <c r="U146" s="95">
        <f t="shared" si="36"/>
        <v>0.37877211394089583</v>
      </c>
      <c r="V146" s="95"/>
      <c r="W146" s="11">
        <v>38231</v>
      </c>
      <c r="X146" s="48">
        <f t="shared" si="41"/>
        <v>4.2697991858643425</v>
      </c>
      <c r="Y146" s="48">
        <f t="shared" ref="Y146:Z146" si="102">Q146*T134</f>
        <v>2.1890741203003365</v>
      </c>
      <c r="Z146" s="48">
        <f t="shared" si="102"/>
        <v>2.0807250655640246</v>
      </c>
      <c r="AA146" s="48"/>
      <c r="AB146" s="78">
        <f t="shared" si="43"/>
        <v>51.268783964068291</v>
      </c>
      <c r="AC146" s="78">
        <f t="shared" si="44"/>
        <v>48.731216035932142</v>
      </c>
    </row>
    <row r="147" spans="1:29" x14ac:dyDescent="0.2">
      <c r="A147" s="11">
        <v>38261</v>
      </c>
      <c r="B147" s="48">
        <f>Encadenamiento16!C162</f>
        <v>48.984201558348822</v>
      </c>
      <c r="C147" s="48">
        <f>Encadenamiento16!E162</f>
        <v>30.322677156423268</v>
      </c>
      <c r="D147" s="80">
        <f t="shared" si="30"/>
        <v>18.661524401925554</v>
      </c>
      <c r="F147" s="48">
        <f t="shared" si="84"/>
        <v>0.81237908754621113</v>
      </c>
      <c r="G147" s="48">
        <f t="shared" si="85"/>
        <v>0.45566433181987165</v>
      </c>
      <c r="H147" s="80">
        <f t="shared" si="31"/>
        <v>1.3974304824874606</v>
      </c>
      <c r="I147" s="51"/>
      <c r="J147" s="11">
        <v>38261</v>
      </c>
      <c r="K147" s="48">
        <f t="shared" si="90"/>
        <v>3.4305439153149875</v>
      </c>
      <c r="L147" s="48">
        <f t="shared" si="91"/>
        <v>3.0187804029561116</v>
      </c>
      <c r="M147" s="80">
        <f t="shared" si="92"/>
        <v>4.1066743009715578</v>
      </c>
      <c r="N147" s="51"/>
      <c r="O147" s="11">
        <v>38261</v>
      </c>
      <c r="P147" s="48">
        <f t="shared" si="100"/>
        <v>3.8197015916706878</v>
      </c>
      <c r="Q147" s="48">
        <f t="shared" si="101"/>
        <v>3.5053033443687598</v>
      </c>
      <c r="R147" s="80">
        <f t="shared" si="82"/>
        <v>4.3346533152698541</v>
      </c>
      <c r="T147" s="95">
        <f t="shared" si="35"/>
        <v>0.61902973186780663</v>
      </c>
      <c r="U147" s="95">
        <f t="shared" si="36"/>
        <v>0.38097026813219337</v>
      </c>
      <c r="V147" s="95"/>
      <c r="W147" s="11">
        <v>38261</v>
      </c>
      <c r="X147" s="48">
        <f t="shared" si="41"/>
        <v>3.8197015916706878</v>
      </c>
      <c r="Y147" s="48">
        <f t="shared" ref="Y147:Z147" si="103">Q147*T135</f>
        <v>2.1764780397344552</v>
      </c>
      <c r="Z147" s="48">
        <f t="shared" si="103"/>
        <v>1.6432235519362246</v>
      </c>
      <c r="AA147" s="48"/>
      <c r="AB147" s="78">
        <f t="shared" si="43"/>
        <v>56.980316066588124</v>
      </c>
      <c r="AC147" s="78">
        <f t="shared" si="44"/>
        <v>43.01968393341167</v>
      </c>
    </row>
    <row r="148" spans="1:29" x14ac:dyDescent="0.2">
      <c r="A148" s="11">
        <v>38292</v>
      </c>
      <c r="B148" s="48">
        <f>Encadenamiento16!C163</f>
        <v>49.251544158450692</v>
      </c>
      <c r="C148" s="48">
        <f>Encadenamiento16!E163</f>
        <v>30.318856690089461</v>
      </c>
      <c r="D148" s="80">
        <f t="shared" si="30"/>
        <v>18.93268746836123</v>
      </c>
      <c r="F148" s="48">
        <f t="shared" si="84"/>
        <v>0.54577310969010639</v>
      </c>
      <c r="G148" s="48">
        <f t="shared" si="85"/>
        <v>-1.259937014828072E-2</v>
      </c>
      <c r="H148" s="80">
        <f t="shared" si="31"/>
        <v>1.4530595711018002</v>
      </c>
      <c r="I148" s="51"/>
      <c r="J148" s="11">
        <v>38292</v>
      </c>
      <c r="K148" s="48">
        <f t="shared" si="90"/>
        <v>3.9950400112109818</v>
      </c>
      <c r="L148" s="48">
        <f t="shared" si="91"/>
        <v>3.0058006854909003</v>
      </c>
      <c r="M148" s="80">
        <f t="shared" si="92"/>
        <v>5.6194062960575941</v>
      </c>
      <c r="N148" s="51"/>
      <c r="O148" s="11">
        <v>38292</v>
      </c>
      <c r="P148" s="48">
        <f t="shared" si="100"/>
        <v>4.9264485835946337</v>
      </c>
      <c r="Q148" s="48">
        <f t="shared" si="101"/>
        <v>3.3778598001354077</v>
      </c>
      <c r="R148" s="80">
        <f t="shared" si="82"/>
        <v>7.505377157059212</v>
      </c>
      <c r="T148" s="95">
        <f t="shared" si="35"/>
        <v>0.61559200240602574</v>
      </c>
      <c r="U148" s="95">
        <f t="shared" si="36"/>
        <v>0.38440799759397426</v>
      </c>
      <c r="V148" s="95"/>
      <c r="W148" s="11">
        <v>38292</v>
      </c>
      <c r="X148" s="48">
        <f t="shared" si="41"/>
        <v>4.9264485835946337</v>
      </c>
      <c r="Y148" s="48">
        <f t="shared" ref="Y148:Z148" si="104">Q148*T136</f>
        <v>2.1105324102668259</v>
      </c>
      <c r="Z148" s="48">
        <f t="shared" si="104"/>
        <v>2.8159161733278073</v>
      </c>
      <c r="AA148" s="48"/>
      <c r="AB148" s="78">
        <f t="shared" si="43"/>
        <v>42.840849233563993</v>
      </c>
      <c r="AC148" s="78">
        <f t="shared" si="44"/>
        <v>57.159150766435992</v>
      </c>
    </row>
    <row r="149" spans="1:29" x14ac:dyDescent="0.2">
      <c r="A149" s="11">
        <v>38322</v>
      </c>
      <c r="B149" s="48">
        <f>Encadenamiento16!C164</f>
        <v>49.549498541664327</v>
      </c>
      <c r="C149" s="48">
        <f>Encadenamiento16!E164</f>
        <v>30.502607475987929</v>
      </c>
      <c r="D149" s="80">
        <f t="shared" si="30"/>
        <v>19.046891065676398</v>
      </c>
      <c r="F149" s="48">
        <f t="shared" si="84"/>
        <v>0.60496455147693862</v>
      </c>
      <c r="G149" s="48">
        <f t="shared" si="85"/>
        <v>0.60606106548382055</v>
      </c>
      <c r="H149" s="80">
        <f t="shared" si="31"/>
        <v>0.60320859099383117</v>
      </c>
      <c r="I149" s="51"/>
      <c r="J149" s="11">
        <v>38322</v>
      </c>
      <c r="K149" s="48">
        <f t="shared" si="90"/>
        <v>4.6241731385730622</v>
      </c>
      <c r="L149" s="48">
        <f t="shared" si="91"/>
        <v>3.6300787386355227</v>
      </c>
      <c r="M149" s="80">
        <f t="shared" si="92"/>
        <v>6.2565116285920874</v>
      </c>
      <c r="N149" s="51"/>
      <c r="O149" s="11">
        <v>38322</v>
      </c>
      <c r="P149" s="48">
        <f t="shared" si="100"/>
        <v>4.6241731385730622</v>
      </c>
      <c r="Q149" s="48">
        <f t="shared" si="101"/>
        <v>3.6300787386355227</v>
      </c>
      <c r="R149" s="80">
        <f t="shared" si="82"/>
        <v>6.2565116285920874</v>
      </c>
      <c r="T149" s="95">
        <f t="shared" si="35"/>
        <v>0.61559871186868664</v>
      </c>
      <c r="U149" s="95">
        <f t="shared" si="36"/>
        <v>0.3844012881313133</v>
      </c>
      <c r="V149" s="95"/>
      <c r="W149" s="11">
        <v>38322</v>
      </c>
      <c r="X149" s="48">
        <f t="shared" si="41"/>
        <v>4.6241731385730622</v>
      </c>
      <c r="Y149" s="48">
        <f t="shared" ref="Y149:Z149" si="105">Q149*T137</f>
        <v>2.2561083778433959</v>
      </c>
      <c r="Z149" s="48">
        <f t="shared" si="105"/>
        <v>2.3680647607296743</v>
      </c>
      <c r="AA149" s="48"/>
      <c r="AB149" s="78">
        <f t="shared" si="43"/>
        <v>48.78944430137819</v>
      </c>
      <c r="AC149" s="78">
        <f t="shared" si="44"/>
        <v>51.210555698621988</v>
      </c>
    </row>
    <row r="150" spans="1:29" x14ac:dyDescent="0.2">
      <c r="A150" s="11">
        <v>38353</v>
      </c>
      <c r="B150" s="48">
        <f>Encadenamiento16!C165</f>
        <v>50.229157109115349</v>
      </c>
      <c r="C150" s="48">
        <f>Encadenamiento16!E165</f>
        <v>30.715360357477213</v>
      </c>
      <c r="D150" s="80">
        <f t="shared" si="30"/>
        <v>19.513796751638136</v>
      </c>
      <c r="F150" s="48">
        <f t="shared" si="84"/>
        <v>1.3716759754481167</v>
      </c>
      <c r="G150" s="48">
        <f t="shared" si="85"/>
        <v>0.6974908019151016</v>
      </c>
      <c r="H150" s="80">
        <f t="shared" si="31"/>
        <v>2.451348539516407</v>
      </c>
      <c r="I150" s="51"/>
      <c r="J150" s="11">
        <v>38353</v>
      </c>
      <c r="K150" s="48">
        <f>(B150/$B$149-1)*100</f>
        <v>1.3716759754481167</v>
      </c>
      <c r="L150" s="48">
        <f>(C150/$C$149-1)*100</f>
        <v>0.6974908019151016</v>
      </c>
      <c r="M150" s="80">
        <f>(D150/$D$149-1)*100</f>
        <v>2.451348539516407</v>
      </c>
      <c r="N150" s="51"/>
      <c r="O150" s="11">
        <v>38353</v>
      </c>
      <c r="P150" s="48">
        <f t="shared" si="100"/>
        <v>5.4079483961494201</v>
      </c>
      <c r="Q150" s="48">
        <f t="shared" si="101"/>
        <v>3.7524660323488002</v>
      </c>
      <c r="R150" s="80">
        <f t="shared" si="82"/>
        <v>8.1235128505182885</v>
      </c>
      <c r="T150" s="95">
        <f t="shared" si="35"/>
        <v>0.61150459464714246</v>
      </c>
      <c r="U150" s="95">
        <f t="shared" si="36"/>
        <v>0.38849540535285759</v>
      </c>
      <c r="V150" s="95"/>
      <c r="W150" s="11">
        <v>38353</v>
      </c>
      <c r="X150" s="48">
        <f t="shared" si="41"/>
        <v>5.4079483961494201</v>
      </c>
      <c r="Y150" s="48">
        <f t="shared" ref="Y150:Z150" si="106">Q150*T138</f>
        <v>2.3312638362314262</v>
      </c>
      <c r="Z150" s="48">
        <f t="shared" si="106"/>
        <v>3.0766845599179975</v>
      </c>
      <c r="AA150" s="48"/>
      <c r="AB150" s="78">
        <f t="shared" si="43"/>
        <v>43.108100622619439</v>
      </c>
      <c r="AC150" s="78">
        <f t="shared" si="44"/>
        <v>56.891899377380625</v>
      </c>
    </row>
    <row r="151" spans="1:29" x14ac:dyDescent="0.2">
      <c r="A151" s="11">
        <v>38384</v>
      </c>
      <c r="B151" s="48">
        <f>Encadenamiento16!C166</f>
        <v>50.254853050608368</v>
      </c>
      <c r="C151" s="48">
        <f>Encadenamiento16!E166</f>
        <v>30.929316813477644</v>
      </c>
      <c r="D151" s="80">
        <f t="shared" si="30"/>
        <v>19.325536237130724</v>
      </c>
      <c r="F151" s="48">
        <f t="shared" si="84"/>
        <v>5.1157421250769275E-2</v>
      </c>
      <c r="G151" s="48">
        <f t="shared" si="85"/>
        <v>0.69657804274578794</v>
      </c>
      <c r="H151" s="80">
        <f t="shared" si="31"/>
        <v>-0.96475594628506744</v>
      </c>
      <c r="I151" s="51"/>
      <c r="J151" s="11">
        <v>38384</v>
      </c>
      <c r="K151" s="48">
        <f t="shared" ref="K151:K161" si="107">(B151/$B$149-1)*100</f>
        <v>1.4235351107558358</v>
      </c>
      <c r="L151" s="48">
        <f t="shared" ref="L151:L161" si="108">(C151/$C$149-1)*100</f>
        <v>1.398927412437212</v>
      </c>
      <c r="M151" s="80">
        <f t="shared" ref="M151:M161" si="109">(D151/$D$149-1)*100</f>
        <v>1.462943062432176</v>
      </c>
      <c r="N151" s="51"/>
      <c r="O151" s="11">
        <v>38384</v>
      </c>
      <c r="P151" s="48">
        <f t="shared" si="100"/>
        <v>5.2605332217626755</v>
      </c>
      <c r="Q151" s="48">
        <f t="shared" si="101"/>
        <v>4.1089294179615266</v>
      </c>
      <c r="R151" s="80">
        <f t="shared" si="82"/>
        <v>7.1575744014787723</v>
      </c>
      <c r="T151" s="95">
        <f t="shared" si="35"/>
        <v>0.61544935336554973</v>
      </c>
      <c r="U151" s="95">
        <f t="shared" si="36"/>
        <v>0.38455064663445027</v>
      </c>
      <c r="V151" s="95"/>
      <c r="W151" s="11">
        <v>38384</v>
      </c>
      <c r="X151" s="48">
        <f t="shared" si="41"/>
        <v>5.2605332217626755</v>
      </c>
      <c r="Y151" s="48">
        <f t="shared" ref="Y151:Z151" si="110">Q151*T139</f>
        <v>2.55681076431109</v>
      </c>
      <c r="Z151" s="48">
        <f t="shared" si="110"/>
        <v>2.7037224574515886</v>
      </c>
      <c r="AA151" s="48"/>
      <c r="AB151" s="78">
        <f t="shared" si="43"/>
        <v>48.603642568658948</v>
      </c>
      <c r="AC151" s="78">
        <f t="shared" si="44"/>
        <v>51.396357431341109</v>
      </c>
    </row>
    <row r="152" spans="1:29" x14ac:dyDescent="0.2">
      <c r="A152" s="11">
        <v>38412</v>
      </c>
      <c r="B152" s="48">
        <f>Encadenamiento16!C167</f>
        <v>50.334353287216565</v>
      </c>
      <c r="C152" s="48">
        <f>Encadenamiento16!E167</f>
        <v>31.147639668598938</v>
      </c>
      <c r="D152" s="80">
        <f t="shared" si="30"/>
        <v>19.186713618617627</v>
      </c>
      <c r="F152" s="48">
        <f t="shared" si="84"/>
        <v>0.15819414799231879</v>
      </c>
      <c r="G152" s="48">
        <f t="shared" si="85"/>
        <v>0.70587674612379026</v>
      </c>
      <c r="H152" s="80">
        <f t="shared" si="31"/>
        <v>-0.71833773101919185</v>
      </c>
      <c r="I152" s="51"/>
      <c r="J152" s="11">
        <v>38412</v>
      </c>
      <c r="K152" s="48">
        <f t="shared" si="107"/>
        <v>1.5839812079879723</v>
      </c>
      <c r="L152" s="48">
        <f t="shared" si="108"/>
        <v>2.1146788618605417</v>
      </c>
      <c r="M152" s="80">
        <f t="shared" si="109"/>
        <v>0.73409645941220347</v>
      </c>
      <c r="N152" s="51"/>
      <c r="O152" s="11">
        <v>38412</v>
      </c>
      <c r="P152" s="48">
        <f t="shared" si="100"/>
        <v>5.7089373205669425</v>
      </c>
      <c r="Q152" s="48">
        <f t="shared" si="101"/>
        <v>4.6732746478358234</v>
      </c>
      <c r="R152" s="80">
        <f t="shared" si="82"/>
        <v>7.4345811235602577</v>
      </c>
      <c r="T152" s="95">
        <f t="shared" si="35"/>
        <v>0.61881473853185509</v>
      </c>
      <c r="U152" s="95">
        <f t="shared" si="36"/>
        <v>0.38118526146814496</v>
      </c>
      <c r="V152" s="95"/>
      <c r="W152" s="11">
        <v>38412</v>
      </c>
      <c r="X152" s="48">
        <f t="shared" si="41"/>
        <v>5.7089373205669425</v>
      </c>
      <c r="Y152" s="48">
        <f t="shared" ref="Y152:Z152" si="111">Q152*T140</f>
        <v>2.9205042999104314</v>
      </c>
      <c r="Z152" s="48">
        <f t="shared" si="111"/>
        <v>2.788433020656496</v>
      </c>
      <c r="AA152" s="48"/>
      <c r="AB152" s="78">
        <f t="shared" si="43"/>
        <v>51.156706334628353</v>
      </c>
      <c r="AC152" s="78">
        <f t="shared" si="44"/>
        <v>48.843293665371377</v>
      </c>
    </row>
    <row r="153" spans="1:29" x14ac:dyDescent="0.2">
      <c r="A153" s="11">
        <v>38443</v>
      </c>
      <c r="B153" s="48">
        <f>Encadenamiento16!C168</f>
        <v>50.145306339658148</v>
      </c>
      <c r="C153" s="48">
        <f>Encadenamiento16!E168</f>
        <v>31.248419362384666</v>
      </c>
      <c r="D153" s="80">
        <f t="shared" si="30"/>
        <v>18.896886977273482</v>
      </c>
      <c r="F153" s="48">
        <f t="shared" si="84"/>
        <v>-0.37558235124166561</v>
      </c>
      <c r="G153" s="48">
        <f t="shared" si="85"/>
        <v>0.32355483387502826</v>
      </c>
      <c r="H153" s="80">
        <f t="shared" si="31"/>
        <v>-1.5105590624072018</v>
      </c>
      <c r="I153" s="51"/>
      <c r="J153" s="11">
        <v>38443</v>
      </c>
      <c r="K153" s="48">
        <f t="shared" si="107"/>
        <v>1.2024497028821246</v>
      </c>
      <c r="L153" s="48">
        <f t="shared" si="108"/>
        <v>2.4450758414140461</v>
      </c>
      <c r="M153" s="80">
        <f t="shared" si="109"/>
        <v>-0.78755156358946143</v>
      </c>
      <c r="N153" s="51"/>
      <c r="O153" s="11">
        <v>38443</v>
      </c>
      <c r="P153" s="48">
        <f t="shared" si="100"/>
        <v>5.2883034034681975</v>
      </c>
      <c r="Q153" s="48">
        <f t="shared" si="101"/>
        <v>4.5548718190247195</v>
      </c>
      <c r="R153" s="80">
        <f t="shared" si="82"/>
        <v>6.5239675827271082</v>
      </c>
      <c r="T153" s="95">
        <f t="shared" si="35"/>
        <v>0.62315741279401449</v>
      </c>
      <c r="U153" s="95">
        <f t="shared" si="36"/>
        <v>0.37684258720598546</v>
      </c>
      <c r="V153" s="95"/>
      <c r="W153" s="11">
        <v>38443</v>
      </c>
      <c r="X153" s="48">
        <f t="shared" si="41"/>
        <v>5.2883034034681975</v>
      </c>
      <c r="Y153" s="48">
        <f t="shared" ref="Y153:Z153" si="112">Q153*T141</f>
        <v>2.8583129635615867</v>
      </c>
      <c r="Z153" s="48">
        <f t="shared" si="112"/>
        <v>2.4299904399066063</v>
      </c>
      <c r="AA153" s="48"/>
      <c r="AB153" s="78">
        <f t="shared" si="43"/>
        <v>54.049715863258449</v>
      </c>
      <c r="AC153" s="78">
        <f t="shared" si="44"/>
        <v>45.950284136741473</v>
      </c>
    </row>
    <row r="154" spans="1:29" x14ac:dyDescent="0.2">
      <c r="A154" s="11">
        <v>38473</v>
      </c>
      <c r="B154" s="48">
        <f>Encadenamiento16!C169</f>
        <v>50.483581516917617</v>
      </c>
      <c r="C154" s="48">
        <f>Encadenamiento16!E169</f>
        <v>31.414958912941263</v>
      </c>
      <c r="D154" s="80">
        <f t="shared" ref="D154:D186" si="113">B154-C154</f>
        <v>19.068622603976355</v>
      </c>
      <c r="F154" s="48">
        <f t="shared" si="84"/>
        <v>0.67458991070503682</v>
      </c>
      <c r="G154" s="48">
        <f t="shared" si="85"/>
        <v>0.53295351878523967</v>
      </c>
      <c r="H154" s="80">
        <f t="shared" si="31"/>
        <v>0.90880379879190176</v>
      </c>
      <c r="I154" s="51"/>
      <c r="J154" s="11">
        <v>38473</v>
      </c>
      <c r="K154" s="48">
        <f t="shared" si="107"/>
        <v>1.8851512179641094</v>
      </c>
      <c r="L154" s="48">
        <f t="shared" si="108"/>
        <v>2.9910604779330718</v>
      </c>
      <c r="M154" s="80">
        <f t="shared" si="109"/>
        <v>0.11409493667509096</v>
      </c>
      <c r="N154" s="51"/>
      <c r="O154" s="11">
        <v>38473</v>
      </c>
      <c r="P154" s="48">
        <f t="shared" si="100"/>
        <v>5.5662407037206041</v>
      </c>
      <c r="Q154" s="48">
        <f t="shared" si="101"/>
        <v>4.7634353394572004</v>
      </c>
      <c r="R154" s="80">
        <f t="shared" si="82"/>
        <v>6.9160128494765161</v>
      </c>
      <c r="T154" s="95">
        <f t="shared" si="35"/>
        <v>0.62228070927205825</v>
      </c>
      <c r="U154" s="95">
        <f t="shared" si="36"/>
        <v>0.3777192907279418</v>
      </c>
      <c r="V154" s="95"/>
      <c r="W154" s="11">
        <v>38473</v>
      </c>
      <c r="X154" s="48">
        <f t="shared" si="41"/>
        <v>5.5662407037206041</v>
      </c>
      <c r="Y154" s="48">
        <f t="shared" ref="Y154:Z154" si="114">Q154*T142</f>
        <v>2.9869086290188469</v>
      </c>
      <c r="Z154" s="48">
        <f t="shared" si="114"/>
        <v>2.5793320747017754</v>
      </c>
      <c r="AA154" s="48"/>
      <c r="AB154" s="78">
        <f t="shared" si="43"/>
        <v>53.661147406405327</v>
      </c>
      <c r="AC154" s="78">
        <f t="shared" si="44"/>
        <v>46.338852593594993</v>
      </c>
    </row>
    <row r="155" spans="1:29" x14ac:dyDescent="0.2">
      <c r="A155" s="11">
        <v>38504</v>
      </c>
      <c r="B155" s="48">
        <f>Encadenamiento16!C170</f>
        <v>51.260695602990737</v>
      </c>
      <c r="C155" s="48">
        <f>Encadenamiento16!E170</f>
        <v>31.598296916648049</v>
      </c>
      <c r="D155" s="80">
        <f t="shared" si="113"/>
        <v>19.662398686342687</v>
      </c>
      <c r="F155" s="48">
        <f t="shared" si="84"/>
        <v>1.5393402423572011</v>
      </c>
      <c r="G155" s="48">
        <f t="shared" si="85"/>
        <v>0.58360096607117384</v>
      </c>
      <c r="H155" s="80">
        <f t="shared" ref="H155:H187" si="115">(D155/D154-1)*100</f>
        <v>3.1138907864405097</v>
      </c>
      <c r="I155" s="51"/>
      <c r="J155" s="11">
        <v>38504</v>
      </c>
      <c r="K155" s="48">
        <f t="shared" si="107"/>
        <v>3.4535103516487142</v>
      </c>
      <c r="L155" s="48">
        <f t="shared" si="108"/>
        <v>3.5921173018492292</v>
      </c>
      <c r="M155" s="80">
        <f t="shared" si="109"/>
        <v>3.2315385148365294</v>
      </c>
      <c r="N155" s="51"/>
      <c r="O155" s="11">
        <v>38504</v>
      </c>
      <c r="P155" s="48">
        <f t="shared" si="100"/>
        <v>6.3992843895682494</v>
      </c>
      <c r="Q155" s="48">
        <f t="shared" si="101"/>
        <v>5.0970346046609993</v>
      </c>
      <c r="R155" s="80">
        <f t="shared" si="82"/>
        <v>8.5610319263544241</v>
      </c>
      <c r="T155" s="95">
        <f t="shared" ref="T155:T218" si="116">C155/B155</f>
        <v>0.61642349064815438</v>
      </c>
      <c r="U155" s="95">
        <f t="shared" ref="U155:U218" si="117">D155/B155</f>
        <v>0.38357650935184562</v>
      </c>
      <c r="V155" s="95"/>
      <c r="W155" s="11">
        <v>38504</v>
      </c>
      <c r="X155" s="48">
        <f t="shared" si="41"/>
        <v>6.3992843895682494</v>
      </c>
      <c r="Y155" s="48">
        <f t="shared" ref="Y155:Z155" si="118">Q155*T143</f>
        <v>3.1808633143380347</v>
      </c>
      <c r="Z155" s="48">
        <f t="shared" si="118"/>
        <v>3.2184210752302116</v>
      </c>
      <c r="AA155" s="48"/>
      <c r="AB155" s="78">
        <f t="shared" si="43"/>
        <v>49.706547180858188</v>
      </c>
      <c r="AC155" s="78">
        <f t="shared" si="44"/>
        <v>50.293452819141763</v>
      </c>
    </row>
    <row r="156" spans="1:29" x14ac:dyDescent="0.2">
      <c r="A156" s="11">
        <v>38534</v>
      </c>
      <c r="B156" s="48">
        <f>Encadenamiento16!C171</f>
        <v>51.022636906388762</v>
      </c>
      <c r="C156" s="48">
        <f>Encadenamiento16!E171</f>
        <v>31.674157100392883</v>
      </c>
      <c r="D156" s="80">
        <f t="shared" si="113"/>
        <v>19.348479805995879</v>
      </c>
      <c r="F156" s="48">
        <f t="shared" si="84"/>
        <v>-0.46440785440313714</v>
      </c>
      <c r="G156" s="48">
        <f t="shared" si="85"/>
        <v>0.24007681156026361</v>
      </c>
      <c r="H156" s="80">
        <f t="shared" si="115"/>
        <v>-1.5965441722268214</v>
      </c>
      <c r="I156" s="51"/>
      <c r="J156" s="11">
        <v>38534</v>
      </c>
      <c r="K156" s="48">
        <f t="shared" si="107"/>
        <v>2.9730641239198885</v>
      </c>
      <c r="L156" s="48">
        <f t="shared" si="108"/>
        <v>3.8408179540952769</v>
      </c>
      <c r="M156" s="80">
        <f t="shared" si="109"/>
        <v>1.5834014027778176</v>
      </c>
      <c r="N156" s="51"/>
      <c r="O156" s="11">
        <v>38534</v>
      </c>
      <c r="P156" s="48">
        <f t="shared" si="100"/>
        <v>5.3512168927706938</v>
      </c>
      <c r="Q156" s="48">
        <f t="shared" si="101"/>
        <v>5.2818373060471213</v>
      </c>
      <c r="R156" s="80">
        <f t="shared" si="82"/>
        <v>5.4649913552768492</v>
      </c>
      <c r="T156" s="95">
        <f t="shared" si="116"/>
        <v>0.62078636113036378</v>
      </c>
      <c r="U156" s="95">
        <f t="shared" si="117"/>
        <v>0.37921363886963616</v>
      </c>
      <c r="V156" s="95"/>
      <c r="W156" s="11">
        <v>38534</v>
      </c>
      <c r="X156" s="48">
        <f t="shared" si="41"/>
        <v>5.3512168927706938</v>
      </c>
      <c r="Y156" s="48">
        <f t="shared" ref="Y156:Z156" si="119">Q156*T144</f>
        <v>3.2810533158709108</v>
      </c>
      <c r="Z156" s="48">
        <f t="shared" si="119"/>
        <v>2.0701635768997999</v>
      </c>
      <c r="AA156" s="48"/>
      <c r="AB156" s="78">
        <f t="shared" si="43"/>
        <v>61.314153053738082</v>
      </c>
      <c r="AC156" s="78">
        <f t="shared" si="44"/>
        <v>38.685846946262224</v>
      </c>
    </row>
    <row r="157" spans="1:29" x14ac:dyDescent="0.2">
      <c r="A157" s="11">
        <v>38565</v>
      </c>
      <c r="B157" s="48">
        <f>Encadenamiento16!C172</f>
        <v>51.201310877538674</v>
      </c>
      <c r="C157" s="48">
        <f>Encadenamiento16!E172</f>
        <v>31.792958401555545</v>
      </c>
      <c r="D157" s="80">
        <f t="shared" si="113"/>
        <v>19.408352475983129</v>
      </c>
      <c r="F157" s="48">
        <f t="shared" si="84"/>
        <v>0.35018568616460577</v>
      </c>
      <c r="G157" s="48">
        <f t="shared" si="85"/>
        <v>0.37507328383235006</v>
      </c>
      <c r="H157" s="80">
        <f t="shared" si="115"/>
        <v>0.30944379397028765</v>
      </c>
      <c r="I157" s="51"/>
      <c r="J157" s="11">
        <v>38565</v>
      </c>
      <c r="K157" s="48">
        <f t="shared" si="107"/>
        <v>3.3336610550869672</v>
      </c>
      <c r="L157" s="48">
        <f t="shared" si="108"/>
        <v>4.2302971199540851</v>
      </c>
      <c r="M157" s="80">
        <f t="shared" si="109"/>
        <v>1.8977449341226471</v>
      </c>
      <c r="N157" s="51"/>
      <c r="O157" s="11">
        <v>38565</v>
      </c>
      <c r="P157" s="48">
        <f t="shared" si="100"/>
        <v>5.3482018800183218</v>
      </c>
      <c r="Q157" s="48">
        <f t="shared" si="101"/>
        <v>5.5184607206335112</v>
      </c>
      <c r="R157" s="80">
        <f t="shared" si="82"/>
        <v>5.0704837532213443</v>
      </c>
      <c r="T157" s="95">
        <f t="shared" si="116"/>
        <v>0.6209403207975811</v>
      </c>
      <c r="U157" s="95">
        <f t="shared" si="117"/>
        <v>0.37905967920241884</v>
      </c>
      <c r="V157" s="95"/>
      <c r="W157" s="11">
        <v>38565</v>
      </c>
      <c r="X157" s="48">
        <f t="shared" si="41"/>
        <v>5.3482018800183218</v>
      </c>
      <c r="Y157" s="48">
        <f t="shared" ref="Y157:Z157" si="120">Q157*T145</f>
        <v>3.4211057389630826</v>
      </c>
      <c r="Z157" s="48">
        <f t="shared" si="120"/>
        <v>1.9270961410552399</v>
      </c>
      <c r="AA157" s="48"/>
      <c r="AB157" s="78">
        <f t="shared" si="43"/>
        <v>63.967400926745924</v>
      </c>
      <c r="AC157" s="78">
        <f t="shared" si="44"/>
        <v>36.032599073254097</v>
      </c>
    </row>
    <row r="158" spans="1:29" x14ac:dyDescent="0.2">
      <c r="A158" s="11">
        <v>38596</v>
      </c>
      <c r="B158" s="48">
        <f>Encadenamiento16!C173</f>
        <v>51.278292979560646</v>
      </c>
      <c r="C158" s="48">
        <f>Encadenamiento16!E173</f>
        <v>31.873373477918204</v>
      </c>
      <c r="D158" s="80">
        <f t="shared" si="113"/>
        <v>19.404919501642443</v>
      </c>
      <c r="F158" s="48">
        <f t="shared" si="84"/>
        <v>0.15035181854248236</v>
      </c>
      <c r="G158" s="48">
        <f t="shared" si="85"/>
        <v>0.25293360670306519</v>
      </c>
      <c r="H158" s="80">
        <f t="shared" si="115"/>
        <v>-1.7688128577297846E-2</v>
      </c>
      <c r="I158" s="51"/>
      <c r="J158" s="11">
        <v>38596</v>
      </c>
      <c r="K158" s="48">
        <f t="shared" si="107"/>
        <v>3.4890250936498113</v>
      </c>
      <c r="L158" s="48">
        <f t="shared" si="108"/>
        <v>4.4939305697369036</v>
      </c>
      <c r="M158" s="80">
        <f t="shared" si="109"/>
        <v>1.8797211299813155</v>
      </c>
      <c r="N158" s="51"/>
      <c r="O158" s="11">
        <v>38596</v>
      </c>
      <c r="P158" s="48">
        <f t="shared" si="100"/>
        <v>5.5337546874160592</v>
      </c>
      <c r="Q158" s="48">
        <f t="shared" si="101"/>
        <v>5.5929491549604027</v>
      </c>
      <c r="R158" s="80">
        <f t="shared" si="82"/>
        <v>5.4366692563995844</v>
      </c>
      <c r="T158" s="95">
        <f t="shared" si="116"/>
        <v>0.62157633622130948</v>
      </c>
      <c r="U158" s="95">
        <f t="shared" si="117"/>
        <v>0.37842366377869047</v>
      </c>
      <c r="V158" s="95"/>
      <c r="W158" s="11">
        <v>38596</v>
      </c>
      <c r="X158" s="48">
        <f t="shared" si="41"/>
        <v>5.5337546874160592</v>
      </c>
      <c r="Y158" s="48">
        <f t="shared" ref="Y158:Z158" si="121">Q158*T146</f>
        <v>3.4744959803721041</v>
      </c>
      <c r="Z158" s="48">
        <f t="shared" si="121"/>
        <v>2.059258707043949</v>
      </c>
      <c r="AA158" s="48"/>
      <c r="AB158" s="78">
        <f t="shared" si="43"/>
        <v>62.787314881760523</v>
      </c>
      <c r="AC158" s="78">
        <f t="shared" si="44"/>
        <v>37.212685118239364</v>
      </c>
    </row>
    <row r="159" spans="1:29" x14ac:dyDescent="0.2">
      <c r="A159" s="11">
        <v>38626</v>
      </c>
      <c r="B159" s="48">
        <f>Encadenamiento16!C174</f>
        <v>51.46932524403983</v>
      </c>
      <c r="C159" s="48">
        <f>Encadenamiento16!E174</f>
        <v>31.869070856846754</v>
      </c>
      <c r="D159" s="80">
        <f t="shared" si="113"/>
        <v>19.600254387193075</v>
      </c>
      <c r="F159" s="48">
        <f t="shared" si="84"/>
        <v>0.37254021805157578</v>
      </c>
      <c r="G159" s="48">
        <f t="shared" si="85"/>
        <v>-1.3499107882097849E-2</v>
      </c>
      <c r="H159" s="80">
        <f t="shared" si="115"/>
        <v>1.0066255906606481</v>
      </c>
      <c r="I159" s="51"/>
      <c r="J159" s="11">
        <v>38626</v>
      </c>
      <c r="K159" s="48">
        <f t="shared" si="107"/>
        <v>3.8745633333931551</v>
      </c>
      <c r="L159" s="48">
        <f t="shared" si="108"/>
        <v>4.4798248213190339</v>
      </c>
      <c r="M159" s="80">
        <f t="shared" si="109"/>
        <v>2.9052684745694224</v>
      </c>
      <c r="N159" s="51"/>
      <c r="O159" s="11">
        <v>38626</v>
      </c>
      <c r="P159" s="48">
        <f t="shared" si="100"/>
        <v>5.0733167156573611</v>
      </c>
      <c r="Q159" s="48">
        <f t="shared" si="101"/>
        <v>5.0997927803215548</v>
      </c>
      <c r="R159" s="80">
        <f t="shared" si="82"/>
        <v>5.0302963737017148</v>
      </c>
      <c r="T159" s="95">
        <f t="shared" si="116"/>
        <v>0.61918571315518089</v>
      </c>
      <c r="U159" s="95">
        <f t="shared" si="117"/>
        <v>0.38081428684481916</v>
      </c>
      <c r="V159" s="95"/>
      <c r="W159" s="11">
        <v>38626</v>
      </c>
      <c r="X159" s="48">
        <f t="shared" si="41"/>
        <v>5.0733167156573611</v>
      </c>
      <c r="Y159" s="48">
        <f t="shared" ref="Y159:Z159" si="122">Q159*T147</f>
        <v>3.1569233573838282</v>
      </c>
      <c r="Z159" s="48">
        <f t="shared" si="122"/>
        <v>1.9163933582735422</v>
      </c>
      <c r="AA159" s="48"/>
      <c r="AB159" s="78">
        <f t="shared" si="43"/>
        <v>62.226025582847498</v>
      </c>
      <c r="AC159" s="78">
        <f t="shared" si="44"/>
        <v>37.773974417152679</v>
      </c>
    </row>
    <row r="160" spans="1:29" x14ac:dyDescent="0.2">
      <c r="A160" s="11">
        <v>38657</v>
      </c>
      <c r="B160" s="48">
        <f>Encadenamiento16!C175</f>
        <v>51.694444703060903</v>
      </c>
      <c r="C160" s="48">
        <f>Encadenamiento16!E175</f>
        <v>31.955246701050957</v>
      </c>
      <c r="D160" s="80">
        <f t="shared" si="113"/>
        <v>19.739198002009946</v>
      </c>
      <c r="F160" s="48">
        <f t="shared" si="84"/>
        <v>0.43738568157571933</v>
      </c>
      <c r="G160" s="48">
        <f t="shared" si="85"/>
        <v>0.27040588849074343</v>
      </c>
      <c r="H160" s="80">
        <f t="shared" si="115"/>
        <v>0.7088867933655818</v>
      </c>
      <c r="I160" s="51"/>
      <c r="J160" s="11">
        <v>38657</v>
      </c>
      <c r="K160" s="48">
        <f t="shared" si="107"/>
        <v>4.3288958002127398</v>
      </c>
      <c r="L160" s="48">
        <f t="shared" si="108"/>
        <v>4.7623444199207166</v>
      </c>
      <c r="M160" s="80">
        <f t="shared" si="109"/>
        <v>3.6347503324630548</v>
      </c>
      <c r="N160" s="51"/>
      <c r="O160" s="11">
        <v>38657</v>
      </c>
      <c r="P160" s="48">
        <f t="shared" si="100"/>
        <v>4.9600486367513241</v>
      </c>
      <c r="Q160" s="48">
        <f t="shared" si="101"/>
        <v>5.3972682007379147</v>
      </c>
      <c r="R160" s="80">
        <f t="shared" si="82"/>
        <v>4.2598840497234836</v>
      </c>
      <c r="T160" s="95">
        <f t="shared" si="116"/>
        <v>0.61815630063550797</v>
      </c>
      <c r="U160" s="95">
        <f t="shared" si="117"/>
        <v>0.38184369936449203</v>
      </c>
      <c r="V160" s="95"/>
      <c r="W160" s="11">
        <v>38657</v>
      </c>
      <c r="X160" s="48">
        <f t="shared" si="41"/>
        <v>4.9600486367513241</v>
      </c>
      <c r="Y160" s="48">
        <f t="shared" ref="Y160:Z160" si="123">Q160*T148</f>
        <v>3.3225151392146204</v>
      </c>
      <c r="Z160" s="48">
        <f t="shared" si="123"/>
        <v>1.6375334975367142</v>
      </c>
      <c r="AA160" s="48"/>
      <c r="AB160" s="78">
        <f t="shared" si="43"/>
        <v>66.98553547633685</v>
      </c>
      <c r="AC160" s="78">
        <f t="shared" si="44"/>
        <v>33.014464523663364</v>
      </c>
    </row>
    <row r="161" spans="1:29" x14ac:dyDescent="0.2">
      <c r="A161" s="17">
        <v>38687</v>
      </c>
      <c r="B161" s="48">
        <f>Encadenamiento16!C176</f>
        <v>51.981644707246794</v>
      </c>
      <c r="C161" s="48">
        <f>Encadenamiento16!E176</f>
        <v>32.128777742012083</v>
      </c>
      <c r="D161" s="80">
        <f t="shared" si="113"/>
        <v>19.852866965234711</v>
      </c>
      <c r="F161" s="48">
        <f t="shared" si="84"/>
        <v>0.55557227828948452</v>
      </c>
      <c r="G161" s="48">
        <f t="shared" si="85"/>
        <v>0.5430439720417457</v>
      </c>
      <c r="H161" s="80">
        <f t="shared" si="115"/>
        <v>0.57585400994097924</v>
      </c>
      <c r="I161" s="51"/>
      <c r="J161" s="17">
        <v>38687</v>
      </c>
      <c r="K161" s="48">
        <f t="shared" si="107"/>
        <v>4.9085182235242275</v>
      </c>
      <c r="L161" s="48">
        <f t="shared" si="108"/>
        <v>5.3312500162626897</v>
      </c>
      <c r="M161" s="80">
        <f t="shared" si="109"/>
        <v>4.2315351979448579</v>
      </c>
      <c r="N161" s="51"/>
      <c r="O161" s="17">
        <v>38687</v>
      </c>
      <c r="P161" s="48">
        <f t="shared" si="100"/>
        <v>4.9085182235242275</v>
      </c>
      <c r="Q161" s="48">
        <f t="shared" si="101"/>
        <v>5.3312500162626897</v>
      </c>
      <c r="R161" s="80">
        <f t="shared" si="82"/>
        <v>4.2315351979448579</v>
      </c>
      <c r="T161" s="95">
        <f t="shared" si="116"/>
        <v>0.61807928400412826</v>
      </c>
      <c r="U161" s="95">
        <f t="shared" si="117"/>
        <v>0.38192071599587168</v>
      </c>
      <c r="V161" s="95"/>
      <c r="W161" s="17">
        <v>38687</v>
      </c>
      <c r="X161" s="48">
        <f t="shared" si="41"/>
        <v>4.9085182235242275</v>
      </c>
      <c r="Y161" s="48">
        <f t="shared" ref="Y161:Z161" si="124">Q161*T149</f>
        <v>3.2819106426612263</v>
      </c>
      <c r="Z161" s="48">
        <f t="shared" si="124"/>
        <v>1.6266075808629952</v>
      </c>
      <c r="AA161" s="48"/>
      <c r="AB161" s="78">
        <f t="shared" si="43"/>
        <v>66.861535257882238</v>
      </c>
      <c r="AC161" s="78">
        <f t="shared" si="44"/>
        <v>33.138464742117641</v>
      </c>
    </row>
    <row r="162" spans="1:29" x14ac:dyDescent="0.2">
      <c r="A162" s="11">
        <v>38718</v>
      </c>
      <c r="B162" s="48">
        <f>Encadenamiento16!C177</f>
        <v>52.19149157050105</v>
      </c>
      <c r="C162" s="48">
        <f>Encadenamiento16!E177</f>
        <v>32.371870155996398</v>
      </c>
      <c r="D162" s="80">
        <f t="shared" si="113"/>
        <v>19.819621414504653</v>
      </c>
      <c r="F162" s="48">
        <f t="shared" si="84"/>
        <v>0.40369415865173508</v>
      </c>
      <c r="G162" s="48">
        <f t="shared" si="85"/>
        <v>0.75661892878808867</v>
      </c>
      <c r="H162" s="80">
        <f t="shared" si="115"/>
        <v>-0.16745969631628554</v>
      </c>
      <c r="I162" s="51"/>
      <c r="J162" s="11">
        <v>38718</v>
      </c>
      <c r="K162" s="48">
        <f>(B162/$B$161-1)*100</f>
        <v>0.40369415865173508</v>
      </c>
      <c r="L162" s="48">
        <f>(C162/$C$161-1)*100</f>
        <v>0.75661892878808867</v>
      </c>
      <c r="M162" s="80">
        <f>(D162/$D$161-1)*100</f>
        <v>-0.16745969631628554</v>
      </c>
      <c r="N162" s="51"/>
      <c r="O162" s="11">
        <v>38718</v>
      </c>
      <c r="P162" s="48">
        <f t="shared" si="100"/>
        <v>3.9067636694018582</v>
      </c>
      <c r="Q162" s="48">
        <f t="shared" si="101"/>
        <v>5.3930990202950113</v>
      </c>
      <c r="R162" s="80">
        <f t="shared" si="82"/>
        <v>1.5672227540283412</v>
      </c>
      <c r="T162" s="95">
        <f t="shared" si="116"/>
        <v>0.62025186830056367</v>
      </c>
      <c r="U162" s="95">
        <f t="shared" si="117"/>
        <v>0.37974813169943633</v>
      </c>
      <c r="V162" s="95"/>
      <c r="W162" s="11">
        <v>38718</v>
      </c>
      <c r="X162" s="48">
        <f t="shared" si="41"/>
        <v>3.9067636694018582</v>
      </c>
      <c r="Y162" s="48">
        <f t="shared" ref="Y162:Z162" si="125">Q162*T150</f>
        <v>3.2979048302974019</v>
      </c>
      <c r="Z162" s="48">
        <f t="shared" si="125"/>
        <v>0.60885883910446226</v>
      </c>
      <c r="AA162" s="48"/>
      <c r="AB162" s="78">
        <f t="shared" si="43"/>
        <v>84.415263101960932</v>
      </c>
      <c r="AC162" s="78">
        <f t="shared" si="44"/>
        <v>15.584736898039218</v>
      </c>
    </row>
    <row r="163" spans="1:29" x14ac:dyDescent="0.2">
      <c r="A163" s="11">
        <v>38749</v>
      </c>
      <c r="B163" s="48">
        <f>Encadenamiento16!C178</f>
        <v>52.354143731048161</v>
      </c>
      <c r="C163" s="48">
        <f>Encadenamiento16!E178</f>
        <v>32.591593714613758</v>
      </c>
      <c r="D163" s="80">
        <f t="shared" si="113"/>
        <v>19.762550016434403</v>
      </c>
      <c r="F163" s="48">
        <f t="shared" si="84"/>
        <v>0.31164497440621108</v>
      </c>
      <c r="G163" s="48">
        <f t="shared" si="85"/>
        <v>0.67874842435280414</v>
      </c>
      <c r="H163" s="80">
        <f t="shared" si="115"/>
        <v>-0.2879540273583725</v>
      </c>
      <c r="I163" s="51"/>
      <c r="J163" s="11">
        <v>38749</v>
      </c>
      <c r="K163" s="48">
        <f t="shared" ref="K163:K173" si="126">(B163/$B$161-1)*100</f>
        <v>0.71659722561536743</v>
      </c>
      <c r="L163" s="48">
        <f t="shared" ref="L163:L173" si="127">(C163/$C$161-1)*100</f>
        <v>1.440502892198392</v>
      </c>
      <c r="M163" s="80">
        <f t="shared" ref="M163:M173" si="128">(D163/$D$161-1)*100</f>
        <v>-0.45493151673491328</v>
      </c>
      <c r="N163" s="51"/>
      <c r="O163" s="11">
        <v>38749</v>
      </c>
      <c r="P163" s="48">
        <f t="shared" si="100"/>
        <v>4.1772894616281864</v>
      </c>
      <c r="Q163" s="48">
        <f t="shared" si="101"/>
        <v>5.3744378227318812</v>
      </c>
      <c r="R163" s="80">
        <f t="shared" si="82"/>
        <v>2.2613280891219611</v>
      </c>
      <c r="T163" s="95">
        <f t="shared" si="116"/>
        <v>0.6225217603031028</v>
      </c>
      <c r="U163" s="95">
        <f t="shared" si="117"/>
        <v>0.37747823969689714</v>
      </c>
      <c r="V163" s="95"/>
      <c r="W163" s="11">
        <v>38749</v>
      </c>
      <c r="X163" s="48">
        <f t="shared" si="41"/>
        <v>4.1772894616281864</v>
      </c>
      <c r="Y163" s="48">
        <f t="shared" ref="Y163:Z163" si="129">Q163*T151</f>
        <v>3.3076942827036895</v>
      </c>
      <c r="Z163" s="48">
        <f t="shared" si="129"/>
        <v>0.86959517892449589</v>
      </c>
      <c r="AA163" s="48"/>
      <c r="AB163" s="78">
        <f t="shared" si="43"/>
        <v>79.182788578276927</v>
      </c>
      <c r="AC163" s="78">
        <f t="shared" si="44"/>
        <v>20.817211421723044</v>
      </c>
    </row>
    <row r="164" spans="1:29" x14ac:dyDescent="0.2">
      <c r="A164" s="11">
        <v>38777</v>
      </c>
      <c r="B164" s="48">
        <f>Encadenamiento16!C179</f>
        <v>52.208873698087544</v>
      </c>
      <c r="C164" s="48">
        <f>Encadenamiento16!E179</f>
        <v>32.683724692101435</v>
      </c>
      <c r="D164" s="80">
        <f t="shared" si="113"/>
        <v>19.525149005986108</v>
      </c>
      <c r="F164" s="48">
        <f t="shared" si="84"/>
        <v>-0.27747571177344499</v>
      </c>
      <c r="G164" s="48">
        <f t="shared" si="85"/>
        <v>0.28268325352365231</v>
      </c>
      <c r="H164" s="80">
        <f t="shared" si="115"/>
        <v>-1.2012670948378323</v>
      </c>
      <c r="I164" s="51"/>
      <c r="J164" s="11">
        <v>38777</v>
      </c>
      <c r="K164" s="48">
        <f t="shared" si="126"/>
        <v>0.43713313058959535</v>
      </c>
      <c r="L164" s="48">
        <f t="shared" si="127"/>
        <v>1.7272582061647945</v>
      </c>
      <c r="M164" s="80">
        <f t="shared" si="128"/>
        <v>-1.6507336689581598</v>
      </c>
      <c r="N164" s="51"/>
      <c r="O164" s="11">
        <v>38777</v>
      </c>
      <c r="P164" s="48">
        <f t="shared" si="100"/>
        <v>3.7241372709700737</v>
      </c>
      <c r="Q164" s="48">
        <f t="shared" si="101"/>
        <v>4.9316257663372109</v>
      </c>
      <c r="R164" s="80">
        <f t="shared" si="82"/>
        <v>1.7639049297117904</v>
      </c>
      <c r="T164" s="95">
        <f t="shared" si="116"/>
        <v>0.62601857456462751</v>
      </c>
      <c r="U164" s="95">
        <f t="shared" si="117"/>
        <v>0.37398142543537249</v>
      </c>
      <c r="V164" s="95"/>
      <c r="W164" s="11">
        <v>38777</v>
      </c>
      <c r="X164" s="48">
        <f t="shared" si="41"/>
        <v>3.7241372709700737</v>
      </c>
      <c r="Y164" s="48">
        <f t="shared" ref="Y164:Z164" si="130">Q164*T152</f>
        <v>3.0517627091329205</v>
      </c>
      <c r="Z164" s="48">
        <f t="shared" si="130"/>
        <v>0.67237456183713873</v>
      </c>
      <c r="AA164" s="48"/>
      <c r="AB164" s="78">
        <f t="shared" si="43"/>
        <v>81.945494676623156</v>
      </c>
      <c r="AC164" s="78">
        <f t="shared" si="44"/>
        <v>18.054505323376457</v>
      </c>
    </row>
    <row r="165" spans="1:29" x14ac:dyDescent="0.2">
      <c r="A165" s="11">
        <v>38808</v>
      </c>
      <c r="B165" s="48">
        <f>Encadenamiento16!C180</f>
        <v>52.282066635201595</v>
      </c>
      <c r="C165" s="48">
        <f>Encadenamiento16!E180</f>
        <v>32.808013482205524</v>
      </c>
      <c r="D165" s="80">
        <f t="shared" si="113"/>
        <v>19.474053152996071</v>
      </c>
      <c r="F165" s="48">
        <f t="shared" si="84"/>
        <v>0.14019252270660587</v>
      </c>
      <c r="G165" s="48">
        <f t="shared" si="85"/>
        <v>0.38027731317331614</v>
      </c>
      <c r="H165" s="80">
        <f t="shared" si="115"/>
        <v>-0.26169251243293168</v>
      </c>
      <c r="I165" s="51"/>
      <c r="J165" s="11">
        <v>38808</v>
      </c>
      <c r="K165" s="48">
        <f t="shared" si="126"/>
        <v>0.57793848125955449</v>
      </c>
      <c r="L165" s="48">
        <f t="shared" si="127"/>
        <v>2.114103890436092</v>
      </c>
      <c r="M165" s="80">
        <f t="shared" si="128"/>
        <v>-1.9081063349792204</v>
      </c>
      <c r="N165" s="51"/>
      <c r="O165" s="11">
        <v>38808</v>
      </c>
      <c r="P165" s="48">
        <f t="shared" si="100"/>
        <v>4.2611371861408953</v>
      </c>
      <c r="Q165" s="48">
        <f t="shared" si="101"/>
        <v>4.9909536278760491</v>
      </c>
      <c r="R165" s="80">
        <f t="shared" si="82"/>
        <v>3.0542923626347696</v>
      </c>
      <c r="T165" s="95">
        <f t="shared" si="116"/>
        <v>0.62751944583835251</v>
      </c>
      <c r="U165" s="95">
        <f t="shared" si="117"/>
        <v>0.37248055416164749</v>
      </c>
      <c r="V165" s="95"/>
      <c r="W165" s="11">
        <v>38808</v>
      </c>
      <c r="X165" s="48">
        <f t="shared" si="41"/>
        <v>4.2611371861408953</v>
      </c>
      <c r="Y165" s="48">
        <f t="shared" ref="Y165:Z165" si="131">Q165*T153</f>
        <v>3.1101497501221393</v>
      </c>
      <c r="Z165" s="48">
        <f t="shared" si="131"/>
        <v>1.1509874360187684</v>
      </c>
      <c r="AA165" s="48"/>
      <c r="AB165" s="78">
        <f t="shared" si="43"/>
        <v>72.988726113717334</v>
      </c>
      <c r="AC165" s="78">
        <f t="shared" si="44"/>
        <v>27.011273886282964</v>
      </c>
    </row>
    <row r="166" spans="1:29" x14ac:dyDescent="0.2">
      <c r="A166" s="11">
        <v>38838</v>
      </c>
      <c r="B166" s="48">
        <f>Encadenamiento16!C181</f>
        <v>52.719382436615106</v>
      </c>
      <c r="C166" s="48">
        <f>Encadenamiento16!E181</f>
        <v>32.967090969828654</v>
      </c>
      <c r="D166" s="80">
        <f t="shared" si="113"/>
        <v>19.752291466786453</v>
      </c>
      <c r="F166" s="48">
        <f t="shared" si="84"/>
        <v>0.8364546957657204</v>
      </c>
      <c r="G166" s="48">
        <f t="shared" si="85"/>
        <v>0.48487387908875412</v>
      </c>
      <c r="H166" s="80">
        <f t="shared" si="115"/>
        <v>1.4287642721544813</v>
      </c>
      <c r="I166" s="51"/>
      <c r="J166" s="11">
        <v>38838</v>
      </c>
      <c r="K166" s="48">
        <f t="shared" si="126"/>
        <v>1.4192273705904146</v>
      </c>
      <c r="L166" s="48">
        <f t="shared" si="127"/>
        <v>2.6092285070663523</v>
      </c>
      <c r="M166" s="80">
        <f t="shared" si="128"/>
        <v>-0.5066044044136353</v>
      </c>
      <c r="N166" s="51"/>
      <c r="O166" s="11">
        <v>38838</v>
      </c>
      <c r="P166" s="48">
        <f t="shared" si="100"/>
        <v>4.4287684283022655</v>
      </c>
      <c r="Q166" s="48">
        <f t="shared" si="101"/>
        <v>4.9407419605059344</v>
      </c>
      <c r="R166" s="80">
        <f t="shared" ref="R166:R197" si="132">(D166/D154-1)*100</f>
        <v>3.5853080582104235</v>
      </c>
      <c r="T166" s="95">
        <f t="shared" si="116"/>
        <v>0.6253315089467375</v>
      </c>
      <c r="U166" s="95">
        <f t="shared" si="117"/>
        <v>0.37466849105326255</v>
      </c>
      <c r="V166" s="95"/>
      <c r="W166" s="11">
        <v>38838</v>
      </c>
      <c r="X166" s="48">
        <f t="shared" si="41"/>
        <v>4.4287684283022655</v>
      </c>
      <c r="Y166" s="48">
        <f t="shared" ref="Y166:Z166" si="133">Q166*T154</f>
        <v>3.0745284115138523</v>
      </c>
      <c r="Z166" s="48">
        <f t="shared" si="133"/>
        <v>1.3542400167884154</v>
      </c>
      <c r="AA166" s="48"/>
      <c r="AB166" s="78">
        <f t="shared" si="43"/>
        <v>69.421746954885364</v>
      </c>
      <c r="AC166" s="78">
        <f t="shared" si="44"/>
        <v>30.578253045114689</v>
      </c>
    </row>
    <row r="167" spans="1:29" x14ac:dyDescent="0.2">
      <c r="A167" s="11">
        <v>38869</v>
      </c>
      <c r="B167" s="48">
        <f>Encadenamiento16!C182</f>
        <v>53.047848014822925</v>
      </c>
      <c r="C167" s="48">
        <f>Encadenamiento16!E182</f>
        <v>33.101960858709347</v>
      </c>
      <c r="D167" s="80">
        <f t="shared" si="113"/>
        <v>19.945887156113578</v>
      </c>
      <c r="F167" s="48">
        <f t="shared" si="84"/>
        <v>0.62304519329818842</v>
      </c>
      <c r="G167" s="48">
        <f t="shared" si="85"/>
        <v>0.40910460981871122</v>
      </c>
      <c r="H167" s="80">
        <f t="shared" si="115"/>
        <v>0.98011762155625348</v>
      </c>
      <c r="I167" s="51"/>
      <c r="J167" s="11">
        <v>38869</v>
      </c>
      <c r="K167" s="48">
        <f t="shared" si="126"/>
        <v>2.051114991803038</v>
      </c>
      <c r="L167" s="48">
        <f t="shared" si="127"/>
        <v>3.0290075909881642</v>
      </c>
      <c r="M167" s="80">
        <f t="shared" si="128"/>
        <v>0.46854789810337749</v>
      </c>
      <c r="N167" s="51"/>
      <c r="O167" s="11">
        <v>38869</v>
      </c>
      <c r="P167" s="48">
        <f t="shared" si="100"/>
        <v>3.4863990642528764</v>
      </c>
      <c r="Q167" s="48">
        <f t="shared" si="101"/>
        <v>4.758686666017975</v>
      </c>
      <c r="R167" s="80">
        <f t="shared" si="132"/>
        <v>1.4417796846312614</v>
      </c>
      <c r="T167" s="95">
        <f t="shared" si="116"/>
        <v>0.6240019547910749</v>
      </c>
      <c r="U167" s="95">
        <f t="shared" si="117"/>
        <v>0.3759980452089251</v>
      </c>
      <c r="V167" s="95"/>
      <c r="W167" s="11">
        <v>38869</v>
      </c>
      <c r="X167" s="48">
        <f t="shared" ref="X167:X230" si="134">P167</f>
        <v>3.4863990642528764</v>
      </c>
      <c r="Y167" s="48">
        <f t="shared" ref="Y167:Z167" si="135">Q167*T155</f>
        <v>2.9333662455676279</v>
      </c>
      <c r="Z167" s="48">
        <f t="shared" si="135"/>
        <v>0.5530328186852641</v>
      </c>
      <c r="AA167" s="48"/>
      <c r="AB167" s="78">
        <f t="shared" ref="AB167:AB230" si="136">Y167/X167*100</f>
        <v>84.137420631055576</v>
      </c>
      <c r="AC167" s="78">
        <f t="shared" ref="AC167:AC230" si="137">Z167/X167*100</f>
        <v>15.862579368944878</v>
      </c>
    </row>
    <row r="168" spans="1:29" x14ac:dyDescent="0.2">
      <c r="A168" s="11">
        <v>38899</v>
      </c>
      <c r="B168" s="48">
        <f>Encadenamiento16!C183</f>
        <v>53.346320035954605</v>
      </c>
      <c r="C168" s="48">
        <f>Encadenamiento16!E183</f>
        <v>33.1814663528152</v>
      </c>
      <c r="D168" s="80">
        <f t="shared" si="113"/>
        <v>20.164853683139405</v>
      </c>
      <c r="F168" s="48">
        <f t="shared" si="84"/>
        <v>0.56264680340714079</v>
      </c>
      <c r="G168" s="48">
        <f t="shared" si="85"/>
        <v>0.24018363880378146</v>
      </c>
      <c r="H168" s="80">
        <f t="shared" si="115"/>
        <v>1.0978028969682141</v>
      </c>
      <c r="I168" s="51"/>
      <c r="J168" s="11">
        <v>38899</v>
      </c>
      <c r="K168" s="48">
        <f t="shared" si="126"/>
        <v>2.6253023281457732</v>
      </c>
      <c r="L168" s="48">
        <f t="shared" si="127"/>
        <v>3.2764664104436347</v>
      </c>
      <c r="M168" s="80">
        <f t="shared" si="128"/>
        <v>1.5714945274706738</v>
      </c>
      <c r="N168" s="51"/>
      <c r="O168" s="11">
        <v>38899</v>
      </c>
      <c r="P168" s="48">
        <f t="shared" si="100"/>
        <v>4.5542199902939284</v>
      </c>
      <c r="Q168" s="48">
        <f t="shared" si="101"/>
        <v>4.7587983088068331</v>
      </c>
      <c r="R168" s="80">
        <f t="shared" si="132"/>
        <v>4.2193179274505166</v>
      </c>
      <c r="T168" s="95">
        <f t="shared" si="116"/>
        <v>0.62200103644358973</v>
      </c>
      <c r="U168" s="95">
        <f t="shared" si="117"/>
        <v>0.37799896355641033</v>
      </c>
      <c r="V168" s="95"/>
      <c r="W168" s="11">
        <v>38899</v>
      </c>
      <c r="X168" s="48">
        <f t="shared" si="134"/>
        <v>4.5542199902939284</v>
      </c>
      <c r="Y168" s="48">
        <f t="shared" ref="Y168:Z168" si="138">Q168*T156</f>
        <v>2.954197085477523</v>
      </c>
      <c r="Z168" s="48">
        <f t="shared" si="138"/>
        <v>1.6000229048164019</v>
      </c>
      <c r="AA168" s="48"/>
      <c r="AB168" s="78">
        <f t="shared" si="136"/>
        <v>64.867246021790436</v>
      </c>
      <c r="AC168" s="78">
        <f t="shared" si="137"/>
        <v>35.132753978209486</v>
      </c>
    </row>
    <row r="169" spans="1:29" x14ac:dyDescent="0.2">
      <c r="A169" s="11">
        <v>38930</v>
      </c>
      <c r="B169" s="48">
        <f>Encadenamiento16!C184</f>
        <v>53.446879376037799</v>
      </c>
      <c r="C169" s="48">
        <f>Encadenamiento16!E184</f>
        <v>33.234540804789255</v>
      </c>
      <c r="D169" s="80">
        <f t="shared" si="113"/>
        <v>20.212338571248544</v>
      </c>
      <c r="F169" s="48">
        <f t="shared" si="84"/>
        <v>0.18850286208198508</v>
      </c>
      <c r="G169" s="48">
        <f t="shared" si="85"/>
        <v>0.15995209919212883</v>
      </c>
      <c r="H169" s="80">
        <f t="shared" si="115"/>
        <v>0.23548342504882136</v>
      </c>
      <c r="I169" s="51"/>
      <c r="J169" s="11">
        <v>38930</v>
      </c>
      <c r="K169" s="48">
        <f t="shared" si="126"/>
        <v>2.8187539602546163</v>
      </c>
      <c r="L169" s="48">
        <f t="shared" si="127"/>
        <v>3.4416592864385809</v>
      </c>
      <c r="M169" s="80">
        <f t="shared" si="128"/>
        <v>1.8106785616572196</v>
      </c>
      <c r="N169" s="51"/>
      <c r="O169" s="11">
        <v>38930</v>
      </c>
      <c r="P169" s="48">
        <f t="shared" si="100"/>
        <v>4.385763684586097</v>
      </c>
      <c r="Q169" s="48">
        <f t="shared" si="101"/>
        <v>4.534282041406934</v>
      </c>
      <c r="R169" s="80">
        <f t="shared" si="132"/>
        <v>4.1424747219544145</v>
      </c>
      <c r="T169" s="95">
        <f t="shared" si="116"/>
        <v>0.62182378452743714</v>
      </c>
      <c r="U169" s="95">
        <f t="shared" si="117"/>
        <v>0.3781762154725628</v>
      </c>
      <c r="V169" s="95"/>
      <c r="W169" s="11">
        <v>38930</v>
      </c>
      <c r="X169" s="48">
        <f t="shared" si="134"/>
        <v>4.385763684586097</v>
      </c>
      <c r="Y169" s="48">
        <f t="shared" ref="Y169:Z169" si="139">Q169*T157</f>
        <v>2.8155185453779326</v>
      </c>
      <c r="Z169" s="48">
        <f t="shared" si="139"/>
        <v>1.5702451392081695</v>
      </c>
      <c r="AA169" s="48"/>
      <c r="AB169" s="78">
        <f t="shared" si="136"/>
        <v>64.196768176843648</v>
      </c>
      <c r="AC169" s="78">
        <f t="shared" si="137"/>
        <v>35.80323182315648</v>
      </c>
    </row>
    <row r="170" spans="1:29" x14ac:dyDescent="0.2">
      <c r="A170" s="11">
        <v>38961</v>
      </c>
      <c r="B170" s="48">
        <f>Encadenamiento16!C185</f>
        <v>53.490183714319578</v>
      </c>
      <c r="C170" s="48">
        <f>Encadenamiento16!E185</f>
        <v>33.254580822607267</v>
      </c>
      <c r="D170" s="80">
        <f t="shared" si="113"/>
        <v>20.235602891712311</v>
      </c>
      <c r="F170" s="48">
        <f t="shared" si="84"/>
        <v>8.1023136967650622E-2</v>
      </c>
      <c r="G170" s="48">
        <f t="shared" si="85"/>
        <v>6.0298765479327443E-2</v>
      </c>
      <c r="H170" s="80">
        <f t="shared" si="115"/>
        <v>0.11509959810815928</v>
      </c>
      <c r="I170" s="51"/>
      <c r="J170" s="11">
        <v>38961</v>
      </c>
      <c r="K170" s="48">
        <f t="shared" si="126"/>
        <v>2.9020609401042563</v>
      </c>
      <c r="L170" s="48">
        <f t="shared" si="127"/>
        <v>3.5040333299796389</v>
      </c>
      <c r="M170" s="80">
        <f t="shared" si="128"/>
        <v>1.9278622435128678</v>
      </c>
      <c r="N170" s="51"/>
      <c r="O170" s="11">
        <v>38961</v>
      </c>
      <c r="P170" s="48">
        <f t="shared" si="100"/>
        <v>4.3135030560408572</v>
      </c>
      <c r="Q170" s="48">
        <f t="shared" si="101"/>
        <v>4.3334206391612673</v>
      </c>
      <c r="R170" s="80">
        <f t="shared" si="132"/>
        <v>4.2807876116134347</v>
      </c>
      <c r="T170" s="95">
        <f t="shared" si="116"/>
        <v>0.62169501978556219</v>
      </c>
      <c r="U170" s="95">
        <f t="shared" si="117"/>
        <v>0.37830498021443781</v>
      </c>
      <c r="V170" s="95"/>
      <c r="W170" s="11">
        <v>38961</v>
      </c>
      <c r="X170" s="48">
        <f t="shared" si="134"/>
        <v>4.3135030560408572</v>
      </c>
      <c r="Y170" s="48">
        <f t="shared" ref="Y170:Z170" si="140">Q170*T158</f>
        <v>2.6935517241956659</v>
      </c>
      <c r="Z170" s="48">
        <f t="shared" si="140"/>
        <v>1.6199513318451857</v>
      </c>
      <c r="AA170" s="48"/>
      <c r="AB170" s="78">
        <f t="shared" si="136"/>
        <v>62.444646246940152</v>
      </c>
      <c r="AC170" s="78">
        <f t="shared" si="137"/>
        <v>37.55535375305972</v>
      </c>
    </row>
    <row r="171" spans="1:29" x14ac:dyDescent="0.2">
      <c r="A171" s="11">
        <v>38991</v>
      </c>
      <c r="B171" s="48">
        <f>Encadenamiento16!C186</f>
        <v>53.74019894753652</v>
      </c>
      <c r="C171" s="48">
        <f>Encadenamiento16!E186</f>
        <v>33.275784868003029</v>
      </c>
      <c r="D171" s="80">
        <f t="shared" si="113"/>
        <v>20.464414079533491</v>
      </c>
      <c r="F171" s="48">
        <f t="shared" si="84"/>
        <v>0.46740395312945271</v>
      </c>
      <c r="G171" s="48">
        <f t="shared" si="85"/>
        <v>6.3762780559084575E-2</v>
      </c>
      <c r="H171" s="80">
        <f t="shared" si="115"/>
        <v>1.1307357089661574</v>
      </c>
      <c r="I171" s="51"/>
      <c r="J171" s="11">
        <v>38991</v>
      </c>
      <c r="K171" s="48">
        <f t="shared" si="126"/>
        <v>3.383029240789992</v>
      </c>
      <c r="L171" s="48">
        <f t="shared" si="127"/>
        <v>3.570030379621647</v>
      </c>
      <c r="M171" s="80">
        <f t="shared" si="128"/>
        <v>3.0803969792861041</v>
      </c>
      <c r="N171" s="51"/>
      <c r="O171" s="11">
        <v>38991</v>
      </c>
      <c r="P171" s="48">
        <f t="shared" si="100"/>
        <v>4.4120914597761463</v>
      </c>
      <c r="Q171" s="48">
        <f t="shared" si="101"/>
        <v>4.4140414933184546</v>
      </c>
      <c r="R171" s="80">
        <f t="shared" si="132"/>
        <v>4.4089207990334112</v>
      </c>
      <c r="T171" s="95">
        <f t="shared" si="116"/>
        <v>0.61919727726516738</v>
      </c>
      <c r="U171" s="95">
        <f t="shared" si="117"/>
        <v>0.38080272273483257</v>
      </c>
      <c r="V171" s="95"/>
      <c r="W171" s="11">
        <v>38991</v>
      </c>
      <c r="X171" s="48">
        <f t="shared" si="134"/>
        <v>4.4120914597761463</v>
      </c>
      <c r="Y171" s="48">
        <f t="shared" ref="Y171:Z171" si="141">Q171*T159</f>
        <v>2.733111429936947</v>
      </c>
      <c r="Z171" s="48">
        <f t="shared" si="141"/>
        <v>1.6789800298391988</v>
      </c>
      <c r="AA171" s="48"/>
      <c r="AB171" s="78">
        <f t="shared" si="136"/>
        <v>61.94593776792685</v>
      </c>
      <c r="AC171" s="78">
        <f t="shared" si="137"/>
        <v>38.054062232073136</v>
      </c>
    </row>
    <row r="172" spans="1:29" x14ac:dyDescent="0.2">
      <c r="A172" s="11">
        <v>39022</v>
      </c>
      <c r="B172" s="48">
        <f>Encadenamiento16!C187</f>
        <v>54.144180422646471</v>
      </c>
      <c r="C172" s="48">
        <f>Encadenamiento16!E187</f>
        <v>33.330484729041295</v>
      </c>
      <c r="D172" s="80">
        <f t="shared" si="113"/>
        <v>20.813695693605176</v>
      </c>
      <c r="F172" s="48">
        <f t="shared" si="84"/>
        <v>0.751730516487914</v>
      </c>
      <c r="G172" s="48">
        <f t="shared" si="85"/>
        <v>0.16438338345812209</v>
      </c>
      <c r="H172" s="80">
        <f t="shared" si="115"/>
        <v>1.7067755407715435</v>
      </c>
      <c r="I172" s="51"/>
      <c r="J172" s="11">
        <v>39022</v>
      </c>
      <c r="K172" s="48">
        <f t="shared" si="126"/>
        <v>4.1601910204626558</v>
      </c>
      <c r="L172" s="48">
        <f t="shared" si="127"/>
        <v>3.7402822998082508</v>
      </c>
      <c r="M172" s="80">
        <f t="shared" si="128"/>
        <v>4.8397479822587686</v>
      </c>
      <c r="N172" s="51"/>
      <c r="O172" s="11">
        <v>39022</v>
      </c>
      <c r="P172" s="48">
        <f t="shared" si="100"/>
        <v>4.7388761667856993</v>
      </c>
      <c r="Q172" s="48">
        <f t="shared" si="101"/>
        <v>4.3036376494164585</v>
      </c>
      <c r="R172" s="80">
        <f t="shared" si="132"/>
        <v>5.4434718750266287</v>
      </c>
      <c r="T172" s="95">
        <f t="shared" si="116"/>
        <v>0.61558757504251382</v>
      </c>
      <c r="U172" s="95">
        <f t="shared" si="117"/>
        <v>0.38441242495748612</v>
      </c>
      <c r="V172" s="95"/>
      <c r="W172" s="11">
        <v>39022</v>
      </c>
      <c r="X172" s="48">
        <f t="shared" si="134"/>
        <v>4.7388761667856993</v>
      </c>
      <c r="Y172" s="48">
        <f t="shared" ref="Y172:Z172" si="142">Q172*T160</f>
        <v>2.6603207286389714</v>
      </c>
      <c r="Z172" s="48">
        <f t="shared" si="142"/>
        <v>2.0785554381467359</v>
      </c>
      <c r="AA172" s="48"/>
      <c r="AB172" s="78">
        <f t="shared" si="136"/>
        <v>56.138220012687576</v>
      </c>
      <c r="AC172" s="78">
        <f t="shared" si="137"/>
        <v>43.861779987312595</v>
      </c>
    </row>
    <row r="173" spans="1:29" x14ac:dyDescent="0.2">
      <c r="A173" s="11">
        <v>39052</v>
      </c>
      <c r="B173" s="48">
        <f>Encadenamiento16!C188</f>
        <v>54.552225036999651</v>
      </c>
      <c r="C173" s="48">
        <f>Encadenamiento16!E188</f>
        <v>33.515992934327144</v>
      </c>
      <c r="D173" s="80">
        <f t="shared" si="113"/>
        <v>21.036232102672507</v>
      </c>
      <c r="F173" s="48">
        <f t="shared" si="84"/>
        <v>0.75362598744317388</v>
      </c>
      <c r="G173" s="48">
        <f t="shared" si="85"/>
        <v>0.55657217947453486</v>
      </c>
      <c r="H173" s="80">
        <f t="shared" si="115"/>
        <v>1.0691825821961265</v>
      </c>
      <c r="I173" s="51"/>
      <c r="J173" s="11">
        <v>39052</v>
      </c>
      <c r="K173" s="48">
        <f t="shared" si="126"/>
        <v>4.9451692885633003</v>
      </c>
      <c r="L173" s="48">
        <f t="shared" si="127"/>
        <v>4.3176718499973177</v>
      </c>
      <c r="M173" s="80">
        <f t="shared" si="128"/>
        <v>5.9606763069034008</v>
      </c>
      <c r="N173" s="51"/>
      <c r="O173" s="11">
        <v>39052</v>
      </c>
      <c r="P173" s="48">
        <f t="shared" si="100"/>
        <v>4.9451692885633003</v>
      </c>
      <c r="Q173" s="48">
        <f t="shared" si="101"/>
        <v>4.3176718499973177</v>
      </c>
      <c r="R173" s="80">
        <f t="shared" si="132"/>
        <v>5.9606763069034008</v>
      </c>
      <c r="T173" s="95">
        <f t="shared" si="116"/>
        <v>0.61438360968035977</v>
      </c>
      <c r="U173" s="95">
        <f t="shared" si="117"/>
        <v>0.38561639031964023</v>
      </c>
      <c r="V173" s="95"/>
      <c r="W173" s="11">
        <v>39052</v>
      </c>
      <c r="X173" s="48">
        <f t="shared" si="134"/>
        <v>4.9451692885633003</v>
      </c>
      <c r="Y173" s="48">
        <f t="shared" ref="Y173:Z173" si="143">Q173*T161</f>
        <v>2.6686635256111222</v>
      </c>
      <c r="Z173" s="48">
        <f t="shared" si="143"/>
        <v>2.276505762952175</v>
      </c>
      <c r="AA173" s="48"/>
      <c r="AB173" s="78">
        <f t="shared" si="136"/>
        <v>53.96505902806895</v>
      </c>
      <c r="AC173" s="78">
        <f t="shared" si="137"/>
        <v>46.034940971930986</v>
      </c>
    </row>
    <row r="174" spans="1:29" x14ac:dyDescent="0.2">
      <c r="A174" s="11">
        <v>39083</v>
      </c>
      <c r="B174" s="48">
        <f>Encadenamiento16!C189</f>
        <v>55.334797743297997</v>
      </c>
      <c r="C174" s="48">
        <f>Encadenamiento16!E189</f>
        <v>33.742315373627257</v>
      </c>
      <c r="D174" s="80">
        <f t="shared" si="113"/>
        <v>21.592482369670741</v>
      </c>
      <c r="F174" s="48">
        <f t="shared" si="84"/>
        <v>1.4345385651411524</v>
      </c>
      <c r="G174" s="48">
        <f t="shared" si="85"/>
        <v>0.67526699788837963</v>
      </c>
      <c r="H174" s="80">
        <f t="shared" si="115"/>
        <v>2.6442485720984399</v>
      </c>
      <c r="I174" s="51"/>
      <c r="J174" s="11">
        <v>39083</v>
      </c>
      <c r="K174" s="48">
        <f>(B174/$B$173-1)*100</f>
        <v>1.4345385651411524</v>
      </c>
      <c r="L174" s="48">
        <f>(C174/$C$173-1)*100</f>
        <v>0.67526699788837963</v>
      </c>
      <c r="M174" s="80">
        <f>(D174/$D$173-1)*100</f>
        <v>2.6442485720984399</v>
      </c>
      <c r="N174" s="51"/>
      <c r="O174" s="11">
        <v>39083</v>
      </c>
      <c r="P174" s="48">
        <f t="shared" si="100"/>
        <v>6.0226410056722024</v>
      </c>
      <c r="Q174" s="48">
        <f t="shared" si="101"/>
        <v>4.2334446883261156</v>
      </c>
      <c r="R174" s="80">
        <f t="shared" si="132"/>
        <v>8.9449789079656625</v>
      </c>
      <c r="T174" s="95">
        <f t="shared" si="116"/>
        <v>0.60978474214652811</v>
      </c>
      <c r="U174" s="95">
        <f t="shared" si="117"/>
        <v>0.39021525785347183</v>
      </c>
      <c r="V174" s="95"/>
      <c r="W174" s="11">
        <v>39083</v>
      </c>
      <c r="X174" s="48">
        <f t="shared" si="134"/>
        <v>6.0226410056722024</v>
      </c>
      <c r="Y174" s="48">
        <f t="shared" ref="Y174:Z174" si="144">Q174*T162</f>
        <v>2.6258019772813705</v>
      </c>
      <c r="Z174" s="48">
        <f t="shared" si="144"/>
        <v>3.3968390283908247</v>
      </c>
      <c r="AA174" s="48"/>
      <c r="AB174" s="78">
        <f t="shared" si="136"/>
        <v>43.598846001419574</v>
      </c>
      <c r="AC174" s="78">
        <f t="shared" si="137"/>
        <v>56.401153998580313</v>
      </c>
    </row>
    <row r="175" spans="1:29" x14ac:dyDescent="0.2">
      <c r="A175" s="11">
        <v>39114</v>
      </c>
      <c r="B175" s="48">
        <f>Encadenamiento16!C190</f>
        <v>55.796206442444728</v>
      </c>
      <c r="C175" s="48">
        <f>Encadenamiento16!E190</f>
        <v>33.936159611828636</v>
      </c>
      <c r="D175" s="80">
        <f t="shared" si="113"/>
        <v>21.860046830616092</v>
      </c>
      <c r="F175" s="48">
        <f t="shared" si="84"/>
        <v>0.83384907502008776</v>
      </c>
      <c r="G175" s="48">
        <f t="shared" si="85"/>
        <v>0.57448410417291207</v>
      </c>
      <c r="H175" s="80">
        <f t="shared" si="115"/>
        <v>1.2391556300223261</v>
      </c>
      <c r="I175" s="51"/>
      <c r="J175" s="11">
        <v>39114</v>
      </c>
      <c r="K175" s="48">
        <f t="shared" ref="K175:K185" si="145">(B175/$B$173-1)*100</f>
        <v>2.2803495267174734</v>
      </c>
      <c r="L175" s="48">
        <f t="shared" ref="L175:L185" si="146">(C175/$C$173-1)*100</f>
        <v>1.2536304036248724</v>
      </c>
      <c r="M175" s="80">
        <f t="shared" ref="M175:M185" si="147">(D175/$D$173-1)*100</f>
        <v>3.9161705571737038</v>
      </c>
      <c r="N175" s="51"/>
      <c r="O175" s="11">
        <v>39114</v>
      </c>
      <c r="P175" s="48">
        <f t="shared" si="100"/>
        <v>6.5745755084430479</v>
      </c>
      <c r="Q175" s="48">
        <f t="shared" si="101"/>
        <v>4.1254990749715503</v>
      </c>
      <c r="R175" s="80">
        <f t="shared" si="132"/>
        <v>10.613492754919918</v>
      </c>
      <c r="T175" s="95">
        <f t="shared" si="116"/>
        <v>0.60821625296039949</v>
      </c>
      <c r="U175" s="95">
        <f t="shared" si="117"/>
        <v>0.39178374703960051</v>
      </c>
      <c r="V175" s="95"/>
      <c r="W175" s="11">
        <v>39114</v>
      </c>
      <c r="X175" s="48">
        <f t="shared" si="134"/>
        <v>6.5745755084430479</v>
      </c>
      <c r="Y175" s="48">
        <f t="shared" ref="Y175:Z175" si="148">Q175*T163</f>
        <v>2.568212946280112</v>
      </c>
      <c r="Z175" s="48">
        <f t="shared" si="148"/>
        <v>4.0063625621629422</v>
      </c>
      <c r="AA175" s="48"/>
      <c r="AB175" s="78">
        <f t="shared" si="136"/>
        <v>39.062794898043549</v>
      </c>
      <c r="AC175" s="78">
        <f t="shared" si="137"/>
        <v>60.937205101956536</v>
      </c>
    </row>
    <row r="176" spans="1:29" x14ac:dyDescent="0.2">
      <c r="A176" s="11">
        <v>39142</v>
      </c>
      <c r="B176" s="48">
        <f>Encadenamiento16!C191</f>
        <v>55.962154412947697</v>
      </c>
      <c r="C176" s="48">
        <f>Encadenamiento16!E191</f>
        <v>34.215681818119002</v>
      </c>
      <c r="D176" s="80">
        <f t="shared" si="113"/>
        <v>21.746472594828695</v>
      </c>
      <c r="F176" s="48">
        <f t="shared" si="84"/>
        <v>0.29741801653513367</v>
      </c>
      <c r="G176" s="48">
        <f t="shared" si="85"/>
        <v>0.82367070843496482</v>
      </c>
      <c r="H176" s="80">
        <f t="shared" si="115"/>
        <v>-0.51955165818002857</v>
      </c>
      <c r="I176" s="51"/>
      <c r="J176" s="11">
        <v>39142</v>
      </c>
      <c r="K176" s="48">
        <f t="shared" si="145"/>
        <v>2.5845497135850382</v>
      </c>
      <c r="L176" s="48">
        <f t="shared" si="146"/>
        <v>2.0876268984865387</v>
      </c>
      <c r="M176" s="80">
        <f t="shared" si="147"/>
        <v>3.376272369926725</v>
      </c>
      <c r="N176" s="51"/>
      <c r="O176" s="11">
        <v>39142</v>
      </c>
      <c r="P176" s="48">
        <f t="shared" si="100"/>
        <v>7.1889708568787514</v>
      </c>
      <c r="Q176" s="48">
        <f t="shared" si="101"/>
        <v>4.6872170795998258</v>
      </c>
      <c r="R176" s="80">
        <f t="shared" si="132"/>
        <v>11.376730534356305</v>
      </c>
      <c r="T176" s="95">
        <f t="shared" si="116"/>
        <v>0.61140751597302123</v>
      </c>
      <c r="U176" s="95">
        <f t="shared" si="117"/>
        <v>0.38859248402697871</v>
      </c>
      <c r="V176" s="95"/>
      <c r="W176" s="11">
        <v>39142</v>
      </c>
      <c r="X176" s="48">
        <f t="shared" si="134"/>
        <v>7.1889708568787514</v>
      </c>
      <c r="Y176" s="48">
        <f t="shared" ref="Y176:Z176" si="149">Q176*T164</f>
        <v>2.934284954846059</v>
      </c>
      <c r="Z176" s="48">
        <f t="shared" si="149"/>
        <v>4.2546859020326977</v>
      </c>
      <c r="AA176" s="48"/>
      <c r="AB176" s="78">
        <f t="shared" si="136"/>
        <v>40.816481430556841</v>
      </c>
      <c r="AC176" s="78">
        <f t="shared" si="137"/>
        <v>59.18351856944323</v>
      </c>
    </row>
    <row r="177" spans="1:29" x14ac:dyDescent="0.2">
      <c r="A177" s="11">
        <v>39173</v>
      </c>
      <c r="B177" s="48">
        <f>Encadenamiento16!C192</f>
        <v>55.818714570965319</v>
      </c>
      <c r="C177" s="48">
        <f>Encadenamiento16!E192</f>
        <v>34.339998456748511</v>
      </c>
      <c r="D177" s="80">
        <f t="shared" si="113"/>
        <v>21.478716114216809</v>
      </c>
      <c r="F177" s="48">
        <f t="shared" si="84"/>
        <v>-0.25631579678638827</v>
      </c>
      <c r="G177" s="48">
        <f t="shared" si="85"/>
        <v>0.3633323436029734</v>
      </c>
      <c r="H177" s="80">
        <f t="shared" si="115"/>
        <v>-1.2312639645086998</v>
      </c>
      <c r="I177" s="51"/>
      <c r="J177" s="11">
        <v>39173</v>
      </c>
      <c r="K177" s="48">
        <f t="shared" si="145"/>
        <v>2.3216093076069422</v>
      </c>
      <c r="L177" s="48">
        <f t="shared" si="146"/>
        <v>2.4585442658254575</v>
      </c>
      <c r="M177" s="80">
        <f t="shared" si="147"/>
        <v>2.1034375803834493</v>
      </c>
      <c r="N177" s="51"/>
      <c r="O177" s="11">
        <v>39173</v>
      </c>
      <c r="P177" s="48">
        <f t="shared" si="100"/>
        <v>6.7645526724119387</v>
      </c>
      <c r="Q177" s="48">
        <f t="shared" si="101"/>
        <v>4.6695450651832671</v>
      </c>
      <c r="R177" s="80">
        <f t="shared" si="132"/>
        <v>10.29402017890828</v>
      </c>
      <c r="T177" s="95">
        <f t="shared" si="116"/>
        <v>0.61520582694698622</v>
      </c>
      <c r="U177" s="95">
        <f t="shared" si="117"/>
        <v>0.38479417305301372</v>
      </c>
      <c r="V177" s="95"/>
      <c r="W177" s="11">
        <v>39173</v>
      </c>
      <c r="X177" s="48">
        <f t="shared" si="134"/>
        <v>6.7645526724119387</v>
      </c>
      <c r="Y177" s="48">
        <f t="shared" ref="Y177:Z177" si="150">Q177*T165</f>
        <v>2.9302303316210172</v>
      </c>
      <c r="Z177" s="48">
        <f t="shared" si="150"/>
        <v>3.8343223407909379</v>
      </c>
      <c r="AA177" s="48"/>
      <c r="AB177" s="78">
        <f t="shared" si="136"/>
        <v>43.317429452082713</v>
      </c>
      <c r="AC177" s="78">
        <f t="shared" si="137"/>
        <v>56.682570547917535</v>
      </c>
    </row>
    <row r="178" spans="1:29" x14ac:dyDescent="0.2">
      <c r="A178" s="11">
        <v>39203</v>
      </c>
      <c r="B178" s="48">
        <f>Encadenamiento16!C193</f>
        <v>56.072032377852899</v>
      </c>
      <c r="C178" s="48">
        <f>Encadenamiento16!E193</f>
        <v>34.440462686925244</v>
      </c>
      <c r="D178" s="80">
        <f t="shared" si="113"/>
        <v>21.631569690927655</v>
      </c>
      <c r="F178" s="48">
        <f t="shared" si="84"/>
        <v>0.45382235838757889</v>
      </c>
      <c r="G178" s="48">
        <f t="shared" si="85"/>
        <v>0.29255746852543396</v>
      </c>
      <c r="H178" s="80">
        <f t="shared" si="115"/>
        <v>0.71165136639461668</v>
      </c>
      <c r="I178" s="51"/>
      <c r="J178" s="11">
        <v>39203</v>
      </c>
      <c r="K178" s="48">
        <f t="shared" si="145"/>
        <v>2.7859676481068352</v>
      </c>
      <c r="L178" s="48">
        <f t="shared" si="146"/>
        <v>2.7582943892175527</v>
      </c>
      <c r="M178" s="80">
        <f t="shared" si="147"/>
        <v>2.830058089060139</v>
      </c>
      <c r="N178" s="51"/>
      <c r="O178" s="11">
        <v>39203</v>
      </c>
      <c r="P178" s="48">
        <f t="shared" si="100"/>
        <v>6.3594256728418674</v>
      </c>
      <c r="Q178" s="48">
        <f t="shared" ref="Q178:Q209" si="151">(C178/C166-1)*100</f>
        <v>4.4692196786334959</v>
      </c>
      <c r="R178" s="80">
        <f t="shared" si="132"/>
        <v>9.5142289050423212</v>
      </c>
      <c r="T178" s="95">
        <f t="shared" si="116"/>
        <v>0.61421819802858435</v>
      </c>
      <c r="U178" s="95">
        <f t="shared" si="117"/>
        <v>0.38578180197141571</v>
      </c>
      <c r="V178" s="95"/>
      <c r="W178" s="11">
        <v>39203</v>
      </c>
      <c r="X178" s="48">
        <f t="shared" si="134"/>
        <v>6.3594256728418674</v>
      </c>
      <c r="Y178" s="48">
        <f t="shared" ref="Y178:Z178" si="152">Q178*T166</f>
        <v>2.7947438854543374</v>
      </c>
      <c r="Z178" s="48">
        <f t="shared" si="152"/>
        <v>3.5646817873875407</v>
      </c>
      <c r="AA178" s="48"/>
      <c r="AB178" s="78">
        <f t="shared" si="136"/>
        <v>43.946482421980043</v>
      </c>
      <c r="AC178" s="78">
        <f t="shared" si="137"/>
        <v>56.053517578020127</v>
      </c>
    </row>
    <row r="179" spans="1:29" x14ac:dyDescent="0.2">
      <c r="A179" s="11">
        <v>39234</v>
      </c>
      <c r="B179" s="48">
        <f>Encadenamiento16!C194</f>
        <v>56.546142828889863</v>
      </c>
      <c r="C179" s="48">
        <f>Encadenamiento16!E194</f>
        <v>34.653749708405414</v>
      </c>
      <c r="D179" s="80">
        <f t="shared" si="113"/>
        <v>21.892393120484449</v>
      </c>
      <c r="F179" s="48">
        <f t="shared" si="84"/>
        <v>0.84553819601556057</v>
      </c>
      <c r="G179" s="48">
        <f t="shared" si="85"/>
        <v>0.6192919747304737</v>
      </c>
      <c r="H179" s="80">
        <f t="shared" si="115"/>
        <v>1.2057535966341959</v>
      </c>
      <c r="I179" s="51"/>
      <c r="J179" s="11">
        <v>39234</v>
      </c>
      <c r="K179" s="48">
        <f t="shared" si="145"/>
        <v>3.6550622647157915</v>
      </c>
      <c r="L179" s="48">
        <f t="shared" si="146"/>
        <v>3.3946682597398858</v>
      </c>
      <c r="M179" s="80">
        <f t="shared" si="147"/>
        <v>4.0699352128900079</v>
      </c>
      <c r="N179" s="51"/>
      <c r="O179" s="11">
        <v>39234</v>
      </c>
      <c r="P179" s="48">
        <f t="shared" si="100"/>
        <v>6.5946026935709501</v>
      </c>
      <c r="Q179" s="48">
        <f t="shared" si="151"/>
        <v>4.6879061222978358</v>
      </c>
      <c r="R179" s="80">
        <f t="shared" si="132"/>
        <v>9.7589340054711649</v>
      </c>
      <c r="T179" s="95">
        <f t="shared" si="116"/>
        <v>0.61284020403069017</v>
      </c>
      <c r="U179" s="95">
        <f t="shared" si="117"/>
        <v>0.38715979596930977</v>
      </c>
      <c r="V179" s="95"/>
      <c r="W179" s="11">
        <v>39234</v>
      </c>
      <c r="X179" s="48">
        <f t="shared" si="134"/>
        <v>6.5946026935709501</v>
      </c>
      <c r="Y179" s="48">
        <f t="shared" ref="Y179:Z179" si="153">Q179*T167</f>
        <v>2.9252625841908975</v>
      </c>
      <c r="Z179" s="48">
        <f t="shared" si="153"/>
        <v>3.6693401093800637</v>
      </c>
      <c r="AA179" s="48"/>
      <c r="AB179" s="78">
        <f t="shared" si="136"/>
        <v>44.35843552853796</v>
      </c>
      <c r="AC179" s="78">
        <f t="shared" si="137"/>
        <v>55.64156447146221</v>
      </c>
    </row>
    <row r="180" spans="1:29" x14ac:dyDescent="0.2">
      <c r="A180" s="11">
        <v>39264</v>
      </c>
      <c r="B180" s="48">
        <f>Encadenamiento16!C195</f>
        <v>58.059632658701091</v>
      </c>
      <c r="C180" s="48">
        <f>Encadenamiento16!E195</f>
        <v>34.95940290763221</v>
      </c>
      <c r="D180" s="80">
        <f t="shared" si="113"/>
        <v>23.100229751068881</v>
      </c>
      <c r="F180" s="48">
        <f t="shared" si="84"/>
        <v>2.6765571515480424</v>
      </c>
      <c r="G180" s="48">
        <f t="shared" si="85"/>
        <v>0.88202056573594145</v>
      </c>
      <c r="H180" s="80">
        <f t="shared" si="115"/>
        <v>5.5171521173456028</v>
      </c>
      <c r="I180" s="51"/>
      <c r="J180" s="11">
        <v>39264</v>
      </c>
      <c r="K180" s="48">
        <f t="shared" si="145"/>
        <v>6.4294492467036335</v>
      </c>
      <c r="L180" s="48">
        <f t="shared" si="146"/>
        <v>4.3066304976652647</v>
      </c>
      <c r="M180" s="80">
        <f t="shared" si="147"/>
        <v>9.8116318470081723</v>
      </c>
      <c r="N180" s="51"/>
      <c r="O180" s="11">
        <v>39264</v>
      </c>
      <c r="P180" s="48">
        <f t="shared" si="100"/>
        <v>8.8353097637658742</v>
      </c>
      <c r="Q180" s="48">
        <f t="shared" si="151"/>
        <v>5.3582217733007642</v>
      </c>
      <c r="R180" s="80">
        <f t="shared" si="132"/>
        <v>14.556892472688032</v>
      </c>
      <c r="T180" s="95">
        <f t="shared" si="116"/>
        <v>0.60212924723685846</v>
      </c>
      <c r="U180" s="95">
        <f t="shared" si="117"/>
        <v>0.39787075276314154</v>
      </c>
      <c r="V180" s="95"/>
      <c r="W180" s="11">
        <v>39264</v>
      </c>
      <c r="X180" s="48">
        <f t="shared" si="134"/>
        <v>8.8353097637658742</v>
      </c>
      <c r="Y180" s="48">
        <f t="shared" ref="Y180:Z180" si="154">Q180*T168</f>
        <v>3.3328194964876845</v>
      </c>
      <c r="Z180" s="48">
        <f t="shared" si="154"/>
        <v>5.502490267278187</v>
      </c>
      <c r="AA180" s="48"/>
      <c r="AB180" s="78">
        <f t="shared" si="136"/>
        <v>37.721591948657803</v>
      </c>
      <c r="AC180" s="78">
        <f t="shared" si="137"/>
        <v>62.278408051342169</v>
      </c>
    </row>
    <row r="181" spans="1:29" x14ac:dyDescent="0.2">
      <c r="A181" s="11">
        <v>39295</v>
      </c>
      <c r="B181" s="48">
        <f>Encadenamiento16!C196</f>
        <v>58.983157752938766</v>
      </c>
      <c r="C181" s="48">
        <f>Encadenamiento16!E196</f>
        <v>35.313787750011301</v>
      </c>
      <c r="D181" s="80">
        <f t="shared" si="113"/>
        <v>23.669370002927465</v>
      </c>
      <c r="F181" s="48">
        <f t="shared" si="84"/>
        <v>1.590649220374063</v>
      </c>
      <c r="G181" s="48">
        <f t="shared" si="85"/>
        <v>1.0137039334322306</v>
      </c>
      <c r="H181" s="80">
        <f t="shared" si="115"/>
        <v>2.4637861094530811</v>
      </c>
      <c r="I181" s="51"/>
      <c r="J181" s="11">
        <v>39295</v>
      </c>
      <c r="K181" s="48">
        <f t="shared" si="145"/>
        <v>8.1223684513947347</v>
      </c>
      <c r="L181" s="48">
        <f t="shared" si="146"/>
        <v>5.3639909138507136</v>
      </c>
      <c r="M181" s="80">
        <f t="shared" si="147"/>
        <v>12.517155579018535</v>
      </c>
      <c r="N181" s="51"/>
      <c r="O181" s="11">
        <v>39295</v>
      </c>
      <c r="P181" s="48">
        <f t="shared" si="100"/>
        <v>10.358468897593088</v>
      </c>
      <c r="Q181" s="48">
        <f t="shared" si="151"/>
        <v>6.2562830563388294</v>
      </c>
      <c r="R181" s="80">
        <f t="shared" si="132"/>
        <v>17.103569779879145</v>
      </c>
      <c r="T181" s="95">
        <f t="shared" si="116"/>
        <v>0.59870968417678239</v>
      </c>
      <c r="U181" s="95">
        <f t="shared" si="117"/>
        <v>0.40129031582321761</v>
      </c>
      <c r="V181" s="95"/>
      <c r="W181" s="11">
        <v>39295</v>
      </c>
      <c r="X181" s="48">
        <f t="shared" si="134"/>
        <v>10.358468897593088</v>
      </c>
      <c r="Y181" s="48">
        <f t="shared" ref="Y181:Z181" si="155">Q181*T169</f>
        <v>3.890305607167492</v>
      </c>
      <c r="Z181" s="48">
        <f t="shared" si="155"/>
        <v>6.468163290425589</v>
      </c>
      <c r="AA181" s="48"/>
      <c r="AB181" s="78">
        <f t="shared" si="136"/>
        <v>37.556762931164954</v>
      </c>
      <c r="AC181" s="78">
        <f t="shared" si="137"/>
        <v>62.443237068834975</v>
      </c>
    </row>
    <row r="182" spans="1:29" x14ac:dyDescent="0.2">
      <c r="A182" s="11">
        <v>39326</v>
      </c>
      <c r="B182" s="48">
        <f>Encadenamiento16!C197</f>
        <v>59.095071931164192</v>
      </c>
      <c r="C182" s="48">
        <f>Encadenamiento16!E197</f>
        <v>35.458800017700817</v>
      </c>
      <c r="D182" s="80">
        <f t="shared" si="113"/>
        <v>23.636271913463375</v>
      </c>
      <c r="F182" s="48">
        <f t="shared" si="84"/>
        <v>0.1897392111392282</v>
      </c>
      <c r="G182" s="48">
        <f t="shared" si="85"/>
        <v>0.41063923449975448</v>
      </c>
      <c r="H182" s="80">
        <f t="shared" si="115"/>
        <v>-0.13983510951071088</v>
      </c>
      <c r="I182" s="51"/>
      <c r="J182" s="11">
        <v>39326</v>
      </c>
      <c r="K182" s="48">
        <f t="shared" si="145"/>
        <v>8.3275189803594394</v>
      </c>
      <c r="L182" s="48">
        <f t="shared" si="146"/>
        <v>5.7966567995777485</v>
      </c>
      <c r="M182" s="80">
        <f t="shared" si="147"/>
        <v>12.359817091296254</v>
      </c>
      <c r="N182" s="51"/>
      <c r="O182" s="11">
        <v>39326</v>
      </c>
      <c r="P182" s="48">
        <f t="shared" si="100"/>
        <v>10.478349161743772</v>
      </c>
      <c r="Q182" s="48">
        <f t="shared" si="151"/>
        <v>6.6283174845946924</v>
      </c>
      <c r="R182" s="80">
        <f t="shared" si="132"/>
        <v>16.80537535723159</v>
      </c>
      <c r="T182" s="95">
        <f t="shared" si="116"/>
        <v>0.60002972936566268</v>
      </c>
      <c r="U182" s="95">
        <f t="shared" si="117"/>
        <v>0.39997027063433738</v>
      </c>
      <c r="V182" s="95"/>
      <c r="W182" s="11">
        <v>39326</v>
      </c>
      <c r="X182" s="48">
        <f t="shared" si="134"/>
        <v>10.478349161743772</v>
      </c>
      <c r="Y182" s="48">
        <f t="shared" ref="Y182:Z182" si="156">Q182*T170</f>
        <v>4.1207919697300852</v>
      </c>
      <c r="Z182" s="48">
        <f t="shared" si="156"/>
        <v>6.3575571920136973</v>
      </c>
      <c r="AA182" s="48"/>
      <c r="AB182" s="78">
        <f t="shared" si="136"/>
        <v>39.326728916182788</v>
      </c>
      <c r="AC182" s="78">
        <f t="shared" si="137"/>
        <v>60.673271083817305</v>
      </c>
    </row>
    <row r="183" spans="1:29" x14ac:dyDescent="0.2">
      <c r="A183" s="11">
        <v>39356</v>
      </c>
      <c r="B183" s="48">
        <f>Encadenamiento16!C198</f>
        <v>59.83183596748632</v>
      </c>
      <c r="C183" s="48">
        <f>Encadenamiento16!E198</f>
        <v>35.668950687200507</v>
      </c>
      <c r="D183" s="80">
        <f t="shared" si="113"/>
        <v>24.162885280285813</v>
      </c>
      <c r="F183" s="48">
        <f t="shared" si="84"/>
        <v>1.2467436154072864</v>
      </c>
      <c r="G183" s="48">
        <f t="shared" si="85"/>
        <v>0.59266153788279929</v>
      </c>
      <c r="H183" s="80">
        <f t="shared" si="115"/>
        <v>2.2279882747603619</v>
      </c>
      <c r="I183" s="51"/>
      <c r="J183" s="11">
        <v>39356</v>
      </c>
      <c r="K183" s="48">
        <f t="shared" si="145"/>
        <v>9.678085406976189</v>
      </c>
      <c r="L183" s="48">
        <f t="shared" si="146"/>
        <v>6.4236728927947073</v>
      </c>
      <c r="M183" s="80">
        <f t="shared" si="147"/>
        <v>14.863180641632523</v>
      </c>
      <c r="N183" s="51"/>
      <c r="O183" s="11">
        <v>39356</v>
      </c>
      <c r="P183" s="48">
        <f t="shared" si="100"/>
        <v>11.335345121994656</v>
      </c>
      <c r="Q183" s="48">
        <f t="shared" si="151"/>
        <v>7.1919139659382569</v>
      </c>
      <c r="R183" s="80">
        <f t="shared" si="132"/>
        <v>18.07269529622728</v>
      </c>
      <c r="T183" s="95">
        <f t="shared" si="116"/>
        <v>0.59615337070023466</v>
      </c>
      <c r="U183" s="95">
        <f t="shared" si="117"/>
        <v>0.40384662929976534</v>
      </c>
      <c r="V183" s="95"/>
      <c r="W183" s="11">
        <v>39356</v>
      </c>
      <c r="X183" s="48">
        <f t="shared" si="134"/>
        <v>11.335345121994656</v>
      </c>
      <c r="Y183" s="48">
        <f t="shared" ref="Y183:Z183" si="157">Q183*T171</f>
        <v>4.4532135460343003</v>
      </c>
      <c r="Z183" s="48">
        <f t="shared" si="157"/>
        <v>6.8821315759603499</v>
      </c>
      <c r="AA183" s="48"/>
      <c r="AB183" s="78">
        <f t="shared" si="136"/>
        <v>39.286086996976039</v>
      </c>
      <c r="AC183" s="78">
        <f t="shared" si="137"/>
        <v>60.713913003023912</v>
      </c>
    </row>
    <row r="184" spans="1:29" x14ac:dyDescent="0.2">
      <c r="A184" s="11">
        <v>39387</v>
      </c>
      <c r="B184" s="48">
        <f>Encadenamiento16!C199</f>
        <v>60.566533723169684</v>
      </c>
      <c r="C184" s="48">
        <f>Encadenamiento16!E199</f>
        <v>35.86890412601317</v>
      </c>
      <c r="D184" s="80">
        <f t="shared" si="113"/>
        <v>24.697629597156514</v>
      </c>
      <c r="F184" s="48">
        <f t="shared" si="84"/>
        <v>1.2279378424600029</v>
      </c>
      <c r="G184" s="48">
        <f t="shared" si="85"/>
        <v>0.56058121968924901</v>
      </c>
      <c r="H184" s="80">
        <f t="shared" si="115"/>
        <v>2.2130813877057509</v>
      </c>
      <c r="I184" s="51"/>
      <c r="J184" s="11">
        <v>39387</v>
      </c>
      <c r="K184" s="48">
        <f t="shared" si="145"/>
        <v>11.024864122574041</v>
      </c>
      <c r="L184" s="48">
        <f t="shared" si="146"/>
        <v>7.0202640163352203</v>
      </c>
      <c r="M184" s="80">
        <f t="shared" si="147"/>
        <v>17.405196313739335</v>
      </c>
      <c r="N184" s="51"/>
      <c r="O184" s="11">
        <v>39387</v>
      </c>
      <c r="P184" s="48">
        <f t="shared" si="100"/>
        <v>11.861576351125237</v>
      </c>
      <c r="Q184" s="48">
        <f t="shared" si="151"/>
        <v>7.6159090322503342</v>
      </c>
      <c r="R184" s="80">
        <f t="shared" si="132"/>
        <v>18.660472223319012</v>
      </c>
      <c r="T184" s="95">
        <f t="shared" si="116"/>
        <v>0.59222316221625781</v>
      </c>
      <c r="U184" s="95">
        <f t="shared" si="117"/>
        <v>0.40777683778374219</v>
      </c>
      <c r="V184" s="95"/>
      <c r="W184" s="11">
        <v>39387</v>
      </c>
      <c r="X184" s="48">
        <f t="shared" si="134"/>
        <v>11.861576351125237</v>
      </c>
      <c r="Y184" s="48">
        <f t="shared" ref="Y184:Z184" si="158">Q184*T172</f>
        <v>4.6882589729073612</v>
      </c>
      <c r="Z184" s="48">
        <f t="shared" si="158"/>
        <v>7.1733173782178739</v>
      </c>
      <c r="AA184" s="48"/>
      <c r="AB184" s="78">
        <f t="shared" si="136"/>
        <v>39.524754839710781</v>
      </c>
      <c r="AC184" s="78">
        <f t="shared" si="137"/>
        <v>60.475245160289205</v>
      </c>
    </row>
    <row r="185" spans="1:29" x14ac:dyDescent="0.2">
      <c r="A185" s="17">
        <v>39417</v>
      </c>
      <c r="B185" s="48">
        <f>Encadenamiento16!C200</f>
        <v>60.94926818543631</v>
      </c>
      <c r="C185" s="48">
        <f>Encadenamiento16!E200</f>
        <v>36.005025454687129</v>
      </c>
      <c r="D185" s="80">
        <f t="shared" si="113"/>
        <v>24.944242730749181</v>
      </c>
      <c r="F185" s="48">
        <f t="shared" si="84"/>
        <v>0.63192399950768863</v>
      </c>
      <c r="G185" s="48">
        <f t="shared" si="85"/>
        <v>0.37949675907504865</v>
      </c>
      <c r="H185" s="80">
        <f t="shared" si="115"/>
        <v>0.9985295658538007</v>
      </c>
      <c r="I185" s="51"/>
      <c r="J185" s="17">
        <v>39417</v>
      </c>
      <c r="K185" s="48">
        <f t="shared" si="145"/>
        <v>11.726456884385406</v>
      </c>
      <c r="L185" s="48">
        <f t="shared" si="146"/>
        <v>7.4264024498307935</v>
      </c>
      <c r="M185" s="80">
        <f t="shared" si="147"/>
        <v>18.577521910780725</v>
      </c>
      <c r="N185" s="51"/>
      <c r="O185" s="17">
        <v>39417</v>
      </c>
      <c r="P185" s="48">
        <f t="shared" si="100"/>
        <v>11.726456884385406</v>
      </c>
      <c r="Q185" s="48">
        <f t="shared" si="151"/>
        <v>7.4264024498307935</v>
      </c>
      <c r="R185" s="80">
        <f t="shared" si="132"/>
        <v>18.577521910780725</v>
      </c>
      <c r="T185" s="95">
        <f t="shared" si="116"/>
        <v>0.59073761714649187</v>
      </c>
      <c r="U185" s="95">
        <f t="shared" si="117"/>
        <v>0.40926238285350819</v>
      </c>
      <c r="V185" s="95"/>
      <c r="W185" s="17">
        <v>39417</v>
      </c>
      <c r="X185" s="48">
        <f t="shared" si="134"/>
        <v>11.726456884385406</v>
      </c>
      <c r="Y185" s="48">
        <f t="shared" ref="Y185:Z185" si="159">Q185*T173</f>
        <v>4.5626599440661098</v>
      </c>
      <c r="Z185" s="48">
        <f t="shared" si="159"/>
        <v>7.1637969403192887</v>
      </c>
      <c r="AA185" s="48"/>
      <c r="AB185" s="78">
        <f t="shared" si="136"/>
        <v>38.909109452673711</v>
      </c>
      <c r="AC185" s="78">
        <f t="shared" si="137"/>
        <v>61.090890547326218</v>
      </c>
    </row>
    <row r="186" spans="1:29" x14ac:dyDescent="0.2">
      <c r="A186" s="11">
        <v>39448</v>
      </c>
      <c r="B186" s="48">
        <f>Encadenamiento16!C201</f>
        <v>61.613843579860408</v>
      </c>
      <c r="C186" s="48">
        <f>Encadenamiento16!E201</f>
        <v>36.263050521428219</v>
      </c>
      <c r="D186" s="80">
        <f t="shared" si="113"/>
        <v>25.350793058432188</v>
      </c>
      <c r="F186" s="48">
        <f t="shared" si="84"/>
        <v>1.0903746906396838</v>
      </c>
      <c r="G186" s="48">
        <f t="shared" si="85"/>
        <v>0.71663625697424571</v>
      </c>
      <c r="H186" s="80">
        <f t="shared" si="115"/>
        <v>1.6298363196323606</v>
      </c>
      <c r="I186" s="51"/>
      <c r="J186" s="11">
        <v>39448</v>
      </c>
      <c r="K186" s="48">
        <f>(B186/$B$185-1)*100</f>
        <v>1.0903746906396838</v>
      </c>
      <c r="L186" s="48">
        <f>(C186/$C$185-1)*100</f>
        <v>0.71663625697424571</v>
      </c>
      <c r="M186" s="80">
        <f>(D186/$D$185-1)*100</f>
        <v>1.6298363196323606</v>
      </c>
      <c r="N186" s="51"/>
      <c r="O186" s="11">
        <v>39448</v>
      </c>
      <c r="P186" s="48">
        <f t="shared" si="100"/>
        <v>11.347372887656238</v>
      </c>
      <c r="Q186" s="48">
        <f t="shared" si="151"/>
        <v>7.4705458706344485</v>
      </c>
      <c r="R186" s="80">
        <f t="shared" si="132"/>
        <v>17.405644355372729</v>
      </c>
      <c r="T186" s="95">
        <f t="shared" si="116"/>
        <v>0.5885536174094721</v>
      </c>
      <c r="U186" s="95">
        <f t="shared" si="117"/>
        <v>0.4114463825905279</v>
      </c>
      <c r="V186" s="95"/>
      <c r="W186" s="11">
        <v>39448</v>
      </c>
      <c r="X186" s="48">
        <f t="shared" si="134"/>
        <v>11.347372887656238</v>
      </c>
      <c r="Y186" s="48">
        <f t="shared" ref="Y186:Z186" si="160">Q186*T174</f>
        <v>4.5554248874186376</v>
      </c>
      <c r="Z186" s="48">
        <f t="shared" si="160"/>
        <v>6.7919480002375963</v>
      </c>
      <c r="AA186" s="48"/>
      <c r="AB186" s="78">
        <f t="shared" si="136"/>
        <v>40.145194244687815</v>
      </c>
      <c r="AC186" s="78">
        <f t="shared" si="137"/>
        <v>59.854805755312142</v>
      </c>
    </row>
    <row r="187" spans="1:29" x14ac:dyDescent="0.2">
      <c r="A187" s="11">
        <v>39479</v>
      </c>
      <c r="B187" s="48">
        <f>Encadenamiento16!C202</f>
        <v>63.228241135740738</v>
      </c>
      <c r="C187" s="48">
        <f>Encadenamiento16!E202</f>
        <v>36.781629101746127</v>
      </c>
      <c r="D187" s="80">
        <f>B187-C187</f>
        <v>26.446612033994612</v>
      </c>
      <c r="F187" s="48">
        <f t="shared" si="84"/>
        <v>2.6201864095490857</v>
      </c>
      <c r="G187" s="48">
        <f t="shared" si="85"/>
        <v>1.430046763472026</v>
      </c>
      <c r="H187" s="80">
        <f t="shared" si="115"/>
        <v>4.322622069600035</v>
      </c>
      <c r="I187" s="51"/>
      <c r="J187" s="11">
        <v>39479</v>
      </c>
      <c r="K187" s="48">
        <f t="shared" ref="K187:K197" si="161">(B187/$B$185-1)*100</f>
        <v>3.7391309496460634</v>
      </c>
      <c r="L187" s="48">
        <f t="shared" ref="L187:L197" si="162">(C187/$C$185-1)*100</f>
        <v>2.1569312540449914</v>
      </c>
      <c r="M187" s="80">
        <f t="shared" ref="M187:M197" si="163">(D187/$D$185-1)*100</f>
        <v>6.0229100536831837</v>
      </c>
      <c r="N187" s="51"/>
      <c r="O187" s="11">
        <v>39479</v>
      </c>
      <c r="P187" s="48">
        <f t="shared" si="100"/>
        <v>13.319964146599016</v>
      </c>
      <c r="Q187" s="48">
        <f t="shared" si="151"/>
        <v>8.3847716490751178</v>
      </c>
      <c r="R187" s="80">
        <f t="shared" si="132"/>
        <v>20.981497610310718</v>
      </c>
      <c r="T187" s="95">
        <f t="shared" si="116"/>
        <v>0.58172785516494063</v>
      </c>
      <c r="U187" s="95">
        <f t="shared" si="117"/>
        <v>0.41827214483505942</v>
      </c>
      <c r="V187" s="95"/>
      <c r="W187" s="11">
        <v>39479</v>
      </c>
      <c r="X187" s="48">
        <f t="shared" si="134"/>
        <v>13.319964146599016</v>
      </c>
      <c r="Y187" s="48">
        <f t="shared" ref="Y187:Z187" si="164">Q187*T175</f>
        <v>5.0997543943290582</v>
      </c>
      <c r="Z187" s="48">
        <f t="shared" si="164"/>
        <v>8.2202097522699571</v>
      </c>
      <c r="AA187" s="48"/>
      <c r="AB187" s="78">
        <f t="shared" si="136"/>
        <v>38.286547457645952</v>
      </c>
      <c r="AC187" s="78">
        <f t="shared" si="137"/>
        <v>61.713452542354041</v>
      </c>
    </row>
    <row r="188" spans="1:29" x14ac:dyDescent="0.2">
      <c r="A188" s="11">
        <v>39508</v>
      </c>
      <c r="B188" s="48">
        <f>Encadenamiento16!C203</f>
        <v>63.842495406352469</v>
      </c>
      <c r="C188" s="48">
        <f>Encadenamiento16!E203</f>
        <v>37.283979748792994</v>
      </c>
      <c r="D188" s="55">
        <f>D189/(H189/100+1)</f>
        <v>27.076608586056373</v>
      </c>
      <c r="F188" s="48">
        <f t="shared" si="84"/>
        <v>0.97148720188662274</v>
      </c>
      <c r="G188" s="48">
        <f t="shared" si="85"/>
        <v>1.3657650825015244</v>
      </c>
      <c r="H188" s="80">
        <f>(D188/D187-1)*100</f>
        <v>2.3821446439035832</v>
      </c>
      <c r="I188" s="51"/>
      <c r="J188" s="11">
        <v>39508</v>
      </c>
      <c r="K188" s="48">
        <f t="shared" si="161"/>
        <v>4.7469433301702724</v>
      </c>
      <c r="L188" s="48">
        <f t="shared" si="162"/>
        <v>3.5521549504678118</v>
      </c>
      <c r="M188" s="80">
        <f t="shared" si="163"/>
        <v>8.5485291268376997</v>
      </c>
      <c r="N188" s="51"/>
      <c r="O188" s="11">
        <v>39508</v>
      </c>
      <c r="P188" s="48">
        <f t="shared" si="100"/>
        <v>14.081554000325514</v>
      </c>
      <c r="Q188" s="48">
        <f t="shared" si="151"/>
        <v>8.9675194753803478</v>
      </c>
      <c r="R188" s="80">
        <f t="shared" si="132"/>
        <v>24.510347450534042</v>
      </c>
      <c r="T188" s="95">
        <f t="shared" si="116"/>
        <v>0.58399941154372792</v>
      </c>
      <c r="U188" s="95">
        <f t="shared" si="117"/>
        <v>0.42411576198135564</v>
      </c>
      <c r="V188" s="95"/>
      <c r="W188" s="11">
        <v>39508</v>
      </c>
      <c r="X188" s="48">
        <f t="shared" si="134"/>
        <v>14.081554000325514</v>
      </c>
      <c r="Y188" s="48">
        <f t="shared" ref="Y188:Z188" si="165">Q188*T176</f>
        <v>5.4828088068819891</v>
      </c>
      <c r="Z188" s="48">
        <f t="shared" si="165"/>
        <v>9.5245368001673487</v>
      </c>
      <c r="AA188" s="48"/>
      <c r="AB188" s="78">
        <f t="shared" si="136"/>
        <v>38.936106105584983</v>
      </c>
      <c r="AC188" s="78">
        <f t="shared" si="137"/>
        <v>67.638392750879447</v>
      </c>
    </row>
    <row r="189" spans="1:29" x14ac:dyDescent="0.2">
      <c r="A189" s="11">
        <v>39539</v>
      </c>
      <c r="B189" s="48">
        <f>Encadenamiento16!C204</f>
        <v>64.313861740111776</v>
      </c>
      <c r="C189" s="48">
        <f>Encadenamiento16!E204</f>
        <v>37.651076822724498</v>
      </c>
      <c r="D189" s="55">
        <f t="shared" ref="D189:D251" si="166">D190/(H190/100+1)</f>
        <v>27.215517479614149</v>
      </c>
      <c r="F189" s="48">
        <f t="shared" si="84"/>
        <v>0.73832692591211391</v>
      </c>
      <c r="G189" s="48">
        <f t="shared" si="85"/>
        <v>0.98459734289333412</v>
      </c>
      <c r="H189" s="56">
        <v>0.51302175867515798</v>
      </c>
      <c r="I189" s="51"/>
      <c r="J189" s="11">
        <v>39539</v>
      </c>
      <c r="K189" s="48">
        <f t="shared" si="161"/>
        <v>5.5203182168468201</v>
      </c>
      <c r="L189" s="48">
        <f t="shared" si="162"/>
        <v>4.5717267166188957</v>
      </c>
      <c r="M189" s="80">
        <f t="shared" si="163"/>
        <v>9.1054066999802341</v>
      </c>
      <c r="N189" s="51"/>
      <c r="O189" s="11">
        <v>39539</v>
      </c>
      <c r="P189" s="48">
        <f t="shared" si="100"/>
        <v>15.219173774319227</v>
      </c>
      <c r="Q189" s="48">
        <f t="shared" si="151"/>
        <v>9.6420457623092695</v>
      </c>
      <c r="R189" s="80">
        <f t="shared" si="132"/>
        <v>26.709237809610698</v>
      </c>
      <c r="T189" s="95">
        <f t="shared" si="116"/>
        <v>0.58542708840700786</v>
      </c>
      <c r="U189" s="95">
        <f t="shared" si="117"/>
        <v>0.42316721066432494</v>
      </c>
      <c r="V189" s="95"/>
      <c r="W189" s="11">
        <v>39539</v>
      </c>
      <c r="X189" s="48">
        <f t="shared" si="134"/>
        <v>15.219173774319227</v>
      </c>
      <c r="Y189" s="48">
        <f t="shared" ref="Y189:Z189" si="167">Q189*T177</f>
        <v>5.9318427366621584</v>
      </c>
      <c r="Z189" s="48">
        <f t="shared" si="167"/>
        <v>10.277559075825437</v>
      </c>
      <c r="AA189" s="48"/>
      <c r="AB189" s="78">
        <f t="shared" si="136"/>
        <v>38.976115422714514</v>
      </c>
      <c r="AC189" s="78">
        <f t="shared" si="137"/>
        <v>67.530335274624093</v>
      </c>
    </row>
    <row r="190" spans="1:29" x14ac:dyDescent="0.2">
      <c r="A190" s="11">
        <v>39569</v>
      </c>
      <c r="B190" s="48">
        <f>Encadenamiento16!C205</f>
        <v>65.516355403724546</v>
      </c>
      <c r="C190" s="48">
        <f>Encadenamiento16!E205</f>
        <v>37.938238952342644</v>
      </c>
      <c r="D190" s="55">
        <f t="shared" si="166"/>
        <v>28.001344189881156</v>
      </c>
      <c r="F190" s="48">
        <f t="shared" si="84"/>
        <v>1.8697270402949329</v>
      </c>
      <c r="G190" s="48">
        <f t="shared" si="85"/>
        <v>0.76269300602003209</v>
      </c>
      <c r="H190" s="56">
        <v>2.887421526545042</v>
      </c>
      <c r="I190" s="51"/>
      <c r="J190" s="11">
        <v>39569</v>
      </c>
      <c r="K190" s="48">
        <f t="shared" si="161"/>
        <v>7.4932601395524712</v>
      </c>
      <c r="L190" s="48">
        <f t="shared" si="162"/>
        <v>5.3692879625609313</v>
      </c>
      <c r="M190" s="80">
        <f t="shared" si="163"/>
        <v>12.255739699659983</v>
      </c>
      <c r="N190" s="51"/>
      <c r="O190" s="11">
        <v>39569</v>
      </c>
      <c r="P190" s="48">
        <f t="shared" si="100"/>
        <v>16.843197268522637</v>
      </c>
      <c r="Q190" s="48">
        <f t="shared" si="151"/>
        <v>10.156008347545441</v>
      </c>
      <c r="R190" s="80">
        <f t="shared" si="132"/>
        <v>29.446658702835627</v>
      </c>
      <c r="T190" s="95">
        <f t="shared" si="116"/>
        <v>0.57906516195169622</v>
      </c>
      <c r="U190" s="95">
        <f t="shared" si="117"/>
        <v>0.42739471720200883</v>
      </c>
      <c r="V190" s="95"/>
      <c r="W190" s="11">
        <v>39569</v>
      </c>
      <c r="X190" s="48">
        <f t="shared" si="134"/>
        <v>16.843197268522637</v>
      </c>
      <c r="Y190" s="48">
        <f t="shared" ref="Y190:Z190" si="168">Q190*T178</f>
        <v>6.2380051463926218</v>
      </c>
      <c r="Z190" s="48">
        <f t="shared" si="168"/>
        <v>11.359985056417198</v>
      </c>
      <c r="AA190" s="48"/>
      <c r="AB190" s="78">
        <f t="shared" si="136"/>
        <v>37.035754239193651</v>
      </c>
      <c r="AC190" s="78">
        <f t="shared" si="137"/>
        <v>67.445538250907234</v>
      </c>
    </row>
    <row r="191" spans="1:29" x14ac:dyDescent="0.2">
      <c r="A191" s="11">
        <v>39600</v>
      </c>
      <c r="B191" s="48">
        <f>Encadenamiento16!C206</f>
        <v>66.341615431975796</v>
      </c>
      <c r="C191" s="48">
        <f>Encadenamiento16!E206</f>
        <v>38.272089929375667</v>
      </c>
      <c r="D191" s="55">
        <f t="shared" si="166"/>
        <v>28.449769398084229</v>
      </c>
      <c r="F191" s="48">
        <f t="shared" si="84"/>
        <v>1.2596244451722693</v>
      </c>
      <c r="G191" s="48">
        <f t="shared" si="85"/>
        <v>0.87998543488643222</v>
      </c>
      <c r="H191" s="56">
        <v>1.6014417206625442</v>
      </c>
      <c r="I191" s="51"/>
      <c r="J191" s="11">
        <v>39600</v>
      </c>
      <c r="K191" s="48">
        <f t="shared" si="161"/>
        <v>8.8472715211828756</v>
      </c>
      <c r="L191" s="48">
        <f t="shared" si="162"/>
        <v>6.2965223494749978</v>
      </c>
      <c r="M191" s="80">
        <f t="shared" si="163"/>
        <v>14.05344994904867</v>
      </c>
      <c r="N191" s="51"/>
      <c r="O191" s="11">
        <v>39600</v>
      </c>
      <c r="P191" s="48">
        <f t="shared" si="100"/>
        <v>17.322972201176114</v>
      </c>
      <c r="Q191" s="48">
        <f t="shared" si="151"/>
        <v>10.441410385360438</v>
      </c>
      <c r="R191" s="80">
        <f t="shared" si="132"/>
        <v>29.952761406719496</v>
      </c>
      <c r="T191" s="95">
        <f t="shared" si="116"/>
        <v>0.57689415128304244</v>
      </c>
      <c r="U191" s="95">
        <f t="shared" si="117"/>
        <v>0.4288374531255657</v>
      </c>
      <c r="V191" s="95"/>
      <c r="W191" s="11">
        <v>39600</v>
      </c>
      <c r="X191" s="48">
        <f t="shared" si="134"/>
        <v>17.322972201176114</v>
      </c>
      <c r="Y191" s="48">
        <f t="shared" ref="Y191:Z191" si="169">Q191*T179</f>
        <v>6.398916070932458</v>
      </c>
      <c r="Z191" s="48">
        <f t="shared" si="169"/>
        <v>11.596504994942936</v>
      </c>
      <c r="AA191" s="48"/>
      <c r="AB191" s="78">
        <f t="shared" si="136"/>
        <v>36.938903997652403</v>
      </c>
      <c r="AC191" s="78">
        <f t="shared" si="137"/>
        <v>66.942929078623195</v>
      </c>
    </row>
    <row r="192" spans="1:29" x14ac:dyDescent="0.2">
      <c r="A192" s="11">
        <v>39630</v>
      </c>
      <c r="B192" s="48">
        <f>Encadenamiento16!C207</f>
        <v>66.645504774966398</v>
      </c>
      <c r="C192" s="48">
        <f>Encadenamiento16!E207</f>
        <v>38.524738384545067</v>
      </c>
      <c r="D192" s="55">
        <f t="shared" si="166"/>
        <v>28.528694906758957</v>
      </c>
      <c r="F192" s="48">
        <f t="shared" si="84"/>
        <v>0.45806744531597943</v>
      </c>
      <c r="G192" s="48">
        <f t="shared" si="85"/>
        <v>0.66013759801364369</v>
      </c>
      <c r="H192" s="56">
        <v>0.27742055680790578</v>
      </c>
      <c r="I192" s="51"/>
      <c r="J192" s="11">
        <v>39630</v>
      </c>
      <c r="K192" s="48">
        <f t="shared" si="161"/>
        <v>9.3458654371361138</v>
      </c>
      <c r="L192" s="48">
        <f t="shared" si="162"/>
        <v>6.9982256588848601</v>
      </c>
      <c r="M192" s="80">
        <f t="shared" si="163"/>
        <v>14.369857664955932</v>
      </c>
      <c r="N192" s="51"/>
      <c r="O192" s="11">
        <v>39630</v>
      </c>
      <c r="P192" s="48">
        <f t="shared" si="100"/>
        <v>14.788023490842029</v>
      </c>
      <c r="Q192" s="48">
        <f t="shared" si="151"/>
        <v>10.198502206496451</v>
      </c>
      <c r="R192" s="80">
        <f t="shared" si="132"/>
        <v>23.499615433214018</v>
      </c>
      <c r="T192" s="95">
        <f t="shared" si="116"/>
        <v>0.57805456669023314</v>
      </c>
      <c r="U192" s="95">
        <f t="shared" si="117"/>
        <v>0.42806630399286882</v>
      </c>
      <c r="V192" s="95"/>
      <c r="W192" s="11">
        <v>39630</v>
      </c>
      <c r="X192" s="48">
        <f t="shared" si="134"/>
        <v>14.788023490842029</v>
      </c>
      <c r="Y192" s="48">
        <f t="shared" ref="Y192:Z192" si="170">Q192*T180</f>
        <v>6.140816456541148</v>
      </c>
      <c r="Z192" s="48">
        <f t="shared" si="170"/>
        <v>9.3498096820572005</v>
      </c>
      <c r="AA192" s="48"/>
      <c r="AB192" s="78">
        <f t="shared" si="136"/>
        <v>41.525606585248198</v>
      </c>
      <c r="AC192" s="78">
        <f t="shared" si="137"/>
        <v>63.225553353004734</v>
      </c>
    </row>
    <row r="193" spans="1:29" x14ac:dyDescent="0.2">
      <c r="A193" s="11">
        <v>39661</v>
      </c>
      <c r="B193" s="48">
        <f>Encadenamiento16!C208</f>
        <v>67.080994013487086</v>
      </c>
      <c r="C193" s="48">
        <f>Encadenamiento16!E208</f>
        <v>38.793519147417761</v>
      </c>
      <c r="D193" s="55">
        <f t="shared" si="166"/>
        <v>28.703786511607671</v>
      </c>
      <c r="F193" s="48">
        <f t="shared" si="84"/>
        <v>0.65344127858457668</v>
      </c>
      <c r="G193" s="48">
        <f t="shared" si="85"/>
        <v>0.69768355125423565</v>
      </c>
      <c r="H193" s="56">
        <v>0.61373857241269203</v>
      </c>
      <c r="I193" s="51"/>
      <c r="J193" s="11">
        <v>39661</v>
      </c>
      <c r="K193" s="48">
        <f t="shared" si="161"/>
        <v>10.060376458327912</v>
      </c>
      <c r="L193" s="48">
        <f t="shared" si="162"/>
        <v>7.7447346794407679</v>
      </c>
      <c r="M193" s="80">
        <f t="shared" si="163"/>
        <v>15.071789596659269</v>
      </c>
      <c r="N193" s="51"/>
      <c r="O193" s="11">
        <v>39661</v>
      </c>
      <c r="P193" s="48">
        <f t="shared" si="100"/>
        <v>13.729065328220514</v>
      </c>
      <c r="Q193" s="48">
        <f t="shared" si="151"/>
        <v>9.8537472729906881</v>
      </c>
      <c r="R193" s="80">
        <f t="shared" si="132"/>
        <v>21.269752883399697</v>
      </c>
      <c r="T193" s="95">
        <f t="shared" si="116"/>
        <v>0.57830865087684991</v>
      </c>
      <c r="U193" s="95">
        <f t="shared" si="117"/>
        <v>0.4278974534252814</v>
      </c>
      <c r="V193" s="95"/>
      <c r="W193" s="11">
        <v>39661</v>
      </c>
      <c r="X193" s="48">
        <f t="shared" si="134"/>
        <v>13.729065328220514</v>
      </c>
      <c r="Y193" s="48">
        <f t="shared" ref="Y193:Z193" si="171">Q193*T181</f>
        <v>5.8995339177700856</v>
      </c>
      <c r="Z193" s="48">
        <f t="shared" si="171"/>
        <v>8.5353458520612584</v>
      </c>
      <c r="AA193" s="48"/>
      <c r="AB193" s="78">
        <f t="shared" si="136"/>
        <v>42.971125686490929</v>
      </c>
      <c r="AC193" s="78">
        <f t="shared" si="137"/>
        <v>62.169897571370669</v>
      </c>
    </row>
    <row r="194" spans="1:29" x14ac:dyDescent="0.2">
      <c r="A194" s="11">
        <v>39692</v>
      </c>
      <c r="B194" s="48">
        <f>Encadenamiento16!C209</f>
        <v>67.671949835887503</v>
      </c>
      <c r="C194" s="48">
        <f>Encadenamiento16!E209</f>
        <v>38.974128576996947</v>
      </c>
      <c r="D194" s="55">
        <f t="shared" si="166"/>
        <v>29.063743517708165</v>
      </c>
      <c r="F194" s="48">
        <f t="shared" si="84"/>
        <v>0.88095865466990553</v>
      </c>
      <c r="G194" s="48">
        <f t="shared" si="85"/>
        <v>0.46556598511431346</v>
      </c>
      <c r="H194" s="56">
        <v>1.2540401453826622</v>
      </c>
      <c r="I194" s="51"/>
      <c r="J194" s="11">
        <v>39692</v>
      </c>
      <c r="K194" s="48">
        <f t="shared" si="161"/>
        <v>11.02996287009983</v>
      </c>
      <c r="L194" s="48">
        <f t="shared" si="162"/>
        <v>8.2463575148599144</v>
      </c>
      <c r="M194" s="80">
        <f t="shared" si="163"/>
        <v>16.514836034211644</v>
      </c>
      <c r="N194" s="51"/>
      <c r="O194" s="11">
        <v>39692</v>
      </c>
      <c r="P194" s="48">
        <f t="shared" si="100"/>
        <v>14.51369399247695</v>
      </c>
      <c r="Q194" s="48">
        <f t="shared" si="151"/>
        <v>9.9138396041075882</v>
      </c>
      <c r="R194" s="80">
        <f t="shared" si="132"/>
        <v>22.962468971907811</v>
      </c>
      <c r="T194" s="95">
        <f t="shared" si="116"/>
        <v>0.57592737717050901</v>
      </c>
      <c r="U194" s="95">
        <f t="shared" si="117"/>
        <v>0.42947991875793717</v>
      </c>
      <c r="V194" s="95"/>
      <c r="W194" s="11">
        <v>39692</v>
      </c>
      <c r="X194" s="48">
        <f t="shared" si="134"/>
        <v>14.51369399247695</v>
      </c>
      <c r="Y194" s="48">
        <f t="shared" ref="Y194:Z194" si="172">Q194*T182</f>
        <v>5.948598494627265</v>
      </c>
      <c r="Z194" s="48">
        <f t="shared" si="172"/>
        <v>9.1843049291265419</v>
      </c>
      <c r="AA194" s="48"/>
      <c r="AB194" s="78">
        <f t="shared" si="136"/>
        <v>40.986109378568067</v>
      </c>
      <c r="AC194" s="78">
        <f t="shared" si="137"/>
        <v>63.280271265793175</v>
      </c>
    </row>
    <row r="195" spans="1:29" x14ac:dyDescent="0.2">
      <c r="A195" s="11">
        <v>39722</v>
      </c>
      <c r="B195" s="48">
        <f>Encadenamiento16!C210</f>
        <v>67.792102320386832</v>
      </c>
      <c r="C195" s="48">
        <f>Encadenamiento16!E210</f>
        <v>39.091439078017366</v>
      </c>
      <c r="D195" s="55">
        <f t="shared" si="166"/>
        <v>29.083336227962057</v>
      </c>
      <c r="F195" s="48">
        <f t="shared" si="84"/>
        <v>0.17755138545691995</v>
      </c>
      <c r="G195" s="48">
        <f t="shared" si="85"/>
        <v>0.30099582801104141</v>
      </c>
      <c r="H195" s="56">
        <v>6.7412892774654232E-2</v>
      </c>
      <c r="I195" s="51"/>
      <c r="J195" s="11">
        <v>39722</v>
      </c>
      <c r="K195" s="48">
        <f t="shared" si="161"/>
        <v>11.227098107447997</v>
      </c>
      <c r="L195" s="48">
        <f t="shared" si="162"/>
        <v>8.5721745349535574</v>
      </c>
      <c r="M195" s="80">
        <f t="shared" si="163"/>
        <v>16.59338205569394</v>
      </c>
      <c r="N195" s="51"/>
      <c r="O195" s="11">
        <v>39722</v>
      </c>
      <c r="P195" s="48">
        <f t="shared" si="100"/>
        <v>13.30439927871554</v>
      </c>
      <c r="Q195" s="48">
        <f t="shared" si="151"/>
        <v>9.595147389757642</v>
      </c>
      <c r="R195" s="80">
        <f t="shared" si="132"/>
        <v>20.363673007588943</v>
      </c>
      <c r="T195" s="95">
        <f t="shared" si="116"/>
        <v>0.57663706744585741</v>
      </c>
      <c r="U195" s="95">
        <f t="shared" si="117"/>
        <v>0.42900773441888007</v>
      </c>
      <c r="V195" s="95"/>
      <c r="W195" s="11">
        <v>39722</v>
      </c>
      <c r="X195" s="48">
        <f t="shared" si="134"/>
        <v>13.30439927871554</v>
      </c>
      <c r="Y195" s="48">
        <f t="shared" ref="Y195:Z195" si="173">Q195*T183</f>
        <v>5.7201794587695769</v>
      </c>
      <c r="Z195" s="48">
        <f t="shared" si="173"/>
        <v>8.2238007042774086</v>
      </c>
      <c r="AA195" s="48"/>
      <c r="AB195" s="78">
        <f t="shared" si="136"/>
        <v>42.994646649854801</v>
      </c>
      <c r="AC195" s="78">
        <f t="shared" si="137"/>
        <v>61.812642059186359</v>
      </c>
    </row>
    <row r="196" spans="1:29" x14ac:dyDescent="0.2">
      <c r="A196" s="11">
        <v>39753</v>
      </c>
      <c r="B196" s="48">
        <f>Encadenamiento16!C211</f>
        <v>67.881423178311891</v>
      </c>
      <c r="C196" s="48">
        <f>Encadenamiento16!E211</f>
        <v>39.194257845653276</v>
      </c>
      <c r="D196" s="55">
        <f t="shared" si="166"/>
        <v>29.087528677310445</v>
      </c>
      <c r="F196" s="48">
        <f t="shared" si="84"/>
        <v>0.13175702606613715</v>
      </c>
      <c r="G196" s="48">
        <f t="shared" si="85"/>
        <v>0.26302118842620459</v>
      </c>
      <c r="H196" s="56">
        <v>1.4415297184355857E-2</v>
      </c>
      <c r="I196" s="51"/>
      <c r="J196" s="11">
        <v>39753</v>
      </c>
      <c r="K196" s="48">
        <f t="shared" si="161"/>
        <v>11.37364762409403</v>
      </c>
      <c r="L196" s="48">
        <f t="shared" si="162"/>
        <v>8.8577423587155693</v>
      </c>
      <c r="M196" s="80">
        <f t="shared" si="163"/>
        <v>16.610189338214564</v>
      </c>
      <c r="N196" s="51"/>
      <c r="O196" s="11">
        <v>39753</v>
      </c>
      <c r="P196" s="48">
        <f t="shared" si="100"/>
        <v>12.077444432557805</v>
      </c>
      <c r="Q196" s="48">
        <f t="shared" si="151"/>
        <v>9.2708539629691842</v>
      </c>
      <c r="R196" s="80">
        <f t="shared" si="132"/>
        <v>17.774576555554745</v>
      </c>
      <c r="T196" s="95">
        <f t="shared" si="116"/>
        <v>0.57739298928216698</v>
      </c>
      <c r="U196" s="95">
        <f t="shared" si="117"/>
        <v>0.42850499172509848</v>
      </c>
      <c r="V196" s="95"/>
      <c r="W196" s="11">
        <v>39753</v>
      </c>
      <c r="X196" s="48">
        <f t="shared" si="134"/>
        <v>12.077444432557805</v>
      </c>
      <c r="Y196" s="48">
        <f t="shared" ref="Y196:Z196" si="174">Q196*T184</f>
        <v>5.4904144503947361</v>
      </c>
      <c r="Z196" s="48">
        <f t="shared" si="174"/>
        <v>7.248060620769154</v>
      </c>
      <c r="AA196" s="48"/>
      <c r="AB196" s="78">
        <f t="shared" si="136"/>
        <v>45.460067989167776</v>
      </c>
      <c r="AC196" s="78">
        <f t="shared" si="137"/>
        <v>60.013197835381249</v>
      </c>
    </row>
    <row r="197" spans="1:29" x14ac:dyDescent="0.2">
      <c r="A197" s="11">
        <v>39783</v>
      </c>
      <c r="B197" s="48">
        <f>Encadenamiento16!C212</f>
        <v>68.171544373868784</v>
      </c>
      <c r="C197" s="48">
        <f>Encadenamiento16!E212</f>
        <v>39.267100353148585</v>
      </c>
      <c r="D197" s="55">
        <f t="shared" si="166"/>
        <v>29.274763270735036</v>
      </c>
      <c r="F197" s="48">
        <f t="shared" si="84"/>
        <v>0.42739409690157881</v>
      </c>
      <c r="G197" s="48">
        <f t="shared" si="85"/>
        <v>0.18584994715848957</v>
      </c>
      <c r="H197" s="56">
        <v>0.64369371321202351</v>
      </c>
      <c r="I197" s="51"/>
      <c r="J197" s="11">
        <v>39783</v>
      </c>
      <c r="K197" s="48">
        <f t="shared" si="161"/>
        <v>11.849652019543399</v>
      </c>
      <c r="L197" s="48">
        <f t="shared" si="162"/>
        <v>9.0600544153671692</v>
      </c>
      <c r="M197" s="80">
        <f t="shared" si="163"/>
        <v>17.3608017959493</v>
      </c>
      <c r="N197" s="51"/>
      <c r="O197" s="11">
        <v>39783</v>
      </c>
      <c r="P197" s="48">
        <f t="shared" si="100"/>
        <v>11.849652019543399</v>
      </c>
      <c r="Q197" s="48">
        <f t="shared" si="151"/>
        <v>9.0600544153671692</v>
      </c>
      <c r="R197" s="80">
        <f t="shared" si="132"/>
        <v>17.3608017959493</v>
      </c>
      <c r="T197" s="95">
        <f t="shared" si="116"/>
        <v>0.57600426561848994</v>
      </c>
      <c r="U197" s="95">
        <f t="shared" si="117"/>
        <v>0.42942790191440211</v>
      </c>
      <c r="V197" s="95"/>
      <c r="W197" s="11">
        <v>39783</v>
      </c>
      <c r="X197" s="48">
        <f t="shared" si="134"/>
        <v>11.849652019543399</v>
      </c>
      <c r="Y197" s="48">
        <f t="shared" ref="Y197:Z197" si="175">Q197*T185</f>
        <v>5.3521149565515538</v>
      </c>
      <c r="Z197" s="48">
        <f t="shared" si="175"/>
        <v>7.1051231112576749</v>
      </c>
      <c r="AA197" s="48"/>
      <c r="AB197" s="78">
        <f t="shared" si="136"/>
        <v>45.166853404002204</v>
      </c>
      <c r="AC197" s="78">
        <f t="shared" si="137"/>
        <v>59.960605590268258</v>
      </c>
    </row>
    <row r="198" spans="1:29" x14ac:dyDescent="0.2">
      <c r="A198" s="11">
        <v>39814</v>
      </c>
      <c r="B198" s="48">
        <f>Encadenamiento16!C213</f>
        <v>68.416740204664691</v>
      </c>
      <c r="C198" s="48">
        <f>Encadenamiento16!E213</f>
        <v>39.308667315897068</v>
      </c>
      <c r="D198" s="55">
        <f t="shared" si="166"/>
        <v>29.446353413566573</v>
      </c>
      <c r="F198" s="48">
        <f t="shared" si="84"/>
        <v>0.35967474853026982</v>
      </c>
      <c r="G198" s="48">
        <f t="shared" si="85"/>
        <v>0.10585697027447605</v>
      </c>
      <c r="H198" s="56">
        <v>0.58613673915877129</v>
      </c>
      <c r="I198" s="51"/>
      <c r="J198" s="11">
        <v>39814</v>
      </c>
      <c r="K198" s="48">
        <f>(B198/$B$197-1)*100</f>
        <v>0.35967474853026982</v>
      </c>
      <c r="L198" s="48">
        <f>(C198/$C$197-1)*100</f>
        <v>0.10585697027447605</v>
      </c>
      <c r="M198" s="80">
        <f>(D198/$D$197-1)*100</f>
        <v>0.58613673915877129</v>
      </c>
      <c r="N198" s="51"/>
      <c r="O198" s="11">
        <v>39814</v>
      </c>
      <c r="P198" s="48">
        <f t="shared" ref="P198:P261" si="176">(B198/B186-1)*100</f>
        <v>11.041182029143748</v>
      </c>
      <c r="Q198" s="48">
        <f t="shared" si="151"/>
        <v>8.3986778571459642</v>
      </c>
      <c r="R198" s="80">
        <f t="shared" ref="R198" si="177">(D198/D186-1)*100</f>
        <v>16.155551211728735</v>
      </c>
      <c r="T198" s="95">
        <f t="shared" si="116"/>
        <v>0.57454750399255328</v>
      </c>
      <c r="U198" s="95">
        <f t="shared" si="117"/>
        <v>0.43039690762055488</v>
      </c>
      <c r="V198" s="95"/>
      <c r="W198" s="11">
        <v>39814</v>
      </c>
      <c r="X198" s="48">
        <f t="shared" si="134"/>
        <v>11.041182029143748</v>
      </c>
      <c r="Y198" s="48">
        <f t="shared" ref="Y198:Z198" si="178">Q198*T186</f>
        <v>4.9430722342800903</v>
      </c>
      <c r="Z198" s="48">
        <f t="shared" si="178"/>
        <v>6.6471431048218079</v>
      </c>
      <c r="AA198" s="48"/>
      <c r="AB198" s="78">
        <f t="shared" si="136"/>
        <v>44.769411655677857</v>
      </c>
      <c r="AC198" s="78">
        <f t="shared" si="137"/>
        <v>60.203183746779501</v>
      </c>
    </row>
    <row r="199" spans="1:29" x14ac:dyDescent="0.2">
      <c r="A199" s="11">
        <v>39845</v>
      </c>
      <c r="B199" s="48">
        <f>Encadenamiento16!C214</f>
        <v>68.367803351067352</v>
      </c>
      <c r="C199" s="48">
        <f>Encadenamiento16!E214</f>
        <v>39.409372693567391</v>
      </c>
      <c r="D199" s="55">
        <f t="shared" si="166"/>
        <v>29.339683079882096</v>
      </c>
      <c r="F199" s="48">
        <f t="shared" ref="F199:F262" si="179">(B199/B198-1)*100</f>
        <v>-7.1527601944998409E-2</v>
      </c>
      <c r="G199" s="48">
        <f t="shared" ref="G199:G262" si="180">(C199/C198-1)*100</f>
        <v>0.2561912792947707</v>
      </c>
      <c r="H199" s="56">
        <v>-0.36225311904098945</v>
      </c>
      <c r="I199" s="51"/>
      <c r="J199" s="11">
        <v>39845</v>
      </c>
      <c r="K199" s="48">
        <f t="shared" ref="K199:K200" si="181">(B199/$B$197-1)*100</f>
        <v>0.28788987986283487</v>
      </c>
      <c r="L199" s="48">
        <f t="shared" ref="L199:L200" si="182">(C199/$C$197-1)*100</f>
        <v>0.36231944589562026</v>
      </c>
      <c r="M199" s="80">
        <f t="shared" ref="M199" si="183">(D199/$D$197-1)*100</f>
        <v>0.22176032149834324</v>
      </c>
      <c r="N199" s="51"/>
      <c r="O199" s="11">
        <v>39845</v>
      </c>
      <c r="P199" s="48">
        <f t="shared" si="176"/>
        <v>8.128586408552497</v>
      </c>
      <c r="Q199" s="48">
        <f t="shared" si="151"/>
        <v>7.14417402381049</v>
      </c>
      <c r="R199" s="80">
        <f t="shared" ref="R199:R261" si="184">(D199/D187-1)*100</f>
        <v>10.939287959337541</v>
      </c>
      <c r="T199" s="95">
        <f t="shared" si="116"/>
        <v>0.57643175240253108</v>
      </c>
      <c r="U199" s="95">
        <f t="shared" si="117"/>
        <v>0.4291447383386503</v>
      </c>
      <c r="V199" s="95"/>
      <c r="W199" s="11">
        <v>39845</v>
      </c>
      <c r="X199" s="48">
        <f t="shared" si="134"/>
        <v>8.128586408552497</v>
      </c>
      <c r="Y199" s="48">
        <f t="shared" ref="Y199:Z199" si="185">Q199*T187</f>
        <v>4.1559650317963595</v>
      </c>
      <c r="Z199" s="48">
        <f t="shared" si="185"/>
        <v>4.5755994377204541</v>
      </c>
      <c r="AA199" s="48"/>
      <c r="AB199" s="78">
        <f t="shared" si="136"/>
        <v>51.127770843693789</v>
      </c>
      <c r="AC199" s="78">
        <f t="shared" si="137"/>
        <v>56.29022326571117</v>
      </c>
    </row>
    <row r="200" spans="1:29" x14ac:dyDescent="0.2">
      <c r="A200" s="11">
        <v>39873</v>
      </c>
      <c r="B200" s="48">
        <f>Encadenamiento16!C215</f>
        <v>68.032905739798252</v>
      </c>
      <c r="C200" s="48">
        <f>Encadenamiento16!E215</f>
        <v>39.378905400857903</v>
      </c>
      <c r="D200" s="55">
        <f t="shared" si="166"/>
        <v>29.087922796928495</v>
      </c>
      <c r="F200" s="48">
        <f t="shared" si="179"/>
        <v>-0.48984696721847687</v>
      </c>
      <c r="G200" s="48">
        <f t="shared" si="180"/>
        <v>-7.7309763203770032E-2</v>
      </c>
      <c r="H200" s="56">
        <v>-0.85808794276387435</v>
      </c>
      <c r="I200" s="51"/>
      <c r="J200" s="11">
        <v>39873</v>
      </c>
      <c r="K200" s="48">
        <f t="shared" si="181"/>
        <v>-0.20336730720108553</v>
      </c>
      <c r="L200" s="48">
        <f t="shared" si="182"/>
        <v>0.28472957438618884</v>
      </c>
      <c r="M200" s="48">
        <f>(D200/$D$197-1)*100</f>
        <v>-0.6382305198461502</v>
      </c>
      <c r="N200" s="51"/>
      <c r="O200" s="11">
        <v>39873</v>
      </c>
      <c r="P200" s="48">
        <f t="shared" si="176"/>
        <v>6.5636693972786375</v>
      </c>
      <c r="Q200" s="48">
        <f t="shared" si="151"/>
        <v>5.6188359348433803</v>
      </c>
      <c r="R200" s="48">
        <f t="shared" si="184"/>
        <v>7.4282353511136767</v>
      </c>
      <c r="T200" s="95">
        <f t="shared" si="116"/>
        <v>0.57882145371635685</v>
      </c>
      <c r="U200" s="95">
        <f t="shared" si="117"/>
        <v>0.42755667247522089</v>
      </c>
      <c r="V200" s="95"/>
      <c r="W200" s="11">
        <v>39873</v>
      </c>
      <c r="X200" s="48">
        <f t="shared" si="134"/>
        <v>6.5636693972786375</v>
      </c>
      <c r="Y200" s="48">
        <f t="shared" ref="Y200:Z200" si="186">Q200*T188</f>
        <v>3.2813968795092863</v>
      </c>
      <c r="Z200" s="48">
        <f t="shared" si="186"/>
        <v>3.1504316961144201</v>
      </c>
      <c r="AA200" s="48"/>
      <c r="AB200" s="78">
        <f t="shared" si="136"/>
        <v>49.993329659013384</v>
      </c>
      <c r="AC200" s="78">
        <f t="shared" si="137"/>
        <v>47.998025272580307</v>
      </c>
    </row>
    <row r="201" spans="1:29" x14ac:dyDescent="0.2">
      <c r="A201" s="11">
        <v>39904</v>
      </c>
      <c r="B201" s="48">
        <f>Encadenamiento16!C216</f>
        <v>67.73790696583346</v>
      </c>
      <c r="C201" s="48">
        <f>Encadenamiento16!E216</f>
        <v>39.364332836447552</v>
      </c>
      <c r="D201" s="55">
        <f t="shared" si="166"/>
        <v>28.858005974899104</v>
      </c>
      <c r="F201" s="48">
        <f t="shared" si="179"/>
        <v>-0.43361189817917589</v>
      </c>
      <c r="G201" s="48">
        <f t="shared" si="180"/>
        <v>-3.7006016957574772E-2</v>
      </c>
      <c r="H201" s="56">
        <v>-0.79042021540867147</v>
      </c>
      <c r="I201" s="51"/>
      <c r="J201" s="11">
        <v>39904</v>
      </c>
      <c r="K201" s="48">
        <f t="shared" ref="K201:K209" si="187">(B201/$B$197-1)*100</f>
        <v>-0.63609738053923559</v>
      </c>
      <c r="L201" s="48">
        <f t="shared" ref="L201:L209" si="188">(C201/$C$197-1)*100</f>
        <v>0.24761819035403754</v>
      </c>
      <c r="M201" s="48">
        <f t="shared" ref="M201:M209" si="189">(D201/$D$197-1)*100</f>
        <v>-1.4236060322050492</v>
      </c>
      <c r="N201" s="51"/>
      <c r="O201" s="11">
        <v>39904</v>
      </c>
      <c r="P201" s="48">
        <f t="shared" si="176"/>
        <v>5.3239614805872471</v>
      </c>
      <c r="Q201" s="48">
        <f t="shared" si="151"/>
        <v>4.5503506361576518</v>
      </c>
      <c r="R201" s="48">
        <f t="shared" si="184"/>
        <v>6.0351176365294634</v>
      </c>
      <c r="T201" s="95">
        <f t="shared" si="116"/>
        <v>0.5811270911618609</v>
      </c>
      <c r="U201" s="95">
        <f t="shared" si="117"/>
        <v>0.42602447089861939</v>
      </c>
      <c r="V201" s="95"/>
      <c r="W201" s="11">
        <v>39904</v>
      </c>
      <c r="X201" s="48">
        <f t="shared" si="134"/>
        <v>5.3239614805872471</v>
      </c>
      <c r="Y201" s="48">
        <f t="shared" ref="Y201:Z201" si="190">Q201*T189</f>
        <v>2.6638985241567501</v>
      </c>
      <c r="Z201" s="48">
        <f t="shared" si="190"/>
        <v>2.5538638962812463</v>
      </c>
      <c r="AA201" s="48"/>
      <c r="AB201" s="78">
        <f t="shared" si="136"/>
        <v>50.036021745651603</v>
      </c>
      <c r="AC201" s="78">
        <f t="shared" si="137"/>
        <v>47.969240679020622</v>
      </c>
    </row>
    <row r="202" spans="1:29" x14ac:dyDescent="0.2">
      <c r="A202" s="11">
        <v>39934</v>
      </c>
      <c r="B202" s="48">
        <f>Encadenamiento16!C217</f>
        <v>67.612962400517745</v>
      </c>
      <c r="C202" s="48">
        <f>Encadenamiento16!E217</f>
        <v>39.394066034708601</v>
      </c>
      <c r="D202" s="55">
        <f t="shared" si="166"/>
        <v>28.736765677278694</v>
      </c>
      <c r="F202" s="48">
        <f t="shared" si="179"/>
        <v>-0.18445294652924549</v>
      </c>
      <c r="G202" s="48">
        <f t="shared" si="180"/>
        <v>7.5533347369516335E-2</v>
      </c>
      <c r="H202" s="56">
        <v>-0.42012707920937586</v>
      </c>
      <c r="I202" s="51"/>
      <c r="J202" s="11">
        <v>39934</v>
      </c>
      <c r="K202" s="48">
        <f t="shared" si="187"/>
        <v>-0.81937702670727974</v>
      </c>
      <c r="L202" s="48">
        <f t="shared" si="188"/>
        <v>0.32333857203141747</v>
      </c>
      <c r="M202" s="48">
        <f t="shared" si="189"/>
        <v>-1.8377521569718724</v>
      </c>
      <c r="N202" s="51"/>
      <c r="O202" s="11">
        <v>39934</v>
      </c>
      <c r="P202" s="48">
        <f t="shared" si="176"/>
        <v>3.2001276381653065</v>
      </c>
      <c r="Q202" s="48">
        <f t="shared" si="151"/>
        <v>3.8373607277732091</v>
      </c>
      <c r="R202" s="48">
        <f t="shared" si="184"/>
        <v>2.6263792281204124</v>
      </c>
      <c r="T202" s="95">
        <f t="shared" si="116"/>
        <v>0.5826407339076588</v>
      </c>
      <c r="U202" s="95">
        <f t="shared" si="117"/>
        <v>0.42501858603755899</v>
      </c>
      <c r="V202" s="95"/>
      <c r="W202" s="11">
        <v>39934</v>
      </c>
      <c r="X202" s="48">
        <f t="shared" si="134"/>
        <v>3.2001276381653065</v>
      </c>
      <c r="Y202" s="48">
        <f t="shared" ref="Y202:Z202" si="191">Q202*T190</f>
        <v>2.222081911295072</v>
      </c>
      <c r="Z202" s="48">
        <f t="shared" si="191"/>
        <v>1.1225006074677539</v>
      </c>
      <c r="AA202" s="48"/>
      <c r="AB202" s="78">
        <f t="shared" si="136"/>
        <v>69.437290087873919</v>
      </c>
      <c r="AC202" s="78">
        <f t="shared" si="137"/>
        <v>35.076744879816879</v>
      </c>
    </row>
    <row r="203" spans="1:29" x14ac:dyDescent="0.2">
      <c r="A203" s="11">
        <v>39965</v>
      </c>
      <c r="B203" s="48">
        <f>Encadenamiento16!C218</f>
        <v>67.746493351241867</v>
      </c>
      <c r="C203" s="48">
        <f>Encadenamiento16!E218</f>
        <v>39.359257398677421</v>
      </c>
      <c r="D203" s="55">
        <f t="shared" si="166"/>
        <v>28.868352783721793</v>
      </c>
      <c r="F203" s="48">
        <f t="shared" si="179"/>
        <v>0.19749312259553786</v>
      </c>
      <c r="G203" s="48">
        <f t="shared" si="180"/>
        <v>-8.8360099717843532E-2</v>
      </c>
      <c r="H203" s="56">
        <v>0.45790506809588738</v>
      </c>
      <c r="I203" s="51"/>
      <c r="J203" s="11">
        <v>39965</v>
      </c>
      <c r="K203" s="48">
        <f t="shared" si="187"/>
        <v>-0.62350211738763095</v>
      </c>
      <c r="L203" s="48">
        <f t="shared" si="188"/>
        <v>0.23469277002889921</v>
      </c>
      <c r="M203" s="48">
        <f t="shared" si="189"/>
        <v>-1.3882622491418029</v>
      </c>
      <c r="N203" s="51"/>
      <c r="O203" s="11">
        <v>39965</v>
      </c>
      <c r="P203" s="48">
        <f t="shared" si="176"/>
        <v>2.1176420111544969</v>
      </c>
      <c r="Q203" s="48">
        <f t="shared" si="151"/>
        <v>2.8406273901109946</v>
      </c>
      <c r="R203" s="48">
        <f t="shared" si="184"/>
        <v>1.471306778556003</v>
      </c>
      <c r="T203" s="95">
        <f t="shared" si="116"/>
        <v>0.58097851935469846</v>
      </c>
      <c r="U203" s="95">
        <f t="shared" si="117"/>
        <v>0.42612320366235762</v>
      </c>
      <c r="V203" s="95"/>
      <c r="W203" s="11">
        <v>39965</v>
      </c>
      <c r="X203" s="48">
        <f t="shared" si="134"/>
        <v>2.1176420111544969</v>
      </c>
      <c r="Y203" s="48">
        <f t="shared" ref="Y203:Z203" si="192">Q203*T191</f>
        <v>1.6387413273294462</v>
      </c>
      <c r="Z203" s="48">
        <f t="shared" si="192"/>
        <v>0.63095145168233702</v>
      </c>
      <c r="AA203" s="48"/>
      <c r="AB203" s="78">
        <f t="shared" si="136"/>
        <v>77.385191580895992</v>
      </c>
      <c r="AC203" s="78">
        <f t="shared" si="137"/>
        <v>29.795000682780877</v>
      </c>
    </row>
    <row r="204" spans="1:29" x14ac:dyDescent="0.2">
      <c r="A204" s="11">
        <v>39995</v>
      </c>
      <c r="B204" s="48">
        <f>Encadenamiento16!C219</f>
        <v>67.610064611060707</v>
      </c>
      <c r="C204" s="48">
        <f>Encadenamiento16!E219</f>
        <v>39.390312958427486</v>
      </c>
      <c r="D204" s="55">
        <f t="shared" si="166"/>
        <v>28.736906154578257</v>
      </c>
      <c r="F204" s="48">
        <f t="shared" si="179"/>
        <v>-0.2013812574384044</v>
      </c>
      <c r="G204" s="48">
        <f t="shared" si="180"/>
        <v>7.8902809154901554E-2</v>
      </c>
      <c r="H204" s="56">
        <v>-0.45533124154438775</v>
      </c>
      <c r="I204" s="51"/>
      <c r="J204" s="11">
        <v>39995</v>
      </c>
      <c r="K204" s="48">
        <f t="shared" si="187"/>
        <v>-0.8236277584218854</v>
      </c>
      <c r="L204" s="48">
        <f t="shared" si="188"/>
        <v>0.31378075837225072</v>
      </c>
      <c r="M204" s="48">
        <f t="shared" si="189"/>
        <v>-1.8372722989512869</v>
      </c>
      <c r="N204" s="51"/>
      <c r="O204" s="11">
        <v>39995</v>
      </c>
      <c r="P204" s="48">
        <f t="shared" si="176"/>
        <v>1.4472991679652214</v>
      </c>
      <c r="Q204" s="48">
        <f t="shared" si="151"/>
        <v>2.2468019516250992</v>
      </c>
      <c r="R204" s="48">
        <f t="shared" si="184"/>
        <v>0.72983095966991929</v>
      </c>
      <c r="T204" s="95">
        <f t="shared" si="116"/>
        <v>0.58261019546464687</v>
      </c>
      <c r="U204" s="95">
        <f t="shared" si="117"/>
        <v>0.42503888023022279</v>
      </c>
      <c r="V204" s="95"/>
      <c r="W204" s="11">
        <v>39995</v>
      </c>
      <c r="X204" s="48">
        <f t="shared" si="134"/>
        <v>1.4472991679652214</v>
      </c>
      <c r="Y204" s="48">
        <f t="shared" ref="Y204:Z204" si="193">Q204*T192</f>
        <v>1.2987741285854169</v>
      </c>
      <c r="Z204" s="48">
        <f t="shared" si="193"/>
        <v>0.31241604144547086</v>
      </c>
      <c r="AA204" s="48"/>
      <c r="AB204" s="78">
        <f t="shared" si="136"/>
        <v>89.737778983966535</v>
      </c>
      <c r="AC204" s="78">
        <f t="shared" si="137"/>
        <v>21.586141162832355</v>
      </c>
    </row>
    <row r="205" spans="1:29" x14ac:dyDescent="0.2">
      <c r="A205" s="11">
        <v>40026</v>
      </c>
      <c r="B205" s="48">
        <f>Encadenamiento16!C220</f>
        <v>68.031947677346338</v>
      </c>
      <c r="C205" s="48">
        <f>Encadenamiento16!E220</f>
        <v>39.424127661396895</v>
      </c>
      <c r="D205" s="55">
        <f t="shared" si="166"/>
        <v>29.057092387746987</v>
      </c>
      <c r="F205" s="48">
        <f t="shared" si="179"/>
        <v>0.62399447288297161</v>
      </c>
      <c r="G205" s="48">
        <f t="shared" si="180"/>
        <v>8.5845225462155561E-2</v>
      </c>
      <c r="H205" s="56">
        <v>1.1141986943424609</v>
      </c>
      <c r="I205" s="51"/>
      <c r="J205" s="11">
        <v>40026</v>
      </c>
      <c r="K205" s="48">
        <f t="shared" si="187"/>
        <v>-0.20477267722859294</v>
      </c>
      <c r="L205" s="48">
        <f t="shared" si="188"/>
        <v>0.39989534963387197</v>
      </c>
      <c r="M205" s="48">
        <f t="shared" si="189"/>
        <v>-0.74354446857525236</v>
      </c>
      <c r="N205" s="51"/>
      <c r="O205" s="11">
        <v>40026</v>
      </c>
      <c r="P205" s="48">
        <f t="shared" si="176"/>
        <v>1.417620114078888</v>
      </c>
      <c r="Q205" s="48">
        <f t="shared" si="151"/>
        <v>1.6255511947312229</v>
      </c>
      <c r="R205" s="48">
        <f t="shared" si="184"/>
        <v>1.2308685336565039</v>
      </c>
      <c r="T205" s="95">
        <f t="shared" si="116"/>
        <v>0.57949432593599792</v>
      </c>
      <c r="U205" s="95">
        <f t="shared" si="117"/>
        <v>0.42710951809810643</v>
      </c>
      <c r="V205" s="95"/>
      <c r="W205" s="11">
        <v>40026</v>
      </c>
      <c r="X205" s="48">
        <f t="shared" si="134"/>
        <v>1.417620114078888</v>
      </c>
      <c r="Y205" s="48">
        <f t="shared" ref="Y205:Z205" si="194">Q205*T193</f>
        <v>0.94007031835626509</v>
      </c>
      <c r="Z205" s="48">
        <f t="shared" si="194"/>
        <v>0.52668551105292827</v>
      </c>
      <c r="AA205" s="48"/>
      <c r="AB205" s="78">
        <f t="shared" si="136"/>
        <v>66.313274552194443</v>
      </c>
      <c r="AC205" s="78">
        <f t="shared" si="137"/>
        <v>37.152796142085435</v>
      </c>
    </row>
    <row r="206" spans="1:29" x14ac:dyDescent="0.2">
      <c r="A206" s="11">
        <v>40057</v>
      </c>
      <c r="B206" s="48">
        <f>Encadenamiento16!C221</f>
        <v>68.107756815284361</v>
      </c>
      <c r="C206" s="48">
        <f>Encadenamiento16!E221</f>
        <v>39.407714545824042</v>
      </c>
      <c r="D206" s="55">
        <f t="shared" si="166"/>
        <v>29.129572594885971</v>
      </c>
      <c r="F206" s="48">
        <f t="shared" si="179"/>
        <v>0.11143167368596885</v>
      </c>
      <c r="G206" s="48">
        <f t="shared" si="180"/>
        <v>-4.1632159153448534E-2</v>
      </c>
      <c r="H206" s="56">
        <v>0.24944067414518489</v>
      </c>
      <c r="I206" s="51"/>
      <c r="J206" s="11">
        <v>40057</v>
      </c>
      <c r="K206" s="48">
        <f t="shared" si="187"/>
        <v>-9.3569185164110724E-2</v>
      </c>
      <c r="L206" s="48">
        <f t="shared" si="188"/>
        <v>0.35809670541202543</v>
      </c>
      <c r="M206" s="48">
        <f t="shared" si="189"/>
        <v>-0.49595849676504766</v>
      </c>
      <c r="N206" s="51"/>
      <c r="O206" s="11">
        <v>40057</v>
      </c>
      <c r="P206" s="48">
        <f t="shared" si="176"/>
        <v>0.64399944209343474</v>
      </c>
      <c r="Q206" s="48">
        <f t="shared" si="151"/>
        <v>1.1124968912916255</v>
      </c>
      <c r="R206" s="48">
        <f t="shared" si="184"/>
        <v>0.22649896128383862</v>
      </c>
      <c r="T206" s="95">
        <f t="shared" si="116"/>
        <v>0.57860831700421511</v>
      </c>
      <c r="U206" s="95">
        <f t="shared" si="117"/>
        <v>0.42769831157247679</v>
      </c>
      <c r="V206" s="95"/>
      <c r="W206" s="11">
        <v>40057</v>
      </c>
      <c r="X206" s="48">
        <f t="shared" si="134"/>
        <v>0.64399944209343474</v>
      </c>
      <c r="Y206" s="48">
        <f t="shared" ref="Y206:Z206" si="195">Q206*T194</f>
        <v>0.64071741671193083</v>
      </c>
      <c r="Z206" s="48">
        <f t="shared" si="195"/>
        <v>9.727675549094017E-2</v>
      </c>
      <c r="AA206" s="48"/>
      <c r="AB206" s="78">
        <f t="shared" si="136"/>
        <v>99.490368288078784</v>
      </c>
      <c r="AC206" s="78">
        <f t="shared" si="137"/>
        <v>15.105099342124392</v>
      </c>
    </row>
    <row r="207" spans="1:29" x14ac:dyDescent="0.2">
      <c r="A207" s="11">
        <v>40087</v>
      </c>
      <c r="B207" s="48">
        <f>Encadenamiento16!C222</f>
        <v>68.324223841242656</v>
      </c>
      <c r="C207" s="48">
        <f>Encadenamiento16!E222</f>
        <v>39.473872847030243</v>
      </c>
      <c r="D207" s="55">
        <f t="shared" si="166"/>
        <v>29.261424062499099</v>
      </c>
      <c r="F207" s="48">
        <f t="shared" si="179"/>
        <v>0.31783020918656479</v>
      </c>
      <c r="G207" s="48">
        <f t="shared" si="180"/>
        <v>0.16788159873943886</v>
      </c>
      <c r="H207" s="56">
        <v>0.45263783800342239</v>
      </c>
      <c r="I207" s="51"/>
      <c r="J207" s="11">
        <v>40087</v>
      </c>
      <c r="K207" s="48">
        <f t="shared" si="187"/>
        <v>0.22396363288550436</v>
      </c>
      <c r="L207" s="48">
        <f t="shared" si="188"/>
        <v>0.52657948262553322</v>
      </c>
      <c r="M207" s="48">
        <f t="shared" si="189"/>
        <v>-4.5565554578785861E-2</v>
      </c>
      <c r="N207" s="51"/>
      <c r="O207" s="11">
        <v>40087</v>
      </c>
      <c r="P207" s="48">
        <f t="shared" si="176"/>
        <v>0.78493143396114462</v>
      </c>
      <c r="Q207" s="48">
        <f t="shared" si="151"/>
        <v>0.97830568030414788</v>
      </c>
      <c r="R207" s="48">
        <f t="shared" si="184"/>
        <v>0.61233633287856026</v>
      </c>
      <c r="T207" s="95">
        <f t="shared" si="116"/>
        <v>0.57774345067938504</v>
      </c>
      <c r="U207" s="95">
        <f t="shared" si="117"/>
        <v>0.42827305481714056</v>
      </c>
      <c r="V207" s="95"/>
      <c r="W207" s="11">
        <v>40087</v>
      </c>
      <c r="X207" s="48">
        <f t="shared" si="134"/>
        <v>0.78493143396114462</v>
      </c>
      <c r="Y207" s="48">
        <f t="shared" ref="Y207:Z207" si="196">Q207*T195</f>
        <v>0.56412731855620835</v>
      </c>
      <c r="Z207" s="48">
        <f t="shared" si="196"/>
        <v>0.26269702287059632</v>
      </c>
      <c r="AA207" s="48"/>
      <c r="AB207" s="78">
        <f t="shared" si="136"/>
        <v>71.869630154744641</v>
      </c>
      <c r="AC207" s="78">
        <f t="shared" si="137"/>
        <v>33.467512129677331</v>
      </c>
    </row>
    <row r="208" spans="1:29" x14ac:dyDescent="0.2">
      <c r="A208" s="11">
        <v>40118</v>
      </c>
      <c r="B208" s="48">
        <f>Encadenamiento16!C223</f>
        <v>68.191979153527825</v>
      </c>
      <c r="C208" s="48">
        <f>Encadenamiento16!E223</f>
        <v>39.56031732340945</v>
      </c>
      <c r="D208" s="55">
        <f t="shared" si="166"/>
        <v>29.096567293249979</v>
      </c>
      <c r="F208" s="48">
        <f t="shared" si="179"/>
        <v>-0.19355461398598006</v>
      </c>
      <c r="G208" s="48">
        <f t="shared" si="180"/>
        <v>0.21899162697867069</v>
      </c>
      <c r="H208" s="56">
        <v>-0.56339284409742119</v>
      </c>
      <c r="I208" s="51"/>
      <c r="J208" s="11">
        <v>40118</v>
      </c>
      <c r="K208" s="48">
        <f t="shared" si="187"/>
        <v>2.9975526954428844E-2</v>
      </c>
      <c r="L208" s="48">
        <f t="shared" si="188"/>
        <v>0.7467242745805569</v>
      </c>
      <c r="M208" s="48">
        <f t="shared" si="189"/>
        <v>-0.60870168560233084</v>
      </c>
      <c r="N208" s="51"/>
      <c r="O208" s="11">
        <v>40118</v>
      </c>
      <c r="P208" s="48">
        <f t="shared" si="176"/>
        <v>0.45749773748873235</v>
      </c>
      <c r="Q208" s="48">
        <f t="shared" si="151"/>
        <v>0.93396200840876187</v>
      </c>
      <c r="R208" s="48">
        <f t="shared" si="184"/>
        <v>3.1073853127261408E-2</v>
      </c>
      <c r="T208" s="95">
        <f t="shared" si="116"/>
        <v>0.58013153180879407</v>
      </c>
      <c r="U208" s="95">
        <f t="shared" si="117"/>
        <v>0.42668606564038558</v>
      </c>
      <c r="V208" s="95"/>
      <c r="W208" s="11">
        <v>40118</v>
      </c>
      <c r="X208" s="48">
        <f t="shared" si="134"/>
        <v>0.45749773748873235</v>
      </c>
      <c r="Y208" s="48">
        <f t="shared" ref="Y208:Z208" si="197">Q208*T196</f>
        <v>0.53926311591111142</v>
      </c>
      <c r="Z208" s="48">
        <f t="shared" si="197"/>
        <v>1.3315301177164075E-2</v>
      </c>
      <c r="AA208" s="48"/>
      <c r="AB208" s="78">
        <f t="shared" si="136"/>
        <v>117.87230224813798</v>
      </c>
      <c r="AC208" s="78">
        <f t="shared" si="137"/>
        <v>2.9104627380790089</v>
      </c>
    </row>
    <row r="209" spans="1:29" x14ac:dyDescent="0.2">
      <c r="A209" s="17">
        <v>40148</v>
      </c>
      <c r="B209" s="48">
        <f>Encadenamiento16!C224</f>
        <v>68.351373774104005</v>
      </c>
      <c r="C209" s="48">
        <f>Encadenamiento16!E224</f>
        <v>39.638713517970032</v>
      </c>
      <c r="D209" s="55">
        <f t="shared" si="166"/>
        <v>29.173931341706531</v>
      </c>
      <c r="F209" s="48">
        <f t="shared" si="179"/>
        <v>0.23374394254978004</v>
      </c>
      <c r="G209" s="48">
        <f t="shared" si="180"/>
        <v>0.19816877079039674</v>
      </c>
      <c r="H209" s="56">
        <v>0.26588720132116883</v>
      </c>
      <c r="I209" s="51"/>
      <c r="J209" s="17">
        <v>40148</v>
      </c>
      <c r="K209" s="48">
        <f t="shared" si="187"/>
        <v>0.26378953548271689</v>
      </c>
      <c r="L209" s="48">
        <f t="shared" si="188"/>
        <v>0.9463728196870802</v>
      </c>
      <c r="M209" s="48">
        <f t="shared" si="189"/>
        <v>-0.34443294415741343</v>
      </c>
      <c r="N209" s="51"/>
      <c r="O209" s="17">
        <v>40148</v>
      </c>
      <c r="P209" s="48">
        <f t="shared" si="176"/>
        <v>0.26378953548271689</v>
      </c>
      <c r="Q209" s="48">
        <f t="shared" si="151"/>
        <v>0.9463728196870802</v>
      </c>
      <c r="R209" s="48">
        <f t="shared" si="184"/>
        <v>-0.34443294415741343</v>
      </c>
      <c r="T209" s="95">
        <f t="shared" si="116"/>
        <v>0.57992563030222199</v>
      </c>
      <c r="U209" s="95">
        <f t="shared" si="117"/>
        <v>0.426822896612497</v>
      </c>
      <c r="V209" s="95"/>
      <c r="W209" s="17">
        <v>40148</v>
      </c>
      <c r="X209" s="48">
        <f t="shared" si="134"/>
        <v>0.26378953548271689</v>
      </c>
      <c r="Y209" s="48">
        <f t="shared" ref="Y209:Z209" si="198">Q209*T197</f>
        <v>0.5451147810051562</v>
      </c>
      <c r="Z209" s="48">
        <f t="shared" si="198"/>
        <v>-0.14790911655971847</v>
      </c>
      <c r="AA209" s="48"/>
      <c r="AB209" s="78">
        <f t="shared" si="136"/>
        <v>206.64761398045349</v>
      </c>
      <c r="AC209" s="78">
        <f t="shared" si="137"/>
        <v>-56.070881010899413</v>
      </c>
    </row>
    <row r="210" spans="1:29" x14ac:dyDescent="0.2">
      <c r="A210" s="11">
        <v>40179</v>
      </c>
      <c r="B210" s="48">
        <f>Encadenamiento16!C225</f>
        <v>68.467691324064802</v>
      </c>
      <c r="C210" s="48">
        <f>Encadenamiento16!E225</f>
        <v>39.753708740150607</v>
      </c>
      <c r="D210" s="55">
        <f t="shared" si="166"/>
        <v>29.191986033669828</v>
      </c>
      <c r="F210" s="48">
        <f t="shared" si="179"/>
        <v>0.17017587729137862</v>
      </c>
      <c r="G210" s="48">
        <f t="shared" si="180"/>
        <v>0.29010836118190664</v>
      </c>
      <c r="H210" s="56">
        <v>6.1886386691689665E-2</v>
      </c>
      <c r="I210" s="51"/>
      <c r="J210" s="11">
        <v>40179</v>
      </c>
      <c r="K210" s="48">
        <f>(B210/$B$209-1)*100</f>
        <v>0.17017587729137862</v>
      </c>
      <c r="L210" s="48">
        <f>(C210/$C$209-1)*100</f>
        <v>0.29010836118190664</v>
      </c>
      <c r="M210" s="48">
        <f>(D210/$D$209-1)*100</f>
        <v>6.1886386691689665E-2</v>
      </c>
      <c r="N210" s="51"/>
      <c r="O210" s="11">
        <v>40179</v>
      </c>
      <c r="P210" s="48">
        <f t="shared" si="176"/>
        <v>7.4471714448387516E-2</v>
      </c>
      <c r="Q210" s="48">
        <f t="shared" ref="Q210:Q241" si="199">(C210/C198-1)*100</f>
        <v>1.1321712351045621</v>
      </c>
      <c r="R210" s="48">
        <f t="shared" si="184"/>
        <v>-0.8638332099198176</v>
      </c>
      <c r="T210" s="95">
        <f t="shared" si="116"/>
        <v>0.58061996792022841</v>
      </c>
      <c r="U210" s="95">
        <f t="shared" si="117"/>
        <v>0.42636147749602188</v>
      </c>
      <c r="V210" s="95"/>
      <c r="W210" s="11">
        <v>40179</v>
      </c>
      <c r="X210" s="48">
        <f t="shared" si="134"/>
        <v>7.4471714448387516E-2</v>
      </c>
      <c r="Y210" s="48">
        <f t="shared" ref="Y210:Z210" si="200">Q210*T198</f>
        <v>0.65048615722149239</v>
      </c>
      <c r="Z210" s="48">
        <f t="shared" si="200"/>
        <v>-0.37179114224942711</v>
      </c>
      <c r="AA210" s="48"/>
      <c r="AB210" s="78">
        <f t="shared" si="136"/>
        <v>873.46741247955379</v>
      </c>
      <c r="AC210" s="78">
        <f t="shared" si="137"/>
        <v>-499.23805971607686</v>
      </c>
    </row>
    <row r="211" spans="1:29" x14ac:dyDescent="0.2">
      <c r="A211" s="11">
        <v>40210</v>
      </c>
      <c r="B211" s="48">
        <f>Encadenamiento16!C226</f>
        <v>68.581371215602914</v>
      </c>
      <c r="C211" s="48">
        <f>Encadenamiento16!E226</f>
        <v>39.864732885632726</v>
      </c>
      <c r="D211" s="55">
        <f t="shared" si="166"/>
        <v>29.210537355215809</v>
      </c>
      <c r="F211" s="48">
        <f t="shared" si="179"/>
        <v>0.16603435772364339</v>
      </c>
      <c r="G211" s="48">
        <f t="shared" si="180"/>
        <v>0.27927996909125063</v>
      </c>
      <c r="H211" s="56">
        <v>6.3549364283010945E-2</v>
      </c>
      <c r="I211" s="51"/>
      <c r="J211" s="11">
        <v>40210</v>
      </c>
      <c r="K211" s="48">
        <f t="shared" ref="K211:K221" si="201">(B211/$B$209-1)*100</f>
        <v>0.33649278543987915</v>
      </c>
      <c r="L211" s="48">
        <f t="shared" ref="L211:L221" si="202">(C211/$C$209-1)*100</f>
        <v>0.57019854481459298</v>
      </c>
      <c r="M211" s="48">
        <f t="shared" ref="M211:M221" si="203">(D211/$D$209-1)*100</f>
        <v>0.12547507938001079</v>
      </c>
      <c r="N211" s="51"/>
      <c r="O211" s="11">
        <v>40210</v>
      </c>
      <c r="P211" s="48">
        <f t="shared" si="176"/>
        <v>0.31238076121722358</v>
      </c>
      <c r="Q211" s="48">
        <f t="shared" si="199"/>
        <v>1.1554616603670631</v>
      </c>
      <c r="R211" s="48">
        <f t="shared" si="184"/>
        <v>-0.44017423199380623</v>
      </c>
      <c r="T211" s="95">
        <f t="shared" si="116"/>
        <v>0.58127640464212704</v>
      </c>
      <c r="U211" s="95">
        <f t="shared" si="117"/>
        <v>0.42592524525916936</v>
      </c>
      <c r="V211" s="95"/>
      <c r="W211" s="11">
        <v>40210</v>
      </c>
      <c r="X211" s="48">
        <f t="shared" si="134"/>
        <v>0.31238076121722358</v>
      </c>
      <c r="Y211" s="48">
        <f t="shared" ref="Y211:Z211" si="204">Q211*T199</f>
        <v>0.66604478971932435</v>
      </c>
      <c r="Z211" s="48">
        <f t="shared" si="204"/>
        <v>-0.18889845561239832</v>
      </c>
      <c r="AA211" s="48"/>
      <c r="AB211" s="78">
        <f t="shared" si="136"/>
        <v>213.21568816338518</v>
      </c>
      <c r="AC211" s="78">
        <f t="shared" si="137"/>
        <v>-60.47057919839115</v>
      </c>
    </row>
    <row r="212" spans="1:29" x14ac:dyDescent="0.2">
      <c r="A212" s="11">
        <v>40238</v>
      </c>
      <c r="B212" s="48">
        <f>Encadenamiento16!C227</f>
        <v>68.499277875831751</v>
      </c>
      <c r="C212" s="48">
        <f>Encadenamiento16!E227</f>
        <v>39.905898354742192</v>
      </c>
      <c r="D212" s="55">
        <f t="shared" si="166"/>
        <v>29.116503984963849</v>
      </c>
      <c r="F212" s="48">
        <f t="shared" si="179"/>
        <v>-0.1197020974005869</v>
      </c>
      <c r="G212" s="48">
        <f t="shared" si="180"/>
        <v>0.10326287455020289</v>
      </c>
      <c r="H212" s="56">
        <v>-0.32191592064351182</v>
      </c>
      <c r="I212" s="51"/>
      <c r="J212" s="11">
        <v>40238</v>
      </c>
      <c r="K212" s="48">
        <f t="shared" si="201"/>
        <v>0.21638789911750944</v>
      </c>
      <c r="L212" s="48">
        <f t="shared" si="202"/>
        <v>0.67405022277282622</v>
      </c>
      <c r="M212" s="48">
        <f t="shared" si="203"/>
        <v>-0.19684476552046526</v>
      </c>
      <c r="N212" s="51"/>
      <c r="O212" s="11">
        <v>40238</v>
      </c>
      <c r="P212" s="48">
        <f t="shared" si="176"/>
        <v>0.68550965295706145</v>
      </c>
      <c r="Q212" s="48">
        <f t="shared" si="199"/>
        <v>1.3382620682818924</v>
      </c>
      <c r="R212" s="48">
        <f t="shared" si="184"/>
        <v>9.8257920425903755E-2</v>
      </c>
      <c r="T212" s="95">
        <f t="shared" si="116"/>
        <v>0.58257400066434839</v>
      </c>
      <c r="U212" s="95">
        <f t="shared" si="117"/>
        <v>0.42506293333111</v>
      </c>
      <c r="V212" s="95"/>
      <c r="W212" s="11">
        <v>40238</v>
      </c>
      <c r="X212" s="48">
        <f t="shared" si="134"/>
        <v>0.68550965295706145</v>
      </c>
      <c r="Y212" s="48">
        <f t="shared" ref="Y212:Z212" si="205">Q212*T200</f>
        <v>0.77461479581638337</v>
      </c>
      <c r="Z212" s="48">
        <f t="shared" si="205"/>
        <v>4.2010829501634449E-2</v>
      </c>
      <c r="AA212" s="48"/>
      <c r="AB212" s="78">
        <f t="shared" si="136"/>
        <v>112.99837901260061</v>
      </c>
      <c r="AC212" s="78">
        <f t="shared" si="137"/>
        <v>6.1284081588659838</v>
      </c>
    </row>
    <row r="213" spans="1:29" x14ac:dyDescent="0.2">
      <c r="A213" s="11">
        <v>40269</v>
      </c>
      <c r="B213" s="48">
        <f>Encadenamiento16!C228</f>
        <v>68.561311348269811</v>
      </c>
      <c r="C213" s="48">
        <f>Encadenamiento16!E228</f>
        <v>40.048147085722505</v>
      </c>
      <c r="D213" s="55">
        <f t="shared" si="166"/>
        <v>29.072357402075337</v>
      </c>
      <c r="F213" s="48">
        <f t="shared" si="179"/>
        <v>9.0560768466074748E-2</v>
      </c>
      <c r="G213" s="48">
        <f t="shared" si="180"/>
        <v>0.3564604152393569</v>
      </c>
      <c r="H213" s="56">
        <v>-0.15162047926945421</v>
      </c>
      <c r="I213" s="51"/>
      <c r="J213" s="11">
        <v>40269</v>
      </c>
      <c r="K213" s="48">
        <f t="shared" si="201"/>
        <v>0.30714463012788684</v>
      </c>
      <c r="L213" s="48">
        <f t="shared" si="202"/>
        <v>1.0329133602352103</v>
      </c>
      <c r="M213" s="48">
        <f t="shared" si="203"/>
        <v>-0.34816678781302013</v>
      </c>
      <c r="N213" s="51"/>
      <c r="O213" s="11">
        <v>40269</v>
      </c>
      <c r="P213" s="48">
        <f t="shared" si="176"/>
        <v>1.2155739958892964</v>
      </c>
      <c r="Q213" s="48">
        <f t="shared" si="199"/>
        <v>1.737141721964619</v>
      </c>
      <c r="R213" s="48">
        <f t="shared" si="184"/>
        <v>0.7427797588048124</v>
      </c>
      <c r="T213" s="95">
        <f t="shared" si="116"/>
        <v>0.58412166130094223</v>
      </c>
      <c r="U213" s="95">
        <f t="shared" si="117"/>
        <v>0.42403444202513779</v>
      </c>
      <c r="V213" s="95"/>
      <c r="W213" s="11">
        <v>40269</v>
      </c>
      <c r="X213" s="48">
        <f t="shared" si="134"/>
        <v>1.2155739958892964</v>
      </c>
      <c r="Y213" s="48">
        <f t="shared" ref="Y213:Z213" si="206">Q213*T201</f>
        <v>1.0095001158212051</v>
      </c>
      <c r="Z213" s="48">
        <f t="shared" si="206"/>
        <v>0.31644235373902435</v>
      </c>
      <c r="AA213" s="48"/>
      <c r="AB213" s="78">
        <f t="shared" si="136"/>
        <v>83.047195747443524</v>
      </c>
      <c r="AC213" s="78">
        <f t="shared" si="137"/>
        <v>26.03233985007385</v>
      </c>
    </row>
    <row r="214" spans="1:29" x14ac:dyDescent="0.2">
      <c r="A214" s="11">
        <v>40299</v>
      </c>
      <c r="B214" s="48">
        <f>Encadenamiento16!C229</f>
        <v>68.549203341291957</v>
      </c>
      <c r="C214" s="48">
        <f>Encadenamiento16!E229</f>
        <v>40.213876615619043</v>
      </c>
      <c r="D214" s="55">
        <f t="shared" si="166"/>
        <v>28.952388302034084</v>
      </c>
      <c r="F214" s="48">
        <f t="shared" si="179"/>
        <v>-1.7660115799633669E-2</v>
      </c>
      <c r="G214" s="48">
        <f t="shared" si="180"/>
        <v>0.41382571219037434</v>
      </c>
      <c r="H214" s="56">
        <v>-0.41265693862406749</v>
      </c>
      <c r="I214" s="51"/>
      <c r="J214" s="11">
        <v>40299</v>
      </c>
      <c r="K214" s="48">
        <f t="shared" si="201"/>
        <v>0.28943027223089501</v>
      </c>
      <c r="L214" s="48">
        <f t="shared" si="202"/>
        <v>1.4510135334948826</v>
      </c>
      <c r="M214" s="48">
        <f t="shared" si="203"/>
        <v>-0.75938699202918736</v>
      </c>
      <c r="N214" s="51"/>
      <c r="O214" s="11">
        <v>40299</v>
      </c>
      <c r="P214" s="48">
        <f t="shared" si="176"/>
        <v>1.3847062863896031</v>
      </c>
      <c r="Q214" s="48">
        <f t="shared" si="199"/>
        <v>2.0810509384538767</v>
      </c>
      <c r="R214" s="48">
        <f t="shared" si="184"/>
        <v>0.75033713667322921</v>
      </c>
      <c r="T214" s="95">
        <f t="shared" si="116"/>
        <v>0.58664250867224044</v>
      </c>
      <c r="U214" s="95">
        <f t="shared" si="117"/>
        <v>0.42235922360594447</v>
      </c>
      <c r="V214" s="95"/>
      <c r="W214" s="11">
        <v>40299</v>
      </c>
      <c r="X214" s="48">
        <f t="shared" si="134"/>
        <v>1.3847062863896031</v>
      </c>
      <c r="Y214" s="48">
        <f t="shared" ref="Y214:Z214" si="207">Q214*T202</f>
        <v>1.2125050460799889</v>
      </c>
      <c r="Z214" s="48">
        <f t="shared" si="207"/>
        <v>0.31890722888032652</v>
      </c>
      <c r="AA214" s="48"/>
      <c r="AB214" s="78">
        <f t="shared" si="136"/>
        <v>87.56406019080039</v>
      </c>
      <c r="AC214" s="78">
        <f t="shared" si="137"/>
        <v>23.030676759027745</v>
      </c>
    </row>
    <row r="215" spans="1:29" x14ac:dyDescent="0.2">
      <c r="A215" s="11">
        <v>40330</v>
      </c>
      <c r="B215" s="48">
        <f>Encadenamiento16!C230</f>
        <v>68.646613279985871</v>
      </c>
      <c r="C215" s="48">
        <f>Encadenamiento16!E230</f>
        <v>40.301011502121511</v>
      </c>
      <c r="D215" s="55">
        <f t="shared" si="166"/>
        <v>28.97360051062077</v>
      </c>
      <c r="F215" s="48">
        <f t="shared" si="179"/>
        <v>0.14210221847354987</v>
      </c>
      <c r="G215" s="48">
        <f t="shared" si="180"/>
        <v>0.21667865382724028</v>
      </c>
      <c r="H215" s="56">
        <v>7.3265833427615945E-2</v>
      </c>
      <c r="I215" s="51"/>
      <c r="J215" s="11">
        <v>40330</v>
      </c>
      <c r="K215" s="48">
        <f t="shared" si="201"/>
        <v>0.43194377754220969</v>
      </c>
      <c r="L215" s="48">
        <f t="shared" si="202"/>
        <v>1.6708362239133523</v>
      </c>
      <c r="M215" s="48">
        <f t="shared" si="203"/>
        <v>-0.68667752981022012</v>
      </c>
      <c r="N215" s="51"/>
      <c r="O215" s="11">
        <v>40330</v>
      </c>
      <c r="P215" s="48">
        <f t="shared" si="176"/>
        <v>1.3286590703332823</v>
      </c>
      <c r="Q215" s="48">
        <f t="shared" si="199"/>
        <v>2.3927130888290904</v>
      </c>
      <c r="R215" s="48">
        <f t="shared" si="184"/>
        <v>0.36457822061231049</v>
      </c>
      <c r="T215" s="95">
        <f t="shared" si="116"/>
        <v>0.58707938493261969</v>
      </c>
      <c r="U215" s="95">
        <f t="shared" si="117"/>
        <v>0.42206889934172631</v>
      </c>
      <c r="V215" s="95"/>
      <c r="W215" s="11">
        <v>40330</v>
      </c>
      <c r="X215" s="48">
        <f t="shared" si="134"/>
        <v>1.3286590703332823</v>
      </c>
      <c r="Y215" s="48">
        <f t="shared" ref="Y215:Z215" si="208">Q215*T203</f>
        <v>1.390114907588532</v>
      </c>
      <c r="Z215" s="48">
        <f t="shared" si="208"/>
        <v>0.15535523935283954</v>
      </c>
      <c r="AA215" s="48"/>
      <c r="AB215" s="78">
        <f t="shared" si="136"/>
        <v>104.6254030569207</v>
      </c>
      <c r="AC215" s="78">
        <f t="shared" si="137"/>
        <v>11.692633785570745</v>
      </c>
    </row>
    <row r="216" spans="1:29" x14ac:dyDescent="0.2">
      <c r="A216" s="11">
        <v>40360</v>
      </c>
      <c r="B216" s="48">
        <f>Encadenamiento16!C231</f>
        <v>69.071085831263716</v>
      </c>
      <c r="C216" s="48">
        <f>Encadenamiento16!E231</f>
        <v>40.503039285301057</v>
      </c>
      <c r="D216" s="55">
        <f t="shared" si="166"/>
        <v>29.184104661065273</v>
      </c>
      <c r="F216" s="48">
        <f t="shared" si="179"/>
        <v>0.61834449071298536</v>
      </c>
      <c r="G216" s="48">
        <f t="shared" si="180"/>
        <v>0.50129705347199405</v>
      </c>
      <c r="H216" s="56">
        <v>0.72653776794961988</v>
      </c>
      <c r="I216" s="51"/>
      <c r="J216" s="11">
        <v>40360</v>
      </c>
      <c r="K216" s="48">
        <f t="shared" si="201"/>
        <v>1.0529591688066109</v>
      </c>
      <c r="L216" s="48">
        <f t="shared" si="202"/>
        <v>2.1805091301441593</v>
      </c>
      <c r="M216" s="48">
        <f t="shared" si="203"/>
        <v>3.4871266541292023E-2</v>
      </c>
      <c r="N216" s="51"/>
      <c r="O216" s="11">
        <v>40360</v>
      </c>
      <c r="P216" s="48">
        <f t="shared" si="176"/>
        <v>2.160952261483251</v>
      </c>
      <c r="Q216" s="48">
        <f t="shared" si="199"/>
        <v>2.824873029183439</v>
      </c>
      <c r="R216" s="48">
        <f t="shared" si="184"/>
        <v>1.5561818105313652</v>
      </c>
      <c r="T216" s="95">
        <f t="shared" si="116"/>
        <v>0.58639644647034239</v>
      </c>
      <c r="U216" s="95">
        <f t="shared" si="117"/>
        <v>0.42252274319764122</v>
      </c>
      <c r="V216" s="95"/>
      <c r="W216" s="11">
        <v>40360</v>
      </c>
      <c r="X216" s="48">
        <f t="shared" si="134"/>
        <v>2.160952261483251</v>
      </c>
      <c r="Y216" s="48">
        <f t="shared" ref="Y216:Z216" si="209">Q216*T204</f>
        <v>1.6457998276953725</v>
      </c>
      <c r="Z216" s="48">
        <f t="shared" si="209"/>
        <v>0.66143777418289218</v>
      </c>
      <c r="AA216" s="48"/>
      <c r="AB216" s="78">
        <f t="shared" si="136"/>
        <v>76.160860053692986</v>
      </c>
      <c r="AC216" s="78">
        <f t="shared" si="137"/>
        <v>30.608625001687422</v>
      </c>
    </row>
    <row r="217" spans="1:29" x14ac:dyDescent="0.2">
      <c r="A217" s="11">
        <v>40391</v>
      </c>
      <c r="B217" s="48">
        <f>Encadenamiento16!C232</f>
        <v>69.8009536095051</v>
      </c>
      <c r="C217" s="48">
        <f>Encadenamiento16!E232</f>
        <v>40.772011305972661</v>
      </c>
      <c r="D217" s="55">
        <f t="shared" si="166"/>
        <v>29.598166363738141</v>
      </c>
      <c r="F217" s="48">
        <f t="shared" si="179"/>
        <v>1.0566907548325011</v>
      </c>
      <c r="G217" s="48">
        <f t="shared" si="180"/>
        <v>0.66407861093331633</v>
      </c>
      <c r="H217" s="56">
        <v>1.4187918645497177</v>
      </c>
      <c r="I217" s="51"/>
      <c r="J217" s="11">
        <v>40391</v>
      </c>
      <c r="K217" s="48">
        <f t="shared" si="201"/>
        <v>2.1207764458280653</v>
      </c>
      <c r="L217" s="48">
        <f t="shared" si="202"/>
        <v>2.8590680358202114</v>
      </c>
      <c r="M217" s="48">
        <f t="shared" si="203"/>
        <v>1.4541578817837575</v>
      </c>
      <c r="N217" s="51"/>
      <c r="O217" s="11">
        <v>40391</v>
      </c>
      <c r="P217" s="48">
        <f t="shared" si="176"/>
        <v>2.6002576621039664</v>
      </c>
      <c r="Q217" s="48">
        <f t="shared" si="199"/>
        <v>3.4189308033709009</v>
      </c>
      <c r="R217" s="48">
        <f t="shared" si="184"/>
        <v>1.8621063965069018</v>
      </c>
      <c r="T217" s="95">
        <f t="shared" si="116"/>
        <v>0.58411825623569358</v>
      </c>
      <c r="U217" s="95">
        <f t="shared" si="117"/>
        <v>0.42403670484678924</v>
      </c>
      <c r="V217" s="95"/>
      <c r="W217" s="11">
        <v>40391</v>
      </c>
      <c r="X217" s="48">
        <f t="shared" si="134"/>
        <v>2.6002576621039664</v>
      </c>
      <c r="Y217" s="48">
        <f t="shared" ref="Y217:Z217" si="210">Q217*T205</f>
        <v>1.9812510013212401</v>
      </c>
      <c r="Z217" s="48">
        <f t="shared" si="210"/>
        <v>0.79532336565946438</v>
      </c>
      <c r="AA217" s="48"/>
      <c r="AB217" s="78">
        <f t="shared" si="136"/>
        <v>76.194410661524032</v>
      </c>
      <c r="AC217" s="78">
        <f t="shared" si="137"/>
        <v>30.586329087708116</v>
      </c>
    </row>
    <row r="218" spans="1:29" x14ac:dyDescent="0.2">
      <c r="A218" s="11">
        <v>40422</v>
      </c>
      <c r="B218" s="48">
        <f>Encadenamiento16!C233</f>
        <v>70.335479089888963</v>
      </c>
      <c r="C218" s="48">
        <f>Encadenamiento16!E233</f>
        <v>41.053167787201161</v>
      </c>
      <c r="D218" s="55">
        <f t="shared" si="166"/>
        <v>29.84547196471755</v>
      </c>
      <c r="F218" s="48">
        <f t="shared" si="179"/>
        <v>0.76578535498843525</v>
      </c>
      <c r="G218" s="48">
        <f t="shared" si="180"/>
        <v>0.68958207413063466</v>
      </c>
      <c r="H218" s="56">
        <v>0.8355436547663686</v>
      </c>
      <c r="I218" s="51"/>
      <c r="J218" s="11">
        <v>40422</v>
      </c>
      <c r="K218" s="48">
        <f t="shared" si="201"/>
        <v>2.9028023962506921</v>
      </c>
      <c r="L218" s="48">
        <f t="shared" si="202"/>
        <v>3.5683657306130545</v>
      </c>
      <c r="M218" s="48">
        <f t="shared" si="203"/>
        <v>2.3018516604616623</v>
      </c>
      <c r="N218" s="51"/>
      <c r="O218" s="11">
        <v>40422</v>
      </c>
      <c r="P218" s="48">
        <f t="shared" si="176"/>
        <v>3.2708789406270311</v>
      </c>
      <c r="Q218" s="48">
        <f t="shared" si="199"/>
        <v>4.1754597046315789</v>
      </c>
      <c r="R218" s="48">
        <f t="shared" si="184"/>
        <v>2.4576377408203509</v>
      </c>
      <c r="T218" s="95">
        <f t="shared" si="116"/>
        <v>0.5836765216987444</v>
      </c>
      <c r="U218" s="95">
        <f t="shared" si="117"/>
        <v>0.42433025765808663</v>
      </c>
      <c r="V218" s="95"/>
      <c r="W218" s="11">
        <v>40422</v>
      </c>
      <c r="X218" s="48">
        <f t="shared" si="134"/>
        <v>3.2708789406270311</v>
      </c>
      <c r="Y218" s="48">
        <f t="shared" ref="Y218:Z218" si="211">Q218*T206</f>
        <v>2.4159557124157951</v>
      </c>
      <c r="Z218" s="48">
        <f t="shared" si="211"/>
        <v>1.0511275122056605</v>
      </c>
      <c r="AA218" s="48"/>
      <c r="AB218" s="78">
        <f t="shared" si="136"/>
        <v>73.862584224919487</v>
      </c>
      <c r="AC218" s="78">
        <f t="shared" si="137"/>
        <v>32.135934447153772</v>
      </c>
    </row>
    <row r="219" spans="1:29" x14ac:dyDescent="0.2">
      <c r="A219" s="11">
        <v>40452</v>
      </c>
      <c r="B219" s="48">
        <f>Encadenamiento16!C234</f>
        <v>71.196380819909962</v>
      </c>
      <c r="C219" s="48">
        <f>Encadenamiento16!E234</f>
        <v>41.419902833337417</v>
      </c>
      <c r="D219" s="55">
        <f t="shared" si="166"/>
        <v>30.300992751430677</v>
      </c>
      <c r="F219" s="48">
        <f t="shared" si="179"/>
        <v>1.2239935536953794</v>
      </c>
      <c r="G219" s="48">
        <f t="shared" si="180"/>
        <v>0.89331729048833797</v>
      </c>
      <c r="H219" s="56">
        <v>1.5262643098813422</v>
      </c>
      <c r="I219" s="51"/>
      <c r="J219" s="11">
        <v>40452</v>
      </c>
      <c r="K219" s="48">
        <f t="shared" si="201"/>
        <v>4.1623260641526993</v>
      </c>
      <c r="L219" s="48">
        <f t="shared" si="202"/>
        <v>4.493559849160822</v>
      </c>
      <c r="M219" s="48">
        <f t="shared" si="203"/>
        <v>3.8632483107030602</v>
      </c>
      <c r="N219" s="51"/>
      <c r="O219" s="11">
        <v>40452</v>
      </c>
      <c r="P219" s="48">
        <f t="shared" si="176"/>
        <v>4.2037169501420335</v>
      </c>
      <c r="Q219" s="48">
        <f t="shared" si="199"/>
        <v>4.9299190729231501</v>
      </c>
      <c r="R219" s="48">
        <f t="shared" si="184"/>
        <v>3.5526934256896681</v>
      </c>
      <c r="T219" s="95">
        <f t="shared" ref="T219:T282" si="212">C219/B219</f>
        <v>0.58176978037842064</v>
      </c>
      <c r="U219" s="95">
        <f t="shared" ref="U219:U282" si="213">D219/B219</f>
        <v>0.425597374508074</v>
      </c>
      <c r="V219" s="95"/>
      <c r="W219" s="11">
        <v>40452</v>
      </c>
      <c r="X219" s="48">
        <f t="shared" si="134"/>
        <v>4.2037169501420335</v>
      </c>
      <c r="Y219" s="48">
        <f t="shared" ref="Y219:Z219" si="214">Q219*T207</f>
        <v>2.8482284567607357</v>
      </c>
      <c r="Z219" s="48">
        <f t="shared" si="214"/>
        <v>1.521522866248886</v>
      </c>
      <c r="AA219" s="48"/>
      <c r="AB219" s="78">
        <f t="shared" si="136"/>
        <v>67.755000884740852</v>
      </c>
      <c r="AC219" s="78">
        <f t="shared" si="137"/>
        <v>36.194703028173137</v>
      </c>
    </row>
    <row r="220" spans="1:29" x14ac:dyDescent="0.2">
      <c r="A220" s="11">
        <v>40483</v>
      </c>
      <c r="B220" s="48">
        <f>Encadenamiento16!C235</f>
        <v>71.98980309826149</v>
      </c>
      <c r="C220" s="48">
        <f>Encadenamiento16!E235</f>
        <v>41.689481053844013</v>
      </c>
      <c r="D220" s="55">
        <f t="shared" si="166"/>
        <v>30.766271207896125</v>
      </c>
      <c r="F220" s="48">
        <f t="shared" si="179"/>
        <v>1.1144137794847797</v>
      </c>
      <c r="G220" s="48">
        <f t="shared" si="180"/>
        <v>0.65084223299920474</v>
      </c>
      <c r="H220" s="56">
        <v>1.5355221536214492</v>
      </c>
      <c r="I220" s="51"/>
      <c r="J220" s="11">
        <v>40483</v>
      </c>
      <c r="K220" s="48">
        <f t="shared" si="201"/>
        <v>5.323125378843474</v>
      </c>
      <c r="L220" s="48">
        <f t="shared" si="202"/>
        <v>5.1736480674234642</v>
      </c>
      <c r="M220" s="48">
        <f t="shared" si="203"/>
        <v>5.4580914979847517</v>
      </c>
      <c r="N220" s="51"/>
      <c r="O220" s="11">
        <v>40483</v>
      </c>
      <c r="P220" s="48">
        <f t="shared" si="176"/>
        <v>5.5693118045206269</v>
      </c>
      <c r="Q220" s="48">
        <f t="shared" si="199"/>
        <v>5.3820693929941044</v>
      </c>
      <c r="R220" s="48">
        <f t="shared" si="184"/>
        <v>5.738491066035456</v>
      </c>
      <c r="T220" s="95">
        <f t="shared" si="212"/>
        <v>0.5791025848055249</v>
      </c>
      <c r="U220" s="95">
        <f t="shared" si="213"/>
        <v>0.42736984800336414</v>
      </c>
      <c r="V220" s="95"/>
      <c r="W220" s="11">
        <v>40483</v>
      </c>
      <c r="X220" s="48">
        <f t="shared" si="134"/>
        <v>5.5693118045206269</v>
      </c>
      <c r="Y220" s="48">
        <f t="shared" ref="Y220:Z220" si="215">Q220*T208</f>
        <v>3.1223081612588963</v>
      </c>
      <c r="Z220" s="48">
        <f t="shared" si="215"/>
        <v>2.4485341756791708</v>
      </c>
      <c r="AA220" s="48"/>
      <c r="AB220" s="78">
        <f t="shared" si="136"/>
        <v>56.062728589275778</v>
      </c>
      <c r="AC220" s="78">
        <f t="shared" si="137"/>
        <v>43.964752946525429</v>
      </c>
    </row>
    <row r="221" spans="1:29" x14ac:dyDescent="0.2">
      <c r="A221" s="11">
        <v>40513</v>
      </c>
      <c r="B221" s="48">
        <f>Encadenamiento16!C236</f>
        <v>73.260266722632167</v>
      </c>
      <c r="C221" s="48">
        <f>Encadenamiento16!E236</f>
        <v>42.069185986126051</v>
      </c>
      <c r="D221" s="55">
        <f t="shared" si="166"/>
        <v>31.545823183098445</v>
      </c>
      <c r="F221" s="48">
        <f t="shared" si="179"/>
        <v>1.7647827465739452</v>
      </c>
      <c r="G221" s="48">
        <f t="shared" si="180"/>
        <v>0.91079313698252395</v>
      </c>
      <c r="H221" s="56">
        <v>2.5337876336546383</v>
      </c>
      <c r="I221" s="51"/>
      <c r="J221" s="11">
        <v>40513</v>
      </c>
      <c r="K221" s="48">
        <f t="shared" si="201"/>
        <v>7.1818497236817436</v>
      </c>
      <c r="L221" s="48">
        <f t="shared" si="202"/>
        <v>6.1315624359357113</v>
      </c>
      <c r="M221" s="48">
        <f t="shared" si="203"/>
        <v>8.1301755790488919</v>
      </c>
      <c r="N221" s="51"/>
      <c r="O221" s="11">
        <v>40513</v>
      </c>
      <c r="P221" s="48">
        <f t="shared" si="176"/>
        <v>7.1818497236817436</v>
      </c>
      <c r="Q221" s="48">
        <f t="shared" si="199"/>
        <v>6.1315624359357113</v>
      </c>
      <c r="R221" s="48">
        <f t="shared" si="184"/>
        <v>8.1301755790488919</v>
      </c>
      <c r="T221" s="95">
        <f t="shared" si="212"/>
        <v>0.57424287227075699</v>
      </c>
      <c r="U221" s="95">
        <f t="shared" si="213"/>
        <v>0.43059934933806415</v>
      </c>
      <c r="V221" s="95"/>
      <c r="W221" s="11">
        <v>40513</v>
      </c>
      <c r="X221" s="48">
        <f t="shared" si="134"/>
        <v>7.1818497236817436</v>
      </c>
      <c r="Y221" s="48">
        <f t="shared" ref="Y221:Z221" si="216">Q221*T209</f>
        <v>3.5558502103974452</v>
      </c>
      <c r="Z221" s="48">
        <f t="shared" si="216"/>
        <v>3.4701450906178333</v>
      </c>
      <c r="AA221" s="48"/>
      <c r="AB221" s="78">
        <f t="shared" si="136"/>
        <v>49.51162092228455</v>
      </c>
      <c r="AC221" s="78">
        <f t="shared" si="137"/>
        <v>48.318263736084951</v>
      </c>
    </row>
    <row r="222" spans="1:29" x14ac:dyDescent="0.2">
      <c r="A222" s="11">
        <v>40544</v>
      </c>
      <c r="B222" s="48">
        <f>Encadenamiento16!C237</f>
        <v>74.207254808572898</v>
      </c>
      <c r="C222" s="48">
        <f>Encadenamiento16!E237</f>
        <v>42.953976458635012</v>
      </c>
      <c r="D222" s="55">
        <f t="shared" si="166"/>
        <v>31.726992635650852</v>
      </c>
      <c r="F222" s="48">
        <f t="shared" si="179"/>
        <v>1.2926353237643573</v>
      </c>
      <c r="G222" s="48">
        <f t="shared" si="180"/>
        <v>2.1031794454039465</v>
      </c>
      <c r="H222" s="56">
        <v>0.5743056743229058</v>
      </c>
      <c r="I222" s="51"/>
      <c r="J222" s="11">
        <v>40544</v>
      </c>
      <c r="K222" s="48">
        <f>(B222/$B$221-1)*100</f>
        <v>1.2926353237643573</v>
      </c>
      <c r="L222" s="48">
        <f>(C222/$C$221-1)*100</f>
        <v>2.1031794454039465</v>
      </c>
      <c r="M222" s="48">
        <f>(D222/$D$221-1)*100</f>
        <v>0.5743056743229058</v>
      </c>
      <c r="N222" s="51"/>
      <c r="O222" s="11">
        <v>40544</v>
      </c>
      <c r="P222" s="48">
        <f t="shared" si="176"/>
        <v>8.3828786592819995</v>
      </c>
      <c r="Q222" s="48">
        <f t="shared" si="199"/>
        <v>8.0502368707354943</v>
      </c>
      <c r="R222" s="48">
        <f t="shared" si="184"/>
        <v>8.6839127665283335</v>
      </c>
      <c r="T222" s="95">
        <f t="shared" si="212"/>
        <v>0.57883796630720652</v>
      </c>
      <c r="U222" s="95">
        <f t="shared" si="213"/>
        <v>0.42754569910306867</v>
      </c>
      <c r="V222" s="95"/>
      <c r="W222" s="11">
        <v>40544</v>
      </c>
      <c r="X222" s="48">
        <f t="shared" si="134"/>
        <v>8.3828786592819995</v>
      </c>
      <c r="Y222" s="48">
        <f t="shared" ref="Y222:Z222" si="217">Q222*T210</f>
        <v>4.6741282736366827</v>
      </c>
      <c r="Z222" s="48">
        <f t="shared" si="217"/>
        <v>3.7024858775835874</v>
      </c>
      <c r="AA222" s="48"/>
      <c r="AB222" s="78">
        <f t="shared" si="136"/>
        <v>55.758033291597542</v>
      </c>
      <c r="AC222" s="78">
        <f t="shared" si="137"/>
        <v>44.167236913109612</v>
      </c>
    </row>
    <row r="223" spans="1:29" x14ac:dyDescent="0.2">
      <c r="A223" s="11">
        <v>40575</v>
      </c>
      <c r="B223" s="48">
        <f>Encadenamiento16!C238</f>
        <v>75.439059519086257</v>
      </c>
      <c r="C223" s="48">
        <f>Encadenamiento16!E238</f>
        <v>43.756347028470458</v>
      </c>
      <c r="D223" s="55">
        <f t="shared" si="166"/>
        <v>32.194264798800837</v>
      </c>
      <c r="F223" s="48">
        <f t="shared" si="179"/>
        <v>1.6599518654758949</v>
      </c>
      <c r="G223" s="48">
        <f t="shared" si="180"/>
        <v>1.867977393450726</v>
      </c>
      <c r="H223" s="56">
        <v>1.4727905935368213</v>
      </c>
      <c r="I223" s="51"/>
      <c r="J223" s="11">
        <v>40575</v>
      </c>
      <c r="K223" s="48">
        <f t="shared" ref="K223:K233" si="218">(B223/$B$221-1)*100</f>
        <v>2.974044313410884</v>
      </c>
      <c r="L223" s="48">
        <f t="shared" ref="L223:L233" si="219">(C223/$C$221-1)*100</f>
        <v>4.0104437554385086</v>
      </c>
      <c r="M223" s="48">
        <f t="shared" ref="M223:M233" si="220">(D223/$D$221-1)*100</f>
        <v>2.0555545878093051</v>
      </c>
      <c r="N223" s="51"/>
      <c r="O223" s="11">
        <v>40575</v>
      </c>
      <c r="P223" s="48">
        <f t="shared" si="176"/>
        <v>9.9993455685283053</v>
      </c>
      <c r="Q223" s="48">
        <f t="shared" si="199"/>
        <v>9.7620474568393956</v>
      </c>
      <c r="R223" s="48">
        <f t="shared" si="184"/>
        <v>10.214558559129895</v>
      </c>
      <c r="T223" s="95">
        <f t="shared" si="212"/>
        <v>0.58002243542551057</v>
      </c>
      <c r="U223" s="95">
        <f t="shared" si="213"/>
        <v>0.42675856517876676</v>
      </c>
      <c r="V223" s="95"/>
      <c r="W223" s="11">
        <v>40575</v>
      </c>
      <c r="X223" s="48">
        <f t="shared" si="134"/>
        <v>9.9993455685283053</v>
      </c>
      <c r="Y223" s="48">
        <f t="shared" ref="Y223:Z223" si="221">Q223*T211</f>
        <v>5.674447847657424</v>
      </c>
      <c r="Z223" s="48">
        <f t="shared" si="221"/>
        <v>4.3506383595115476</v>
      </c>
      <c r="AA223" s="48"/>
      <c r="AB223" s="78">
        <f t="shared" si="136"/>
        <v>56.748192256871711</v>
      </c>
      <c r="AC223" s="78">
        <f t="shared" si="137"/>
        <v>43.509230976121479</v>
      </c>
    </row>
    <row r="224" spans="1:29" x14ac:dyDescent="0.2">
      <c r="A224" s="11">
        <v>40603</v>
      </c>
      <c r="B224" s="48">
        <f>Encadenamiento16!C239</f>
        <v>76.108818032608909</v>
      </c>
      <c r="C224" s="48">
        <f>Encadenamiento16!E239</f>
        <v>44.107119096120698</v>
      </c>
      <c r="D224" s="55">
        <f t="shared" si="166"/>
        <v>32.505145280868739</v>
      </c>
      <c r="F224" s="48">
        <f t="shared" si="179"/>
        <v>0.88781397566761733</v>
      </c>
      <c r="G224" s="48">
        <f t="shared" si="180"/>
        <v>0.80164842696308636</v>
      </c>
      <c r="H224" s="56">
        <v>0.96563932741051683</v>
      </c>
      <c r="I224" s="51"/>
      <c r="J224" s="11">
        <v>40603</v>
      </c>
      <c r="K224" s="48">
        <f t="shared" si="218"/>
        <v>3.8882622701355007</v>
      </c>
      <c r="L224" s="48">
        <f t="shared" si="219"/>
        <v>4.8442418416813071</v>
      </c>
      <c r="M224" s="48">
        <f t="shared" si="220"/>
        <v>3.0410431587160947</v>
      </c>
      <c r="N224" s="51"/>
      <c r="O224" s="11">
        <v>40603</v>
      </c>
      <c r="P224" s="48">
        <f t="shared" si="176"/>
        <v>11.108934857051956</v>
      </c>
      <c r="Q224" s="48">
        <f t="shared" si="199"/>
        <v>10.527818980622584</v>
      </c>
      <c r="R224" s="48">
        <f t="shared" si="184"/>
        <v>11.638214868291975</v>
      </c>
      <c r="T224" s="95">
        <f t="shared" si="212"/>
        <v>0.57952705397714821</v>
      </c>
      <c r="U224" s="95">
        <f t="shared" si="213"/>
        <v>0.42708776881729882</v>
      </c>
      <c r="V224" s="95"/>
      <c r="W224" s="11">
        <v>40603</v>
      </c>
      <c r="X224" s="48">
        <f t="shared" si="134"/>
        <v>11.108934857051956</v>
      </c>
      <c r="Y224" s="48">
        <f t="shared" ref="Y224:Z224" si="222">Q224*T212</f>
        <v>6.1332336218113612</v>
      </c>
      <c r="Z224" s="48">
        <f t="shared" si="222"/>
        <v>4.9469737506539246</v>
      </c>
      <c r="AA224" s="48"/>
      <c r="AB224" s="78">
        <f t="shared" si="136"/>
        <v>55.209916168677339</v>
      </c>
      <c r="AC224" s="78">
        <f t="shared" si="137"/>
        <v>44.531485820295217</v>
      </c>
    </row>
    <row r="225" spans="1:29" x14ac:dyDescent="0.2">
      <c r="A225" s="11">
        <v>40634</v>
      </c>
      <c r="B225" s="48">
        <f>Encadenamiento16!C240</f>
        <v>76.125494507876667</v>
      </c>
      <c r="C225" s="48">
        <f>Encadenamiento16!E240</f>
        <v>44.327963196342417</v>
      </c>
      <c r="D225" s="55">
        <f t="shared" si="166"/>
        <v>32.371929071769173</v>
      </c>
      <c r="F225" s="48">
        <f t="shared" si="179"/>
        <v>2.1911357578319191E-2</v>
      </c>
      <c r="G225" s="48">
        <f t="shared" si="180"/>
        <v>0.50069944432427071</v>
      </c>
      <c r="H225" s="56">
        <v>-0.40983114503405638</v>
      </c>
      <c r="I225" s="51"/>
      <c r="J225" s="11">
        <v>40634</v>
      </c>
      <c r="K225" s="48">
        <f t="shared" si="218"/>
        <v>3.9110255987634179</v>
      </c>
      <c r="L225" s="48">
        <f t="shared" si="219"/>
        <v>5.3691963779886054</v>
      </c>
      <c r="M225" s="48">
        <f t="shared" si="220"/>
        <v>2.6187488716837182</v>
      </c>
      <c r="N225" s="51"/>
      <c r="O225" s="11">
        <v>40634</v>
      </c>
      <c r="P225" s="48">
        <f t="shared" si="176"/>
        <v>11.032728241125955</v>
      </c>
      <c r="Q225" s="48">
        <f t="shared" si="199"/>
        <v>10.68667696774841</v>
      </c>
      <c r="R225" s="48">
        <f t="shared" si="184"/>
        <v>11.349515362859064</v>
      </c>
      <c r="T225" s="95">
        <f t="shared" si="212"/>
        <v>0.58230115262838555</v>
      </c>
      <c r="U225" s="95">
        <f t="shared" si="213"/>
        <v>0.425244253335125</v>
      </c>
      <c r="V225" s="95"/>
      <c r="W225" s="11">
        <v>40634</v>
      </c>
      <c r="X225" s="48">
        <f t="shared" si="134"/>
        <v>11.032728241125955</v>
      </c>
      <c r="Y225" s="48">
        <f t="shared" ref="Y225:Z225" si="223">Q225*T213</f>
        <v>6.2423195041877166</v>
      </c>
      <c r="Z225" s="48">
        <f t="shared" si="223"/>
        <v>4.8125854141456728</v>
      </c>
      <c r="AA225" s="48"/>
      <c r="AB225" s="78">
        <f t="shared" si="136"/>
        <v>56.580016907501118</v>
      </c>
      <c r="AC225" s="78">
        <f t="shared" si="137"/>
        <v>43.620991190611612</v>
      </c>
    </row>
    <row r="226" spans="1:29" x14ac:dyDescent="0.2">
      <c r="A226" s="11">
        <v>40664</v>
      </c>
      <c r="B226" s="48">
        <f>Encadenamiento16!C241</f>
        <v>76.277494559457438</v>
      </c>
      <c r="C226" s="48">
        <f>Encadenamiento16!E241</f>
        <v>44.429897872615769</v>
      </c>
      <c r="D226" s="55">
        <f t="shared" si="166"/>
        <v>32.427644779152708</v>
      </c>
      <c r="F226" s="48">
        <f t="shared" si="179"/>
        <v>0.19967036347467992</v>
      </c>
      <c r="G226" s="48">
        <f t="shared" si="180"/>
        <v>0.22995569596069299</v>
      </c>
      <c r="H226" s="56">
        <v>0.17211117465385506</v>
      </c>
      <c r="I226" s="51"/>
      <c r="J226" s="11">
        <v>40664</v>
      </c>
      <c r="K226" s="48">
        <f t="shared" si="218"/>
        <v>4.1185051212667245</v>
      </c>
      <c r="L226" s="48">
        <f t="shared" si="219"/>
        <v>5.6114988468477955</v>
      </c>
      <c r="M226" s="48">
        <f t="shared" si="220"/>
        <v>2.7953672057818402</v>
      </c>
      <c r="N226" s="51"/>
      <c r="O226" s="11">
        <v>40664</v>
      </c>
      <c r="P226" s="48">
        <f t="shared" si="176"/>
        <v>11.274078824356227</v>
      </c>
      <c r="Q226" s="48">
        <f t="shared" si="199"/>
        <v>10.483996102378313</v>
      </c>
      <c r="R226" s="48">
        <f t="shared" si="184"/>
        <v>12.003349916643892</v>
      </c>
      <c r="T226" s="95">
        <f t="shared" si="212"/>
        <v>0.58247715304785175</v>
      </c>
      <c r="U226" s="95">
        <f t="shared" si="213"/>
        <v>0.42512729300351793</v>
      </c>
      <c r="V226" s="95"/>
      <c r="W226" s="11">
        <v>40664</v>
      </c>
      <c r="X226" s="48">
        <f t="shared" si="134"/>
        <v>11.274078824356227</v>
      </c>
      <c r="Y226" s="48">
        <f t="shared" ref="Y226:Z226" si="224">Q226*T214</f>
        <v>6.1503577744092048</v>
      </c>
      <c r="Z226" s="48">
        <f t="shared" si="224"/>
        <v>5.0697255514641926</v>
      </c>
      <c r="AA226" s="48"/>
      <c r="AB226" s="78">
        <f t="shared" si="136"/>
        <v>54.553084737372345</v>
      </c>
      <c r="AC226" s="78">
        <f t="shared" si="137"/>
        <v>44.967980359616519</v>
      </c>
    </row>
    <row r="227" spans="1:29" x14ac:dyDescent="0.2">
      <c r="A227" s="11">
        <v>40695</v>
      </c>
      <c r="B227" s="48">
        <f>Encadenamiento16!C242</f>
        <v>76.387019018889788</v>
      </c>
      <c r="C227" s="48">
        <f>Encadenamiento16!E242</f>
        <v>44.424456518424535</v>
      </c>
      <c r="D227" s="55">
        <f t="shared" si="166"/>
        <v>32.520217670529263</v>
      </c>
      <c r="F227" s="48">
        <f t="shared" si="179"/>
        <v>0.14358686014126487</v>
      </c>
      <c r="G227" s="48">
        <f t="shared" si="180"/>
        <v>-1.224705536536641E-2</v>
      </c>
      <c r="H227" s="56">
        <v>0.28547522339972264</v>
      </c>
      <c r="I227" s="51"/>
      <c r="J227" s="11">
        <v>40695</v>
      </c>
      <c r="K227" s="48">
        <f t="shared" si="218"/>
        <v>4.2680056135963707</v>
      </c>
      <c r="L227" s="48">
        <f t="shared" si="219"/>
        <v>5.5985645481118285</v>
      </c>
      <c r="M227" s="48">
        <f t="shared" si="220"/>
        <v>3.0888225099571232</v>
      </c>
      <c r="N227" s="51"/>
      <c r="O227" s="11">
        <v>40695</v>
      </c>
      <c r="P227" s="48">
        <f t="shared" si="176"/>
        <v>11.275728501468052</v>
      </c>
      <c r="Q227" s="48">
        <f t="shared" si="199"/>
        <v>10.231616683084876</v>
      </c>
      <c r="R227" s="48">
        <f t="shared" si="184"/>
        <v>12.240857530317717</v>
      </c>
      <c r="T227" s="95">
        <f t="shared" si="212"/>
        <v>0.5815707575581498</v>
      </c>
      <c r="U227" s="95">
        <f t="shared" si="213"/>
        <v>0.42572963427840166</v>
      </c>
      <c r="V227" s="95"/>
      <c r="W227" s="11">
        <v>40695</v>
      </c>
      <c r="X227" s="48">
        <f t="shared" si="134"/>
        <v>11.275728501468052</v>
      </c>
      <c r="Y227" s="48">
        <f t="shared" ref="Y227:Z227" si="225">Q227*T215</f>
        <v>6.0067712291717994</v>
      </c>
      <c r="Z227" s="48">
        <f t="shared" si="225"/>
        <v>5.1664852648200812</v>
      </c>
      <c r="AA227" s="48"/>
      <c r="AB227" s="78">
        <f t="shared" si="136"/>
        <v>53.271690856956546</v>
      </c>
      <c r="AC227" s="78">
        <f t="shared" si="137"/>
        <v>45.819525223114645</v>
      </c>
    </row>
    <row r="228" spans="1:29" x14ac:dyDescent="0.2">
      <c r="A228" s="11">
        <v>40725</v>
      </c>
      <c r="B228" s="48">
        <f>Encadenamiento16!C243</f>
        <v>76.79336540232633</v>
      </c>
      <c r="C228" s="48">
        <f>Encadenamiento16!E243</f>
        <v>44.683063566592338</v>
      </c>
      <c r="D228" s="55">
        <f t="shared" si="166"/>
        <v>32.678400055608286</v>
      </c>
      <c r="F228" s="48">
        <f t="shared" si="179"/>
        <v>0.53195737791005282</v>
      </c>
      <c r="G228" s="48">
        <f t="shared" si="180"/>
        <v>0.58212765768006491</v>
      </c>
      <c r="H228" s="56">
        <v>0.48641244250455795</v>
      </c>
      <c r="I228" s="51"/>
      <c r="J228" s="11">
        <v>40725</v>
      </c>
      <c r="K228" s="48">
        <f t="shared" si="218"/>
        <v>4.8226669622575713</v>
      </c>
      <c r="L228" s="48">
        <f t="shared" si="219"/>
        <v>6.213282998459535</v>
      </c>
      <c r="M228" s="48">
        <f t="shared" si="220"/>
        <v>3.5902593694770113</v>
      </c>
      <c r="N228" s="51"/>
      <c r="O228" s="11">
        <v>40725</v>
      </c>
      <c r="P228" s="48">
        <f t="shared" si="176"/>
        <v>11.180191361009806</v>
      </c>
      <c r="Q228" s="48">
        <f t="shared" si="199"/>
        <v>10.320273132708468</v>
      </c>
      <c r="R228" s="48">
        <f t="shared" si="184"/>
        <v>11.973282837094468</v>
      </c>
      <c r="T228" s="95">
        <f t="shared" si="212"/>
        <v>0.58186098932498065</v>
      </c>
      <c r="U228" s="95">
        <f t="shared" si="213"/>
        <v>0.42553676198983653</v>
      </c>
      <c r="V228" s="95"/>
      <c r="W228" s="11">
        <v>40725</v>
      </c>
      <c r="X228" s="48">
        <f t="shared" si="134"/>
        <v>11.180191361009806</v>
      </c>
      <c r="Y228" s="48">
        <f t="shared" ref="Y228:Z228" si="226">Q228*T216</f>
        <v>6.0517714916235938</v>
      </c>
      <c r="Z228" s="48">
        <f t="shared" si="226"/>
        <v>5.0589843094103912</v>
      </c>
      <c r="AA228" s="48"/>
      <c r="AB228" s="78">
        <f t="shared" si="136"/>
        <v>54.129408846513627</v>
      </c>
      <c r="AC228" s="78">
        <f t="shared" si="137"/>
        <v>45.249532374314015</v>
      </c>
    </row>
    <row r="229" spans="1:29" x14ac:dyDescent="0.2">
      <c r="A229" s="11">
        <v>40756</v>
      </c>
      <c r="B229" s="48">
        <f>Encadenamiento16!C244</f>
        <v>77.084599929935834</v>
      </c>
      <c r="C229" s="48">
        <f>Encadenamiento16!E244</f>
        <v>44.938458300314188</v>
      </c>
      <c r="D229" s="55">
        <f t="shared" si="166"/>
        <v>32.7452221687726</v>
      </c>
      <c r="F229" s="48">
        <f t="shared" si="179"/>
        <v>0.37924438665202231</v>
      </c>
      <c r="G229" s="48">
        <f t="shared" si="180"/>
        <v>0.57156943444853781</v>
      </c>
      <c r="H229" s="56">
        <v>0.20448404160118283</v>
      </c>
      <c r="I229" s="51"/>
      <c r="J229" s="11">
        <v>40756</v>
      </c>
      <c r="K229" s="48">
        <f t="shared" si="218"/>
        <v>5.2202010426508849</v>
      </c>
      <c r="L229" s="48">
        <f t="shared" si="219"/>
        <v>6.8203656594030493</v>
      </c>
      <c r="M229" s="48">
        <f t="shared" si="220"/>
        <v>3.8020849185408601</v>
      </c>
      <c r="N229" s="51"/>
      <c r="O229" s="11">
        <v>40756</v>
      </c>
      <c r="P229" s="48">
        <f t="shared" si="176"/>
        <v>10.43488082007935</v>
      </c>
      <c r="Q229" s="48">
        <f t="shared" si="199"/>
        <v>10.218890020103544</v>
      </c>
      <c r="R229" s="48">
        <f t="shared" si="184"/>
        <v>10.632603947013553</v>
      </c>
      <c r="T229" s="95">
        <f t="shared" si="212"/>
        <v>0.5829758257960721</v>
      </c>
      <c r="U229" s="95">
        <f t="shared" si="213"/>
        <v>0.42479590214563701</v>
      </c>
      <c r="V229" s="95"/>
      <c r="W229" s="11">
        <v>40756</v>
      </c>
      <c r="X229" s="48">
        <f t="shared" si="134"/>
        <v>10.43488082007935</v>
      </c>
      <c r="Y229" s="48">
        <f t="shared" ref="Y229:Z229" si="227">Q229*T217</f>
        <v>5.9690402192072138</v>
      </c>
      <c r="Z229" s="48">
        <f t="shared" si="227"/>
        <v>4.5086143416325921</v>
      </c>
      <c r="AA229" s="48"/>
      <c r="AB229" s="78">
        <f t="shared" si="136"/>
        <v>57.202763712655646</v>
      </c>
      <c r="AC229" s="78">
        <f t="shared" si="137"/>
        <v>43.207147444912621</v>
      </c>
    </row>
    <row r="230" spans="1:29" x14ac:dyDescent="0.2">
      <c r="A230" s="11">
        <v>40787</v>
      </c>
      <c r="B230" s="48">
        <f>Encadenamiento16!C245</f>
        <v>77.319221181959435</v>
      </c>
      <c r="C230" s="48">
        <f>Encadenamiento16!E245</f>
        <v>45.063179229683158</v>
      </c>
      <c r="D230" s="55">
        <f t="shared" si="166"/>
        <v>32.852901134624943</v>
      </c>
      <c r="F230" s="48">
        <f t="shared" si="179"/>
        <v>0.30436851490032168</v>
      </c>
      <c r="G230" s="48">
        <f t="shared" si="180"/>
        <v>0.27753717881349171</v>
      </c>
      <c r="H230" s="56">
        <v>0.32883870904083512</v>
      </c>
      <c r="I230" s="51"/>
      <c r="J230" s="11">
        <v>40787</v>
      </c>
      <c r="K230" s="48">
        <f t="shared" si="218"/>
        <v>5.5404582059395358</v>
      </c>
      <c r="L230" s="48">
        <f t="shared" si="219"/>
        <v>7.1168318886523974</v>
      </c>
      <c r="M230" s="48">
        <f t="shared" si="220"/>
        <v>4.143426354544455</v>
      </c>
      <c r="N230" s="51"/>
      <c r="O230" s="11">
        <v>40787</v>
      </c>
      <c r="P230" s="48">
        <f t="shared" si="176"/>
        <v>9.9291882026498079</v>
      </c>
      <c r="Q230" s="48">
        <f t="shared" si="199"/>
        <v>9.7678490080664879</v>
      </c>
      <c r="R230" s="48">
        <f t="shared" si="184"/>
        <v>10.076668157443414</v>
      </c>
      <c r="T230" s="95">
        <f t="shared" si="212"/>
        <v>0.58281988024211451</v>
      </c>
      <c r="U230" s="95">
        <f t="shared" si="213"/>
        <v>0.42489953510150424</v>
      </c>
      <c r="V230" s="95"/>
      <c r="W230" s="11">
        <v>40787</v>
      </c>
      <c r="X230" s="48">
        <f t="shared" si="134"/>
        <v>9.9291882026498079</v>
      </c>
      <c r="Y230" s="48">
        <f t="shared" ref="Y230:Z230" si="228">Q230*T218</f>
        <v>5.7012641335067782</v>
      </c>
      <c r="Z230" s="48">
        <f t="shared" si="228"/>
        <v>4.2758351955830012</v>
      </c>
      <c r="AA230" s="48"/>
      <c r="AB230" s="78">
        <f t="shared" si="136"/>
        <v>57.419237274455917</v>
      </c>
      <c r="AC230" s="78">
        <f t="shared" si="137"/>
        <v>43.063290858379602</v>
      </c>
    </row>
    <row r="231" spans="1:29" x14ac:dyDescent="0.2">
      <c r="A231" s="11">
        <v>40817</v>
      </c>
      <c r="B231" s="48">
        <f>Encadenamiento16!C246</f>
        <v>77.685074523496979</v>
      </c>
      <c r="C231" s="48">
        <f>Encadenamiento16!E246</f>
        <v>45.225994936323552</v>
      </c>
      <c r="D231" s="55">
        <f t="shared" si="166"/>
        <v>33.041852395005087</v>
      </c>
      <c r="F231" s="48">
        <f t="shared" si="179"/>
        <v>0.47317256426646637</v>
      </c>
      <c r="G231" s="48">
        <f t="shared" si="180"/>
        <v>0.36130541480559053</v>
      </c>
      <c r="H231" s="56">
        <v>0.57514330197463437</v>
      </c>
      <c r="I231" s="51"/>
      <c r="J231" s="11">
        <v>40817</v>
      </c>
      <c r="K231" s="48">
        <f t="shared" si="218"/>
        <v>6.0398466983711652</v>
      </c>
      <c r="L231" s="48">
        <f t="shared" si="219"/>
        <v>7.5038508024342976</v>
      </c>
      <c r="M231" s="48">
        <f t="shared" si="220"/>
        <v>4.7424002956695022</v>
      </c>
      <c r="N231" s="51"/>
      <c r="O231" s="11">
        <v>40817</v>
      </c>
      <c r="P231" s="48">
        <f t="shared" si="176"/>
        <v>9.1137971184238395</v>
      </c>
      <c r="Q231" s="48">
        <f t="shared" si="199"/>
        <v>9.1890416022964327</v>
      </c>
      <c r="R231" s="48">
        <f t="shared" si="184"/>
        <v>9.0454450323083755</v>
      </c>
      <c r="T231" s="95">
        <f t="shared" si="212"/>
        <v>0.58217096673627178</v>
      </c>
      <c r="U231" s="95">
        <f t="shared" si="213"/>
        <v>0.42533076781706758</v>
      </c>
      <c r="V231" s="95"/>
      <c r="W231" s="11">
        <v>40817</v>
      </c>
      <c r="X231" s="48">
        <f t="shared" ref="X231:X294" si="229">P231</f>
        <v>9.1137971184238395</v>
      </c>
      <c r="Y231" s="48">
        <f t="shared" ref="Y231:Z231" si="230">Q231*T219</f>
        <v>5.3459067148561665</v>
      </c>
      <c r="Z231" s="48">
        <f t="shared" si="230"/>
        <v>3.8497176570075453</v>
      </c>
      <c r="AA231" s="48"/>
      <c r="AB231" s="78">
        <f t="shared" ref="AB231:AB294" si="231">Y231/X231*100</f>
        <v>58.657293391458552</v>
      </c>
      <c r="AC231" s="78">
        <f t="shared" ref="AC231:AC294" si="232">Z231/X231*100</f>
        <v>42.240545921580974</v>
      </c>
    </row>
    <row r="232" spans="1:29" x14ac:dyDescent="0.2">
      <c r="A232" s="11">
        <v>40848</v>
      </c>
      <c r="B232" s="48">
        <f>Encadenamiento16!C247</f>
        <v>77.935885281265826</v>
      </c>
      <c r="C232" s="48">
        <f>Encadenamiento16!E247</f>
        <v>45.475829784308758</v>
      </c>
      <c r="D232" s="55">
        <f t="shared" si="166"/>
        <v>33.079536716031548</v>
      </c>
      <c r="F232" s="48">
        <f t="shared" si="179"/>
        <v>0.3228557857571257</v>
      </c>
      <c r="G232" s="48">
        <f t="shared" si="180"/>
        <v>0.55241426603651611</v>
      </c>
      <c r="H232" s="56">
        <v>0.11405026744855107</v>
      </c>
      <c r="I232" s="51"/>
      <c r="J232" s="11">
        <v>40848</v>
      </c>
      <c r="K232" s="48">
        <f t="shared" si="218"/>
        <v>6.3822024786448495</v>
      </c>
      <c r="L232" s="48">
        <f t="shared" si="219"/>
        <v>8.0977174108055614</v>
      </c>
      <c r="M232" s="48">
        <f t="shared" si="220"/>
        <v>4.8618592833387542</v>
      </c>
      <c r="N232" s="51"/>
      <c r="O232" s="11">
        <v>40848</v>
      </c>
      <c r="P232" s="48">
        <f t="shared" si="176"/>
        <v>8.25961723341333</v>
      </c>
      <c r="Q232" s="48">
        <f t="shared" si="199"/>
        <v>9.0822640022179435</v>
      </c>
      <c r="R232" s="48">
        <f t="shared" si="184"/>
        <v>7.5188361062803244</v>
      </c>
      <c r="T232" s="95">
        <f t="shared" si="212"/>
        <v>0.58350308872721823</v>
      </c>
      <c r="U232" s="95">
        <f t="shared" si="213"/>
        <v>0.42444551180306134</v>
      </c>
      <c r="V232" s="95"/>
      <c r="W232" s="11">
        <v>40848</v>
      </c>
      <c r="X232" s="48">
        <f t="shared" si="229"/>
        <v>8.25961723341333</v>
      </c>
      <c r="Y232" s="48">
        <f t="shared" ref="Y232:Z232" si="233">Q232*T220</f>
        <v>5.2595625595705826</v>
      </c>
      <c r="Z232" s="48">
        <f t="shared" si="233"/>
        <v>3.2133238439032286</v>
      </c>
      <c r="AA232" s="48"/>
      <c r="AB232" s="78">
        <f t="shared" si="231"/>
        <v>63.678042346727977</v>
      </c>
      <c r="AC232" s="78">
        <f t="shared" si="232"/>
        <v>38.904028517254979</v>
      </c>
    </row>
    <row r="233" spans="1:29" x14ac:dyDescent="0.2">
      <c r="A233" s="17">
        <v>40878</v>
      </c>
      <c r="B233" s="48">
        <f>Encadenamiento16!C248</f>
        <v>78.317819957258905</v>
      </c>
      <c r="C233" s="48">
        <f>Encadenamiento16!E248</f>
        <v>45.766477314314237</v>
      </c>
      <c r="D233" s="55">
        <f t="shared" si="166"/>
        <v>33.196599301718081</v>
      </c>
      <c r="F233" s="48">
        <f t="shared" si="179"/>
        <v>0.49006266447695346</v>
      </c>
      <c r="G233" s="48">
        <f t="shared" si="180"/>
        <v>0.63912529223548731</v>
      </c>
      <c r="H233" s="56">
        <v>0.35388218006633387</v>
      </c>
      <c r="I233" s="51"/>
      <c r="J233" s="17">
        <v>40878</v>
      </c>
      <c r="K233" s="48">
        <f t="shared" si="218"/>
        <v>6.9035419346409777</v>
      </c>
      <c r="L233" s="48">
        <f t="shared" si="219"/>
        <v>8.7885972631072775</v>
      </c>
      <c r="M233" s="48">
        <f t="shared" si="220"/>
        <v>5.2329467170287192</v>
      </c>
      <c r="N233" s="51"/>
      <c r="O233" s="17">
        <v>40878</v>
      </c>
      <c r="P233" s="48">
        <f t="shared" si="176"/>
        <v>6.9035419346409777</v>
      </c>
      <c r="Q233" s="48">
        <f t="shared" si="199"/>
        <v>8.7885972631072775</v>
      </c>
      <c r="R233" s="48">
        <f t="shared" si="184"/>
        <v>5.2329467170287192</v>
      </c>
      <c r="T233" s="95">
        <f t="shared" si="212"/>
        <v>0.58436863205961032</v>
      </c>
      <c r="U233" s="95">
        <f t="shared" si="213"/>
        <v>0.42387031865589164</v>
      </c>
      <c r="V233" s="95"/>
      <c r="W233" s="17">
        <v>40878</v>
      </c>
      <c r="X233" s="48">
        <f t="shared" si="229"/>
        <v>6.9035419346409777</v>
      </c>
      <c r="Y233" s="48">
        <f t="shared" ref="Y233:Z233" si="234">Q233*T221</f>
        <v>5.0467893355976372</v>
      </c>
      <c r="Z233" s="48">
        <f t="shared" si="234"/>
        <v>2.2533034514733252</v>
      </c>
      <c r="AA233" s="48"/>
      <c r="AB233" s="78">
        <f t="shared" si="231"/>
        <v>73.104348222664896</v>
      </c>
      <c r="AC233" s="78">
        <f t="shared" si="232"/>
        <v>32.639816963616511</v>
      </c>
    </row>
    <row r="234" spans="1:29" x14ac:dyDescent="0.2">
      <c r="A234" s="11">
        <v>40909</v>
      </c>
      <c r="B234" s="48">
        <f>Encadenamiento16!C249</f>
        <v>78.553344256836496</v>
      </c>
      <c r="C234" s="48">
        <f>Encadenamiento16!E249</f>
        <v>46.046330738190541</v>
      </c>
      <c r="D234" s="55">
        <f t="shared" si="166"/>
        <v>33.201919091173274</v>
      </c>
      <c r="F234" s="48">
        <f t="shared" si="179"/>
        <v>0.30072887588816766</v>
      </c>
      <c r="G234" s="48">
        <f t="shared" si="180"/>
        <v>0.61148124194556619</v>
      </c>
      <c r="H234" s="56">
        <v>1.602510367655352E-2</v>
      </c>
      <c r="I234" s="51"/>
      <c r="J234" s="11">
        <v>40909</v>
      </c>
      <c r="K234" s="48">
        <f>(B234/$B$233-1)*100</f>
        <v>0.30072887588816766</v>
      </c>
      <c r="L234" s="48">
        <f>(C234/$C$233-1)*100</f>
        <v>0.61148124194556619</v>
      </c>
      <c r="M234" s="48">
        <f>(D234/$D$233-1)*100</f>
        <v>1.602510367655352E-2</v>
      </c>
      <c r="N234" s="51"/>
      <c r="O234" s="11">
        <v>40909</v>
      </c>
      <c r="P234" s="48">
        <f t="shared" si="176"/>
        <v>5.856690777033724</v>
      </c>
      <c r="Q234" s="48">
        <f t="shared" si="199"/>
        <v>7.1992270204214615</v>
      </c>
      <c r="R234" s="48">
        <f t="shared" si="184"/>
        <v>4.6488063727322171</v>
      </c>
      <c r="T234" s="95">
        <f t="shared" si="212"/>
        <v>0.58617912672996264</v>
      </c>
      <c r="U234" s="95">
        <f t="shared" si="213"/>
        <v>0.42266716210855287</v>
      </c>
      <c r="V234" s="95"/>
      <c r="W234" s="11">
        <v>40909</v>
      </c>
      <c r="X234" s="48">
        <f t="shared" si="229"/>
        <v>5.856690777033724</v>
      </c>
      <c r="Y234" s="48">
        <f t="shared" ref="Y234:Z234" si="235">Q234*T222</f>
        <v>4.167185927484649</v>
      </c>
      <c r="Z234" s="48">
        <f t="shared" si="235"/>
        <v>1.9875771706245966</v>
      </c>
      <c r="AA234" s="48"/>
      <c r="AB234" s="78">
        <f t="shared" si="231"/>
        <v>71.152568679667098</v>
      </c>
      <c r="AC234" s="78">
        <f t="shared" si="232"/>
        <v>33.936863773286966</v>
      </c>
    </row>
    <row r="235" spans="1:29" x14ac:dyDescent="0.2">
      <c r="A235" s="11">
        <v>40940</v>
      </c>
      <c r="B235" s="48">
        <f>Encadenamiento16!C250</f>
        <v>78.941873193053013</v>
      </c>
      <c r="C235" s="48">
        <f>Encadenamiento16!E250</f>
        <v>46.383356190820209</v>
      </c>
      <c r="D235" s="55">
        <f t="shared" si="166"/>
        <v>33.293517349439767</v>
      </c>
      <c r="F235" s="48">
        <f t="shared" si="179"/>
        <v>0.4946052136828083</v>
      </c>
      <c r="G235" s="48">
        <f t="shared" si="180"/>
        <v>0.73192683809253367</v>
      </c>
      <c r="H235" s="56">
        <v>0.27588242117861927</v>
      </c>
      <c r="I235" s="51"/>
      <c r="J235" s="11">
        <v>40940</v>
      </c>
      <c r="K235" s="48">
        <f t="shared" ref="K235:K245" si="236">(B235/$B$233-1)*100</f>
        <v>0.79682151027018477</v>
      </c>
      <c r="L235" s="48">
        <f t="shared" ref="L235:L245" si="237">(C235/$C$233-1)*100</f>
        <v>1.3478836753578083</v>
      </c>
      <c r="M235" s="48">
        <f t="shared" ref="M235:M245" si="238">(D235/$D$233-1)*100</f>
        <v>0.29195173529918961</v>
      </c>
      <c r="N235" s="51"/>
      <c r="O235" s="11">
        <v>40940</v>
      </c>
      <c r="P235" s="48">
        <f t="shared" si="176"/>
        <v>4.6432361382773291</v>
      </c>
      <c r="Q235" s="48">
        <f t="shared" si="199"/>
        <v>6.0037213815871349</v>
      </c>
      <c r="R235" s="48">
        <f t="shared" si="184"/>
        <v>3.4144359484794773</v>
      </c>
      <c r="T235" s="95">
        <f t="shared" si="212"/>
        <v>0.58756340981913768</v>
      </c>
      <c r="U235" s="95">
        <f t="shared" si="213"/>
        <v>0.42174724265815422</v>
      </c>
      <c r="V235" s="95"/>
      <c r="W235" s="11">
        <v>40940</v>
      </c>
      <c r="X235" s="48">
        <f t="shared" si="229"/>
        <v>4.6432361382773291</v>
      </c>
      <c r="Y235" s="48">
        <f t="shared" ref="Y235:Z235" si="239">Q235*T223</f>
        <v>3.4822930973643809</v>
      </c>
      <c r="Z235" s="48">
        <f t="shared" si="239"/>
        <v>1.4571397862679034</v>
      </c>
      <c r="AA235" s="48"/>
      <c r="AB235" s="78">
        <f t="shared" si="231"/>
        <v>74.997113945110144</v>
      </c>
      <c r="AC235" s="78">
        <f t="shared" si="232"/>
        <v>31.381987537866461</v>
      </c>
    </row>
    <row r="236" spans="1:29" x14ac:dyDescent="0.2">
      <c r="A236" s="11">
        <v>40969</v>
      </c>
      <c r="B236" s="48">
        <f>Encadenamiento16!C251</f>
        <v>79.173002196952126</v>
      </c>
      <c r="C236" s="48">
        <f>Encadenamiento16!E251</f>
        <v>46.488350452378079</v>
      </c>
      <c r="D236" s="55">
        <f t="shared" si="166"/>
        <v>33.411469149750673</v>
      </c>
      <c r="F236" s="48">
        <f t="shared" si="179"/>
        <v>0.29278378451178533</v>
      </c>
      <c r="G236" s="48">
        <f t="shared" si="180"/>
        <v>0.22636193277159045</v>
      </c>
      <c r="H236" s="56">
        <v>0.35427857943910457</v>
      </c>
      <c r="I236" s="51"/>
      <c r="J236" s="11">
        <v>40969</v>
      </c>
      <c r="K236" s="48">
        <f t="shared" si="236"/>
        <v>1.0919382589555271</v>
      </c>
      <c r="L236" s="48">
        <f t="shared" si="237"/>
        <v>1.5772967036684404</v>
      </c>
      <c r="M236" s="48">
        <f t="shared" si="238"/>
        <v>0.64726463719875227</v>
      </c>
      <c r="N236" s="51"/>
      <c r="O236" s="11">
        <v>40969</v>
      </c>
      <c r="P236" s="48">
        <f t="shared" si="176"/>
        <v>4.026056695599145</v>
      </c>
      <c r="Q236" s="48">
        <f t="shared" si="199"/>
        <v>5.3987460642534124</v>
      </c>
      <c r="R236" s="48">
        <f t="shared" si="184"/>
        <v>2.7882474022208337</v>
      </c>
      <c r="T236" s="95">
        <f t="shared" si="212"/>
        <v>0.58717427863519511</v>
      </c>
      <c r="U236" s="95">
        <f t="shared" si="213"/>
        <v>0.4220058381345162</v>
      </c>
      <c r="V236" s="95"/>
      <c r="W236" s="11">
        <v>40969</v>
      </c>
      <c r="X236" s="48">
        <f t="shared" si="229"/>
        <v>4.026056695599145</v>
      </c>
      <c r="Y236" s="48">
        <f t="shared" ref="Y236:Z236" si="240">Q236*T224</f>
        <v>3.128719401787504</v>
      </c>
      <c r="Z236" s="48">
        <f t="shared" si="240"/>
        <v>1.1908263619251254</v>
      </c>
      <c r="AA236" s="48"/>
      <c r="AB236" s="78">
        <f t="shared" si="231"/>
        <v>77.711757144589782</v>
      </c>
      <c r="AC236" s="78">
        <f t="shared" si="232"/>
        <v>29.577982923757869</v>
      </c>
    </row>
    <row r="237" spans="1:29" x14ac:dyDescent="0.2">
      <c r="A237" s="11">
        <v>41000</v>
      </c>
      <c r="B237" s="48">
        <f>Encadenamiento16!C252</f>
        <v>79.296542710821797</v>
      </c>
      <c r="C237" s="48">
        <f>Encadenamiento16!E252</f>
        <v>46.669515839316517</v>
      </c>
      <c r="D237" s="55">
        <f t="shared" si="166"/>
        <v>33.391417303233681</v>
      </c>
      <c r="F237" s="48">
        <f t="shared" si="179"/>
        <v>0.1560386879890574</v>
      </c>
      <c r="G237" s="48">
        <f t="shared" si="180"/>
        <v>0.38970061354193231</v>
      </c>
      <c r="H237" s="56">
        <v>-6.0014860247903368E-2</v>
      </c>
      <c r="I237" s="51"/>
      <c r="J237" s="11">
        <v>41000</v>
      </c>
      <c r="K237" s="48">
        <f t="shared" si="236"/>
        <v>1.2496807930775233</v>
      </c>
      <c r="L237" s="48">
        <f t="shared" si="237"/>
        <v>1.9731440521419286</v>
      </c>
      <c r="M237" s="48">
        <f t="shared" si="238"/>
        <v>0.58686132198342289</v>
      </c>
      <c r="N237" s="51"/>
      <c r="O237" s="11">
        <v>41000</v>
      </c>
      <c r="P237" s="48">
        <f t="shared" si="176"/>
        <v>4.1655535027322887</v>
      </c>
      <c r="Q237" s="48">
        <f t="shared" si="199"/>
        <v>5.2823375452705434</v>
      </c>
      <c r="R237" s="48">
        <f t="shared" si="184"/>
        <v>3.14929712469183</v>
      </c>
      <c r="T237" s="95">
        <f t="shared" si="212"/>
        <v>0.58854414384131037</v>
      </c>
      <c r="U237" s="95">
        <f t="shared" si="213"/>
        <v>0.42109550002709856</v>
      </c>
      <c r="V237" s="95"/>
      <c r="W237" s="11">
        <v>41000</v>
      </c>
      <c r="X237" s="48">
        <f t="shared" si="229"/>
        <v>4.1655535027322887</v>
      </c>
      <c r="Y237" s="48">
        <f t="shared" ref="Y237:Z237" si="241">Q237*T225</f>
        <v>3.0759112411832343</v>
      </c>
      <c r="Z237" s="48">
        <f t="shared" si="241"/>
        <v>1.3392205043200334</v>
      </c>
      <c r="AA237" s="48"/>
      <c r="AB237" s="78">
        <f t="shared" si="231"/>
        <v>73.841597261100318</v>
      </c>
      <c r="AC237" s="78">
        <f t="shared" si="232"/>
        <v>32.149881244871921</v>
      </c>
    </row>
    <row r="238" spans="1:29" x14ac:dyDescent="0.2">
      <c r="A238" s="11">
        <v>41030</v>
      </c>
      <c r="B238" s="48">
        <f>Encadenamiento16!C253</f>
        <v>79.68550610685449</v>
      </c>
      <c r="C238" s="48">
        <f>Encadenamiento16!E253</f>
        <v>46.805955213796778</v>
      </c>
      <c r="D238" s="55">
        <f t="shared" si="166"/>
        <v>33.616667060825762</v>
      </c>
      <c r="F238" s="48">
        <f t="shared" si="179"/>
        <v>0.49051747117294653</v>
      </c>
      <c r="G238" s="48">
        <f t="shared" si="180"/>
        <v>0.29235223898620433</v>
      </c>
      <c r="H238" s="56">
        <v>0.67457381502122882</v>
      </c>
      <c r="I238" s="51"/>
      <c r="J238" s="11">
        <v>41030</v>
      </c>
      <c r="K238" s="48">
        <f t="shared" si="236"/>
        <v>1.7463281668743891</v>
      </c>
      <c r="L238" s="48">
        <f t="shared" si="237"/>
        <v>2.2712648219429976</v>
      </c>
      <c r="M238" s="48">
        <f t="shared" si="238"/>
        <v>1.2653939498132205</v>
      </c>
      <c r="N238" s="51"/>
      <c r="O238" s="11">
        <v>41030</v>
      </c>
      <c r="P238" s="48">
        <f t="shared" si="176"/>
        <v>4.4679122814404337</v>
      </c>
      <c r="Q238" s="48">
        <f t="shared" si="199"/>
        <v>5.3478793671625446</v>
      </c>
      <c r="R238" s="48">
        <f t="shared" si="184"/>
        <v>3.6666933098929766</v>
      </c>
      <c r="T238" s="95">
        <f t="shared" si="212"/>
        <v>0.58738354690289862</v>
      </c>
      <c r="U238" s="95">
        <f t="shared" si="213"/>
        <v>0.42186676979559373</v>
      </c>
      <c r="V238" s="95"/>
      <c r="W238" s="11">
        <v>41030</v>
      </c>
      <c r="X238" s="48">
        <f t="shared" si="229"/>
        <v>4.4679122814404337</v>
      </c>
      <c r="Y238" s="48">
        <f t="shared" ref="Y238:Z238" si="242">Q238*T226</f>
        <v>3.1150175486281859</v>
      </c>
      <c r="Z238" s="48">
        <f t="shared" si="242"/>
        <v>1.5588114011089105</v>
      </c>
      <c r="AA238" s="48"/>
      <c r="AB238" s="78">
        <f t="shared" si="231"/>
        <v>69.719756172650705</v>
      </c>
      <c r="AC238" s="78">
        <f t="shared" si="232"/>
        <v>34.889033242307903</v>
      </c>
    </row>
    <row r="239" spans="1:29" x14ac:dyDescent="0.2">
      <c r="A239" s="11">
        <v>41061</v>
      </c>
      <c r="B239" s="48">
        <f>Encadenamiento16!C254</f>
        <v>79.856146380500419</v>
      </c>
      <c r="C239" s="48">
        <f>Encadenamiento16!E254</f>
        <v>47.031368764695387</v>
      </c>
      <c r="D239" s="55">
        <f t="shared" si="166"/>
        <v>33.605465181258914</v>
      </c>
      <c r="F239" s="48">
        <f t="shared" si="179"/>
        <v>0.21414217212489817</v>
      </c>
      <c r="G239" s="48">
        <f t="shared" si="180"/>
        <v>0.48159160489082975</v>
      </c>
      <c r="H239" s="56">
        <v>-3.3322397924151481E-2</v>
      </c>
      <c r="I239" s="51"/>
      <c r="J239" s="11">
        <v>41061</v>
      </c>
      <c r="K239" s="48">
        <f t="shared" si="236"/>
        <v>1.9642099640682531</v>
      </c>
      <c r="L239" s="48">
        <f t="shared" si="237"/>
        <v>2.7637946475411512</v>
      </c>
      <c r="M239" s="48">
        <f t="shared" si="238"/>
        <v>1.2316498922818164</v>
      </c>
      <c r="N239" s="51"/>
      <c r="O239" s="11">
        <v>41061</v>
      </c>
      <c r="P239" s="48">
        <f t="shared" si="176"/>
        <v>4.5415142601032077</v>
      </c>
      <c r="Q239" s="48">
        <f t="shared" si="199"/>
        <v>5.8681916461705397</v>
      </c>
      <c r="R239" s="48">
        <f t="shared" si="184"/>
        <v>3.3371471302085842</v>
      </c>
      <c r="T239" s="95">
        <f t="shared" si="212"/>
        <v>0.58895114398081805</v>
      </c>
      <c r="U239" s="95">
        <f t="shared" si="213"/>
        <v>0.42082502981216768</v>
      </c>
      <c r="V239" s="95"/>
      <c r="W239" s="11">
        <v>41061</v>
      </c>
      <c r="X239" s="48">
        <f t="shared" si="229"/>
        <v>4.5415142601032077</v>
      </c>
      <c r="Y239" s="48">
        <f t="shared" ref="Y239:Z239" si="243">Q239*T227</f>
        <v>3.4127686611598067</v>
      </c>
      <c r="Z239" s="48">
        <f t="shared" si="243"/>
        <v>1.4207224272769181</v>
      </c>
      <c r="AA239" s="48"/>
      <c r="AB239" s="78">
        <f t="shared" si="231"/>
        <v>75.146051860734445</v>
      </c>
      <c r="AC239" s="78">
        <f t="shared" si="232"/>
        <v>31.283011478304413</v>
      </c>
    </row>
    <row r="240" spans="1:29" x14ac:dyDescent="0.2">
      <c r="A240" s="11">
        <v>41091</v>
      </c>
      <c r="B240" s="48">
        <f>Encadenamiento16!C255</f>
        <v>80.162121863308258</v>
      </c>
      <c r="C240" s="48">
        <f>Encadenamiento16!E255</f>
        <v>47.145992734494797</v>
      </c>
      <c r="D240" s="55">
        <f t="shared" si="166"/>
        <v>33.777808659396825</v>
      </c>
      <c r="F240" s="48">
        <f t="shared" si="179"/>
        <v>0.38315833743081118</v>
      </c>
      <c r="G240" s="48">
        <f t="shared" si="180"/>
        <v>0.24371812432866236</v>
      </c>
      <c r="H240" s="56">
        <v>0.51284360209964408</v>
      </c>
      <c r="I240" s="51"/>
      <c r="J240" s="11">
        <v>41091</v>
      </c>
      <c r="K240" s="48">
        <f t="shared" si="236"/>
        <v>2.3548943357410312</v>
      </c>
      <c r="L240" s="48">
        <f t="shared" si="237"/>
        <v>3.0142486403450963</v>
      </c>
      <c r="M240" s="48">
        <f t="shared" si="238"/>
        <v>1.750809932054298</v>
      </c>
      <c r="N240" s="51"/>
      <c r="O240" s="11">
        <v>41091</v>
      </c>
      <c r="P240" s="48">
        <f t="shared" si="176"/>
        <v>4.3867806070651438</v>
      </c>
      <c r="Q240" s="48">
        <f t="shared" si="199"/>
        <v>5.5119970998225964</v>
      </c>
      <c r="R240" s="48">
        <f t="shared" si="184"/>
        <v>3.3643281247481394</v>
      </c>
      <c r="T240" s="95">
        <f t="shared" si="212"/>
        <v>0.58813304386936927</v>
      </c>
      <c r="U240" s="95">
        <f t="shared" si="213"/>
        <v>0.42136869476826533</v>
      </c>
      <c r="V240" s="95"/>
      <c r="W240" s="11">
        <v>41091</v>
      </c>
      <c r="X240" s="48">
        <f t="shared" si="229"/>
        <v>4.3867806070651438</v>
      </c>
      <c r="Y240" s="48">
        <f t="shared" ref="Y240:Z240" si="244">Q240*T228</f>
        <v>3.2072160856592</v>
      </c>
      <c r="Z240" s="48">
        <f t="shared" si="244"/>
        <v>1.4316452964766619</v>
      </c>
      <c r="AA240" s="48"/>
      <c r="AB240" s="78">
        <f t="shared" si="231"/>
        <v>73.110929698508471</v>
      </c>
      <c r="AC240" s="78">
        <f t="shared" si="232"/>
        <v>32.635443271790727</v>
      </c>
    </row>
    <row r="241" spans="1:29" x14ac:dyDescent="0.2">
      <c r="A241" s="11">
        <v>41122</v>
      </c>
      <c r="B241" s="48">
        <f>Encadenamiento16!C256</f>
        <v>80.445953309130687</v>
      </c>
      <c r="C241" s="48">
        <f>Encadenamiento16!E256</f>
        <v>47.224796562866224</v>
      </c>
      <c r="D241" s="55">
        <f t="shared" si="166"/>
        <v>33.955970651904494</v>
      </c>
      <c r="F241" s="48">
        <f t="shared" si="179"/>
        <v>0.35407177258408584</v>
      </c>
      <c r="G241" s="48">
        <f t="shared" si="180"/>
        <v>0.16714851846522105</v>
      </c>
      <c r="H241" s="56">
        <v>0.52745278506427518</v>
      </c>
      <c r="I241" s="51"/>
      <c r="J241" s="11">
        <v>41122</v>
      </c>
      <c r="K241" s="48">
        <f t="shared" si="236"/>
        <v>2.7173041244421547</v>
      </c>
      <c r="L241" s="48">
        <f t="shared" si="237"/>
        <v>3.1864354307554965</v>
      </c>
      <c r="M241" s="48">
        <f t="shared" si="238"/>
        <v>2.2874974128663572</v>
      </c>
      <c r="N241" s="51"/>
      <c r="O241" s="11">
        <v>41122</v>
      </c>
      <c r="P241" s="48">
        <f t="shared" si="176"/>
        <v>4.3606030027399489</v>
      </c>
      <c r="Q241" s="48">
        <f t="shared" si="199"/>
        <v>5.0877096122722287</v>
      </c>
      <c r="R241" s="48">
        <f t="shared" si="184"/>
        <v>3.6974813512993032</v>
      </c>
      <c r="T241" s="95">
        <f t="shared" si="212"/>
        <v>0.58703756522587158</v>
      </c>
      <c r="U241" s="95">
        <f t="shared" si="213"/>
        <v>0.42209669045031334</v>
      </c>
      <c r="V241" s="95"/>
      <c r="W241" s="11">
        <v>41122</v>
      </c>
      <c r="X241" s="48">
        <f t="shared" si="229"/>
        <v>4.3606030027399489</v>
      </c>
      <c r="Y241" s="48">
        <f t="shared" ref="Y241:Z241" si="245">Q241*T229</f>
        <v>2.9660117126250163</v>
      </c>
      <c r="Z241" s="48">
        <f t="shared" si="245"/>
        <v>1.5706749262918565</v>
      </c>
      <c r="AA241" s="48"/>
      <c r="AB241" s="78">
        <f t="shared" si="231"/>
        <v>68.018384401454284</v>
      </c>
      <c r="AC241" s="78">
        <f t="shared" si="232"/>
        <v>36.019672630251733</v>
      </c>
    </row>
    <row r="242" spans="1:29" x14ac:dyDescent="0.2">
      <c r="A242" s="11">
        <v>41153</v>
      </c>
      <c r="B242" s="48">
        <f>Encadenamiento16!C257</f>
        <v>80.745698442540075</v>
      </c>
      <c r="C242" s="48">
        <f>Encadenamiento16!E257</f>
        <v>47.444321156482026</v>
      </c>
      <c r="D242" s="55">
        <f t="shared" si="166"/>
        <v>34.053542513643542</v>
      </c>
      <c r="F242" s="48">
        <f t="shared" si="179"/>
        <v>0.37260436489272575</v>
      </c>
      <c r="G242" s="48">
        <f t="shared" si="180"/>
        <v>0.46485026848885891</v>
      </c>
      <c r="H242" s="56">
        <v>0.28734817431459447</v>
      </c>
      <c r="I242" s="51"/>
      <c r="J242" s="11">
        <v>41153</v>
      </c>
      <c r="K242" s="48">
        <f t="shared" si="236"/>
        <v>3.1000332831099708</v>
      </c>
      <c r="L242" s="48">
        <f t="shared" si="237"/>
        <v>3.6660978528994415</v>
      </c>
      <c r="M242" s="48">
        <f t="shared" si="238"/>
        <v>2.5814186692343144</v>
      </c>
      <c r="N242" s="51"/>
      <c r="O242" s="11">
        <v>41153</v>
      </c>
      <c r="P242" s="48">
        <f t="shared" si="176"/>
        <v>4.4315982600457549</v>
      </c>
      <c r="Q242" s="48">
        <f t="shared" ref="Q242:Q261" si="246">(C242/C230-1)*100</f>
        <v>5.2840078474321484</v>
      </c>
      <c r="R242" s="48">
        <f t="shared" si="184"/>
        <v>3.6545977297365528</v>
      </c>
      <c r="T242" s="95">
        <f t="shared" si="212"/>
        <v>0.58757707310246576</v>
      </c>
      <c r="U242" s="95">
        <f t="shared" si="213"/>
        <v>0.42173816278122339</v>
      </c>
      <c r="V242" s="95"/>
      <c r="W242" s="11">
        <v>41153</v>
      </c>
      <c r="X242" s="48">
        <f t="shared" si="229"/>
        <v>4.4315982600457549</v>
      </c>
      <c r="Y242" s="48">
        <f t="shared" ref="Y242:Z242" si="247">Q242*T230</f>
        <v>3.0796248208387982</v>
      </c>
      <c r="Z242" s="48">
        <f t="shared" si="247"/>
        <v>1.5528368763480742</v>
      </c>
      <c r="AA242" s="48"/>
      <c r="AB242" s="78">
        <f t="shared" si="231"/>
        <v>69.492418764669381</v>
      </c>
      <c r="AC242" s="78">
        <f t="shared" si="232"/>
        <v>35.04010935170016</v>
      </c>
    </row>
    <row r="243" spans="1:29" x14ac:dyDescent="0.2">
      <c r="A243" s="11">
        <v>41183</v>
      </c>
      <c r="B243" s="48">
        <f>Encadenamiento16!C258</f>
        <v>81.05390745210434</v>
      </c>
      <c r="C243" s="48">
        <f>Encadenamiento16!E258</f>
        <v>47.72972196238382</v>
      </c>
      <c r="D243" s="55">
        <f t="shared" si="166"/>
        <v>34.114211063119249</v>
      </c>
      <c r="F243" s="48">
        <f t="shared" si="179"/>
        <v>0.38170331733966556</v>
      </c>
      <c r="G243" s="48">
        <f t="shared" si="180"/>
        <v>0.60154892923955927</v>
      </c>
      <c r="H243" s="56">
        <v>0.17815635319409218</v>
      </c>
      <c r="I243" s="51"/>
      <c r="J243" s="11">
        <v>41183</v>
      </c>
      <c r="K243" s="48">
        <f t="shared" si="236"/>
        <v>3.4935695303299097</v>
      </c>
      <c r="L243" s="48">
        <f t="shared" si="237"/>
        <v>4.2897001545179947</v>
      </c>
      <c r="M243" s="48">
        <f t="shared" si="238"/>
        <v>2.7641739837901858</v>
      </c>
      <c r="N243" s="51"/>
      <c r="O243" s="11">
        <v>41183</v>
      </c>
      <c r="P243" s="48">
        <f t="shared" si="176"/>
        <v>4.336525322619611</v>
      </c>
      <c r="Q243" s="48">
        <f t="shared" si="246"/>
        <v>5.5360352593357476</v>
      </c>
      <c r="R243" s="48">
        <f t="shared" si="184"/>
        <v>3.245455658158769</v>
      </c>
      <c r="T243" s="95">
        <f t="shared" si="212"/>
        <v>0.58886392356331307</v>
      </c>
      <c r="U243" s="95">
        <f t="shared" si="213"/>
        <v>0.42088299177035626</v>
      </c>
      <c r="V243" s="95"/>
      <c r="W243" s="11">
        <v>41183</v>
      </c>
      <c r="X243" s="48">
        <f t="shared" si="229"/>
        <v>4.336525322619611</v>
      </c>
      <c r="Y243" s="48">
        <f t="shared" ref="Y243:Z243" si="248">Q243*T231</f>
        <v>3.2229189988135793</v>
      </c>
      <c r="Z243" s="48">
        <f t="shared" si="248"/>
        <v>1.3803921470009157</v>
      </c>
      <c r="AA243" s="48"/>
      <c r="AB243" s="78">
        <f t="shared" si="231"/>
        <v>74.320308519879148</v>
      </c>
      <c r="AC243" s="78">
        <f t="shared" si="232"/>
        <v>31.831755710054232</v>
      </c>
    </row>
    <row r="244" spans="1:29" x14ac:dyDescent="0.2">
      <c r="A244" s="11">
        <v>41214</v>
      </c>
      <c r="B244" s="48">
        <f>Encadenamiento16!C259</f>
        <v>81.438598389819958</v>
      </c>
      <c r="C244" s="48">
        <f>Encadenamiento16!E259</f>
        <v>47.799032013558481</v>
      </c>
      <c r="D244" s="55">
        <f t="shared" si="166"/>
        <v>34.38060119411675</v>
      </c>
      <c r="F244" s="48">
        <f t="shared" si="179"/>
        <v>0.47461121839553755</v>
      </c>
      <c r="G244" s="48">
        <f t="shared" si="180"/>
        <v>0.14521360763275482</v>
      </c>
      <c r="H244" s="56">
        <v>0.78087730214431161</v>
      </c>
      <c r="I244" s="51"/>
      <c r="J244" s="11">
        <v>41214</v>
      </c>
      <c r="K244" s="48">
        <f t="shared" si="236"/>
        <v>3.9847616216388326</v>
      </c>
      <c r="L244" s="48">
        <f t="shared" si="237"/>
        <v>4.4411429905017563</v>
      </c>
      <c r="M244" s="48">
        <f t="shared" si="238"/>
        <v>3.5666360931656982</v>
      </c>
      <c r="N244" s="51"/>
      <c r="O244" s="11">
        <v>41214</v>
      </c>
      <c r="P244" s="48">
        <f t="shared" si="176"/>
        <v>4.4943521150918597</v>
      </c>
      <c r="Q244" s="48">
        <f t="shared" si="246"/>
        <v>5.1086527508539037</v>
      </c>
      <c r="R244" s="48">
        <f t="shared" si="184"/>
        <v>3.9331399627935415</v>
      </c>
      <c r="T244" s="95">
        <f t="shared" si="212"/>
        <v>0.58693338243323068</v>
      </c>
      <c r="U244" s="95">
        <f t="shared" si="213"/>
        <v>0.42216592468288866</v>
      </c>
      <c r="V244" s="95"/>
      <c r="W244" s="11">
        <v>41214</v>
      </c>
      <c r="X244" s="48">
        <f t="shared" si="229"/>
        <v>4.4943521150918597</v>
      </c>
      <c r="Y244" s="48">
        <f t="shared" ref="Y244:Z244" si="249">Q244*T232</f>
        <v>2.9809146593580529</v>
      </c>
      <c r="Z244" s="48">
        <f t="shared" si="249"/>
        <v>1.6694036045009784</v>
      </c>
      <c r="AA244" s="48"/>
      <c r="AB244" s="78">
        <f t="shared" si="231"/>
        <v>66.325792528543943</v>
      </c>
      <c r="AC244" s="78">
        <f t="shared" si="232"/>
        <v>37.14447737406212</v>
      </c>
    </row>
    <row r="245" spans="1:29" x14ac:dyDescent="0.2">
      <c r="A245" s="11">
        <v>41244</v>
      </c>
      <c r="B245" s="48">
        <f>Encadenamiento16!C260</f>
        <v>81.873536843083698</v>
      </c>
      <c r="C245" s="48">
        <f>Encadenamiento16!E260</f>
        <v>47.981762141138148</v>
      </c>
      <c r="D245" s="55">
        <f t="shared" si="166"/>
        <v>34.612430030050163</v>
      </c>
      <c r="F245" s="48">
        <f t="shared" si="179"/>
        <v>0.53406917832969913</v>
      </c>
      <c r="G245" s="48">
        <f t="shared" si="180"/>
        <v>0.3822883432615054</v>
      </c>
      <c r="H245" s="56">
        <v>0.67430128584571314</v>
      </c>
      <c r="I245" s="51"/>
      <c r="J245" s="11">
        <v>41244</v>
      </c>
      <c r="K245" s="48">
        <f t="shared" si="236"/>
        <v>4.5401121836196268</v>
      </c>
      <c r="L245" s="48">
        <f t="shared" si="237"/>
        <v>4.8404093057235142</v>
      </c>
      <c r="M245" s="48">
        <f t="shared" si="238"/>
        <v>4.2649872520490462</v>
      </c>
      <c r="N245" s="51"/>
      <c r="O245" s="11">
        <v>41244</v>
      </c>
      <c r="P245" s="48">
        <f t="shared" si="176"/>
        <v>4.5401121836196268</v>
      </c>
      <c r="Q245" s="48">
        <f t="shared" si="246"/>
        <v>4.8404093057235142</v>
      </c>
      <c r="R245" s="48">
        <f t="shared" si="184"/>
        <v>4.2649872520490462</v>
      </c>
      <c r="T245" s="95">
        <f t="shared" si="212"/>
        <v>0.58604726253732653</v>
      </c>
      <c r="U245" s="95">
        <f t="shared" si="213"/>
        <v>0.42275479189798876</v>
      </c>
      <c r="V245" s="95"/>
      <c r="W245" s="11">
        <v>41244</v>
      </c>
      <c r="X245" s="48">
        <f t="shared" si="229"/>
        <v>4.5401121836196268</v>
      </c>
      <c r="Y245" s="48">
        <f t="shared" ref="Y245:Z245" si="250">Q245*T233</f>
        <v>2.828583364594258</v>
      </c>
      <c r="Z245" s="48">
        <f t="shared" si="250"/>
        <v>1.8078015055893448</v>
      </c>
      <c r="AA245" s="48"/>
      <c r="AB245" s="78">
        <f t="shared" si="231"/>
        <v>62.30205885219241</v>
      </c>
      <c r="AC245" s="78">
        <f t="shared" si="232"/>
        <v>39.818432507279283</v>
      </c>
    </row>
    <row r="246" spans="1:29" x14ac:dyDescent="0.2">
      <c r="A246" s="11">
        <v>41275</v>
      </c>
      <c r="B246" s="48">
        <f>Encadenamiento16!C261</f>
        <v>82.417829543676206</v>
      </c>
      <c r="C246" s="48">
        <f>Encadenamiento16!E261</f>
        <v>48.150571108133583</v>
      </c>
      <c r="D246" s="55">
        <f t="shared" si="166"/>
        <v>34.942328728725371</v>
      </c>
      <c r="F246" s="48">
        <f t="shared" si="179"/>
        <v>0.66479685815414857</v>
      </c>
      <c r="G246" s="48">
        <f t="shared" si="180"/>
        <v>0.35181902344245675</v>
      </c>
      <c r="H246" s="56">
        <v>0.953122038495402</v>
      </c>
      <c r="I246" s="51"/>
      <c r="J246" s="11">
        <v>41275</v>
      </c>
      <c r="K246" s="48">
        <f>(B246/$B$245-1)*100</f>
        <v>0.66479685815414857</v>
      </c>
      <c r="L246" s="48">
        <f>(C246/$C$245-1)*100</f>
        <v>0.35181902344245675</v>
      </c>
      <c r="M246" s="48">
        <f>(D246/$D$245-1)*100</f>
        <v>0.953122038495402</v>
      </c>
      <c r="N246" s="51"/>
      <c r="O246" s="11">
        <v>41275</v>
      </c>
      <c r="P246" s="48">
        <f t="shared" si="176"/>
        <v>4.9195681271117619</v>
      </c>
      <c r="Q246" s="48">
        <f t="shared" si="246"/>
        <v>4.5698328970169122</v>
      </c>
      <c r="R246" s="48">
        <f t="shared" si="184"/>
        <v>5.2418947012456973</v>
      </c>
      <c r="T246" s="95">
        <f t="shared" si="212"/>
        <v>0.58422517766761672</v>
      </c>
      <c r="U246" s="95">
        <f t="shared" si="213"/>
        <v>0.42396565066310271</v>
      </c>
      <c r="V246" s="95"/>
      <c r="W246" s="11">
        <v>41275</v>
      </c>
      <c r="X246" s="48">
        <f t="shared" si="229"/>
        <v>4.9195681271117619</v>
      </c>
      <c r="Y246" s="48">
        <f t="shared" ref="Y246:Z246" si="251">Q246*T234</f>
        <v>2.6787406568752288</v>
      </c>
      <c r="Z246" s="48">
        <f t="shared" si="251"/>
        <v>2.2155767574473795</v>
      </c>
      <c r="AA246" s="48"/>
      <c r="AB246" s="78">
        <f t="shared" si="231"/>
        <v>54.450727943224877</v>
      </c>
      <c r="AC246" s="78">
        <f t="shared" si="232"/>
        <v>45.03600113264671</v>
      </c>
    </row>
    <row r="247" spans="1:29" x14ac:dyDescent="0.2">
      <c r="A247" s="11">
        <v>41306</v>
      </c>
      <c r="B247" s="48">
        <f>Encadenamiento16!C262</f>
        <v>82.952854973668622</v>
      </c>
      <c r="C247" s="48">
        <f>Encadenamiento16!E262</f>
        <v>48.425101301739318</v>
      </c>
      <c r="D247" s="55">
        <f t="shared" si="166"/>
        <v>35.194443865092595</v>
      </c>
      <c r="F247" s="48">
        <f t="shared" si="179"/>
        <v>0.64916224190165739</v>
      </c>
      <c r="G247" s="48">
        <f t="shared" si="180"/>
        <v>0.570149402774911</v>
      </c>
      <c r="H247" s="56">
        <v>0.72151784251277551</v>
      </c>
      <c r="I247" s="51"/>
      <c r="J247" s="11">
        <v>41306</v>
      </c>
      <c r="K247" s="48">
        <f t="shared" ref="K247:K257" si="252">(B247/$B$245-1)*100</f>
        <v>1.3182747102443049</v>
      </c>
      <c r="L247" s="48">
        <f t="shared" ref="L247:L257" si="253">(C247/$C$245-1)*100</f>
        <v>0.92397432027837567</v>
      </c>
      <c r="M247" s="48">
        <f t="shared" ref="M247:M257" si="254">(D247/$D$245-1)*100</f>
        <v>1.6815168265768454</v>
      </c>
      <c r="N247" s="51"/>
      <c r="O247" s="11">
        <v>41306</v>
      </c>
      <c r="P247" s="48">
        <f t="shared" si="176"/>
        <v>5.0809305864920606</v>
      </c>
      <c r="Q247" s="48">
        <f t="shared" si="246"/>
        <v>4.4018917098612054</v>
      </c>
      <c r="R247" s="48">
        <f t="shared" si="184"/>
        <v>5.7095995466661442</v>
      </c>
      <c r="T247" s="95">
        <f t="shared" si="212"/>
        <v>0.58376654205705991</v>
      </c>
      <c r="U247" s="95">
        <f t="shared" si="213"/>
        <v>0.42427043501111833</v>
      </c>
      <c r="V247" s="95"/>
      <c r="W247" s="11">
        <v>41306</v>
      </c>
      <c r="X247" s="48">
        <f t="shared" si="229"/>
        <v>5.0809305864920606</v>
      </c>
      <c r="Y247" s="48">
        <f t="shared" ref="Y247:Z247" si="255">Q247*T235</f>
        <v>2.586390502700644</v>
      </c>
      <c r="Z247" s="48">
        <f t="shared" si="255"/>
        <v>2.4080078654886936</v>
      </c>
      <c r="AA247" s="48"/>
      <c r="AB247" s="78">
        <f t="shared" si="231"/>
        <v>50.903873978847656</v>
      </c>
      <c r="AC247" s="78">
        <f t="shared" si="232"/>
        <v>47.393047877696219</v>
      </c>
    </row>
    <row r="248" spans="1:29" x14ac:dyDescent="0.2">
      <c r="A248" s="11">
        <v>41334</v>
      </c>
      <c r="B248" s="48">
        <f>Encadenamiento16!C263</f>
        <v>83.160940901200377</v>
      </c>
      <c r="C248" s="48">
        <f>Encadenamiento16!E263</f>
        <v>48.601770042916783</v>
      </c>
      <c r="D248" s="55">
        <f t="shared" si="166"/>
        <v>35.246048876901554</v>
      </c>
      <c r="F248" s="48">
        <f t="shared" si="179"/>
        <v>0.25084842179068367</v>
      </c>
      <c r="G248" s="48">
        <f t="shared" si="180"/>
        <v>0.36482885203819038</v>
      </c>
      <c r="H248" s="56">
        <v>0.14662829168936575</v>
      </c>
      <c r="I248" s="51"/>
      <c r="J248" s="11">
        <v>41334</v>
      </c>
      <c r="K248" s="48">
        <f t="shared" si="252"/>
        <v>1.5724300033404859</v>
      </c>
      <c r="L248" s="48">
        <f t="shared" si="253"/>
        <v>1.2921740972223761</v>
      </c>
      <c r="M248" s="48">
        <f t="shared" si="254"/>
        <v>1.8306106976635039</v>
      </c>
      <c r="N248" s="51"/>
      <c r="O248" s="11">
        <v>41334</v>
      </c>
      <c r="P248" s="48">
        <f t="shared" si="176"/>
        <v>5.0369931587636252</v>
      </c>
      <c r="Q248" s="48">
        <f t="shared" si="246"/>
        <v>4.5461272985017231</v>
      </c>
      <c r="R248" s="48">
        <f t="shared" si="184"/>
        <v>5.4908681774161749</v>
      </c>
      <c r="T248" s="95">
        <f t="shared" si="212"/>
        <v>0.58443025675549143</v>
      </c>
      <c r="U248" s="95">
        <f t="shared" si="213"/>
        <v>0.42382936622585521</v>
      </c>
      <c r="V248" s="95"/>
      <c r="W248" s="11">
        <v>41334</v>
      </c>
      <c r="X248" s="48">
        <f t="shared" si="229"/>
        <v>5.0369931587636252</v>
      </c>
      <c r="Y248" s="48">
        <f t="shared" ref="Y248:Z248" si="256">Q248*T236</f>
        <v>2.6693690170815176</v>
      </c>
      <c r="Z248" s="48">
        <f t="shared" si="256"/>
        <v>2.3171784272966565</v>
      </c>
      <c r="AA248" s="48"/>
      <c r="AB248" s="78">
        <f t="shared" si="231"/>
        <v>52.995287723137153</v>
      </c>
      <c r="AC248" s="78">
        <f t="shared" si="232"/>
        <v>46.003207752329537</v>
      </c>
    </row>
    <row r="249" spans="1:29" x14ac:dyDescent="0.2">
      <c r="A249" s="11">
        <v>41365</v>
      </c>
      <c r="B249" s="48">
        <f>Encadenamiento16!C264</f>
        <v>83.219387207676206</v>
      </c>
      <c r="C249" s="48">
        <f>Encadenamiento16!E264</f>
        <v>48.77228178129355</v>
      </c>
      <c r="D249" s="55">
        <f t="shared" si="166"/>
        <v>35.180206700317932</v>
      </c>
      <c r="F249" s="48">
        <f t="shared" si="179"/>
        <v>7.0280958635704494E-2</v>
      </c>
      <c r="G249" s="48">
        <f t="shared" si="180"/>
        <v>0.35083442069332449</v>
      </c>
      <c r="H249" s="56">
        <v>-0.18680725551274424</v>
      </c>
      <c r="I249" s="51"/>
      <c r="J249" s="11">
        <v>41365</v>
      </c>
      <c r="K249" s="48">
        <f t="shared" si="252"/>
        <v>1.6438160808564195</v>
      </c>
      <c r="L249" s="48">
        <f t="shared" si="253"/>
        <v>1.6475419094240218</v>
      </c>
      <c r="M249" s="48">
        <f t="shared" si="254"/>
        <v>1.6403837285473122</v>
      </c>
      <c r="N249" s="51"/>
      <c r="O249" s="11">
        <v>41365</v>
      </c>
      <c r="P249" s="48">
        <f t="shared" si="176"/>
        <v>4.9470561549703529</v>
      </c>
      <c r="Q249" s="48">
        <f t="shared" si="246"/>
        <v>4.505651931802479</v>
      </c>
      <c r="R249" s="48">
        <f t="shared" si="184"/>
        <v>5.3570334581485968</v>
      </c>
      <c r="T249" s="95">
        <f t="shared" si="212"/>
        <v>0.58606874452921665</v>
      </c>
      <c r="U249" s="95">
        <f t="shared" si="213"/>
        <v>0.4227405161314729</v>
      </c>
      <c r="V249" s="95"/>
      <c r="W249" s="11">
        <v>41365</v>
      </c>
      <c r="X249" s="48">
        <f t="shared" si="229"/>
        <v>4.9470561549703529</v>
      </c>
      <c r="Y249" s="48">
        <f t="shared" ref="Y249:Z249" si="257">Q249*T237</f>
        <v>2.651775058649636</v>
      </c>
      <c r="Z249" s="48">
        <f t="shared" si="257"/>
        <v>2.2558226827209804</v>
      </c>
      <c r="AA249" s="48"/>
      <c r="AB249" s="78">
        <f t="shared" si="231"/>
        <v>53.603091931458536</v>
      </c>
      <c r="AC249" s="78">
        <f t="shared" si="232"/>
        <v>45.599294045905154</v>
      </c>
    </row>
    <row r="250" spans="1:29" x14ac:dyDescent="0.2">
      <c r="A250" s="11">
        <v>41395</v>
      </c>
      <c r="B250" s="48">
        <f>Encadenamiento16!C265</f>
        <v>83.44574444454139</v>
      </c>
      <c r="C250" s="48">
        <f>Encadenamiento16!E265</f>
        <v>48.864433990929726</v>
      </c>
      <c r="D250" s="55">
        <f t="shared" si="166"/>
        <v>35.302816954755031</v>
      </c>
      <c r="F250" s="48">
        <f t="shared" si="179"/>
        <v>0.2720006052199242</v>
      </c>
      <c r="G250" s="48">
        <f t="shared" si="180"/>
        <v>0.18894381454082065</v>
      </c>
      <c r="H250" s="56">
        <v>0.3485205629448096</v>
      </c>
      <c r="I250" s="51"/>
      <c r="J250" s="11">
        <v>41395</v>
      </c>
      <c r="K250" s="48">
        <f t="shared" si="252"/>
        <v>1.9202878757649477</v>
      </c>
      <c r="L250" s="48">
        <f t="shared" si="253"/>
        <v>1.8395986524946784</v>
      </c>
      <c r="M250" s="48">
        <f t="shared" si="254"/>
        <v>1.9946213660973156</v>
      </c>
      <c r="N250" s="51"/>
      <c r="O250" s="11">
        <v>41395</v>
      </c>
      <c r="P250" s="48">
        <f t="shared" si="176"/>
        <v>4.7188485351961074</v>
      </c>
      <c r="Q250" s="48">
        <f t="shared" si="246"/>
        <v>4.3978993009124112</v>
      </c>
      <c r="R250" s="48">
        <f t="shared" si="184"/>
        <v>5.0158151933336059</v>
      </c>
      <c r="T250" s="95">
        <f t="shared" si="212"/>
        <v>0.58558329506432005</v>
      </c>
      <c r="U250" s="95">
        <f t="shared" si="213"/>
        <v>0.42306311951255371</v>
      </c>
      <c r="V250" s="95"/>
      <c r="W250" s="11">
        <v>41395</v>
      </c>
      <c r="X250" s="48">
        <f t="shared" si="229"/>
        <v>4.7188485351961074</v>
      </c>
      <c r="Y250" s="48">
        <f t="shared" ref="Y250:Z250" si="258">Q250*T238</f>
        <v>2.5832536902917105</v>
      </c>
      <c r="Z250" s="48">
        <f t="shared" si="258"/>
        <v>2.1160057535033099</v>
      </c>
      <c r="AA250" s="48"/>
      <c r="AB250" s="78">
        <f t="shared" si="231"/>
        <v>54.743305936272321</v>
      </c>
      <c r="AC250" s="78">
        <f t="shared" si="232"/>
        <v>44.841569669397586</v>
      </c>
    </row>
    <row r="251" spans="1:29" x14ac:dyDescent="0.2">
      <c r="A251" s="11">
        <v>41426</v>
      </c>
      <c r="B251" s="48">
        <f>Encadenamiento16!C266</f>
        <v>83.700380918132453</v>
      </c>
      <c r="C251" s="48">
        <f>Encadenamiento16!E266</f>
        <v>49.079411606561486</v>
      </c>
      <c r="D251" s="55">
        <f t="shared" si="166"/>
        <v>35.366772786262906</v>
      </c>
      <c r="F251" s="48">
        <f t="shared" si="179"/>
        <v>0.30515213841766364</v>
      </c>
      <c r="G251" s="48">
        <f t="shared" si="180"/>
        <v>0.43994700863958514</v>
      </c>
      <c r="H251" s="56">
        <v>0.1811635360142505</v>
      </c>
      <c r="I251" s="51"/>
      <c r="J251" s="11">
        <v>41426</v>
      </c>
      <c r="K251" s="48">
        <f t="shared" si="252"/>
        <v>2.2312998136992945</v>
      </c>
      <c r="L251" s="48">
        <f t="shared" si="253"/>
        <v>2.2876389203768888</v>
      </c>
      <c r="M251" s="48">
        <f t="shared" si="254"/>
        <v>2.1793984287085122</v>
      </c>
      <c r="N251" s="51"/>
      <c r="O251" s="11">
        <v>41426</v>
      </c>
      <c r="P251" s="48">
        <f t="shared" si="176"/>
        <v>4.8139494727368115</v>
      </c>
      <c r="Q251" s="48">
        <f t="shared" si="246"/>
        <v>4.3546315909127609</v>
      </c>
      <c r="R251" s="48">
        <f t="shared" si="184"/>
        <v>5.2411344271057425</v>
      </c>
      <c r="T251" s="95">
        <f t="shared" si="212"/>
        <v>0.58637022995828636</v>
      </c>
      <c r="U251" s="95">
        <f t="shared" si="213"/>
        <v>0.42254016526944166</v>
      </c>
      <c r="V251" s="95"/>
      <c r="W251" s="11">
        <v>41426</v>
      </c>
      <c r="X251" s="48">
        <f t="shared" si="229"/>
        <v>4.8139494727368115</v>
      </c>
      <c r="Y251" s="48">
        <f t="shared" ref="Y251:Z251" si="259">Q251*T239</f>
        <v>2.5646652570830804</v>
      </c>
      <c r="Z251" s="48">
        <f t="shared" si="259"/>
        <v>2.2056005515363526</v>
      </c>
      <c r="AA251" s="48"/>
      <c r="AB251" s="78">
        <f t="shared" si="231"/>
        <v>53.2756995395929</v>
      </c>
      <c r="AC251" s="78">
        <f t="shared" si="232"/>
        <v>45.816861270096204</v>
      </c>
    </row>
    <row r="252" spans="1:29" x14ac:dyDescent="0.2">
      <c r="A252" s="11">
        <v>41456</v>
      </c>
      <c r="B252" s="48">
        <f>Encadenamiento16!C267</f>
        <v>84.212306859405771</v>
      </c>
      <c r="C252" s="48">
        <f>Encadenamiento16!E267</f>
        <v>49.28537231959772</v>
      </c>
      <c r="D252" s="55">
        <f t="shared" ref="D252:D293" si="260">D253/(H253/100+1)</f>
        <v>35.645693843835652</v>
      </c>
      <c r="F252" s="48">
        <f t="shared" si="179"/>
        <v>0.61161721805547131</v>
      </c>
      <c r="G252" s="48">
        <f t="shared" si="180"/>
        <v>0.41964788552741883</v>
      </c>
      <c r="H252" s="56">
        <v>0.78865283880547032</v>
      </c>
      <c r="I252" s="51"/>
      <c r="J252" s="11">
        <v>41456</v>
      </c>
      <c r="K252" s="48">
        <f t="shared" si="252"/>
        <v>2.8565640456017949</v>
      </c>
      <c r="L252" s="48">
        <f t="shared" si="253"/>
        <v>2.7168868342621666</v>
      </c>
      <c r="M252" s="48">
        <f t="shared" si="254"/>
        <v>2.9852391550908797</v>
      </c>
      <c r="N252" s="48"/>
      <c r="O252" s="11">
        <v>41456</v>
      </c>
      <c r="P252" s="48">
        <f t="shared" si="176"/>
        <v>5.0524922518940363</v>
      </c>
      <c r="Q252" s="48">
        <f t="shared" si="246"/>
        <v>4.5377760887355789</v>
      </c>
      <c r="R252" s="48">
        <f t="shared" si="184"/>
        <v>5.5299181876299341</v>
      </c>
      <c r="T252" s="95">
        <f t="shared" si="212"/>
        <v>0.58525142176523781</v>
      </c>
      <c r="U252" s="95">
        <f t="shared" si="213"/>
        <v>0.42328366450460608</v>
      </c>
      <c r="V252" s="95"/>
      <c r="W252" s="11">
        <v>41456</v>
      </c>
      <c r="X252" s="48">
        <f t="shared" si="229"/>
        <v>5.0524922518940363</v>
      </c>
      <c r="Y252" s="48">
        <f t="shared" ref="Y252:Z252" si="261">Q252*T240</f>
        <v>2.6688160634656972</v>
      </c>
      <c r="Z252" s="48">
        <f t="shared" si="261"/>
        <v>2.3301344088969169</v>
      </c>
      <c r="AA252" s="48"/>
      <c r="AB252" s="78">
        <f t="shared" si="231"/>
        <v>52.821774490900673</v>
      </c>
      <c r="AC252" s="78">
        <f t="shared" si="232"/>
        <v>46.118515234207742</v>
      </c>
    </row>
    <row r="253" spans="1:29" x14ac:dyDescent="0.2">
      <c r="A253" s="11">
        <v>41487</v>
      </c>
      <c r="B253" s="48">
        <f>Encadenamiento16!C268</f>
        <v>85.33955159345328</v>
      </c>
      <c r="C253" s="48">
        <f>Encadenamiento16!E268</f>
        <v>49.314263783680026</v>
      </c>
      <c r="D253" s="55">
        <f t="shared" si="260"/>
        <v>36.542053603391253</v>
      </c>
      <c r="F253" s="48">
        <f t="shared" si="179"/>
        <v>1.3385748189150837</v>
      </c>
      <c r="G253" s="48">
        <f t="shared" si="180"/>
        <v>5.8620768642980714E-2</v>
      </c>
      <c r="H253" s="56">
        <v>2.5146368688531373</v>
      </c>
      <c r="I253" s="51"/>
      <c r="J253" s="11">
        <v>41487</v>
      </c>
      <c r="K253" s="48">
        <f t="shared" si="252"/>
        <v>4.2333761115175061</v>
      </c>
      <c r="L253" s="48">
        <f t="shared" si="253"/>
        <v>2.7771002628505626</v>
      </c>
      <c r="M253" s="48">
        <f t="shared" si="254"/>
        <v>5.574943948361355</v>
      </c>
      <c r="N253" s="48"/>
      <c r="O253" s="11">
        <v>41487</v>
      </c>
      <c r="P253" s="48">
        <f t="shared" si="176"/>
        <v>6.0830881890576949</v>
      </c>
      <c r="Q253" s="48">
        <f t="shared" si="246"/>
        <v>4.4245129103569036</v>
      </c>
      <c r="R253" s="48">
        <f t="shared" si="184"/>
        <v>7.6159888874851367</v>
      </c>
      <c r="T253" s="95">
        <f t="shared" si="212"/>
        <v>0.57785941996281953</v>
      </c>
      <c r="U253" s="95">
        <f t="shared" si="213"/>
        <v>0.42819598792214103</v>
      </c>
      <c r="V253" s="95"/>
      <c r="W253" s="11">
        <v>41487</v>
      </c>
      <c r="X253" s="48">
        <f t="shared" si="229"/>
        <v>6.0830881890576949</v>
      </c>
      <c r="Y253" s="48">
        <f t="shared" ref="Y253:Z253" si="262">Q253*T241</f>
        <v>2.5973552862063518</v>
      </c>
      <c r="Z253" s="48">
        <f t="shared" si="262"/>
        <v>3.2146837039138401</v>
      </c>
      <c r="AA253" s="48"/>
      <c r="AB253" s="78">
        <f t="shared" si="231"/>
        <v>42.697971909703597</v>
      </c>
      <c r="AC253" s="78">
        <f t="shared" si="232"/>
        <v>52.846245262339572</v>
      </c>
    </row>
    <row r="254" spans="1:29" x14ac:dyDescent="0.2">
      <c r="A254" s="11">
        <v>41518</v>
      </c>
      <c r="B254" s="48">
        <f>Encadenamiento16!C269</f>
        <v>86.499903896755583</v>
      </c>
      <c r="C254" s="48">
        <f>Encadenamiento16!E269</f>
        <v>49.407370836550754</v>
      </c>
      <c r="D254" s="55">
        <f t="shared" si="260"/>
        <v>37.422629465256996</v>
      </c>
      <c r="F254" s="48">
        <f t="shared" si="179"/>
        <v>1.3596887745907837</v>
      </c>
      <c r="G254" s="48">
        <f t="shared" si="180"/>
        <v>0.1888034936081473</v>
      </c>
      <c r="H254" s="56">
        <v>2.4097601941671432</v>
      </c>
      <c r="I254" s="51"/>
      <c r="J254" s="11">
        <v>41518</v>
      </c>
      <c r="K254" s="48">
        <f t="shared" si="252"/>
        <v>5.6506256258828103</v>
      </c>
      <c r="L254" s="48">
        <f t="shared" si="253"/>
        <v>2.9711470187759659</v>
      </c>
      <c r="M254" s="48">
        <f t="shared" si="254"/>
        <v>8.1190469226432462</v>
      </c>
      <c r="N254" s="48"/>
      <c r="O254" s="11">
        <v>41518</v>
      </c>
      <c r="P254" s="48">
        <f t="shared" si="176"/>
        <v>7.1263306469635523</v>
      </c>
      <c r="Q254" s="48">
        <f t="shared" si="246"/>
        <v>4.1375861899133337</v>
      </c>
      <c r="R254" s="48">
        <f t="shared" si="184"/>
        <v>9.8934991866518107</v>
      </c>
      <c r="T254" s="95">
        <f t="shared" si="212"/>
        <v>0.57118411247626732</v>
      </c>
      <c r="U254" s="95">
        <f t="shared" si="213"/>
        <v>0.43263203517455739</v>
      </c>
      <c r="V254" s="95"/>
      <c r="W254" s="11">
        <v>41518</v>
      </c>
      <c r="X254" s="48">
        <f t="shared" si="229"/>
        <v>7.1263306469635523</v>
      </c>
      <c r="Y254" s="48">
        <f t="shared" ref="Y254:Z254" si="263">Q254*T242</f>
        <v>2.4311507831784596</v>
      </c>
      <c r="Z254" s="48">
        <f t="shared" si="263"/>
        <v>4.1724661704560626</v>
      </c>
      <c r="AA254" s="48"/>
      <c r="AB254" s="78">
        <f t="shared" si="231"/>
        <v>34.115043261630653</v>
      </c>
      <c r="AC254" s="78">
        <f t="shared" si="232"/>
        <v>58.549994059480007</v>
      </c>
    </row>
    <row r="255" spans="1:29" x14ac:dyDescent="0.2">
      <c r="A255" s="11">
        <v>41548</v>
      </c>
      <c r="B255" s="48">
        <f>Encadenamiento16!C270</f>
        <v>87.134087688196445</v>
      </c>
      <c r="C255" s="48">
        <f>Encadenamiento16!E270</f>
        <v>49.573109561673419</v>
      </c>
      <c r="D255" s="55">
        <f t="shared" si="260"/>
        <v>37.827578924143523</v>
      </c>
      <c r="F255" s="48">
        <f t="shared" si="179"/>
        <v>0.7331612670897325</v>
      </c>
      <c r="G255" s="48">
        <f t="shared" si="180"/>
        <v>0.33545344007670508</v>
      </c>
      <c r="H255" s="56">
        <v>1.0820978233570644</v>
      </c>
      <c r="I255" s="51"/>
      <c r="J255" s="11">
        <v>41548</v>
      </c>
      <c r="K255" s="48">
        <f t="shared" si="252"/>
        <v>6.4252150914097639</v>
      </c>
      <c r="L255" s="48">
        <f t="shared" si="253"/>
        <v>3.3165672737369034</v>
      </c>
      <c r="M255" s="48">
        <f t="shared" si="254"/>
        <v>9.2890007760275672</v>
      </c>
      <c r="N255" s="48"/>
      <c r="O255" s="11">
        <v>41548</v>
      </c>
      <c r="P255" s="48">
        <f t="shared" si="176"/>
        <v>7.501402988726924</v>
      </c>
      <c r="Q255" s="48">
        <f t="shared" si="246"/>
        <v>3.8621377278132751</v>
      </c>
      <c r="R255" s="48">
        <f t="shared" si="184"/>
        <v>10.885105489186531</v>
      </c>
      <c r="T255" s="95">
        <f t="shared" si="212"/>
        <v>0.56892900214973852</v>
      </c>
      <c r="U255" s="95">
        <f t="shared" si="213"/>
        <v>0.43413065916874011</v>
      </c>
      <c r="V255" s="95"/>
      <c r="W255" s="11">
        <v>41548</v>
      </c>
      <c r="X255" s="48">
        <f t="shared" si="229"/>
        <v>7.501402988726924</v>
      </c>
      <c r="Y255" s="48">
        <f t="shared" ref="Y255:Z255" si="264">Q255*T243</f>
        <v>2.2742735757420243</v>
      </c>
      <c r="Z255" s="48">
        <f t="shared" si="264"/>
        <v>4.581355764024754</v>
      </c>
      <c r="AA255" s="48"/>
      <c r="AB255" s="78">
        <f t="shared" si="231"/>
        <v>30.317976239375394</v>
      </c>
      <c r="AC255" s="78">
        <f t="shared" si="232"/>
        <v>61.07331882995215</v>
      </c>
    </row>
    <row r="256" spans="1:29" x14ac:dyDescent="0.2">
      <c r="A256" s="11">
        <v>41579</v>
      </c>
      <c r="B256" s="48">
        <f>Encadenamiento16!C271</f>
        <v>87.107263878116854</v>
      </c>
      <c r="C256" s="48">
        <f>Encadenamiento16!E271</f>
        <v>49.634808210574313</v>
      </c>
      <c r="D256" s="55">
        <f t="shared" si="260"/>
        <v>37.76479078182124</v>
      </c>
      <c r="F256" s="48">
        <f t="shared" si="179"/>
        <v>-3.0784519343995953E-2</v>
      </c>
      <c r="G256" s="48">
        <f t="shared" si="180"/>
        <v>0.12445991273581924</v>
      </c>
      <c r="H256" s="56">
        <v>-0.16598509370159276</v>
      </c>
      <c r="I256" s="51"/>
      <c r="J256" s="11">
        <v>41579</v>
      </c>
      <c r="K256" s="48">
        <f t="shared" si="252"/>
        <v>6.3924526004830451</v>
      </c>
      <c r="L256" s="48">
        <f t="shared" si="253"/>
        <v>3.4451549832074546</v>
      </c>
      <c r="M256" s="48">
        <f t="shared" si="254"/>
        <v>9.1075973256839582</v>
      </c>
      <c r="N256" s="48"/>
      <c r="O256" s="11">
        <v>41579</v>
      </c>
      <c r="P256" s="48">
        <f t="shared" si="176"/>
        <v>6.9606618978912849</v>
      </c>
      <c r="Q256" s="48">
        <f t="shared" si="246"/>
        <v>3.8406137523770534</v>
      </c>
      <c r="R256" s="48">
        <f t="shared" si="184"/>
        <v>9.8433112574063841</v>
      </c>
      <c r="T256" s="95">
        <f t="shared" si="212"/>
        <v>0.56981250473008604</v>
      </c>
      <c r="U256" s="95">
        <f t="shared" si="213"/>
        <v>0.43354353127958295</v>
      </c>
      <c r="V256" s="95"/>
      <c r="W256" s="11">
        <v>41579</v>
      </c>
      <c r="X256" s="48">
        <f t="shared" si="229"/>
        <v>6.9606618978912849</v>
      </c>
      <c r="Y256" s="48">
        <f t="shared" ref="Y256:Z256" si="265">Q256*T244</f>
        <v>2.2541844203022463</v>
      </c>
      <c r="Z256" s="48">
        <f t="shared" si="265"/>
        <v>4.1555105989244536</v>
      </c>
      <c r="AA256" s="48"/>
      <c r="AB256" s="78">
        <f t="shared" si="231"/>
        <v>32.384627401384712</v>
      </c>
      <c r="AC256" s="78">
        <f t="shared" si="232"/>
        <v>59.699934573511683</v>
      </c>
    </row>
    <row r="257" spans="1:29" x14ac:dyDescent="0.2">
      <c r="A257" s="17">
        <v>41609</v>
      </c>
      <c r="B257" s="48">
        <f>Encadenamiento16!C272</f>
        <v>87.178682709872746</v>
      </c>
      <c r="C257" s="48">
        <f>Encadenamiento16!E272</f>
        <v>49.970384288070832</v>
      </c>
      <c r="D257" s="55">
        <f t="shared" si="260"/>
        <v>37.599792214318938</v>
      </c>
      <c r="F257" s="48">
        <f t="shared" si="179"/>
        <v>8.1989524841263872E-2</v>
      </c>
      <c r="G257" s="48">
        <f t="shared" si="180"/>
        <v>0.67609020684202825</v>
      </c>
      <c r="H257" s="56">
        <v>-0.43691111240506952</v>
      </c>
      <c r="I257" s="51"/>
      <c r="J257" s="17">
        <v>41609</v>
      </c>
      <c r="K257" s="48">
        <f t="shared" si="252"/>
        <v>6.479683266837144</v>
      </c>
      <c r="L257" s="48">
        <f t="shared" si="253"/>
        <v>4.144537545501481</v>
      </c>
      <c r="M257" s="48">
        <f t="shared" si="254"/>
        <v>8.6308941084898727</v>
      </c>
      <c r="N257" s="48"/>
      <c r="O257" s="17">
        <v>41609</v>
      </c>
      <c r="P257" s="48">
        <f t="shared" si="176"/>
        <v>6.479683266837144</v>
      </c>
      <c r="Q257" s="48">
        <f t="shared" si="246"/>
        <v>4.144537545501481</v>
      </c>
      <c r="R257" s="48">
        <f t="shared" si="184"/>
        <v>8.6308941084898727</v>
      </c>
      <c r="T257" s="95">
        <f t="shared" si="212"/>
        <v>0.57319499142204666</v>
      </c>
      <c r="U257" s="95">
        <f t="shared" si="213"/>
        <v>0.4312957141076515</v>
      </c>
      <c r="V257" s="95"/>
      <c r="W257" s="17">
        <v>41609</v>
      </c>
      <c r="X257" s="48">
        <f t="shared" si="229"/>
        <v>6.479683266837144</v>
      </c>
      <c r="Y257" s="48">
        <f t="shared" ref="Y257:Z257" si="266">Q257*T245</f>
        <v>2.4288948830243133</v>
      </c>
      <c r="Z257" s="48">
        <f t="shared" si="266"/>
        <v>3.6487518427282133</v>
      </c>
      <c r="AA257" s="48"/>
      <c r="AB257" s="78">
        <f t="shared" si="231"/>
        <v>37.484777928194987</v>
      </c>
      <c r="AC257" s="78">
        <f t="shared" si="232"/>
        <v>56.310651191894415</v>
      </c>
    </row>
    <row r="258" spans="1:29" x14ac:dyDescent="0.2">
      <c r="A258" s="11">
        <v>41640</v>
      </c>
      <c r="B258" s="48">
        <f>Encadenamiento16!C273</f>
        <v>87.405014234219763</v>
      </c>
      <c r="C258" s="48">
        <f>Encadenamiento16!E273</f>
        <v>50.167005698333242</v>
      </c>
      <c r="D258" s="55">
        <f t="shared" si="260"/>
        <v>37.652957021004461</v>
      </c>
      <c r="F258" s="48">
        <f t="shared" si="179"/>
        <v>0.25961796773212864</v>
      </c>
      <c r="G258" s="48">
        <f t="shared" si="180"/>
        <v>0.39347588189220239</v>
      </c>
      <c r="H258" s="56">
        <v>0.14139654384919265</v>
      </c>
      <c r="I258" s="51"/>
      <c r="J258" s="11">
        <v>41640</v>
      </c>
      <c r="K258" s="48">
        <f>(B258/$B$257-1)*100</f>
        <v>0.25961796773212864</v>
      </c>
      <c r="L258" s="48">
        <f>(C258/$C$257-1)*100</f>
        <v>0.39347588189220239</v>
      </c>
      <c r="M258" s="48">
        <f>(D258/$D$257-1)*100</f>
        <v>0.14139654384919265</v>
      </c>
      <c r="N258" s="48"/>
      <c r="O258" s="11">
        <v>41640</v>
      </c>
      <c r="P258" s="48">
        <f t="shared" si="176"/>
        <v>6.0510992805272501</v>
      </c>
      <c r="Q258" s="48">
        <f t="shared" si="246"/>
        <v>4.1877687923395079</v>
      </c>
      <c r="R258" s="48">
        <f t="shared" si="184"/>
        <v>7.7574345812010392</v>
      </c>
      <c r="T258" s="95">
        <f t="shared" si="212"/>
        <v>0.57396027147710771</v>
      </c>
      <c r="U258" s="95">
        <f t="shared" si="213"/>
        <v>0.43078715049580102</v>
      </c>
      <c r="V258" s="95"/>
      <c r="W258" s="11">
        <v>41640</v>
      </c>
      <c r="X258" s="48">
        <f t="shared" si="229"/>
        <v>6.0510992805272501</v>
      </c>
      <c r="Y258" s="48">
        <f t="shared" ref="Y258:Z258" si="267">Q258*T246</f>
        <v>2.4465999667354499</v>
      </c>
      <c r="Z258" s="48">
        <f t="shared" si="267"/>
        <v>3.2888857996953522</v>
      </c>
      <c r="AA258" s="48"/>
      <c r="AB258" s="78">
        <f t="shared" si="231"/>
        <v>40.43232234858111</v>
      </c>
      <c r="AC258" s="78">
        <f t="shared" si="232"/>
        <v>54.351873060142253</v>
      </c>
    </row>
    <row r="259" spans="1:29" x14ac:dyDescent="0.2">
      <c r="A259" s="11">
        <v>41671</v>
      </c>
      <c r="B259" s="48">
        <f>Encadenamiento16!C274</f>
        <v>88.066917597676152</v>
      </c>
      <c r="C259" s="48">
        <f>Encadenamiento16!E274</f>
        <v>50.520701096311058</v>
      </c>
      <c r="D259" s="55">
        <f t="shared" si="260"/>
        <v>37.95551478478081</v>
      </c>
      <c r="F259" s="48">
        <f t="shared" si="179"/>
        <v>0.75728305664786166</v>
      </c>
      <c r="G259" s="48">
        <f t="shared" si="180"/>
        <v>0.70503589571335734</v>
      </c>
      <c r="H259" s="56">
        <v>0.80354316822333072</v>
      </c>
      <c r="I259" s="51"/>
      <c r="J259" s="11">
        <v>41671</v>
      </c>
      <c r="K259" s="48">
        <f t="shared" ref="K259:K269" si="268">(B259/$B$257-1)*100</f>
        <v>1.0188670672616418</v>
      </c>
      <c r="L259" s="48">
        <f t="shared" ref="L259:L269" si="269">(C259/$C$257-1)*100</f>
        <v>1.1012859238138883</v>
      </c>
      <c r="M259" s="48">
        <f t="shared" ref="M259:M269" si="270">(D259/$D$257-1)*100</f>
        <v>0.94607589434072548</v>
      </c>
      <c r="N259" s="48"/>
      <c r="O259" s="11">
        <v>41671</v>
      </c>
      <c r="P259" s="48">
        <f t="shared" si="176"/>
        <v>6.1650230430656761</v>
      </c>
      <c r="Q259" s="48">
        <f t="shared" si="246"/>
        <v>4.3275073014591214</v>
      </c>
      <c r="R259" s="48">
        <f t="shared" si="184"/>
        <v>7.8451897983441876</v>
      </c>
      <c r="T259" s="95">
        <f t="shared" si="212"/>
        <v>0.57366264738717465</v>
      </c>
      <c r="U259" s="95">
        <f t="shared" si="213"/>
        <v>0.43098493532130111</v>
      </c>
      <c r="V259" s="95"/>
      <c r="W259" s="11">
        <v>41671</v>
      </c>
      <c r="X259" s="48">
        <f t="shared" si="229"/>
        <v>6.1650230430656761</v>
      </c>
      <c r="Y259" s="48">
        <f t="shared" ref="Y259:Z259" si="271">Q259*T247</f>
        <v>2.52625397309947</v>
      </c>
      <c r="Z259" s="48">
        <f t="shared" si="271"/>
        <v>3.328482088488276</v>
      </c>
      <c r="AA259" s="48"/>
      <c r="AB259" s="78">
        <f t="shared" si="231"/>
        <v>40.977202444376296</v>
      </c>
      <c r="AC259" s="78">
        <f t="shared" si="232"/>
        <v>53.989775305578171</v>
      </c>
    </row>
    <row r="260" spans="1:29" x14ac:dyDescent="0.2">
      <c r="A260" s="11">
        <v>41699</v>
      </c>
      <c r="B260" s="48">
        <f>Encadenamiento16!C275</f>
        <v>88.253613709611386</v>
      </c>
      <c r="C260" s="48">
        <f>Encadenamiento16!E275</f>
        <v>50.67371364199203</v>
      </c>
      <c r="D260" s="55">
        <f t="shared" si="260"/>
        <v>38.005467398492179</v>
      </c>
      <c r="F260" s="48">
        <f t="shared" si="179"/>
        <v>0.21199346704530164</v>
      </c>
      <c r="G260" s="48">
        <f t="shared" si="180"/>
        <v>0.30287098627010955</v>
      </c>
      <c r="H260" s="56">
        <v>0.13160831566800812</v>
      </c>
      <c r="I260" s="51"/>
      <c r="J260" s="11">
        <v>41699</v>
      </c>
      <c r="K260" s="48">
        <f t="shared" si="268"/>
        <v>1.2330204659273925</v>
      </c>
      <c r="L260" s="48">
        <f t="shared" si="269"/>
        <v>1.4074923856230992</v>
      </c>
      <c r="M260" s="48">
        <f t="shared" si="270"/>
        <v>1.0789293245581977</v>
      </c>
      <c r="N260" s="48"/>
      <c r="O260" s="11">
        <v>41699</v>
      </c>
      <c r="P260" s="48">
        <f t="shared" si="176"/>
        <v>6.1238758883949806</v>
      </c>
      <c r="Q260" s="48">
        <f t="shared" si="246"/>
        <v>4.26310316938181</v>
      </c>
      <c r="R260" s="48">
        <f t="shared" si="184"/>
        <v>7.829015193243416</v>
      </c>
      <c r="T260" s="95">
        <f t="shared" si="212"/>
        <v>0.57418287492145303</v>
      </c>
      <c r="U260" s="95">
        <f t="shared" si="213"/>
        <v>0.43063922032184321</v>
      </c>
      <c r="V260" s="95"/>
      <c r="W260" s="11">
        <v>41699</v>
      </c>
      <c r="X260" s="48">
        <f t="shared" si="229"/>
        <v>6.1238758883949806</v>
      </c>
      <c r="Y260" s="48">
        <f t="shared" ref="Y260:Z260" si="272">Q260*T248</f>
        <v>2.4914864798569605</v>
      </c>
      <c r="Z260" s="48">
        <f t="shared" si="272"/>
        <v>3.3181665475249482</v>
      </c>
      <c r="AA260" s="48"/>
      <c r="AB260" s="78">
        <f t="shared" si="231"/>
        <v>40.684797100124761</v>
      </c>
      <c r="AC260" s="78">
        <f t="shared" si="232"/>
        <v>54.18409203578117</v>
      </c>
    </row>
    <row r="261" spans="1:29" x14ac:dyDescent="0.2">
      <c r="A261" s="11">
        <v>41730</v>
      </c>
      <c r="B261" s="48">
        <f>Encadenamiento16!C276</f>
        <v>88.395731254498543</v>
      </c>
      <c r="C261" s="48">
        <f>Encadenamiento16!E276</f>
        <v>50.909173235514167</v>
      </c>
      <c r="D261" s="55">
        <f t="shared" si="260"/>
        <v>37.964423018070057</v>
      </c>
      <c r="F261" s="48">
        <f t="shared" si="179"/>
        <v>0.16103311684751986</v>
      </c>
      <c r="G261" s="48">
        <f t="shared" si="180"/>
        <v>0.4646582549399314</v>
      </c>
      <c r="H261" s="56">
        <v>-0.10799598908168839</v>
      </c>
      <c r="I261" s="51"/>
      <c r="J261" s="11">
        <v>41730</v>
      </c>
      <c r="K261" s="48">
        <f t="shared" si="268"/>
        <v>1.3960391540625672</v>
      </c>
      <c r="L261" s="48">
        <f t="shared" si="269"/>
        <v>1.8786906701204753</v>
      </c>
      <c r="M261" s="48">
        <f t="shared" si="270"/>
        <v>0.96976813508096171</v>
      </c>
      <c r="N261" s="48"/>
      <c r="O261" s="11">
        <v>41730</v>
      </c>
      <c r="P261" s="48">
        <f t="shared" si="176"/>
        <v>6.2201179562938025</v>
      </c>
      <c r="Q261" s="48">
        <f t="shared" si="246"/>
        <v>4.3813645295558423</v>
      </c>
      <c r="R261" s="48">
        <f t="shared" si="184"/>
        <v>7.9141556542559055</v>
      </c>
      <c r="T261" s="95">
        <f t="shared" si="212"/>
        <v>0.57592343558924231</v>
      </c>
      <c r="U261" s="95">
        <f t="shared" si="213"/>
        <v>0.42948253811903403</v>
      </c>
      <c r="V261" s="95"/>
      <c r="W261" s="11">
        <v>41730</v>
      </c>
      <c r="X261" s="48">
        <f t="shared" si="229"/>
        <v>6.2201179562938025</v>
      </c>
      <c r="Y261" s="48">
        <f t="shared" ref="Y261:Z261" si="273">Q261*T249</f>
        <v>2.5677808091616345</v>
      </c>
      <c r="Z261" s="48">
        <f t="shared" si="273"/>
        <v>3.345634246024956</v>
      </c>
      <c r="AA261" s="48"/>
      <c r="AB261" s="78">
        <f t="shared" si="231"/>
        <v>41.281866794237168</v>
      </c>
      <c r="AC261" s="78">
        <f t="shared" si="232"/>
        <v>53.787311905229849</v>
      </c>
    </row>
    <row r="262" spans="1:29" x14ac:dyDescent="0.2">
      <c r="A262" s="11">
        <v>41760</v>
      </c>
      <c r="B262" s="48">
        <f>Encadenamiento16!C277</f>
        <v>88.76699840343899</v>
      </c>
      <c r="C262" s="48">
        <f>Encadenamiento16!E277</f>
        <v>51.049908691124294</v>
      </c>
      <c r="D262" s="55">
        <f t="shared" si="260"/>
        <v>38.17244476411561</v>
      </c>
      <c r="F262" s="48">
        <f t="shared" si="179"/>
        <v>0.42000574424971848</v>
      </c>
      <c r="G262" s="48">
        <f t="shared" si="180"/>
        <v>0.27644419790331387</v>
      </c>
      <c r="H262" s="56">
        <v>0.54793864757680666</v>
      </c>
      <c r="I262" s="51"/>
      <c r="J262" s="11">
        <v>41760</v>
      </c>
      <c r="K262" s="48">
        <f t="shared" si="268"/>
        <v>1.8219083429513283</v>
      </c>
      <c r="L262" s="48">
        <f t="shared" si="269"/>
        <v>2.1603283993778977</v>
      </c>
      <c r="M262" s="48">
        <f t="shared" si="270"/>
        <v>1.5230205170617683</v>
      </c>
      <c r="N262" s="48"/>
      <c r="O262" s="11">
        <v>41760</v>
      </c>
      <c r="P262" s="48">
        <f t="shared" ref="P262:P305" si="274">(B262/B250-1)*100</f>
        <v>6.3769027340083717</v>
      </c>
      <c r="Q262" s="48">
        <f t="shared" ref="Q262:Q305" si="275">(C262/C250-1)*100</f>
        <v>4.4725263790024394</v>
      </c>
      <c r="R262" s="48">
        <f t="shared" ref="R262:R305" si="276">(D262/D250-1)*100</f>
        <v>8.1286085839505908</v>
      </c>
      <c r="T262" s="95">
        <f t="shared" si="212"/>
        <v>0.57510008910188104</v>
      </c>
      <c r="U262" s="95">
        <f t="shared" si="213"/>
        <v>0.43002968953196846</v>
      </c>
      <c r="V262" s="95"/>
      <c r="W262" s="11">
        <v>41760</v>
      </c>
      <c r="X262" s="48">
        <f t="shared" si="229"/>
        <v>6.3769027340083717</v>
      </c>
      <c r="Y262" s="48">
        <f t="shared" ref="Y262:Z262" si="277">Q262*T250</f>
        <v>2.6190367342783403</v>
      </c>
      <c r="Z262" s="48">
        <f t="shared" si="277"/>
        <v>3.4389145048226588</v>
      </c>
      <c r="AA262" s="48"/>
      <c r="AB262" s="78">
        <f t="shared" si="231"/>
        <v>41.070670880878794</v>
      </c>
      <c r="AC262" s="78">
        <f t="shared" si="232"/>
        <v>53.927661252895376</v>
      </c>
    </row>
    <row r="263" spans="1:29" x14ac:dyDescent="0.2">
      <c r="A263" s="11">
        <v>41791</v>
      </c>
      <c r="B263" s="48">
        <f>Encadenamiento16!C278</f>
        <v>89.839439241381001</v>
      </c>
      <c r="C263" s="48">
        <f>Encadenamiento16!E278</f>
        <v>51.281391547748605</v>
      </c>
      <c r="D263" s="55">
        <f t="shared" si="260"/>
        <v>38.889661000658514</v>
      </c>
      <c r="F263" s="48">
        <f t="shared" ref="F263:F305" si="278">(B263/B262-1)*100</f>
        <v>1.2081526436974466</v>
      </c>
      <c r="G263" s="48">
        <f t="shared" ref="G263:G305" si="279">(C263/C262-1)*100</f>
        <v>0.45344421284843062</v>
      </c>
      <c r="H263" s="56">
        <v>1.8788847321016489</v>
      </c>
      <c r="I263" s="51"/>
      <c r="J263" s="11">
        <v>41791</v>
      </c>
      <c r="K263" s="48">
        <f t="shared" si="268"/>
        <v>3.0520724204598837</v>
      </c>
      <c r="L263" s="48">
        <f t="shared" si="269"/>
        <v>2.6235684963318295</v>
      </c>
      <c r="M263" s="48">
        <f t="shared" si="270"/>
        <v>3.430521049125268</v>
      </c>
      <c r="N263" s="48"/>
      <c r="O263" s="11">
        <v>41791</v>
      </c>
      <c r="P263" s="48">
        <f t="shared" si="274"/>
        <v>7.334564378211339</v>
      </c>
      <c r="Q263" s="48">
        <f t="shared" si="275"/>
        <v>4.4865654846048209</v>
      </c>
      <c r="R263" s="48">
        <f t="shared" si="276"/>
        <v>9.9610112454590727</v>
      </c>
      <c r="T263" s="95">
        <f t="shared" si="212"/>
        <v>0.57081157207543931</v>
      </c>
      <c r="U263" s="95">
        <f t="shared" si="213"/>
        <v>0.43287960531643127</v>
      </c>
      <c r="V263" s="95"/>
      <c r="W263" s="11">
        <v>41791</v>
      </c>
      <c r="X263" s="48">
        <f t="shared" si="229"/>
        <v>7.334564378211339</v>
      </c>
      <c r="Y263" s="48">
        <f t="shared" ref="Y263:Z263" si="280">Q263*T251</f>
        <v>2.6307884349306394</v>
      </c>
      <c r="Z263" s="48">
        <f t="shared" si="280"/>
        <v>4.2089273379070438</v>
      </c>
      <c r="AA263" s="48"/>
      <c r="AB263" s="78">
        <f t="shared" si="231"/>
        <v>35.868366535112514</v>
      </c>
      <c r="AC263" s="78">
        <f t="shared" si="232"/>
        <v>57.38483052122946</v>
      </c>
    </row>
    <row r="264" spans="1:29" x14ac:dyDescent="0.2">
      <c r="A264" s="11">
        <v>41821</v>
      </c>
      <c r="B264" s="48">
        <f>Encadenamiento16!C279</f>
        <v>90.499390853941151</v>
      </c>
      <c r="C264" s="48">
        <f>Encadenamiento16!E279</f>
        <v>51.429837397223302</v>
      </c>
      <c r="D264" s="55">
        <f t="shared" si="260"/>
        <v>39.327031248955386</v>
      </c>
      <c r="F264" s="48">
        <f t="shared" si="278"/>
        <v>0.73459008441381091</v>
      </c>
      <c r="G264" s="48">
        <f t="shared" si="279"/>
        <v>0.28947313049505485</v>
      </c>
      <c r="H264" s="56">
        <v>1.124644023740573</v>
      </c>
      <c r="I264" s="51"/>
      <c r="J264" s="11">
        <v>41821</v>
      </c>
      <c r="K264" s="48">
        <f t="shared" si="268"/>
        <v>3.8090827262435178</v>
      </c>
      <c r="L264" s="48">
        <f t="shared" si="269"/>
        <v>2.9206361526838975</v>
      </c>
      <c r="M264" s="48">
        <f t="shared" si="270"/>
        <v>4.5937462228279768</v>
      </c>
      <c r="N264" s="48"/>
      <c r="O264" s="11">
        <v>41821</v>
      </c>
      <c r="P264" s="48">
        <f t="shared" si="274"/>
        <v>7.4657543879326216</v>
      </c>
      <c r="Q264" s="48">
        <f t="shared" si="275"/>
        <v>4.3511187532875084</v>
      </c>
      <c r="R264" s="48">
        <f t="shared" si="276"/>
        <v>10.327579598387771</v>
      </c>
      <c r="T264" s="95">
        <f t="shared" si="212"/>
        <v>0.56828932119805076</v>
      </c>
      <c r="U264" s="95">
        <f t="shared" si="213"/>
        <v>0.43455575642963279</v>
      </c>
      <c r="V264" s="95"/>
      <c r="W264" s="11">
        <v>41821</v>
      </c>
      <c r="X264" s="48">
        <f t="shared" si="229"/>
        <v>7.4657543879326216</v>
      </c>
      <c r="Y264" s="48">
        <f t="shared" ref="Y264:Z264" si="281">Q264*T252</f>
        <v>2.5464984366309031</v>
      </c>
      <c r="Z264" s="48">
        <f t="shared" si="281"/>
        <v>4.3714957378685835</v>
      </c>
      <c r="AA264" s="48"/>
      <c r="AB264" s="78">
        <f t="shared" si="231"/>
        <v>34.109057227317471</v>
      </c>
      <c r="AC264" s="78">
        <f t="shared" si="232"/>
        <v>58.553972053172721</v>
      </c>
    </row>
    <row r="265" spans="1:29" x14ac:dyDescent="0.2">
      <c r="A265" s="11">
        <v>41852</v>
      </c>
      <c r="B265" s="48">
        <f>Encadenamiento16!C280</f>
        <v>90.557243339968494</v>
      </c>
      <c r="C265" s="48">
        <f>Encadenamiento16!E280</f>
        <v>51.550678996368518</v>
      </c>
      <c r="D265" s="55">
        <f t="shared" si="260"/>
        <v>39.293714845626639</v>
      </c>
      <c r="F265" s="48">
        <f t="shared" si="278"/>
        <v>6.3925829203337337E-2</v>
      </c>
      <c r="G265" s="48">
        <f t="shared" si="279"/>
        <v>0.23496399222864284</v>
      </c>
      <c r="H265" s="56">
        <v>-8.4716293782371999E-2</v>
      </c>
      <c r="I265" s="51"/>
      <c r="J265" s="11">
        <v>41852</v>
      </c>
      <c r="K265" s="48">
        <f t="shared" si="268"/>
        <v>3.875443543164625</v>
      </c>
      <c r="L265" s="48">
        <f t="shared" si="269"/>
        <v>3.1624625882153534</v>
      </c>
      <c r="M265" s="48">
        <f t="shared" si="270"/>
        <v>4.5051382774998761</v>
      </c>
      <c r="N265" s="48"/>
      <c r="O265" s="11">
        <v>41852</v>
      </c>
      <c r="P265" s="48">
        <f t="shared" si="274"/>
        <v>6.1140369841309106</v>
      </c>
      <c r="Q265" s="48">
        <f t="shared" si="275"/>
        <v>4.5350270714750174</v>
      </c>
      <c r="R265" s="48">
        <f t="shared" si="276"/>
        <v>7.5301220673049896</v>
      </c>
      <c r="T265" s="95">
        <f t="shared" si="212"/>
        <v>0.56926069185694861</v>
      </c>
      <c r="U265" s="95">
        <f t="shared" si="213"/>
        <v>0.43391023618189029</v>
      </c>
      <c r="V265" s="95"/>
      <c r="W265" s="11">
        <v>41852</v>
      </c>
      <c r="X265" s="48">
        <f t="shared" si="229"/>
        <v>6.1140369841309106</v>
      </c>
      <c r="Y265" s="48">
        <f t="shared" ref="Y265:Z265" si="282">Q265*T253</f>
        <v>2.6206081130382377</v>
      </c>
      <c r="Z265" s="48">
        <f t="shared" si="282"/>
        <v>3.2243680577839751</v>
      </c>
      <c r="AA265" s="48"/>
      <c r="AB265" s="78">
        <f t="shared" si="231"/>
        <v>42.862156703338101</v>
      </c>
      <c r="AC265" s="78">
        <f t="shared" si="232"/>
        <v>52.737136954730211</v>
      </c>
    </row>
    <row r="266" spans="1:29" x14ac:dyDescent="0.2">
      <c r="A266" s="11">
        <v>41883</v>
      </c>
      <c r="B266" s="48">
        <f>Encadenamiento16!C281</f>
        <v>90.21711921321905</v>
      </c>
      <c r="C266" s="48">
        <f>Encadenamiento16!E281</f>
        <v>51.675166814689021</v>
      </c>
      <c r="D266" s="55">
        <f t="shared" si="260"/>
        <v>38.934734773244784</v>
      </c>
      <c r="F266" s="48">
        <f t="shared" si="278"/>
        <v>-0.37559019489203926</v>
      </c>
      <c r="G266" s="48">
        <f t="shared" si="279"/>
        <v>0.24148628251681181</v>
      </c>
      <c r="H266" s="56">
        <v>-0.91358140555602985</v>
      </c>
      <c r="I266" s="51"/>
      <c r="J266" s="11">
        <v>41883</v>
      </c>
      <c r="K266" s="48">
        <f t="shared" si="268"/>
        <v>3.4852975623159033</v>
      </c>
      <c r="L266" s="48">
        <f t="shared" si="269"/>
        <v>3.4115857840724351</v>
      </c>
      <c r="M266" s="48">
        <f t="shared" si="270"/>
        <v>3.550398766346019</v>
      </c>
      <c r="N266" s="48"/>
      <c r="O266" s="11">
        <v>41883</v>
      </c>
      <c r="P266" s="48">
        <f t="shared" si="274"/>
        <v>4.2973635218141348</v>
      </c>
      <c r="Q266" s="48">
        <f t="shared" si="275"/>
        <v>4.589995257267554</v>
      </c>
      <c r="R266" s="48">
        <f t="shared" si="276"/>
        <v>4.0406174809058282</v>
      </c>
      <c r="T266" s="95">
        <f t="shared" si="212"/>
        <v>0.57278670905640405</v>
      </c>
      <c r="U266" s="95">
        <f t="shared" si="213"/>
        <v>0.43156703642050986</v>
      </c>
      <c r="V266" s="95"/>
      <c r="W266" s="11">
        <v>41883</v>
      </c>
      <c r="X266" s="48">
        <f t="shared" si="229"/>
        <v>4.2973635218141348</v>
      </c>
      <c r="Y266" s="48">
        <f t="shared" ref="Y266:Z266" si="283">Q266*T254</f>
        <v>2.621732367292644</v>
      </c>
      <c r="Z266" s="48">
        <f t="shared" si="283"/>
        <v>1.7481005641261818</v>
      </c>
      <c r="AA266" s="48"/>
      <c r="AB266" s="78">
        <f t="shared" si="231"/>
        <v>61.007926231613709</v>
      </c>
      <c r="AC266" s="78">
        <f t="shared" si="232"/>
        <v>40.678442846469274</v>
      </c>
    </row>
    <row r="267" spans="1:29" x14ac:dyDescent="0.2">
      <c r="A267" s="11">
        <v>41913</v>
      </c>
      <c r="B267" s="48">
        <f>Encadenamiento16!C282</f>
        <v>90.304644497414515</v>
      </c>
      <c r="C267" s="48">
        <f>Encadenamiento16!E282</f>
        <v>51.845434297591275</v>
      </c>
      <c r="D267" s="55">
        <f t="shared" si="260"/>
        <v>38.892673152452936</v>
      </c>
      <c r="F267" s="48">
        <f t="shared" si="278"/>
        <v>9.7016270258643011E-2</v>
      </c>
      <c r="G267" s="48">
        <f t="shared" si="279"/>
        <v>0.32949575859686497</v>
      </c>
      <c r="H267" s="56">
        <v>-0.10803109623531704</v>
      </c>
      <c r="I267" s="51"/>
      <c r="J267" s="11">
        <v>41913</v>
      </c>
      <c r="K267" s="48">
        <f t="shared" si="268"/>
        <v>3.585695138276912</v>
      </c>
      <c r="L267" s="48">
        <f t="shared" si="269"/>
        <v>3.7523225731286969</v>
      </c>
      <c r="M267" s="48">
        <f t="shared" si="270"/>
        <v>3.4385321354027054</v>
      </c>
      <c r="N267" s="48"/>
      <c r="O267" s="11">
        <v>41913</v>
      </c>
      <c r="P267" s="48">
        <f t="shared" si="274"/>
        <v>3.6387100540533623</v>
      </c>
      <c r="Q267" s="48">
        <f t="shared" si="275"/>
        <v>4.5837849511757511</v>
      </c>
      <c r="R267" s="48">
        <f t="shared" si="276"/>
        <v>2.8156552933119805</v>
      </c>
      <c r="T267" s="95">
        <f t="shared" si="212"/>
        <v>0.57411703003908776</v>
      </c>
      <c r="U267" s="95">
        <f t="shared" si="213"/>
        <v>0.43068297725889904</v>
      </c>
      <c r="V267" s="95"/>
      <c r="W267" s="11">
        <v>41913</v>
      </c>
      <c r="X267" s="48">
        <f t="shared" si="229"/>
        <v>3.6387100540533623</v>
      </c>
      <c r="Y267" s="48">
        <f t="shared" ref="Y267:Z267" si="284">Q267*T255</f>
        <v>2.6078481983414079</v>
      </c>
      <c r="Z267" s="48">
        <f t="shared" si="284"/>
        <v>1.2223622884774823</v>
      </c>
      <c r="AA267" s="48"/>
      <c r="AB267" s="78">
        <f t="shared" si="231"/>
        <v>71.669579592811473</v>
      </c>
      <c r="AC267" s="78">
        <f t="shared" si="232"/>
        <v>33.593286365749989</v>
      </c>
    </row>
    <row r="268" spans="1:29" x14ac:dyDescent="0.2">
      <c r="A268" s="11">
        <v>41944</v>
      </c>
      <c r="B268" s="48">
        <f>Encadenamiento16!C283</f>
        <v>90.945482076288187</v>
      </c>
      <c r="C268" s="48">
        <f>Encadenamiento16!E283</f>
        <v>51.889219603473592</v>
      </c>
      <c r="D268" s="55">
        <f t="shared" si="260"/>
        <v>39.38407051115648</v>
      </c>
      <c r="F268" s="48">
        <f t="shared" si="278"/>
        <v>0.70963966741712792</v>
      </c>
      <c r="G268" s="48">
        <f t="shared" si="279"/>
        <v>8.4453542487450406E-2</v>
      </c>
      <c r="H268" s="56">
        <v>1.2634702602655867</v>
      </c>
      <c r="I268" s="51"/>
      <c r="J268" s="11">
        <v>41944</v>
      </c>
      <c r="K268" s="48">
        <f t="shared" si="268"/>
        <v>4.320780320747919</v>
      </c>
      <c r="L268" s="48">
        <f t="shared" si="269"/>
        <v>3.8399450849547101</v>
      </c>
      <c r="M268" s="48">
        <f t="shared" si="270"/>
        <v>4.7454472265887837</v>
      </c>
      <c r="N268" s="48"/>
      <c r="O268" s="11">
        <v>41944</v>
      </c>
      <c r="P268" s="48">
        <f t="shared" si="274"/>
        <v>4.4063124328435954</v>
      </c>
      <c r="Q268" s="48">
        <f t="shared" si="275"/>
        <v>4.5419967844642306</v>
      </c>
      <c r="R268" s="48">
        <f t="shared" si="276"/>
        <v>4.2878027279174225</v>
      </c>
      <c r="T268" s="95">
        <f t="shared" si="212"/>
        <v>0.57055302164374844</v>
      </c>
      <c r="U268" s="95">
        <f t="shared" si="213"/>
        <v>0.43305142390822421</v>
      </c>
      <c r="V268" s="95"/>
      <c r="W268" s="11">
        <v>41944</v>
      </c>
      <c r="X268" s="48">
        <f t="shared" si="229"/>
        <v>4.4063124328435954</v>
      </c>
      <c r="Y268" s="48">
        <f t="shared" ref="Y268:Z268" si="285">Q268*T256</f>
        <v>2.5880865642315598</v>
      </c>
      <c r="Z268" s="48">
        <f t="shared" si="285"/>
        <v>1.8589491360915482</v>
      </c>
      <c r="AA268" s="48"/>
      <c r="AB268" s="78">
        <f t="shared" si="231"/>
        <v>58.73588411345014</v>
      </c>
      <c r="AC268" s="78">
        <f t="shared" si="232"/>
        <v>42.188318790909776</v>
      </c>
    </row>
    <row r="269" spans="1:29" x14ac:dyDescent="0.2">
      <c r="A269" s="11">
        <v>41974</v>
      </c>
      <c r="B269" s="48">
        <f>Encadenamiento16!C284</f>
        <v>91.706959382351101</v>
      </c>
      <c r="C269" s="48">
        <f>Encadenamiento16!E284</f>
        <v>52.141003369718668</v>
      </c>
      <c r="D269" s="55">
        <f t="shared" si="260"/>
        <v>39.83522817032366</v>
      </c>
      <c r="F269" s="48">
        <f t="shared" si="278"/>
        <v>0.83728986715816411</v>
      </c>
      <c r="G269" s="48">
        <f t="shared" si="279"/>
        <v>0.48523328770244678</v>
      </c>
      <c r="H269" s="56">
        <v>1.1455333420637093</v>
      </c>
      <c r="I269" s="51"/>
      <c r="J269" s="11">
        <v>41974</v>
      </c>
      <c r="K269" s="48">
        <f t="shared" si="268"/>
        <v>5.1942476437138785</v>
      </c>
      <c r="L269" s="48">
        <f t="shared" si="269"/>
        <v>4.3438110644388628</v>
      </c>
      <c r="M269" s="48">
        <f t="shared" si="270"/>
        <v>5.9453412488631008</v>
      </c>
      <c r="N269" s="48"/>
      <c r="O269" s="11">
        <v>41974</v>
      </c>
      <c r="P269" s="48">
        <f t="shared" si="274"/>
        <v>5.1942476437138785</v>
      </c>
      <c r="Q269" s="48">
        <f t="shared" si="275"/>
        <v>4.3438110644388628</v>
      </c>
      <c r="R269" s="48">
        <f t="shared" si="276"/>
        <v>5.9453412488631008</v>
      </c>
      <c r="T269" s="95">
        <f t="shared" si="212"/>
        <v>0.56856103092818433</v>
      </c>
      <c r="U269" s="95">
        <f t="shared" si="213"/>
        <v>0.43437519288192544</v>
      </c>
      <c r="V269" s="95"/>
      <c r="W269" s="11">
        <v>41974</v>
      </c>
      <c r="X269" s="48">
        <f t="shared" si="229"/>
        <v>5.1942476437138785</v>
      </c>
      <c r="Y269" s="48">
        <f t="shared" ref="Y269:Z269" si="286">Q269*T257</f>
        <v>2.4898507458200254</v>
      </c>
      <c r="Z269" s="48">
        <f t="shared" si="286"/>
        <v>2.5642001995420878</v>
      </c>
      <c r="AA269" s="48"/>
      <c r="AB269" s="78">
        <f t="shared" si="231"/>
        <v>47.934771628250402</v>
      </c>
      <c r="AC269" s="78">
        <f t="shared" si="232"/>
        <v>49.366152240455925</v>
      </c>
    </row>
    <row r="270" spans="1:29" x14ac:dyDescent="0.2">
      <c r="A270" s="11">
        <v>42005</v>
      </c>
      <c r="B270" s="48">
        <f>Encadenamiento16!C285</f>
        <v>92.594014147445037</v>
      </c>
      <c r="C270" s="48">
        <f>Encadenamiento16!E285</f>
        <v>52.47801713248078</v>
      </c>
      <c r="D270" s="55">
        <f t="shared" si="260"/>
        <v>40.331741866671081</v>
      </c>
      <c r="F270" s="48">
        <f t="shared" si="278"/>
        <v>0.96727093676234333</v>
      </c>
      <c r="G270" s="48">
        <f t="shared" si="279"/>
        <v>0.64635074314245422</v>
      </c>
      <c r="H270" s="56">
        <v>1.246418607732025</v>
      </c>
      <c r="I270" s="51"/>
      <c r="J270" s="11">
        <v>42005</v>
      </c>
      <c r="K270" s="48">
        <f>(B270/$B$269-1)*100</f>
        <v>0.96727093676234333</v>
      </c>
      <c r="L270" s="48">
        <f>(C270/$C$269-1)*100</f>
        <v>0.64635074314245422</v>
      </c>
      <c r="M270" s="48">
        <f>(D270/$D$269-1)*100</f>
        <v>1.246418607732025</v>
      </c>
      <c r="N270" s="48"/>
      <c r="O270" s="11">
        <v>42005</v>
      </c>
      <c r="P270" s="48">
        <f t="shared" si="274"/>
        <v>5.93673024218071</v>
      </c>
      <c r="Q270" s="48">
        <f t="shared" si="275"/>
        <v>4.6066361784560694</v>
      </c>
      <c r="R270" s="48">
        <f t="shared" si="276"/>
        <v>7.1144076258666145</v>
      </c>
      <c r="T270" s="95">
        <f t="shared" si="212"/>
        <v>0.56675388377606928</v>
      </c>
      <c r="U270" s="95">
        <f t="shared" si="213"/>
        <v>0.43557612485022568</v>
      </c>
      <c r="V270" s="95"/>
      <c r="W270" s="11">
        <v>42005</v>
      </c>
      <c r="X270" s="48">
        <f t="shared" si="229"/>
        <v>5.93673024218071</v>
      </c>
      <c r="Y270" s="48">
        <f t="shared" ref="Y270:Z270" si="287">Q270*T258</f>
        <v>2.6440261515829118</v>
      </c>
      <c r="Z270" s="48">
        <f t="shared" si="287"/>
        <v>3.0647953886126755</v>
      </c>
      <c r="AA270" s="48"/>
      <c r="AB270" s="78">
        <f t="shared" si="231"/>
        <v>44.536740658974168</v>
      </c>
      <c r="AC270" s="78">
        <f t="shared" si="232"/>
        <v>51.624299295884789</v>
      </c>
    </row>
    <row r="271" spans="1:29" x14ac:dyDescent="0.2">
      <c r="A271" s="11">
        <v>42036</v>
      </c>
      <c r="B271" s="48">
        <f>Encadenamiento16!C286</f>
        <v>92.904472680684407</v>
      </c>
      <c r="C271" s="48">
        <f>Encadenamiento16!E286</f>
        <v>52.852784211316006</v>
      </c>
      <c r="D271" s="55">
        <f t="shared" si="260"/>
        <v>40.33484952449529</v>
      </c>
      <c r="F271" s="48">
        <f t="shared" si="278"/>
        <v>0.33529006825969709</v>
      </c>
      <c r="G271" s="48">
        <f t="shared" si="279"/>
        <v>0.71414108099612239</v>
      </c>
      <c r="H271" s="56">
        <v>7.7052407864819372E-3</v>
      </c>
      <c r="I271" s="51"/>
      <c r="J271" s="11">
        <v>42036</v>
      </c>
      <c r="K271" s="48">
        <f t="shared" ref="K271:K281" si="288">(B271/$B$269-1)*100</f>
        <v>1.3058041684061772</v>
      </c>
      <c r="L271" s="48">
        <f t="shared" ref="L271:L281" si="289">(C271/$C$269-1)*100</f>
        <v>1.3651076803226747</v>
      </c>
      <c r="M271" s="48">
        <f t="shared" ref="M271:M281" si="290">(D271/$D$269-1)*100</f>
        <v>1.2542198880734379</v>
      </c>
      <c r="N271" s="48"/>
      <c r="O271" s="11">
        <v>42036</v>
      </c>
      <c r="P271" s="48">
        <f t="shared" si="274"/>
        <v>5.4930446244389808</v>
      </c>
      <c r="Q271" s="48">
        <f t="shared" si="275"/>
        <v>4.6160941245829923</v>
      </c>
      <c r="R271" s="48">
        <f t="shared" si="276"/>
        <v>6.2687458020422637</v>
      </c>
      <c r="T271" s="95">
        <f t="shared" si="212"/>
        <v>0.5688938614718011</v>
      </c>
      <c r="U271" s="95">
        <f t="shared" si="213"/>
        <v>0.43415401175708124</v>
      </c>
      <c r="V271" s="95"/>
      <c r="W271" s="11">
        <v>42036</v>
      </c>
      <c r="X271" s="48">
        <f t="shared" si="229"/>
        <v>5.4930446244389808</v>
      </c>
      <c r="Y271" s="48">
        <f t="shared" ref="Y271:Z271" si="291">Q271*T259</f>
        <v>2.6480807760966618</v>
      </c>
      <c r="Z271" s="48">
        <f t="shared" si="291"/>
        <v>2.7017350040388628</v>
      </c>
      <c r="AA271" s="48"/>
      <c r="AB271" s="78">
        <f t="shared" si="231"/>
        <v>48.207887558661824</v>
      </c>
      <c r="AC271" s="78">
        <f t="shared" si="232"/>
        <v>49.184654208317092</v>
      </c>
    </row>
    <row r="272" spans="1:29" x14ac:dyDescent="0.2">
      <c r="A272" s="11">
        <v>42064</v>
      </c>
      <c r="B272" s="48">
        <f>Encadenamiento16!C287</f>
        <v>92.449642545814811</v>
      </c>
      <c r="C272" s="48">
        <f>Encadenamiento16!E287</f>
        <v>52.940569012753159</v>
      </c>
      <c r="D272" s="55">
        <f t="shared" si="260"/>
        <v>39.907094917901517</v>
      </c>
      <c r="F272" s="48">
        <f t="shared" si="278"/>
        <v>-0.48956753291400368</v>
      </c>
      <c r="G272" s="48">
        <f t="shared" si="279"/>
        <v>0.16609305024721799</v>
      </c>
      <c r="H272" s="56">
        <v>-1.0605087452576156</v>
      </c>
      <c r="I272" s="51"/>
      <c r="J272" s="11">
        <v>42064</v>
      </c>
      <c r="K272" s="48">
        <f t="shared" si="288"/>
        <v>0.80984384224020989</v>
      </c>
      <c r="L272" s="48">
        <f t="shared" si="289"/>
        <v>1.5334680795553002</v>
      </c>
      <c r="M272" s="48">
        <f t="shared" si="290"/>
        <v>0.18041003121804788</v>
      </c>
      <c r="N272" s="48"/>
      <c r="O272" s="11">
        <v>42064</v>
      </c>
      <c r="P272" s="48">
        <f t="shared" si="274"/>
        <v>4.7545122061630085</v>
      </c>
      <c r="Q272" s="48">
        <f t="shared" si="275"/>
        <v>4.4734344650095625</v>
      </c>
      <c r="R272" s="48">
        <f t="shared" si="276"/>
        <v>5.0035630386294994</v>
      </c>
      <c r="T272" s="95">
        <f t="shared" si="212"/>
        <v>0.57264222505260265</v>
      </c>
      <c r="U272" s="95">
        <f t="shared" si="213"/>
        <v>0.43166305265187971</v>
      </c>
      <c r="V272" s="95"/>
      <c r="W272" s="11">
        <v>42064</v>
      </c>
      <c r="X272" s="48">
        <f t="shared" si="229"/>
        <v>4.7545122061630085</v>
      </c>
      <c r="Y272" s="48">
        <f t="shared" ref="Y272:Z272" si="292">Q272*T260</f>
        <v>2.5685694618919026</v>
      </c>
      <c r="Z272" s="48">
        <f t="shared" si="292"/>
        <v>2.1547304857866001</v>
      </c>
      <c r="AA272" s="48"/>
      <c r="AB272" s="78">
        <f t="shared" si="231"/>
        <v>54.023827272173364</v>
      </c>
      <c r="AC272" s="78">
        <f t="shared" si="232"/>
        <v>45.319696161333717</v>
      </c>
    </row>
    <row r="273" spans="1:29" x14ac:dyDescent="0.2">
      <c r="A273" s="11">
        <v>42095</v>
      </c>
      <c r="B273" s="48">
        <f>Encadenamiento16!C288</f>
        <v>92.056083785214497</v>
      </c>
      <c r="C273" s="48">
        <f>Encadenamiento16!E288</f>
        <v>52.993140696716175</v>
      </c>
      <c r="D273" s="55">
        <f t="shared" si="260"/>
        <v>39.552506262691672</v>
      </c>
      <c r="F273" s="48">
        <f t="shared" si="278"/>
        <v>-0.4257006839212818</v>
      </c>
      <c r="G273" s="48">
        <f t="shared" si="279"/>
        <v>9.9303209133161374E-2</v>
      </c>
      <c r="H273" s="56">
        <v>-0.88853537432208585</v>
      </c>
      <c r="I273" s="51"/>
      <c r="J273" s="11">
        <v>42095</v>
      </c>
      <c r="K273" s="48">
        <f t="shared" si="288"/>
        <v>0.38069564754381613</v>
      </c>
      <c r="L273" s="48">
        <f t="shared" si="289"/>
        <v>1.6342940717024801</v>
      </c>
      <c r="M273" s="48">
        <f t="shared" si="290"/>
        <v>-0.70972835005024271</v>
      </c>
      <c r="N273" s="48"/>
      <c r="O273" s="11">
        <v>42095</v>
      </c>
      <c r="P273" s="48">
        <f t="shared" si="274"/>
        <v>4.1408702420001386</v>
      </c>
      <c r="Q273" s="48">
        <f t="shared" si="275"/>
        <v>4.0935008933679518</v>
      </c>
      <c r="R273" s="48">
        <f t="shared" si="276"/>
        <v>4.1830827874447918</v>
      </c>
      <c r="T273" s="95">
        <f t="shared" si="212"/>
        <v>0.57566147198223117</v>
      </c>
      <c r="U273" s="95">
        <f t="shared" si="213"/>
        <v>0.42965662492199524</v>
      </c>
      <c r="V273" s="95"/>
      <c r="W273" s="11">
        <v>42095</v>
      </c>
      <c r="X273" s="48">
        <f t="shared" si="229"/>
        <v>4.1408702420001386</v>
      </c>
      <c r="Y273" s="48">
        <f t="shared" ref="Y273:Z273" si="293">Q273*T261</f>
        <v>2.3575430980961034</v>
      </c>
      <c r="Z273" s="48">
        <f t="shared" si="293"/>
        <v>1.7965610127138329</v>
      </c>
      <c r="AA273" s="48"/>
      <c r="AB273" s="78">
        <f t="shared" si="231"/>
        <v>56.933517843277173</v>
      </c>
      <c r="AC273" s="78">
        <f t="shared" si="232"/>
        <v>43.386073644414694</v>
      </c>
    </row>
    <row r="274" spans="1:29" x14ac:dyDescent="0.2">
      <c r="A274" s="11">
        <v>42125</v>
      </c>
      <c r="B274" s="48">
        <f>Encadenamiento16!C289</f>
        <v>92.392615065152611</v>
      </c>
      <c r="C274" s="48">
        <f>Encadenamiento16!E289</f>
        <v>53.114051168697223</v>
      </c>
      <c r="D274" s="55">
        <f t="shared" si="260"/>
        <v>39.745489796855992</v>
      </c>
      <c r="F274" s="48">
        <f t="shared" si="278"/>
        <v>0.36557201447251497</v>
      </c>
      <c r="G274" s="48">
        <f t="shared" si="279"/>
        <v>0.22816249497841223</v>
      </c>
      <c r="H274" s="56">
        <v>0.48791733419522032</v>
      </c>
      <c r="I274" s="51"/>
      <c r="J274" s="11">
        <v>42125</v>
      </c>
      <c r="K274" s="48">
        <f t="shared" si="288"/>
        <v>0.74765937876408728</v>
      </c>
      <c r="L274" s="48">
        <f t="shared" si="289"/>
        <v>1.866185412810184</v>
      </c>
      <c r="M274" s="48">
        <f t="shared" si="290"/>
        <v>-0.22527390350062237</v>
      </c>
      <c r="N274" s="48"/>
      <c r="O274" s="11">
        <v>42125</v>
      </c>
      <c r="P274" s="48">
        <f t="shared" si="274"/>
        <v>4.0844195781358783</v>
      </c>
      <c r="Q274" s="48">
        <f t="shared" si="275"/>
        <v>4.0433813311243183</v>
      </c>
      <c r="R274" s="48">
        <f t="shared" si="276"/>
        <v>4.1208915029176785</v>
      </c>
      <c r="T274" s="95">
        <f t="shared" si="212"/>
        <v>0.57487333951141795</v>
      </c>
      <c r="U274" s="95">
        <f t="shared" si="213"/>
        <v>0.43018037500971928</v>
      </c>
      <c r="V274" s="95"/>
      <c r="W274" s="11">
        <v>42125</v>
      </c>
      <c r="X274" s="48">
        <f t="shared" si="229"/>
        <v>4.0844195781358783</v>
      </c>
      <c r="Y274" s="48">
        <f t="shared" ref="Y274:Z274" si="294">Q274*T262</f>
        <v>2.3253489638024778</v>
      </c>
      <c r="Z274" s="48">
        <f t="shared" si="294"/>
        <v>1.7721056935946162</v>
      </c>
      <c r="AA274" s="48"/>
      <c r="AB274" s="78">
        <f t="shared" si="231"/>
        <v>56.932176514141645</v>
      </c>
      <c r="AC274" s="78">
        <f t="shared" si="232"/>
        <v>43.38696501899058</v>
      </c>
    </row>
    <row r="275" spans="1:29" x14ac:dyDescent="0.2">
      <c r="A275" s="11">
        <v>42156</v>
      </c>
      <c r="B275" s="48">
        <f>Encadenamiento16!C290</f>
        <v>92.708655173808012</v>
      </c>
      <c r="C275" s="48">
        <f>Encadenamiento16!E290</f>
        <v>53.250512326526128</v>
      </c>
      <c r="D275" s="55">
        <f t="shared" si="260"/>
        <v>39.911496054275169</v>
      </c>
      <c r="F275" s="48">
        <f t="shared" si="278"/>
        <v>0.34206208843914343</v>
      </c>
      <c r="G275" s="48">
        <f t="shared" si="279"/>
        <v>0.25692101209806584</v>
      </c>
      <c r="H275" s="56">
        <v>0.41767319579568696</v>
      </c>
      <c r="I275" s="51"/>
      <c r="J275" s="11">
        <v>42156</v>
      </c>
      <c r="K275" s="48">
        <f t="shared" si="288"/>
        <v>1.0922789264886212</v>
      </c>
      <c r="L275" s="48">
        <f t="shared" si="289"/>
        <v>2.1279010473584714</v>
      </c>
      <c r="M275" s="48">
        <f t="shared" si="290"/>
        <v>0.19145838358300971</v>
      </c>
      <c r="N275" s="48"/>
      <c r="O275" s="11">
        <v>42156</v>
      </c>
      <c r="P275" s="48">
        <f t="shared" si="274"/>
        <v>3.1937153177436839</v>
      </c>
      <c r="Q275" s="48">
        <f t="shared" si="275"/>
        <v>3.8398349173969892</v>
      </c>
      <c r="R275" s="48">
        <f t="shared" si="276"/>
        <v>2.6275236845066718</v>
      </c>
      <c r="T275" s="95">
        <f t="shared" si="212"/>
        <v>0.57438555468950891</v>
      </c>
      <c r="U275" s="95">
        <f t="shared" si="213"/>
        <v>0.43050453034239394</v>
      </c>
      <c r="V275" s="95"/>
      <c r="W275" s="11">
        <v>42156</v>
      </c>
      <c r="X275" s="48">
        <f t="shared" si="229"/>
        <v>3.1937153177436839</v>
      </c>
      <c r="Y275" s="48">
        <f t="shared" ref="Y275:Z275" si="295">Q275*T263</f>
        <v>2.1918222057095402</v>
      </c>
      <c r="Z275" s="48">
        <f t="shared" si="295"/>
        <v>1.1374014155088235</v>
      </c>
      <c r="AA275" s="48"/>
      <c r="AB275" s="78">
        <f t="shared" si="231"/>
        <v>68.629229209384661</v>
      </c>
      <c r="AC275" s="78">
        <f t="shared" si="232"/>
        <v>35.613738306280283</v>
      </c>
    </row>
    <row r="276" spans="1:29" x14ac:dyDescent="0.2">
      <c r="A276" s="11">
        <v>42186</v>
      </c>
      <c r="B276" s="48">
        <f>Encadenamiento16!C291</f>
        <v>93.270649093677235</v>
      </c>
      <c r="C276" s="48">
        <f>Encadenamiento16!E291</f>
        <v>53.334285250308326</v>
      </c>
      <c r="D276" s="55">
        <f t="shared" si="260"/>
        <v>40.312282202003409</v>
      </c>
      <c r="F276" s="48">
        <f t="shared" si="278"/>
        <v>0.60619358442381976</v>
      </c>
      <c r="G276" s="48">
        <f t="shared" si="279"/>
        <v>0.15731853107536775</v>
      </c>
      <c r="H276" s="56">
        <v>1.0041872326289614</v>
      </c>
      <c r="I276" s="51"/>
      <c r="J276" s="11">
        <v>42186</v>
      </c>
      <c r="K276" s="48">
        <f t="shared" si="288"/>
        <v>1.7050938356888423</v>
      </c>
      <c r="L276" s="48">
        <f t="shared" si="289"/>
        <v>2.2885671611042824</v>
      </c>
      <c r="M276" s="48">
        <f t="shared" si="290"/>
        <v>1.1975682168557045</v>
      </c>
      <c r="N276" s="48"/>
      <c r="O276" s="11">
        <v>42186</v>
      </c>
      <c r="P276" s="48">
        <f t="shared" si="274"/>
        <v>3.0621844120571673</v>
      </c>
      <c r="Q276" s="48">
        <f t="shared" si="275"/>
        <v>3.7030018943591703</v>
      </c>
      <c r="R276" s="48">
        <f t="shared" si="276"/>
        <v>2.5052767060167902</v>
      </c>
      <c r="T276" s="95">
        <f t="shared" si="212"/>
        <v>0.57182281637969035</v>
      </c>
      <c r="U276" s="95">
        <f t="shared" si="213"/>
        <v>0.43220758720694008</v>
      </c>
      <c r="V276" s="95"/>
      <c r="W276" s="11">
        <v>42186</v>
      </c>
      <c r="X276" s="48">
        <f t="shared" si="229"/>
        <v>3.0621844120571673</v>
      </c>
      <c r="Y276" s="48">
        <f t="shared" ref="Y276:Z276" si="296">Q276*T264</f>
        <v>2.1043764329404691</v>
      </c>
      <c r="Z276" s="48">
        <f t="shared" si="296"/>
        <v>1.0886824140486651</v>
      </c>
      <c r="AA276" s="48"/>
      <c r="AB276" s="78">
        <f t="shared" si="231"/>
        <v>68.721414185723546</v>
      </c>
      <c r="AC276" s="78">
        <f t="shared" si="232"/>
        <v>35.55247717159174</v>
      </c>
    </row>
    <row r="277" spans="1:29" x14ac:dyDescent="0.2">
      <c r="A277" s="11">
        <v>42217</v>
      </c>
      <c r="B277" s="48">
        <f>Encadenamiento16!C292</f>
        <v>93.457833448881615</v>
      </c>
      <c r="C277" s="48">
        <f>Encadenamiento16!E292</f>
        <v>53.369231555982914</v>
      </c>
      <c r="D277" s="55">
        <f t="shared" si="260"/>
        <v>40.441091790372312</v>
      </c>
      <c r="F277" s="48">
        <f t="shared" si="278"/>
        <v>0.20068945270916849</v>
      </c>
      <c r="G277" s="48">
        <f t="shared" si="279"/>
        <v>6.5523153653557209E-2</v>
      </c>
      <c r="H277" s="56">
        <v>0.31952938740467118</v>
      </c>
      <c r="I277" s="51"/>
      <c r="J277" s="11">
        <v>42217</v>
      </c>
      <c r="K277" s="48">
        <f t="shared" si="288"/>
        <v>1.909205231885025</v>
      </c>
      <c r="L277" s="48">
        <f t="shared" si="289"/>
        <v>2.3555898561352873</v>
      </c>
      <c r="M277" s="48">
        <f t="shared" si="290"/>
        <v>1.5209241866474432</v>
      </c>
      <c r="N277" s="48"/>
      <c r="O277" s="11">
        <v>42217</v>
      </c>
      <c r="P277" s="48">
        <f t="shared" si="274"/>
        <v>3.2030459430216762</v>
      </c>
      <c r="Q277" s="48">
        <f t="shared" si="275"/>
        <v>3.5276985580393605</v>
      </c>
      <c r="R277" s="48">
        <f t="shared" si="276"/>
        <v>2.9200011993097963</v>
      </c>
      <c r="T277" s="95">
        <f t="shared" si="212"/>
        <v>0.57105145268720725</v>
      </c>
      <c r="U277" s="95">
        <f t="shared" si="213"/>
        <v>0.43272019367421211</v>
      </c>
      <c r="V277" s="95"/>
      <c r="W277" s="11">
        <v>42217</v>
      </c>
      <c r="X277" s="48">
        <f t="shared" si="229"/>
        <v>3.2030459430216762</v>
      </c>
      <c r="Y277" s="48">
        <f t="shared" ref="Y277:Z277" si="297">Q277*T265</f>
        <v>2.0081801218122464</v>
      </c>
      <c r="Z277" s="48">
        <f t="shared" si="297"/>
        <v>1.2670184100439166</v>
      </c>
      <c r="AA277" s="48"/>
      <c r="AB277" s="78">
        <f t="shared" si="231"/>
        <v>62.695951214417413</v>
      </c>
      <c r="AC277" s="78">
        <f t="shared" si="232"/>
        <v>39.556673010086207</v>
      </c>
    </row>
    <row r="278" spans="1:29" x14ac:dyDescent="0.2">
      <c r="A278" s="11">
        <v>42248</v>
      </c>
      <c r="B278" s="48">
        <f>Encadenamiento16!C293</f>
        <v>93.896714086891407</v>
      </c>
      <c r="C278" s="48">
        <f>Encadenamiento16!E293</f>
        <v>53.416225241334615</v>
      </c>
      <c r="D278" s="55">
        <f t="shared" si="260"/>
        <v>40.766325584686072</v>
      </c>
      <c r="F278" s="48">
        <f t="shared" si="278"/>
        <v>0.46960283778656464</v>
      </c>
      <c r="G278" s="48">
        <f t="shared" si="279"/>
        <v>8.8053891693018471E-2</v>
      </c>
      <c r="H278" s="56">
        <v>0.804216157169102</v>
      </c>
      <c r="I278" s="51"/>
      <c r="J278" s="11">
        <v>42248</v>
      </c>
      <c r="K278" s="48">
        <f t="shared" si="288"/>
        <v>2.3877737516196929</v>
      </c>
      <c r="L278" s="48">
        <f t="shared" si="289"/>
        <v>2.4457179363689407</v>
      </c>
      <c r="M278" s="48">
        <f t="shared" si="290"/>
        <v>2.3373718618638684</v>
      </c>
      <c r="N278" s="48"/>
      <c r="O278" s="11">
        <v>42248</v>
      </c>
      <c r="P278" s="48">
        <f t="shared" si="274"/>
        <v>4.078599389741111</v>
      </c>
      <c r="Q278" s="48">
        <f t="shared" si="275"/>
        <v>3.3692361998349352</v>
      </c>
      <c r="R278" s="48">
        <f t="shared" si="276"/>
        <v>4.704259120059362</v>
      </c>
      <c r="T278" s="95">
        <f t="shared" si="212"/>
        <v>0.56888279596135372</v>
      </c>
      <c r="U278" s="95">
        <f t="shared" si="213"/>
        <v>0.43416136529507499</v>
      </c>
      <c r="V278" s="95"/>
      <c r="W278" s="11">
        <v>42248</v>
      </c>
      <c r="X278" s="48">
        <f t="shared" si="229"/>
        <v>4.078599389741111</v>
      </c>
      <c r="Y278" s="48">
        <f t="shared" ref="Y278:Z278" si="298">Q278*T266</f>
        <v>1.9298537149371575</v>
      </c>
      <c r="Z278" s="48">
        <f t="shared" si="298"/>
        <v>2.0302031669981742</v>
      </c>
      <c r="AA278" s="48"/>
      <c r="AB278" s="78">
        <f t="shared" si="231"/>
        <v>47.316579308850798</v>
      </c>
      <c r="AC278" s="78">
        <f t="shared" si="232"/>
        <v>49.776969321986812</v>
      </c>
    </row>
    <row r="279" spans="1:29" x14ac:dyDescent="0.2">
      <c r="A279" s="11">
        <v>42278</v>
      </c>
      <c r="B279" s="48">
        <f>Encadenamiento16!C294</f>
        <v>94.208867684248176</v>
      </c>
      <c r="C279" s="48">
        <f>Encadenamiento16!E294</f>
        <v>53.461383936165731</v>
      </c>
      <c r="D279" s="55">
        <f t="shared" si="260"/>
        <v>40.989569861517559</v>
      </c>
      <c r="F279" s="48">
        <f t="shared" si="278"/>
        <v>0.33244357951429659</v>
      </c>
      <c r="G279" s="48">
        <f t="shared" si="279"/>
        <v>8.4541156974471399E-2</v>
      </c>
      <c r="H279" s="56">
        <v>0.54761932460096752</v>
      </c>
      <c r="I279" s="51"/>
      <c r="J279" s="11">
        <v>42278</v>
      </c>
      <c r="K279" s="48">
        <f t="shared" si="288"/>
        <v>2.7281553316645724</v>
      </c>
      <c r="L279" s="48">
        <f t="shared" si="289"/>
        <v>2.5323267315831677</v>
      </c>
      <c r="M279" s="48">
        <f t="shared" si="290"/>
        <v>2.8977910864681711</v>
      </c>
      <c r="N279" s="48"/>
      <c r="O279" s="11">
        <v>42278</v>
      </c>
      <c r="P279" s="48">
        <f t="shared" si="274"/>
        <v>4.3233913477677577</v>
      </c>
      <c r="Q279" s="48">
        <f t="shared" si="275"/>
        <v>3.1168600677524472</v>
      </c>
      <c r="R279" s="48">
        <f t="shared" si="276"/>
        <v>5.3914954645702284</v>
      </c>
      <c r="T279" s="95">
        <f t="shared" si="212"/>
        <v>0.56747719456036438</v>
      </c>
      <c r="U279" s="95">
        <f t="shared" si="213"/>
        <v>0.43509247981728005</v>
      </c>
      <c r="V279" s="95"/>
      <c r="W279" s="11">
        <v>42278</v>
      </c>
      <c r="X279" s="48">
        <f t="shared" si="229"/>
        <v>4.3233913477677577</v>
      </c>
      <c r="Y279" s="48">
        <f t="shared" ref="Y279:Z279" si="299">Q279*T267</f>
        <v>1.7894424451454649</v>
      </c>
      <c r="Z279" s="48">
        <f t="shared" si="299"/>
        <v>2.322025318558957</v>
      </c>
      <c r="AA279" s="48"/>
      <c r="AB279" s="78">
        <f t="shared" si="231"/>
        <v>41.389786424709975</v>
      </c>
      <c r="AC279" s="78">
        <f t="shared" si="232"/>
        <v>53.708423128474351</v>
      </c>
    </row>
    <row r="280" spans="1:29" x14ac:dyDescent="0.2">
      <c r="A280" s="11">
        <v>42309</v>
      </c>
      <c r="B280" s="48">
        <f>Encadenamiento16!C295</f>
        <v>94.258743872386859</v>
      </c>
      <c r="C280" s="48">
        <f>Encadenamiento16!E295</f>
        <v>53.534063615038086</v>
      </c>
      <c r="D280" s="55">
        <f t="shared" si="260"/>
        <v>40.982060810233236</v>
      </c>
      <c r="F280" s="48">
        <f t="shared" si="278"/>
        <v>5.294213736424247E-2</v>
      </c>
      <c r="G280" s="48">
        <f t="shared" si="279"/>
        <v>0.13594799371288158</v>
      </c>
      <c r="H280" s="56">
        <v>-1.831941957354255E-2</v>
      </c>
      <c r="I280" s="51"/>
      <c r="J280" s="11">
        <v>42309</v>
      </c>
      <c r="K280" s="48">
        <f t="shared" si="288"/>
        <v>2.7825418127719992</v>
      </c>
      <c r="L280" s="48">
        <f t="shared" si="289"/>
        <v>2.671717372681881</v>
      </c>
      <c r="M280" s="48">
        <f t="shared" si="290"/>
        <v>2.8789408083871315</v>
      </c>
      <c r="N280" s="48"/>
      <c r="O280" s="11">
        <v>42309</v>
      </c>
      <c r="P280" s="48">
        <f t="shared" si="274"/>
        <v>3.6431296205779562</v>
      </c>
      <c r="Q280" s="48">
        <f t="shared" si="275"/>
        <v>3.1699147224299118</v>
      </c>
      <c r="R280" s="48">
        <f t="shared" si="276"/>
        <v>4.0574533773092059</v>
      </c>
      <c r="T280" s="95">
        <f t="shared" si="212"/>
        <v>0.567947984618973</v>
      </c>
      <c r="U280" s="95">
        <f t="shared" si="213"/>
        <v>0.43478259020422771</v>
      </c>
      <c r="V280" s="95"/>
      <c r="W280" s="11">
        <v>42309</v>
      </c>
      <c r="X280" s="48">
        <f t="shared" si="229"/>
        <v>3.6431296205779562</v>
      </c>
      <c r="Y280" s="48">
        <f t="shared" ref="Y280:Z280" si="300">Q280*T268</f>
        <v>1.8086044232353904</v>
      </c>
      <c r="Z280" s="48">
        <f t="shared" si="300"/>
        <v>1.7570859624849848</v>
      </c>
      <c r="AA280" s="48"/>
      <c r="AB280" s="78">
        <f t="shared" si="231"/>
        <v>49.644251278340967</v>
      </c>
      <c r="AC280" s="78">
        <f t="shared" si="232"/>
        <v>48.230124796005356</v>
      </c>
    </row>
    <row r="281" spans="1:29" x14ac:dyDescent="0.2">
      <c r="A281" s="17">
        <v>42339</v>
      </c>
      <c r="B281" s="48">
        <f>Encadenamiento16!C296</f>
        <v>94.415199915746683</v>
      </c>
      <c r="C281" s="48">
        <f>Encadenamiento16!E296</f>
        <v>53.751187148053013</v>
      </c>
      <c r="D281" s="55">
        <f t="shared" si="260"/>
        <v>40.964847453002747</v>
      </c>
      <c r="F281" s="48">
        <f t="shared" si="278"/>
        <v>0.16598570799080115</v>
      </c>
      <c r="G281" s="48">
        <f t="shared" si="279"/>
        <v>0.40558014533746967</v>
      </c>
      <c r="H281" s="56">
        <v>-4.2002175806132858E-2</v>
      </c>
      <c r="I281" s="51"/>
      <c r="J281" s="17">
        <v>42339</v>
      </c>
      <c r="K281" s="48">
        <f t="shared" si="288"/>
        <v>2.9531461424908922</v>
      </c>
      <c r="L281" s="48">
        <f t="shared" si="289"/>
        <v>3.0881334732224763</v>
      </c>
      <c r="M281" s="48">
        <f t="shared" si="290"/>
        <v>2.8357294148013246</v>
      </c>
      <c r="N281" s="48"/>
      <c r="O281" s="17">
        <v>42339</v>
      </c>
      <c r="P281" s="48">
        <f t="shared" si="274"/>
        <v>2.9531461424908922</v>
      </c>
      <c r="Q281" s="48">
        <f t="shared" si="275"/>
        <v>3.0881334732224763</v>
      </c>
      <c r="R281" s="48">
        <f t="shared" si="276"/>
        <v>2.8357294148013246</v>
      </c>
      <c r="T281" s="95">
        <f t="shared" si="212"/>
        <v>0.56930650145335682</v>
      </c>
      <c r="U281" s="95">
        <f t="shared" si="213"/>
        <v>0.43387979360906465</v>
      </c>
      <c r="V281" s="95"/>
      <c r="W281" s="17">
        <v>42339</v>
      </c>
      <c r="X281" s="48">
        <f t="shared" si="229"/>
        <v>2.9531461424908922</v>
      </c>
      <c r="Y281" s="48">
        <f t="shared" ref="Y281:Z281" si="301">Q281*T269</f>
        <v>1.7557923511792057</v>
      </c>
      <c r="Z281" s="48">
        <f t="shared" si="301"/>
        <v>1.2317705115152748</v>
      </c>
      <c r="AA281" s="48"/>
      <c r="AB281" s="78">
        <f t="shared" si="231"/>
        <v>59.454976708272433</v>
      </c>
      <c r="AC281" s="78">
        <f t="shared" si="232"/>
        <v>41.71044885967995</v>
      </c>
    </row>
    <row r="282" spans="1:29" x14ac:dyDescent="0.2">
      <c r="A282" s="11">
        <v>42370</v>
      </c>
      <c r="B282" s="48">
        <f>Encadenamiento16!C297</f>
        <v>94.803560037966605</v>
      </c>
      <c r="C282" s="48">
        <f>Encadenamiento16!E297</f>
        <v>53.836938171707715</v>
      </c>
      <c r="D282" s="55">
        <f t="shared" si="260"/>
        <v>41.223291953924779</v>
      </c>
      <c r="F282" s="48">
        <f t="shared" si="278"/>
        <v>0.41133220346563082</v>
      </c>
      <c r="G282" s="48">
        <f t="shared" si="279"/>
        <v>0.15953326466726647</v>
      </c>
      <c r="H282" s="56">
        <v>0.6308933561110841</v>
      </c>
      <c r="I282" s="51"/>
      <c r="J282" s="11">
        <v>42370</v>
      </c>
      <c r="K282" s="48">
        <f>(B282/$B$281-1)*100</f>
        <v>0.41133220346563082</v>
      </c>
      <c r="L282" s="48">
        <f>(C282/$C$281-1)*100</f>
        <v>0.15953326466726647</v>
      </c>
      <c r="M282" s="48">
        <f>(D282/$D$281-1)*100</f>
        <v>0.6308933561110841</v>
      </c>
      <c r="N282" s="48"/>
      <c r="O282" s="11">
        <v>42370</v>
      </c>
      <c r="P282" s="48">
        <f t="shared" si="274"/>
        <v>2.3862729258104398</v>
      </c>
      <c r="Q282" s="48">
        <f t="shared" si="275"/>
        <v>2.5895053080918329</v>
      </c>
      <c r="R282" s="48">
        <f t="shared" si="276"/>
        <v>2.210541985022596</v>
      </c>
      <c r="T282" s="95">
        <f t="shared" si="212"/>
        <v>0.56787886604835602</v>
      </c>
      <c r="U282" s="95">
        <f t="shared" si="213"/>
        <v>0.43482852265691097</v>
      </c>
      <c r="V282" s="95"/>
      <c r="W282" s="11">
        <v>42370</v>
      </c>
      <c r="X282" s="48">
        <f t="shared" si="229"/>
        <v>2.3862729258104398</v>
      </c>
      <c r="Y282" s="48">
        <f t="shared" ref="Y282:Z282" si="302">Q282*T270</f>
        <v>1.4676121904197932</v>
      </c>
      <c r="Z282" s="48">
        <f t="shared" si="302"/>
        <v>0.96285931165486793</v>
      </c>
      <c r="AA282" s="48"/>
      <c r="AB282" s="78">
        <f t="shared" si="231"/>
        <v>61.502277235172265</v>
      </c>
      <c r="AC282" s="78">
        <f t="shared" si="232"/>
        <v>40.349923985658769</v>
      </c>
    </row>
    <row r="283" spans="1:29" x14ac:dyDescent="0.2">
      <c r="A283" s="11">
        <v>42401</v>
      </c>
      <c r="B283" s="48">
        <f>Encadenamiento16!C298</f>
        <v>95.355675357521406</v>
      </c>
      <c r="C283" s="48">
        <f>Encadenamiento16!E298</f>
        <v>54.005793001700546</v>
      </c>
      <c r="D283" s="55">
        <f t="shared" si="260"/>
        <v>41.559513783983753</v>
      </c>
      <c r="F283" s="48">
        <f t="shared" si="278"/>
        <v>0.5823782559786661</v>
      </c>
      <c r="G283" s="48">
        <f t="shared" si="279"/>
        <v>0.31364122055805854</v>
      </c>
      <c r="H283" s="56">
        <v>0.81561130643028612</v>
      </c>
      <c r="I283" s="51"/>
      <c r="J283" s="11">
        <v>42401</v>
      </c>
      <c r="K283" s="48">
        <f t="shared" ref="K283:K293" si="303">(B283/$B$281-1)*100</f>
        <v>0.99610596875712165</v>
      </c>
      <c r="L283" s="48">
        <f t="shared" ref="L283:L293" si="304">(C283/$C$281-1)*100</f>
        <v>0.47367484730382881</v>
      </c>
      <c r="M283" s="48">
        <f t="shared" ref="M283:M293" si="305">(D283/$D$281-1)*100</f>
        <v>1.4516503000853165</v>
      </c>
      <c r="N283" s="48"/>
      <c r="O283" s="11">
        <v>42401</v>
      </c>
      <c r="P283" s="48">
        <f t="shared" si="274"/>
        <v>2.6384119150666407</v>
      </c>
      <c r="Q283" s="48">
        <f t="shared" si="275"/>
        <v>2.1815478741376904</v>
      </c>
      <c r="R283" s="48">
        <f t="shared" si="276"/>
        <v>3.0362435311546809</v>
      </c>
      <c r="T283" s="95">
        <f t="shared" ref="T283:T314" si="306">C283/B283</f>
        <v>0.56636160143813308</v>
      </c>
      <c r="U283" s="95">
        <f t="shared" ref="U283:U341" si="307">D283/B283</f>
        <v>0.43583681441259542</v>
      </c>
      <c r="V283" s="95"/>
      <c r="W283" s="11">
        <v>42401</v>
      </c>
      <c r="X283" s="48">
        <f t="shared" si="229"/>
        <v>2.6384119150666407</v>
      </c>
      <c r="Y283" s="48">
        <f t="shared" ref="Y283:Z283" si="308">Q283*T271</f>
        <v>1.2410691941037895</v>
      </c>
      <c r="Z283" s="48">
        <f t="shared" si="308"/>
        <v>1.3181973097222912</v>
      </c>
      <c r="AA283" s="48"/>
      <c r="AB283" s="78">
        <f t="shared" si="231"/>
        <v>47.038492625683986</v>
      </c>
      <c r="AC283" s="78">
        <f t="shared" si="232"/>
        <v>49.961770646756506</v>
      </c>
    </row>
    <row r="284" spans="1:29" x14ac:dyDescent="0.2">
      <c r="A284" s="11">
        <v>42430</v>
      </c>
      <c r="B284" s="48">
        <f>Encadenamiento16!C299</f>
        <v>95.483191807663289</v>
      </c>
      <c r="C284" s="48">
        <f>Encadenamiento16!E299</f>
        <v>54.10513173438347</v>
      </c>
      <c r="D284" s="55">
        <f t="shared" si="260"/>
        <v>41.597068788433376</v>
      </c>
      <c r="F284" s="48">
        <f t="shared" si="278"/>
        <v>0.13372717424922076</v>
      </c>
      <c r="G284" s="48">
        <f t="shared" si="279"/>
        <v>0.18394088330448977</v>
      </c>
      <c r="H284" s="56">
        <v>9.0364398016840042E-2</v>
      </c>
      <c r="I284" s="51"/>
      <c r="J284" s="11">
        <v>42430</v>
      </c>
      <c r="K284" s="48">
        <f t="shared" si="303"/>
        <v>1.13116520737091</v>
      </c>
      <c r="L284" s="48">
        <f t="shared" si="304"/>
        <v>0.65848701230644124</v>
      </c>
      <c r="M284" s="48">
        <f t="shared" si="305"/>
        <v>1.5433264731571361</v>
      </c>
      <c r="N284" s="48"/>
      <c r="O284" s="11">
        <v>42430</v>
      </c>
      <c r="P284" s="48">
        <f t="shared" si="274"/>
        <v>3.2812990708375622</v>
      </c>
      <c r="Q284" s="48">
        <f t="shared" si="275"/>
        <v>2.1997548257363331</v>
      </c>
      <c r="R284" s="48">
        <f t="shared" si="276"/>
        <v>4.2347704687814014</v>
      </c>
      <c r="T284" s="95">
        <f t="shared" si="306"/>
        <v>0.56664561280450509</v>
      </c>
      <c r="U284" s="95">
        <f t="shared" si="307"/>
        <v>0.43564807586475002</v>
      </c>
      <c r="V284" s="95"/>
      <c r="W284" s="11">
        <v>42430</v>
      </c>
      <c r="X284" s="48">
        <f t="shared" si="229"/>
        <v>3.2812990708375622</v>
      </c>
      <c r="Y284" s="48">
        <f t="shared" ref="Y284:Z284" si="309">Q284*T272</f>
        <v>1.2596724979798539</v>
      </c>
      <c r="Z284" s="48">
        <f t="shared" si="309"/>
        <v>1.8279939478342113</v>
      </c>
      <c r="AA284" s="48"/>
      <c r="AB284" s="78">
        <f t="shared" si="231"/>
        <v>38.389444874901891</v>
      </c>
      <c r="AC284" s="78">
        <f t="shared" si="232"/>
        <v>55.709458612914851</v>
      </c>
    </row>
    <row r="285" spans="1:29" x14ac:dyDescent="0.2">
      <c r="A285" s="11">
        <v>42461</v>
      </c>
      <c r="B285" s="48">
        <f>Encadenamiento16!C300</f>
        <v>95.854322483795684</v>
      </c>
      <c r="C285" s="48">
        <f>Encadenamiento16!E300</f>
        <v>54.109912695658643</v>
      </c>
      <c r="D285" s="55">
        <f t="shared" si="260"/>
        <v>41.895327671958974</v>
      </c>
      <c r="F285" s="48">
        <f t="shared" si="278"/>
        <v>0.38868691871967176</v>
      </c>
      <c r="G285" s="48">
        <f t="shared" si="279"/>
        <v>8.8364284900777079E-3</v>
      </c>
      <c r="H285" s="56">
        <v>0.71701899247413881</v>
      </c>
      <c r="I285" s="51"/>
      <c r="J285" s="11">
        <v>42461</v>
      </c>
      <c r="K285" s="48">
        <f t="shared" si="303"/>
        <v>1.5242488172807267</v>
      </c>
      <c r="L285" s="48">
        <f t="shared" si="304"/>
        <v>0.66738162753048336</v>
      </c>
      <c r="M285" s="48">
        <f t="shared" si="305"/>
        <v>2.2714114095596871</v>
      </c>
      <c r="N285" s="48"/>
      <c r="O285" s="11">
        <v>42461</v>
      </c>
      <c r="P285" s="48">
        <f t="shared" si="274"/>
        <v>4.1260050855989494</v>
      </c>
      <c r="Q285" s="48">
        <f t="shared" si="275"/>
        <v>2.1073897192352531</v>
      </c>
      <c r="R285" s="48">
        <f t="shared" si="276"/>
        <v>5.9233197353088851</v>
      </c>
      <c r="T285" s="95">
        <f t="shared" si="306"/>
        <v>0.56450154039538492</v>
      </c>
      <c r="U285" s="95">
        <f t="shared" si="307"/>
        <v>0.43707291008229121</v>
      </c>
      <c r="V285" s="95"/>
      <c r="W285" s="11">
        <v>42461</v>
      </c>
      <c r="X285" s="48">
        <f t="shared" si="229"/>
        <v>4.1260050855989494</v>
      </c>
      <c r="Y285" s="48">
        <f t="shared" ref="Y285:Z285" si="310">Q285*T273</f>
        <v>1.2131430678151867</v>
      </c>
      <c r="Z285" s="48">
        <f t="shared" si="310"/>
        <v>2.5449935658066618</v>
      </c>
      <c r="AA285" s="48"/>
      <c r="AB285" s="78">
        <f t="shared" si="231"/>
        <v>29.402364821348286</v>
      </c>
      <c r="AC285" s="78">
        <f t="shared" si="232"/>
        <v>61.681784510869534</v>
      </c>
    </row>
    <row r="286" spans="1:29" x14ac:dyDescent="0.2">
      <c r="A286" s="11">
        <v>42491</v>
      </c>
      <c r="B286" s="48">
        <f>Encadenamiento16!C301</f>
        <v>97.026188527521512</v>
      </c>
      <c r="C286" s="48">
        <f>Encadenamiento16!E301</f>
        <v>54.193000705522365</v>
      </c>
      <c r="D286" s="55">
        <f t="shared" si="260"/>
        <v>42.791913221574319</v>
      </c>
      <c r="F286" s="48">
        <f t="shared" si="278"/>
        <v>1.2225489819970736</v>
      </c>
      <c r="G286" s="48">
        <f t="shared" si="279"/>
        <v>0.15355413772528692</v>
      </c>
      <c r="H286" s="56">
        <v>2.1400609553304362</v>
      </c>
      <c r="I286" s="51"/>
      <c r="J286" s="11">
        <v>42491</v>
      </c>
      <c r="K286" s="48">
        <f t="shared" si="303"/>
        <v>2.7654324876765557</v>
      </c>
      <c r="L286" s="48">
        <f t="shared" si="304"/>
        <v>0.8219605573592581</v>
      </c>
      <c r="M286" s="48">
        <f t="shared" si="305"/>
        <v>4.4600819536010361</v>
      </c>
      <c r="N286" s="48"/>
      <c r="O286" s="11">
        <v>42491</v>
      </c>
      <c r="P286" s="48">
        <f t="shared" si="274"/>
        <v>5.0150907181287563</v>
      </c>
      <c r="Q286" s="48">
        <f t="shared" si="275"/>
        <v>2.0313824931151636</v>
      </c>
      <c r="R286" s="48">
        <f t="shared" si="276"/>
        <v>7.6648279849838685</v>
      </c>
      <c r="T286" s="95">
        <f t="shared" si="306"/>
        <v>0.55853993162011617</v>
      </c>
      <c r="U286" s="95">
        <f t="shared" si="307"/>
        <v>0.44103467188589374</v>
      </c>
      <c r="V286" s="95"/>
      <c r="W286" s="11">
        <v>42491</v>
      </c>
      <c r="X286" s="48">
        <f t="shared" si="229"/>
        <v>5.0150907181287563</v>
      </c>
      <c r="Y286" s="48">
        <f t="shared" ref="Y286:Z286" si="311">Q286*T274</f>
        <v>1.1677876376421441</v>
      </c>
      <c r="Z286" s="48">
        <f t="shared" si="311"/>
        <v>3.2972585769653517</v>
      </c>
      <c r="AA286" s="48"/>
      <c r="AB286" s="78">
        <f t="shared" si="231"/>
        <v>23.285473848374814</v>
      </c>
      <c r="AC286" s="78">
        <f t="shared" si="232"/>
        <v>65.746738439771107</v>
      </c>
    </row>
    <row r="287" spans="1:29" x14ac:dyDescent="0.2">
      <c r="A287" s="11">
        <v>42522</v>
      </c>
      <c r="B287" s="48">
        <f>Encadenamiento16!C302</f>
        <v>96.561471918676006</v>
      </c>
      <c r="C287" s="48">
        <f>Encadenamiento16!E302</f>
        <v>54.167607521241791</v>
      </c>
      <c r="D287" s="55">
        <f t="shared" si="260"/>
        <v>42.431340671779544</v>
      </c>
      <c r="F287" s="48">
        <f t="shared" si="278"/>
        <v>-0.47895997554689984</v>
      </c>
      <c r="G287" s="48">
        <f t="shared" si="279"/>
        <v>-4.6856944531559197E-2</v>
      </c>
      <c r="H287" s="56">
        <v>-0.84261843570243578</v>
      </c>
      <c r="I287" s="51"/>
      <c r="J287" s="11">
        <v>42522</v>
      </c>
      <c r="K287" s="48">
        <f t="shared" si="303"/>
        <v>2.2732271973629148</v>
      </c>
      <c r="L287" s="48">
        <f t="shared" si="304"/>
        <v>0.77471846722525495</v>
      </c>
      <c r="M287" s="48">
        <f t="shared" si="305"/>
        <v>3.5798820451101276</v>
      </c>
      <c r="N287" s="48"/>
      <c r="O287" s="11">
        <v>42522</v>
      </c>
      <c r="P287" s="48">
        <f t="shared" si="274"/>
        <v>4.1558328482327989</v>
      </c>
      <c r="Q287" s="48">
        <f t="shared" si="275"/>
        <v>1.7222279272960606</v>
      </c>
      <c r="R287" s="48">
        <f t="shared" si="276"/>
        <v>6.313580964436083</v>
      </c>
      <c r="T287" s="95">
        <f t="shared" si="306"/>
        <v>0.56096501477174776</v>
      </c>
      <c r="U287" s="95">
        <f t="shared" si="307"/>
        <v>0.43942309317234918</v>
      </c>
      <c r="V287" s="95"/>
      <c r="W287" s="11">
        <v>42522</v>
      </c>
      <c r="X287" s="48">
        <f t="shared" si="229"/>
        <v>4.1558328482327989</v>
      </c>
      <c r="Y287" s="48">
        <f t="shared" ref="Y287:Z287" si="312">Q287*T275</f>
        <v>0.98922284332171095</v>
      </c>
      <c r="Z287" s="48">
        <f t="shared" si="312"/>
        <v>2.7180252078732345</v>
      </c>
      <c r="AA287" s="48"/>
      <c r="AB287" s="78">
        <f t="shared" si="231"/>
        <v>23.803239433519614</v>
      </c>
      <c r="AC287" s="78">
        <f t="shared" si="232"/>
        <v>65.402659518152447</v>
      </c>
    </row>
    <row r="288" spans="1:29" x14ac:dyDescent="0.2">
      <c r="A288" s="11">
        <v>42552</v>
      </c>
      <c r="B288" s="48">
        <f>Encadenamiento16!C303</f>
        <v>96.59375665173404</v>
      </c>
      <c r="C288" s="48">
        <f>Encadenamiento16!E303</f>
        <v>54.291213181125812</v>
      </c>
      <c r="D288" s="55">
        <f t="shared" si="260"/>
        <v>42.37542103866582</v>
      </c>
      <c r="F288" s="48">
        <f t="shared" si="278"/>
        <v>3.3434383731467676E-2</v>
      </c>
      <c r="G288" s="48">
        <f t="shared" si="279"/>
        <v>0.22819110080789518</v>
      </c>
      <c r="H288" s="56">
        <v>-0.13178851346291598</v>
      </c>
      <c r="I288" s="51"/>
      <c r="J288" s="11">
        <v>42552</v>
      </c>
      <c r="K288" s="48">
        <f t="shared" si="303"/>
        <v>2.3074216205986264</v>
      </c>
      <c r="L288" s="48">
        <f t="shared" si="304"/>
        <v>1.0046774066316821</v>
      </c>
      <c r="M288" s="48">
        <f t="shared" si="305"/>
        <v>3.4433756583162278</v>
      </c>
      <c r="N288" s="48"/>
      <c r="O288" s="11">
        <v>42552</v>
      </c>
      <c r="P288" s="48">
        <f t="shared" si="274"/>
        <v>3.5628652639901892</v>
      </c>
      <c r="Q288" s="48">
        <f t="shared" si="275"/>
        <v>1.7942078464658007</v>
      </c>
      <c r="R288" s="48">
        <f t="shared" si="276"/>
        <v>5.1178914315098689</v>
      </c>
      <c r="T288" s="95">
        <f t="shared" si="306"/>
        <v>0.56205716666420991</v>
      </c>
      <c r="U288" s="95">
        <f t="shared" si="307"/>
        <v>0.43869730826857845</v>
      </c>
      <c r="V288" s="95"/>
      <c r="W288" s="11">
        <v>42552</v>
      </c>
      <c r="X288" s="48">
        <f t="shared" si="229"/>
        <v>3.5628652639901892</v>
      </c>
      <c r="Y288" s="48">
        <f t="shared" ref="Y288:Z288" si="313">Q288*T276</f>
        <v>1.0259689839366133</v>
      </c>
      <c r="Z288" s="48">
        <f t="shared" si="313"/>
        <v>2.211991507199953</v>
      </c>
      <c r="AA288" s="48"/>
      <c r="AB288" s="78">
        <f t="shared" si="231"/>
        <v>28.796176894648866</v>
      </c>
      <c r="AC288" s="78">
        <f t="shared" si="232"/>
        <v>62.084624124198818</v>
      </c>
    </row>
    <row r="289" spans="1:29" x14ac:dyDescent="0.2">
      <c r="A289" s="11">
        <v>42583</v>
      </c>
      <c r="B289" s="48">
        <f>Encadenamiento16!C304</f>
        <v>96.71609350383747</v>
      </c>
      <c r="C289" s="48">
        <f>Encadenamiento16!E304</f>
        <v>54.470709583743684</v>
      </c>
      <c r="D289" s="55">
        <f t="shared" si="260"/>
        <v>42.355500682455585</v>
      </c>
      <c r="F289" s="48">
        <f t="shared" si="278"/>
        <v>0.12665088960615023</v>
      </c>
      <c r="G289" s="48">
        <f t="shared" si="279"/>
        <v>0.33061777790641678</v>
      </c>
      <c r="H289" s="56">
        <v>-4.7009223087268737E-2</v>
      </c>
      <c r="I289" s="51"/>
      <c r="J289" s="11">
        <v>42583</v>
      </c>
      <c r="K289" s="48">
        <f t="shared" si="303"/>
        <v>2.4369948802142494</v>
      </c>
      <c r="L289" s="48">
        <f t="shared" si="304"/>
        <v>1.3386168266550147</v>
      </c>
      <c r="M289" s="48">
        <f t="shared" si="305"/>
        <v>3.3947477310840135</v>
      </c>
      <c r="N289" s="48"/>
      <c r="O289" s="11">
        <v>42583</v>
      </c>
      <c r="P289" s="48">
        <f t="shared" si="274"/>
        <v>3.4863423799975202</v>
      </c>
      <c r="Q289" s="48">
        <f t="shared" si="275"/>
        <v>2.0638821201788282</v>
      </c>
      <c r="R289" s="48">
        <f t="shared" si="276"/>
        <v>4.7338209908047713</v>
      </c>
      <c r="T289" s="95">
        <f t="shared" si="306"/>
        <v>0.56320212707497752</v>
      </c>
      <c r="U289" s="95">
        <f t="shared" si="307"/>
        <v>0.43793642968814717</v>
      </c>
      <c r="V289" s="95"/>
      <c r="W289" s="11">
        <v>42583</v>
      </c>
      <c r="X289" s="48">
        <f t="shared" si="229"/>
        <v>3.4863423799975202</v>
      </c>
      <c r="Y289" s="48">
        <f t="shared" ref="Y289:Z289" si="314">Q289*T277</f>
        <v>1.1785828829032732</v>
      </c>
      <c r="Z289" s="48">
        <f t="shared" si="314"/>
        <v>2.0484199359600912</v>
      </c>
      <c r="AA289" s="48"/>
      <c r="AB289" s="78">
        <f t="shared" si="231"/>
        <v>33.805712533148039</v>
      </c>
      <c r="AC289" s="78">
        <f t="shared" si="232"/>
        <v>58.755558481939694</v>
      </c>
    </row>
    <row r="290" spans="1:29" x14ac:dyDescent="0.2">
      <c r="A290" s="11">
        <v>42614</v>
      </c>
      <c r="B290" s="48">
        <f>Encadenamiento16!C305</f>
        <v>97.150259438349906</v>
      </c>
      <c r="C290" s="48">
        <f>Encadenamiento16!E305</f>
        <v>54.619000421026946</v>
      </c>
      <c r="D290" s="55">
        <f t="shared" si="260"/>
        <v>42.609588555090575</v>
      </c>
      <c r="F290" s="48">
        <f t="shared" si="278"/>
        <v>0.44890764172067499</v>
      </c>
      <c r="G290" s="48">
        <f t="shared" si="279"/>
        <v>0.27223959154649702</v>
      </c>
      <c r="H290" s="56">
        <v>0.59989344604829409</v>
      </c>
      <c r="I290" s="51"/>
      <c r="J290" s="11">
        <v>42614</v>
      </c>
      <c r="K290" s="48">
        <f t="shared" si="303"/>
        <v>2.8968423781805308</v>
      </c>
      <c r="L290" s="48">
        <f t="shared" si="304"/>
        <v>1.614500663182783</v>
      </c>
      <c r="M290" s="48">
        <f t="shared" si="305"/>
        <v>4.0150060462809556</v>
      </c>
      <c r="N290" s="48"/>
      <c r="O290" s="11">
        <v>42614</v>
      </c>
      <c r="P290" s="48">
        <f t="shared" si="274"/>
        <v>3.4650257818901853</v>
      </c>
      <c r="Q290" s="48">
        <f t="shared" si="275"/>
        <v>2.2517038114509003</v>
      </c>
      <c r="R290" s="48">
        <f t="shared" si="276"/>
        <v>4.5215332605225589</v>
      </c>
      <c r="T290" s="95">
        <f t="shared" si="306"/>
        <v>0.56221157552015955</v>
      </c>
      <c r="U290" s="95">
        <f t="shared" si="307"/>
        <v>0.43859469651884953</v>
      </c>
      <c r="V290" s="95"/>
      <c r="W290" s="11">
        <v>42614</v>
      </c>
      <c r="X290" s="48">
        <f t="shared" si="229"/>
        <v>3.4650257818901853</v>
      </c>
      <c r="Y290" s="48">
        <f t="shared" ref="Y290:Z290" si="315">Q290*T278</f>
        <v>1.2809555599350251</v>
      </c>
      <c r="Z290" s="48">
        <f t="shared" si="315"/>
        <v>1.9630750536155661</v>
      </c>
      <c r="AA290" s="48"/>
      <c r="AB290" s="78">
        <f t="shared" si="231"/>
        <v>36.968139360748388</v>
      </c>
      <c r="AC290" s="78">
        <f t="shared" si="232"/>
        <v>56.653981158682775</v>
      </c>
    </row>
    <row r="291" spans="1:29" x14ac:dyDescent="0.2">
      <c r="A291" s="11">
        <v>42644</v>
      </c>
      <c r="B291" s="48">
        <f>Encadenamiento16!C306</f>
        <v>97.506737997304356</v>
      </c>
      <c r="C291" s="48">
        <f>Encadenamiento16!E306</f>
        <v>54.662999795181079</v>
      </c>
      <c r="D291" s="55">
        <f t="shared" si="260"/>
        <v>42.869884412551755</v>
      </c>
      <c r="F291" s="48">
        <f t="shared" si="278"/>
        <v>0.36693526194921944</v>
      </c>
      <c r="G291" s="48">
        <f t="shared" si="279"/>
        <v>8.0556901105777179E-2</v>
      </c>
      <c r="H291" s="56">
        <v>0.61088563933124895</v>
      </c>
      <c r="I291" s="51"/>
      <c r="J291" s="11">
        <v>42644</v>
      </c>
      <c r="K291" s="48">
        <f t="shared" si="303"/>
        <v>3.2744071762983884</v>
      </c>
      <c r="L291" s="48">
        <f t="shared" si="304"/>
        <v>1.6963581559911622</v>
      </c>
      <c r="M291" s="48">
        <f t="shared" si="305"/>
        <v>4.6504187809672137</v>
      </c>
      <c r="N291" s="48"/>
      <c r="O291" s="11">
        <v>42644</v>
      </c>
      <c r="P291" s="48">
        <f t="shared" si="274"/>
        <v>3.5005943645447068</v>
      </c>
      <c r="Q291" s="48">
        <f t="shared" si="275"/>
        <v>2.2476332832126245</v>
      </c>
      <c r="R291" s="48">
        <f t="shared" si="276"/>
        <v>4.5873000311708489</v>
      </c>
      <c r="T291" s="95">
        <f t="shared" si="306"/>
        <v>0.56060740947658694</v>
      </c>
      <c r="U291" s="95">
        <f t="shared" si="307"/>
        <v>0.4396607382531546</v>
      </c>
      <c r="V291" s="95"/>
      <c r="W291" s="11">
        <v>42644</v>
      </c>
      <c r="X291" s="48">
        <f t="shared" si="229"/>
        <v>3.5005943645447068</v>
      </c>
      <c r="Y291" s="48">
        <f t="shared" ref="Y291:Z291" si="316">Q291*T279</f>
        <v>1.275480629958001</v>
      </c>
      <c r="Z291" s="48">
        <f t="shared" si="316"/>
        <v>1.9958997462280108</v>
      </c>
      <c r="AA291" s="48"/>
      <c r="AB291" s="78">
        <f t="shared" si="231"/>
        <v>36.436116188625931</v>
      </c>
      <c r="AC291" s="78">
        <f t="shared" si="232"/>
        <v>57.016024662646139</v>
      </c>
    </row>
    <row r="292" spans="1:29" x14ac:dyDescent="0.2">
      <c r="A292" s="11">
        <v>42675</v>
      </c>
      <c r="B292" s="48">
        <f>Encadenamiento16!C307</f>
        <v>97.911903970070654</v>
      </c>
      <c r="C292" s="48">
        <f>Encadenamiento16!E307</f>
        <v>54.703787724149947</v>
      </c>
      <c r="D292" s="55">
        <f t="shared" si="260"/>
        <v>43.171858827251839</v>
      </c>
      <c r="F292" s="48">
        <f t="shared" si="278"/>
        <v>0.41552612782256304</v>
      </c>
      <c r="G292" s="48">
        <f t="shared" si="279"/>
        <v>7.4617070270011077E-2</v>
      </c>
      <c r="H292" s="56">
        <v>0.70439754815776467</v>
      </c>
      <c r="I292" s="51"/>
      <c r="J292" s="11">
        <v>42675</v>
      </c>
      <c r="K292" s="48">
        <f t="shared" si="303"/>
        <v>3.7035393214697621</v>
      </c>
      <c r="L292" s="48">
        <f t="shared" si="304"/>
        <v>1.7722409990184484</v>
      </c>
      <c r="M292" s="48">
        <f t="shared" si="305"/>
        <v>5.3875737649971889</v>
      </c>
      <c r="N292" s="48"/>
      <c r="O292" s="11">
        <v>42675</v>
      </c>
      <c r="P292" s="48">
        <f t="shared" si="274"/>
        <v>3.875672375424033</v>
      </c>
      <c r="Q292" s="48">
        <f t="shared" si="275"/>
        <v>2.1850090019754687</v>
      </c>
      <c r="R292" s="48">
        <f t="shared" si="276"/>
        <v>5.3433086909866034</v>
      </c>
      <c r="T292" s="95">
        <f t="shared" si="306"/>
        <v>0.55870415655354422</v>
      </c>
      <c r="U292" s="95">
        <f t="shared" si="307"/>
        <v>0.44092553690354597</v>
      </c>
      <c r="V292" s="95"/>
      <c r="W292" s="11">
        <v>42675</v>
      </c>
      <c r="X292" s="48">
        <f t="shared" si="229"/>
        <v>3.875672375424033</v>
      </c>
      <c r="Y292" s="48">
        <f t="shared" ref="Y292:Z292" si="317">Q292*T280</f>
        <v>1.240971459046281</v>
      </c>
      <c r="Z292" s="48">
        <f t="shared" si="317"/>
        <v>2.3231775929279168</v>
      </c>
      <c r="AA292" s="48"/>
      <c r="AB292" s="78">
        <f t="shared" si="231"/>
        <v>32.019514005244261</v>
      </c>
      <c r="AC292" s="78">
        <f t="shared" si="232"/>
        <v>59.942569130956038</v>
      </c>
    </row>
    <row r="293" spans="1:29" x14ac:dyDescent="0.2">
      <c r="A293" s="11">
        <v>42705</v>
      </c>
      <c r="B293" s="48">
        <f>Encadenamiento16!C308</f>
        <v>98.19458310325858</v>
      </c>
      <c r="C293" s="48">
        <f>Encadenamiento16!E308</f>
        <v>54.904085265555601</v>
      </c>
      <c r="D293" s="55">
        <f t="shared" si="260"/>
        <v>43.268346768663875</v>
      </c>
      <c r="F293" s="48">
        <f t="shared" si="278"/>
        <v>0.28870762565738062</v>
      </c>
      <c r="G293" s="48">
        <f t="shared" si="279"/>
        <v>0.36614931020073627</v>
      </c>
      <c r="H293" s="56">
        <v>0.22349730596062933</v>
      </c>
      <c r="I293" s="51"/>
      <c r="J293" s="11">
        <v>42705</v>
      </c>
      <c r="K293" s="48">
        <f t="shared" si="303"/>
        <v>4.002939347567458</v>
      </c>
      <c r="L293" s="48">
        <f t="shared" si="304"/>
        <v>2.1448793574121883</v>
      </c>
      <c r="M293" s="48">
        <f t="shared" si="305"/>
        <v>5.6231121531792327</v>
      </c>
      <c r="N293" s="48"/>
      <c r="O293" s="11">
        <v>42705</v>
      </c>
      <c r="P293" s="48">
        <f t="shared" si="274"/>
        <v>4.002939347567458</v>
      </c>
      <c r="Q293" s="48">
        <f t="shared" si="275"/>
        <v>2.1448793574121883</v>
      </c>
      <c r="R293" s="48">
        <f t="shared" si="276"/>
        <v>5.6231121531792327</v>
      </c>
      <c r="T293" s="95">
        <f t="shared" si="306"/>
        <v>0.55913558090898008</v>
      </c>
      <c r="U293" s="95">
        <f t="shared" si="307"/>
        <v>0.44063883567960294</v>
      </c>
      <c r="V293" s="95"/>
      <c r="W293" s="11">
        <v>42705</v>
      </c>
      <c r="X293" s="48">
        <f t="shared" si="229"/>
        <v>4.002939347567458</v>
      </c>
      <c r="Y293" s="48">
        <f t="shared" ref="Y293:Z293" si="318">Q293*T281</f>
        <v>1.2210937630078571</v>
      </c>
      <c r="Z293" s="48">
        <f t="shared" si="318"/>
        <v>2.4397547404620288</v>
      </c>
      <c r="AA293" s="48"/>
      <c r="AB293" s="78">
        <f t="shared" si="231"/>
        <v>30.504927928770698</v>
      </c>
      <c r="AC293" s="78">
        <f t="shared" si="232"/>
        <v>60.949080878396046</v>
      </c>
    </row>
    <row r="294" spans="1:29" x14ac:dyDescent="0.2">
      <c r="A294" s="11">
        <v>42736</v>
      </c>
      <c r="B294" s="48">
        <f>Encadenamiento16!C309</f>
        <v>98.289625032306489</v>
      </c>
      <c r="C294" s="48">
        <f>Encadenamiento16!E309</f>
        <v>55.103344544654057</v>
      </c>
      <c r="D294" s="55">
        <f>D295/(H295/100+1)</f>
        <v>43.21312386699308</v>
      </c>
      <c r="F294" s="48">
        <f t="shared" si="278"/>
        <v>9.6789380884643172E-2</v>
      </c>
      <c r="G294" s="48">
        <f t="shared" si="279"/>
        <v>0.3629225004563752</v>
      </c>
      <c r="H294" s="56">
        <v>-0.12762886912699445</v>
      </c>
      <c r="I294" s="56"/>
      <c r="J294" s="11">
        <v>42736</v>
      </c>
      <c r="K294" s="48">
        <f>(B294/$B$293-1)*100</f>
        <v>9.6789380884643172E-2</v>
      </c>
      <c r="L294" s="48">
        <f>(C294/$C$293-1)*100</f>
        <v>0.3629225004563752</v>
      </c>
      <c r="M294" s="48">
        <f>(D294/$D$293-1)*100</f>
        <v>-0.12762886912700555</v>
      </c>
      <c r="N294" s="48"/>
      <c r="O294" s="11">
        <v>42736</v>
      </c>
      <c r="P294" s="48">
        <f t="shared" si="274"/>
        <v>3.6771456609264508</v>
      </c>
      <c r="Q294" s="48">
        <f t="shared" si="275"/>
        <v>2.3523001417860456</v>
      </c>
      <c r="R294" s="48">
        <f t="shared" si="276"/>
        <v>4.8269602420212721</v>
      </c>
      <c r="T294" s="95">
        <f t="shared" si="306"/>
        <v>0.56062218699626054</v>
      </c>
      <c r="U294" s="95">
        <f t="shared" si="307"/>
        <v>0.4396509179151869</v>
      </c>
      <c r="V294" s="95"/>
      <c r="W294" s="11">
        <v>42736</v>
      </c>
      <c r="X294" s="48">
        <f t="shared" si="229"/>
        <v>3.6771456609264508</v>
      </c>
      <c r="Y294" s="48">
        <f t="shared" ref="Y294:Z294" si="319">Q294*T282</f>
        <v>1.3358215371228468</v>
      </c>
      <c r="Z294" s="48">
        <f t="shared" si="319"/>
        <v>2.0988999909617552</v>
      </c>
      <c r="AA294" s="48"/>
      <c r="AB294" s="78">
        <f t="shared" si="231"/>
        <v>36.327675330280194</v>
      </c>
      <c r="AC294" s="78">
        <f t="shared" si="232"/>
        <v>57.079598811240473</v>
      </c>
    </row>
    <row r="295" spans="1:29" x14ac:dyDescent="0.2">
      <c r="A295" s="11">
        <v>42767</v>
      </c>
      <c r="B295" s="48">
        <f>Encadenamiento16!C310</f>
        <v>98.658784977342862</v>
      </c>
      <c r="C295" s="48">
        <f>Encadenamiento16!E310</f>
        <v>55.278398982202162</v>
      </c>
      <c r="D295" s="55">
        <f t="shared" ref="D295:D304" si="320">D296/(H296/100+1)</f>
        <v>43.396627587172794</v>
      </c>
      <c r="F295" s="48">
        <f t="shared" si="278"/>
        <v>0.37558383696654207</v>
      </c>
      <c r="G295" s="48">
        <f t="shared" si="279"/>
        <v>0.31768387018005217</v>
      </c>
      <c r="H295" s="56">
        <v>0.42464812482552183</v>
      </c>
      <c r="I295" s="56"/>
      <c r="J295" s="11">
        <v>42767</v>
      </c>
      <c r="K295" s="48">
        <f t="shared" ref="K295:K305" si="321">(B295/$B$293-1)*100</f>
        <v>0.47273674312171554</v>
      </c>
      <c r="L295" s="48">
        <f t="shared" ref="L295:L305" si="322">(C295/$C$293-1)*100</f>
        <v>0.68175931688163605</v>
      </c>
      <c r="M295" s="48">
        <f t="shared" ref="M295:M305" si="323">(D295/$D$293-1)*100</f>
        <v>0.29647728209902802</v>
      </c>
      <c r="N295" s="48"/>
      <c r="O295" s="11">
        <v>42767</v>
      </c>
      <c r="P295" s="48">
        <f t="shared" si="274"/>
        <v>3.4639884909177798</v>
      </c>
      <c r="Q295" s="48">
        <f t="shared" si="275"/>
        <v>2.3564249495633627</v>
      </c>
      <c r="R295" s="48">
        <f t="shared" si="276"/>
        <v>4.4204410396567972</v>
      </c>
      <c r="T295" s="95">
        <f t="shared" si="306"/>
        <v>0.56029880151977274</v>
      </c>
      <c r="U295" s="95">
        <f t="shared" si="307"/>
        <v>0.43986582236076488</v>
      </c>
      <c r="V295" s="95"/>
      <c r="W295" s="11">
        <v>42767</v>
      </c>
      <c r="X295" s="48">
        <f t="shared" ref="X295:X341" si="324">P295</f>
        <v>3.4639884909177798</v>
      </c>
      <c r="Y295" s="48">
        <f t="shared" ref="Y295:Z295" si="325">Q295*T283</f>
        <v>1.3345886081034781</v>
      </c>
      <c r="Z295" s="48">
        <f t="shared" si="325"/>
        <v>1.92659094102272</v>
      </c>
      <c r="AA295" s="48"/>
      <c r="AB295" s="78">
        <f t="shared" ref="AB295:AB342" si="326">Y295/X295*100</f>
        <v>38.527512767511546</v>
      </c>
      <c r="AC295" s="78">
        <f t="shared" ref="AC295:AC342" si="327">Z295/X295*100</f>
        <v>55.617706181011926</v>
      </c>
    </row>
    <row r="296" spans="1:29" x14ac:dyDescent="0.2">
      <c r="A296" s="11">
        <v>42795</v>
      </c>
      <c r="B296" s="48">
        <f>Encadenamiento16!C311</f>
        <v>98.669161550513451</v>
      </c>
      <c r="C296" s="48">
        <f>Encadenamiento16!E311</f>
        <v>55.314373751292834</v>
      </c>
      <c r="D296" s="55">
        <f t="shared" si="320"/>
        <v>43.381148663715244</v>
      </c>
      <c r="F296" s="48">
        <f t="shared" si="278"/>
        <v>1.0517637302109861E-2</v>
      </c>
      <c r="G296" s="48">
        <f t="shared" si="279"/>
        <v>6.507925293250949E-2</v>
      </c>
      <c r="H296" s="56">
        <v>-3.5668493885743224E-2</v>
      </c>
      <c r="I296" s="56"/>
      <c r="J296" s="11">
        <v>42795</v>
      </c>
      <c r="K296" s="48">
        <f t="shared" si="321"/>
        <v>0.48330410115986489</v>
      </c>
      <c r="L296" s="48">
        <f t="shared" si="322"/>
        <v>0.74728225368436707</v>
      </c>
      <c r="M296" s="48">
        <f t="shared" si="323"/>
        <v>0.26070303923204641</v>
      </c>
      <c r="N296" s="48"/>
      <c r="O296" s="11">
        <v>42795</v>
      </c>
      <c r="P296" s="48">
        <f t="shared" si="274"/>
        <v>3.3366812341881324</v>
      </c>
      <c r="Q296" s="48">
        <f t="shared" si="275"/>
        <v>2.2349858103032805</v>
      </c>
      <c r="R296" s="48">
        <f t="shared" si="276"/>
        <v>4.2889557539639744</v>
      </c>
      <c r="T296" s="95">
        <f t="shared" si="306"/>
        <v>0.56060447744835418</v>
      </c>
      <c r="U296" s="95">
        <f t="shared" si="307"/>
        <v>0.4396626867200687</v>
      </c>
      <c r="V296" s="95"/>
      <c r="W296" s="11">
        <v>42795</v>
      </c>
      <c r="X296" s="48">
        <f t="shared" si="324"/>
        <v>3.3366812341881324</v>
      </c>
      <c r="Y296" s="48">
        <f t="shared" ref="Y296:Z296" si="328">Q296*T284</f>
        <v>1.2664449040886758</v>
      </c>
      <c r="Z296" s="48">
        <f t="shared" si="328"/>
        <v>1.8684753216834535</v>
      </c>
      <c r="AA296" s="48"/>
      <c r="AB296" s="78">
        <f t="shared" si="326"/>
        <v>37.955226022566762</v>
      </c>
      <c r="AC296" s="78">
        <f t="shared" si="327"/>
        <v>55.998016907901707</v>
      </c>
    </row>
    <row r="297" spans="1:29" x14ac:dyDescent="0.2">
      <c r="A297" s="11">
        <v>42826</v>
      </c>
      <c r="B297" s="48">
        <f>Encadenamiento16!C312</f>
        <v>98.259777453967928</v>
      </c>
      <c r="C297" s="48">
        <f>Encadenamiento16!E312</f>
        <v>55.516894687684768</v>
      </c>
      <c r="D297" s="55">
        <f t="shared" si="320"/>
        <v>42.914058373059383</v>
      </c>
      <c r="F297" s="48">
        <f t="shared" si="278"/>
        <v>-0.41490582276402233</v>
      </c>
      <c r="G297" s="48">
        <f t="shared" si="279"/>
        <v>0.36612714319521622</v>
      </c>
      <c r="H297" s="56">
        <v>-1.0767125930128851</v>
      </c>
      <c r="I297" s="56"/>
      <c r="J297" s="11">
        <v>42826</v>
      </c>
      <c r="K297" s="48">
        <f t="shared" si="321"/>
        <v>6.639302153845783E-2</v>
      </c>
      <c r="L297" s="48">
        <f t="shared" si="322"/>
        <v>1.1161454000466087</v>
      </c>
      <c r="M297" s="48">
        <f t="shared" si="323"/>
        <v>-0.81881657623460447</v>
      </c>
      <c r="N297" s="48"/>
      <c r="O297" s="11">
        <v>42826</v>
      </c>
      <c r="P297" s="48">
        <f t="shared" si="274"/>
        <v>2.5094903472703489</v>
      </c>
      <c r="Q297" s="48">
        <f t="shared" si="275"/>
        <v>2.6002296472731334</v>
      </c>
      <c r="R297" s="48">
        <f t="shared" si="276"/>
        <v>2.4316093409677775</v>
      </c>
      <c r="T297" s="95">
        <f t="shared" si="306"/>
        <v>0.56500122558992105</v>
      </c>
      <c r="U297" s="95">
        <f t="shared" si="307"/>
        <v>0.4367408464075086</v>
      </c>
      <c r="V297" s="95"/>
      <c r="W297" s="11">
        <v>42826</v>
      </c>
      <c r="X297" s="48">
        <f t="shared" si="324"/>
        <v>2.5094903472703489</v>
      </c>
      <c r="Y297" s="48">
        <f t="shared" ref="Y297:Z297" si="329">Q297*T285</f>
        <v>1.4678336412674322</v>
      </c>
      <c r="Z297" s="48">
        <f t="shared" si="329"/>
        <v>1.0627905708400689</v>
      </c>
      <c r="AA297" s="48"/>
      <c r="AB297" s="78">
        <f t="shared" si="326"/>
        <v>58.491304533768805</v>
      </c>
      <c r="AC297" s="78">
        <f t="shared" si="327"/>
        <v>42.350853112310212</v>
      </c>
    </row>
    <row r="298" spans="1:29" x14ac:dyDescent="0.2">
      <c r="A298" s="11">
        <v>42856</v>
      </c>
      <c r="B298" s="48">
        <f>Encadenamiento16!C313</f>
        <v>98.243166139757463</v>
      </c>
      <c r="C298" s="48">
        <f>Encadenamiento16!E313</f>
        <v>55.795420388277115</v>
      </c>
      <c r="D298" s="55">
        <f t="shared" si="320"/>
        <v>42.715473425397995</v>
      </c>
      <c r="F298" s="48">
        <f t="shared" si="278"/>
        <v>-1.6905507666398201E-2</v>
      </c>
      <c r="G298" s="48">
        <f t="shared" si="279"/>
        <v>0.50169538869062613</v>
      </c>
      <c r="H298" s="56">
        <v>-0.46275033215236183</v>
      </c>
      <c r="I298" s="56"/>
      <c r="J298" s="11">
        <v>42856</v>
      </c>
      <c r="K298" s="48">
        <f t="shared" si="321"/>
        <v>4.9476289794725403E-2</v>
      </c>
      <c r="L298" s="48">
        <f t="shared" si="322"/>
        <v>1.6234404387403645</v>
      </c>
      <c r="M298" s="48">
        <f t="shared" si="323"/>
        <v>-1.2777778319607247</v>
      </c>
      <c r="N298" s="48"/>
      <c r="O298" s="11">
        <v>42856</v>
      </c>
      <c r="P298" s="48">
        <f t="shared" si="274"/>
        <v>1.254277459214781</v>
      </c>
      <c r="Q298" s="48">
        <f t="shared" si="275"/>
        <v>2.9568757254503808</v>
      </c>
      <c r="R298" s="48">
        <f t="shared" si="276"/>
        <v>-0.17863140584652992</v>
      </c>
      <c r="T298" s="95">
        <f t="shared" si="306"/>
        <v>0.56793182244253415</v>
      </c>
      <c r="U298" s="95">
        <f t="shared" si="307"/>
        <v>0.43479333070996901</v>
      </c>
      <c r="V298" s="95"/>
      <c r="W298" s="11">
        <v>42856</v>
      </c>
      <c r="X298" s="48">
        <f t="shared" si="324"/>
        <v>1.254277459214781</v>
      </c>
      <c r="Y298" s="48">
        <f t="shared" ref="Y298:Z298" si="330">Q298*T286</f>
        <v>1.6515331655022372</v>
      </c>
      <c r="Z298" s="48">
        <f t="shared" si="330"/>
        <v>-7.8782643466040247E-2</v>
      </c>
      <c r="AA298" s="48"/>
      <c r="AB298" s="78">
        <f t="shared" si="326"/>
        <v>131.6720756933758</v>
      </c>
      <c r="AC298" s="78">
        <f t="shared" si="327"/>
        <v>-6.2811176974639071</v>
      </c>
    </row>
    <row r="299" spans="1:29" x14ac:dyDescent="0.2">
      <c r="A299" s="11">
        <v>42887</v>
      </c>
      <c r="B299" s="48">
        <f>Encadenamiento16!C314</f>
        <v>98.336220234705095</v>
      </c>
      <c r="C299" s="48">
        <f>Encadenamiento16!E314</f>
        <v>55.910137880814624</v>
      </c>
      <c r="D299" s="55">
        <f t="shared" si="320"/>
        <v>42.714817870333185</v>
      </c>
      <c r="F299" s="48">
        <f t="shared" si="278"/>
        <v>9.4718135218951893E-2</v>
      </c>
      <c r="G299" s="48">
        <f t="shared" si="279"/>
        <v>0.20560377848073408</v>
      </c>
      <c r="H299" s="56">
        <v>-1.5347016250610857E-3</v>
      </c>
      <c r="I299" s="56"/>
      <c r="J299" s="11">
        <v>42887</v>
      </c>
      <c r="K299" s="48">
        <f t="shared" si="321"/>
        <v>0.14424128803274261</v>
      </c>
      <c r="L299" s="48">
        <f t="shared" si="322"/>
        <v>1.8323820721045214</v>
      </c>
      <c r="M299" s="48">
        <f t="shared" si="323"/>
        <v>-1.2792929235086237</v>
      </c>
      <c r="N299" s="48"/>
      <c r="O299" s="11">
        <v>42887</v>
      </c>
      <c r="P299" s="48">
        <f t="shared" si="274"/>
        <v>1.8379466269153211</v>
      </c>
      <c r="Q299" s="48">
        <f t="shared" si="275"/>
        <v>3.2169232486214172</v>
      </c>
      <c r="R299" s="48">
        <f t="shared" si="276"/>
        <v>0.66808447262232118</v>
      </c>
      <c r="T299" s="95">
        <f t="shared" si="306"/>
        <v>0.5685609813695347</v>
      </c>
      <c r="U299" s="95">
        <f t="shared" si="307"/>
        <v>0.43437522581591104</v>
      </c>
      <c r="V299" s="95"/>
      <c r="W299" s="11">
        <v>42887</v>
      </c>
      <c r="X299" s="48">
        <f t="shared" si="324"/>
        <v>1.8379466269153211</v>
      </c>
      <c r="Y299" s="48">
        <f t="shared" ref="Y299:Z299" si="331">Q299*T287</f>
        <v>1.804581397682492</v>
      </c>
      <c r="Z299" s="48">
        <f t="shared" si="331"/>
        <v>0.29357174546011799</v>
      </c>
      <c r="AA299" s="48"/>
      <c r="AB299" s="78">
        <f t="shared" si="326"/>
        <v>98.184646455766412</v>
      </c>
      <c r="AC299" s="78">
        <f t="shared" si="327"/>
        <v>15.972811242774112</v>
      </c>
    </row>
    <row r="300" spans="1:29" x14ac:dyDescent="0.2">
      <c r="A300" s="11">
        <v>42917</v>
      </c>
      <c r="B300" s="48">
        <f>Encadenamiento16!C315</f>
        <v>99.074947652180555</v>
      </c>
      <c r="C300" s="48">
        <f>Encadenamiento16!E315</f>
        <v>55.94521715486691</v>
      </c>
      <c r="D300" s="55">
        <f t="shared" si="320"/>
        <v>43.291507892550506</v>
      </c>
      <c r="F300" s="48">
        <f t="shared" si="278"/>
        <v>0.75122616642402384</v>
      </c>
      <c r="G300" s="48">
        <f t="shared" si="279"/>
        <v>6.2742242072566512E-2</v>
      </c>
      <c r="H300" s="56">
        <v>1.3500935997619035</v>
      </c>
      <c r="I300" s="56"/>
      <c r="J300" s="11">
        <v>42917</v>
      </c>
      <c r="K300" s="48">
        <f t="shared" si="321"/>
        <v>0.89655103275525505</v>
      </c>
      <c r="L300" s="48">
        <f t="shared" si="322"/>
        <v>1.8962739917724569</v>
      </c>
      <c r="M300" s="48">
        <f t="shared" si="323"/>
        <v>5.3529024370768674E-2</v>
      </c>
      <c r="N300" s="48"/>
      <c r="O300" s="11">
        <v>42917</v>
      </c>
      <c r="P300" s="48">
        <f t="shared" si="274"/>
        <v>2.5686867210190201</v>
      </c>
      <c r="Q300" s="48">
        <f t="shared" si="275"/>
        <v>3.0465408246137748</v>
      </c>
      <c r="R300" s="48">
        <f t="shared" si="276"/>
        <v>2.1618354022932218</v>
      </c>
      <c r="T300" s="95">
        <f t="shared" si="306"/>
        <v>0.56467571753125834</v>
      </c>
      <c r="U300" s="95">
        <f t="shared" si="307"/>
        <v>0.436957161406057</v>
      </c>
      <c r="V300" s="95"/>
      <c r="W300" s="11">
        <v>42917</v>
      </c>
      <c r="X300" s="48">
        <f t="shared" si="324"/>
        <v>2.5686867210190201</v>
      </c>
      <c r="Y300" s="48">
        <f t="shared" ref="Y300:Z300" si="332">Q300*T288</f>
        <v>1.712330104009264</v>
      </c>
      <c r="Z300" s="48">
        <f t="shared" si="332"/>
        <v>0.94839137190575584</v>
      </c>
      <c r="AA300" s="48"/>
      <c r="AB300" s="78">
        <f t="shared" si="326"/>
        <v>66.661694865225456</v>
      </c>
      <c r="AC300" s="78">
        <f t="shared" si="327"/>
        <v>36.921254902175107</v>
      </c>
    </row>
    <row r="301" spans="1:29" x14ac:dyDescent="0.2">
      <c r="A301" s="11">
        <v>42948</v>
      </c>
      <c r="B301" s="48">
        <f>Encadenamiento16!C316</f>
        <v>99.858272392013163</v>
      </c>
      <c r="C301" s="48">
        <f>Encadenamiento16!E316</f>
        <v>56.016519544846055</v>
      </c>
      <c r="D301" s="55">
        <f t="shared" si="320"/>
        <v>43.880348388594143</v>
      </c>
      <c r="F301" s="48">
        <f t="shared" si="278"/>
        <v>0.79063856039833791</v>
      </c>
      <c r="G301" s="48">
        <f t="shared" si="279"/>
        <v>0.12745037664572134</v>
      </c>
      <c r="H301" s="56">
        <v>1.3601755279699201</v>
      </c>
      <c r="I301" s="56"/>
      <c r="J301" s="11">
        <v>42948</v>
      </c>
      <c r="K301" s="48">
        <f t="shared" si="321"/>
        <v>1.6942780713322003</v>
      </c>
      <c r="L301" s="48">
        <f t="shared" si="322"/>
        <v>2.0261411767629411</v>
      </c>
      <c r="M301" s="48">
        <f t="shared" si="323"/>
        <v>1.4144326410305386</v>
      </c>
      <c r="N301" s="48"/>
      <c r="O301" s="11">
        <v>42948</v>
      </c>
      <c r="P301" s="48">
        <f t="shared" si="274"/>
        <v>3.2488686984147197</v>
      </c>
      <c r="Q301" s="48">
        <f t="shared" si="275"/>
        <v>2.8378737360229112</v>
      </c>
      <c r="R301" s="48">
        <f t="shared" si="276"/>
        <v>3.6001172966187545</v>
      </c>
      <c r="T301" s="95">
        <f t="shared" si="306"/>
        <v>0.56096023096556547</v>
      </c>
      <c r="U301" s="95">
        <f t="shared" si="307"/>
        <v>0.43942627223043934</v>
      </c>
      <c r="V301" s="95"/>
      <c r="W301" s="11">
        <v>42948</v>
      </c>
      <c r="X301" s="48">
        <f t="shared" si="324"/>
        <v>3.2488686984147197</v>
      </c>
      <c r="Y301" s="48">
        <f t="shared" ref="Y301:Z301" si="333">Q301*T289</f>
        <v>1.5982965244983167</v>
      </c>
      <c r="Z301" s="48">
        <f t="shared" si="333"/>
        <v>1.5766225153397617</v>
      </c>
      <c r="AA301" s="48"/>
      <c r="AB301" s="78">
        <f t="shared" si="326"/>
        <v>49.195479191824617</v>
      </c>
      <c r="AC301" s="78">
        <f t="shared" si="327"/>
        <v>48.528354380990287</v>
      </c>
    </row>
    <row r="302" spans="1:29" x14ac:dyDescent="0.2">
      <c r="A302" s="11">
        <v>42979</v>
      </c>
      <c r="B302" s="48">
        <f>Encadenamiento16!C317</f>
        <v>100.65911498364849</v>
      </c>
      <c r="C302" s="48">
        <f>Encadenamiento16!E317</f>
        <v>56.03658306999445</v>
      </c>
      <c r="D302" s="55">
        <f t="shared" si="320"/>
        <v>44.517467629372462</v>
      </c>
      <c r="F302" s="48">
        <f t="shared" si="278"/>
        <v>0.80197921759699309</v>
      </c>
      <c r="G302" s="48">
        <f t="shared" si="279"/>
        <v>3.5817157708861735E-2</v>
      </c>
      <c r="H302" s="56">
        <v>1.4519466325475294</v>
      </c>
      <c r="I302" s="56"/>
      <c r="J302" s="11">
        <v>42979</v>
      </c>
      <c r="K302" s="48">
        <f t="shared" si="321"/>
        <v>2.509845046949577</v>
      </c>
      <c r="L302" s="48">
        <f t="shared" si="322"/>
        <v>2.0626840406524849</v>
      </c>
      <c r="M302" s="48">
        <f t="shared" si="323"/>
        <v>2.8869160806791694</v>
      </c>
      <c r="N302" s="48"/>
      <c r="O302" s="11">
        <v>42979</v>
      </c>
      <c r="P302" s="48">
        <f t="shared" si="274"/>
        <v>3.61178196083487</v>
      </c>
      <c r="Q302" s="48">
        <f t="shared" si="275"/>
        <v>2.5954020359950869</v>
      </c>
      <c r="R302" s="48">
        <f t="shared" si="276"/>
        <v>4.4775815467336999</v>
      </c>
      <c r="T302" s="95">
        <f t="shared" si="306"/>
        <v>0.55669656025782943</v>
      </c>
      <c r="U302" s="95">
        <f t="shared" si="307"/>
        <v>0.44225967649928249</v>
      </c>
      <c r="V302" s="95"/>
      <c r="W302" s="11">
        <v>42979</v>
      </c>
      <c r="X302" s="48">
        <f t="shared" si="324"/>
        <v>3.61178196083487</v>
      </c>
      <c r="Y302" s="48">
        <f t="shared" ref="Y302:Z302" si="334">Q302*T290</f>
        <v>1.4591650677650276</v>
      </c>
      <c r="Z302" s="48">
        <f t="shared" si="334"/>
        <v>1.9638435196280679</v>
      </c>
      <c r="AA302" s="48"/>
      <c r="AB302" s="78">
        <f t="shared" si="326"/>
        <v>40.400142743604015</v>
      </c>
      <c r="AC302" s="78">
        <f t="shared" si="327"/>
        <v>54.373257880000089</v>
      </c>
    </row>
    <row r="303" spans="1:29" x14ac:dyDescent="0.2">
      <c r="A303" s="11">
        <v>43009</v>
      </c>
      <c r="B303" s="48">
        <f>Encadenamiento16!C318</f>
        <v>100.4434733523352</v>
      </c>
      <c r="C303" s="48">
        <f>Encadenamiento16!E318</f>
        <v>56.180834742277284</v>
      </c>
      <c r="D303" s="55">
        <f t="shared" si="320"/>
        <v>44.24645950089706</v>
      </c>
      <c r="F303" s="48">
        <f t="shared" si="278"/>
        <v>-0.21422961184222045</v>
      </c>
      <c r="G303" s="48">
        <f t="shared" si="279"/>
        <v>0.25742410471860655</v>
      </c>
      <c r="H303" s="56">
        <v>-0.60876806994427657</v>
      </c>
      <c r="I303" s="56"/>
      <c r="J303" s="11">
        <v>43009</v>
      </c>
      <c r="K303" s="48">
        <f t="shared" si="321"/>
        <v>2.2902386038054168</v>
      </c>
      <c r="L303" s="48">
        <f t="shared" si="322"/>
        <v>2.3254179912959305</v>
      </c>
      <c r="M303" s="48">
        <f t="shared" si="323"/>
        <v>2.260573387429643</v>
      </c>
      <c r="N303" s="48"/>
      <c r="O303" s="11">
        <v>43009</v>
      </c>
      <c r="P303" s="48">
        <f t="shared" si="274"/>
        <v>3.0118281211622966</v>
      </c>
      <c r="Q303" s="48">
        <f t="shared" si="275"/>
        <v>2.7767135956377142</v>
      </c>
      <c r="R303" s="48">
        <f t="shared" si="276"/>
        <v>3.2110538836495284</v>
      </c>
      <c r="T303" s="95">
        <f t="shared" si="306"/>
        <v>0.55932787733461176</v>
      </c>
      <c r="U303" s="95">
        <f t="shared" si="307"/>
        <v>0.44051104590628315</v>
      </c>
      <c r="V303" s="95"/>
      <c r="W303" s="11">
        <v>43009</v>
      </c>
      <c r="X303" s="48">
        <f t="shared" si="324"/>
        <v>3.0118281211622966</v>
      </c>
      <c r="Y303" s="48">
        <f t="shared" ref="Y303:Z303" si="335">Q303*T291</f>
        <v>1.5566462157088781</v>
      </c>
      <c r="Z303" s="48">
        <f t="shared" si="335"/>
        <v>1.4117743210560108</v>
      </c>
      <c r="AA303" s="48"/>
      <c r="AB303" s="78">
        <f t="shared" si="326"/>
        <v>51.68443062109904</v>
      </c>
      <c r="AC303" s="78">
        <f t="shared" si="327"/>
        <v>46.874332274684782</v>
      </c>
    </row>
    <row r="304" spans="1:29" x14ac:dyDescent="0.2">
      <c r="A304" s="11">
        <v>43040</v>
      </c>
      <c r="B304" s="48">
        <f>Encadenamiento16!C319</f>
        <v>100.52157752588468</v>
      </c>
      <c r="C304" s="48">
        <f>Encadenamiento16!E319</f>
        <v>56.244104123558415</v>
      </c>
      <c r="D304" s="55">
        <f t="shared" si="320"/>
        <v>44.267851093918395</v>
      </c>
      <c r="F304" s="48">
        <f t="shared" si="278"/>
        <v>7.7759331634719153E-2</v>
      </c>
      <c r="G304" s="48">
        <f t="shared" si="279"/>
        <v>0.11261737489549617</v>
      </c>
      <c r="H304" s="56">
        <v>4.8346451360470333E-2</v>
      </c>
      <c r="I304" s="56"/>
      <c r="J304" s="11">
        <v>43040</v>
      </c>
      <c r="K304" s="48">
        <f t="shared" si="321"/>
        <v>2.3697788096713079</v>
      </c>
      <c r="L304" s="48">
        <f t="shared" si="322"/>
        <v>2.4406541908885693</v>
      </c>
      <c r="M304" s="48">
        <f t="shared" si="323"/>
        <v>2.3100127458033359</v>
      </c>
      <c r="N304" s="48"/>
      <c r="O304" s="11">
        <v>43040</v>
      </c>
      <c r="P304" s="48">
        <f t="shared" si="274"/>
        <v>2.6653281674634099</v>
      </c>
      <c r="Q304" s="48">
        <f t="shared" si="275"/>
        <v>2.8157399395736249</v>
      </c>
      <c r="R304" s="48">
        <f t="shared" si="276"/>
        <v>2.538672868018188</v>
      </c>
      <c r="T304" s="95">
        <f t="shared" si="306"/>
        <v>0.55952269659790554</v>
      </c>
      <c r="U304" s="95">
        <f t="shared" si="307"/>
        <v>0.44038157959189667</v>
      </c>
      <c r="V304" s="95"/>
      <c r="W304" s="11">
        <v>43040</v>
      </c>
      <c r="X304" s="48">
        <f t="shared" si="324"/>
        <v>2.6653281674634099</v>
      </c>
      <c r="Y304" s="48">
        <f t="shared" ref="Y304:Z304" si="336">Q304*T292</f>
        <v>1.5731656080136096</v>
      </c>
      <c r="Z304" s="48">
        <f t="shared" si="336"/>
        <v>1.1193656973533845</v>
      </c>
      <c r="AA304" s="48"/>
      <c r="AB304" s="78">
        <f t="shared" si="326"/>
        <v>59.023336308743914</v>
      </c>
      <c r="AC304" s="78">
        <f t="shared" si="327"/>
        <v>41.997293654787867</v>
      </c>
    </row>
    <row r="305" spans="1:29" x14ac:dyDescent="0.2">
      <c r="A305" s="17">
        <v>43070</v>
      </c>
      <c r="B305" s="48">
        <f>'ITI Base2016 Amplio'!B17</f>
        <v>100.86024036459997</v>
      </c>
      <c r="C305" s="48">
        <f>'ITI Base2016 Amplio'!C17</f>
        <v>56.462374721599986</v>
      </c>
      <c r="D305" s="53">
        <v>44.397865643000003</v>
      </c>
      <c r="E305" s="54"/>
      <c r="F305" s="48">
        <f t="shared" si="278"/>
        <v>0.33690561474533087</v>
      </c>
      <c r="G305" s="48">
        <f t="shared" si="279"/>
        <v>0.38807729528782531</v>
      </c>
      <c r="H305" s="57">
        <v>0.29369970727914918</v>
      </c>
      <c r="I305" s="57"/>
      <c r="J305" s="17">
        <v>43070</v>
      </c>
      <c r="K305" s="48">
        <f t="shared" si="321"/>
        <v>2.7146683422834661</v>
      </c>
      <c r="L305" s="48">
        <f t="shared" si="322"/>
        <v>2.8382031109477124</v>
      </c>
      <c r="M305" s="48">
        <f t="shared" si="323"/>
        <v>2.6104969537550149</v>
      </c>
      <c r="N305" s="48"/>
      <c r="O305" s="17">
        <v>43070</v>
      </c>
      <c r="P305" s="48">
        <f t="shared" si="274"/>
        <v>2.7146683422834661</v>
      </c>
      <c r="Q305" s="48">
        <f t="shared" si="275"/>
        <v>2.8382031109477124</v>
      </c>
      <c r="R305" s="48">
        <f t="shared" si="276"/>
        <v>2.6104969537550149</v>
      </c>
      <c r="T305" s="95">
        <f t="shared" si="306"/>
        <v>0.55980805238510223</v>
      </c>
      <c r="U305" s="95">
        <f t="shared" si="307"/>
        <v>0.44019194761489788</v>
      </c>
      <c r="V305" s="95"/>
      <c r="W305" s="17">
        <v>43070</v>
      </c>
      <c r="X305" s="48">
        <f t="shared" si="324"/>
        <v>2.7146683422834661</v>
      </c>
      <c r="Y305" s="48">
        <f t="shared" ref="Y305:Z305" si="337">Q305*T293</f>
        <v>1.5869403451774236</v>
      </c>
      <c r="Z305" s="48">
        <f t="shared" si="337"/>
        <v>1.1502863382477599</v>
      </c>
      <c r="AA305" s="48"/>
      <c r="AB305" s="78">
        <f t="shared" si="326"/>
        <v>58.457982526239483</v>
      </c>
      <c r="AC305" s="78">
        <f t="shared" si="327"/>
        <v>42.372997110954145</v>
      </c>
    </row>
    <row r="306" spans="1:29" x14ac:dyDescent="0.2">
      <c r="A306" s="11">
        <v>43101</v>
      </c>
      <c r="B306" s="48">
        <f>'ITI Base2016 Amplio'!B18</f>
        <v>101.16761582869999</v>
      </c>
      <c r="C306" s="48">
        <f>'ITI Base2016 Amplio'!C18</f>
        <v>56.498726310600013</v>
      </c>
      <c r="D306" s="48">
        <v>44.668889518100009</v>
      </c>
      <c r="F306" s="48">
        <f t="shared" ref="F306:H307" si="338">(B306/B305-1)*100</f>
        <v>0.30475384848269726</v>
      </c>
      <c r="G306" s="48">
        <f t="shared" si="338"/>
        <v>6.4381969726334809E-2</v>
      </c>
      <c r="H306" s="48">
        <f t="shared" si="338"/>
        <v>0.61044347779979358</v>
      </c>
      <c r="I306" s="48"/>
      <c r="J306" s="11">
        <v>43101</v>
      </c>
      <c r="K306" s="48">
        <f>(B306/$B$305-1)*100</f>
        <v>0.30475384848269726</v>
      </c>
      <c r="L306" s="48">
        <f>(C306/$C$305-1)*100</f>
        <v>6.4381969726334809E-2</v>
      </c>
      <c r="M306" s="48">
        <f>(D306/$D$305-1)*100</f>
        <v>0.61044347779979358</v>
      </c>
      <c r="N306" s="48"/>
      <c r="O306" s="11">
        <v>43101</v>
      </c>
      <c r="P306" s="48">
        <f t="shared" ref="P306:P311" si="339">(B306/B294-1)*100</f>
        <v>2.9280718035576525</v>
      </c>
      <c r="Q306" s="48">
        <f t="shared" ref="Q306" si="340">(C306/C294-1)*100</f>
        <v>2.5322995863076514</v>
      </c>
      <c r="R306" s="48">
        <f t="shared" ref="R306:R311" si="341">(D306/D294-1)*100</f>
        <v>3.3688044761301494</v>
      </c>
      <c r="T306" s="95">
        <f t="shared" si="306"/>
        <v>0.55846651962487015</v>
      </c>
      <c r="U306" s="95">
        <f t="shared" si="307"/>
        <v>0.44153348037513007</v>
      </c>
      <c r="V306" s="95"/>
      <c r="W306" s="11">
        <v>43101</v>
      </c>
      <c r="X306" s="48">
        <f t="shared" si="324"/>
        <v>2.9280718035576525</v>
      </c>
      <c r="Y306" s="48">
        <f t="shared" ref="Y306:Z306" si="342">Q306*T294</f>
        <v>1.4196633322055214</v>
      </c>
      <c r="Z306" s="48">
        <f t="shared" si="342"/>
        <v>1.4810979802074105</v>
      </c>
      <c r="AA306" s="48"/>
      <c r="AB306" s="78">
        <f t="shared" si="326"/>
        <v>48.484580551631574</v>
      </c>
      <c r="AC306" s="78">
        <f t="shared" si="327"/>
        <v>50.582706968041336</v>
      </c>
    </row>
    <row r="307" spans="1:29" x14ac:dyDescent="0.2">
      <c r="A307" s="11">
        <v>43132</v>
      </c>
      <c r="B307" s="48">
        <f>'ITI Base2016 Amplio'!B19</f>
        <v>101.4905047625</v>
      </c>
      <c r="C307" s="48">
        <f>'ITI Base2016 Amplio'!C19</f>
        <v>56.688531295598892</v>
      </c>
      <c r="D307" s="48">
        <v>44.801973466902012</v>
      </c>
      <c r="F307" s="48">
        <f t="shared" si="338"/>
        <v>0.31916234375506392</v>
      </c>
      <c r="G307" s="48">
        <f t="shared" si="338"/>
        <v>0.33594559982721428</v>
      </c>
      <c r="H307" s="48">
        <f t="shared" si="338"/>
        <v>0.29793431230942247</v>
      </c>
      <c r="J307" s="11">
        <v>43132</v>
      </c>
      <c r="K307" s="48">
        <f t="shared" ref="K307:K317" si="343">(B307/$B$305-1)*100</f>
        <v>0.62488885176326114</v>
      </c>
      <c r="L307" s="48">
        <f t="shared" ref="L307:L317" si="344">(C307/$C$305-1)*100</f>
        <v>0.40054385794792147</v>
      </c>
      <c r="M307" s="48">
        <f t="shared" ref="M307:M317" si="345">(D307/$D$305-1)*100</f>
        <v>0.91019651068682261</v>
      </c>
      <c r="N307" s="48"/>
      <c r="O307" s="11">
        <v>43132</v>
      </c>
      <c r="P307" s="48">
        <f t="shared" si="339"/>
        <v>2.8702155472596136</v>
      </c>
      <c r="Q307" s="48">
        <f t="shared" ref="Q307" si="346">(C307/C295-1)*100</f>
        <v>2.5509644623585181</v>
      </c>
      <c r="R307" s="48">
        <f t="shared" si="341"/>
        <v>3.238375786012937</v>
      </c>
      <c r="T307" s="95">
        <f t="shared" si="306"/>
        <v>0.55855995029541816</v>
      </c>
      <c r="U307" s="95">
        <f t="shared" si="307"/>
        <v>0.44144004970459083</v>
      </c>
      <c r="V307" s="95"/>
      <c r="W307" s="11">
        <v>43132</v>
      </c>
      <c r="X307" s="48">
        <f t="shared" si="324"/>
        <v>2.8702155472596136</v>
      </c>
      <c r="Y307" s="48">
        <f t="shared" ref="Y307:Z307" si="347">Q307*T295</f>
        <v>1.4293023309790092</v>
      </c>
      <c r="Z307" s="48">
        <f t="shared" si="347"/>
        <v>1.4244508282277688</v>
      </c>
      <c r="AA307" s="48"/>
      <c r="AB307" s="78">
        <f t="shared" si="326"/>
        <v>49.797734959092516</v>
      </c>
      <c r="AC307" s="78">
        <f t="shared" si="327"/>
        <v>49.628705746081927</v>
      </c>
    </row>
    <row r="308" spans="1:29" x14ac:dyDescent="0.2">
      <c r="A308" s="11">
        <v>43160</v>
      </c>
      <c r="B308" s="48">
        <f>'ITI Base2016 Amplio'!B20</f>
        <v>101.3609293777</v>
      </c>
      <c r="C308" s="48">
        <f>'ITI Base2016 Amplio'!C20</f>
        <v>56.711234339900017</v>
      </c>
      <c r="D308" s="48">
        <v>44.649695037799994</v>
      </c>
      <c r="F308" s="48">
        <f t="shared" ref="F308" si="348">(B308/B307-1)*100</f>
        <v>-0.12767242128041145</v>
      </c>
      <c r="G308" s="48">
        <f t="shared" ref="G308" si="349">(C308/C307-1)*100</f>
        <v>4.0048743162413025E-2</v>
      </c>
      <c r="H308" s="48">
        <f t="shared" ref="H308" si="350">(D308/D307-1)*100</f>
        <v>-0.33989223535993984</v>
      </c>
      <c r="J308" s="11">
        <v>43160</v>
      </c>
      <c r="K308" s="48">
        <f t="shared" si="343"/>
        <v>0.49641861975551205</v>
      </c>
      <c r="L308" s="48">
        <f t="shared" si="344"/>
        <v>0.44075301389125965</v>
      </c>
      <c r="M308" s="48">
        <f t="shared" si="345"/>
        <v>0.56721058806055158</v>
      </c>
      <c r="N308" s="48"/>
      <c r="O308" s="11">
        <v>43160</v>
      </c>
      <c r="P308" s="48">
        <f t="shared" si="339"/>
        <v>2.7280740860542441</v>
      </c>
      <c r="Q308" s="48">
        <f t="shared" ref="Q308" si="351">(C308/C296-1)*100</f>
        <v>2.5253121275273127</v>
      </c>
      <c r="R308" s="48">
        <f t="shared" si="341"/>
        <v>2.9241880705334733</v>
      </c>
      <c r="T308" s="95">
        <f t="shared" si="306"/>
        <v>0.55949797114209199</v>
      </c>
      <c r="U308" s="95">
        <f t="shared" si="307"/>
        <v>0.44050202885790812</v>
      </c>
      <c r="V308" s="95"/>
      <c r="W308" s="11">
        <v>43160</v>
      </c>
      <c r="X308" s="48">
        <f t="shared" si="324"/>
        <v>2.7280740860542441</v>
      </c>
      <c r="Y308" s="48">
        <f t="shared" ref="Y308:Z308" si="352">Q308*T296</f>
        <v>1.4157012856464406</v>
      </c>
      <c r="Z308" s="48">
        <f t="shared" si="352"/>
        <v>1.2856563835655206</v>
      </c>
      <c r="AA308" s="48"/>
      <c r="AB308" s="78">
        <f t="shared" si="326"/>
        <v>51.893799104775894</v>
      </c>
      <c r="AC308" s="78">
        <f t="shared" si="327"/>
        <v>47.126886697752127</v>
      </c>
    </row>
    <row r="309" spans="1:29" x14ac:dyDescent="0.2">
      <c r="A309" s="11">
        <v>43191</v>
      </c>
      <c r="B309" s="48">
        <f>'ITI Base2016 Amplio'!B21</f>
        <v>101.2166039712</v>
      </c>
      <c r="C309" s="48">
        <f>'ITI Base2016 Amplio'!C21</f>
        <v>56.723256731899994</v>
      </c>
      <c r="D309" s="48">
        <v>44.4933472393</v>
      </c>
      <c r="F309" s="48">
        <f t="shared" ref="F309" si="353">(B309/B308-1)*100</f>
        <v>-0.14238761166267544</v>
      </c>
      <c r="G309" s="48">
        <f t="shared" ref="G309" si="354">(C309/C308-1)*100</f>
        <v>2.1199312869679687E-2</v>
      </c>
      <c r="H309" s="48">
        <f t="shared" ref="H309" si="355">(D309/D308-1)*100</f>
        <v>-0.35016543420426371</v>
      </c>
      <c r="J309" s="11">
        <v>43191</v>
      </c>
      <c r="K309" s="48">
        <f t="shared" si="343"/>
        <v>0.35332416947631007</v>
      </c>
      <c r="L309" s="48">
        <f t="shared" si="344"/>
        <v>0.46204576337134373</v>
      </c>
      <c r="M309" s="48">
        <f t="shared" si="345"/>
        <v>0.21505897843774324</v>
      </c>
      <c r="N309" s="48"/>
      <c r="O309" s="11">
        <v>43191</v>
      </c>
      <c r="P309" s="48">
        <f t="shared" si="339"/>
        <v>3.0091931753226886</v>
      </c>
      <c r="Q309" s="48">
        <f t="shared" ref="Q309" si="356">(C309/C297-1)*100</f>
        <v>2.1729638356066561</v>
      </c>
      <c r="R309" s="48">
        <f t="shared" si="341"/>
        <v>3.6801200494988917</v>
      </c>
      <c r="T309" s="95">
        <f t="shared" si="306"/>
        <v>0.56041454174890049</v>
      </c>
      <c r="U309" s="95">
        <f t="shared" si="307"/>
        <v>0.4395854582510994</v>
      </c>
      <c r="V309" s="95"/>
      <c r="W309" s="11">
        <v>43191</v>
      </c>
      <c r="X309" s="48">
        <f t="shared" si="324"/>
        <v>3.0091931753226886</v>
      </c>
      <c r="Y309" s="48">
        <f t="shared" ref="Y309:Z309" si="357">Q309*T297</f>
        <v>1.2277272302803364</v>
      </c>
      <c r="Z309" s="48">
        <f t="shared" si="357"/>
        <v>1.6072587452993885</v>
      </c>
      <c r="AA309" s="48"/>
      <c r="AB309" s="78">
        <f t="shared" si="326"/>
        <v>40.799216226744299</v>
      </c>
      <c r="AC309" s="78">
        <f t="shared" si="327"/>
        <v>53.411617389004448</v>
      </c>
    </row>
    <row r="310" spans="1:29" x14ac:dyDescent="0.2">
      <c r="A310" s="11">
        <v>43221</v>
      </c>
      <c r="B310" s="48">
        <f>'ITI Base2016 Amplio'!B22</f>
        <v>101.33528371440001</v>
      </c>
      <c r="C310" s="48">
        <f>'ITI Base2016 Amplio'!C22</f>
        <v>56.763558944099984</v>
      </c>
      <c r="D310" s="48">
        <v>44.571724770300001</v>
      </c>
      <c r="F310" s="48">
        <f t="shared" ref="F310" si="358">(B310/B309-1)*100</f>
        <v>0.11725323567837176</v>
      </c>
      <c r="G310" s="48">
        <f t="shared" ref="G310" si="359">(C310/C309-1)*100</f>
        <v>7.1050596390254128E-2</v>
      </c>
      <c r="H310" s="48">
        <f t="shared" ref="H310" si="360">(D310/D309-1)*100</f>
        <v>0.17615561845338856</v>
      </c>
      <c r="J310" s="11">
        <v>43221</v>
      </c>
      <c r="K310" s="48">
        <f t="shared" si="343"/>
        <v>0.470991689175837</v>
      </c>
      <c r="L310" s="48">
        <f t="shared" si="344"/>
        <v>0.53342464603207684</v>
      </c>
      <c r="M310" s="48">
        <f t="shared" si="345"/>
        <v>0.39159343536463442</v>
      </c>
      <c r="N310" s="48"/>
      <c r="O310" s="11">
        <v>43221</v>
      </c>
      <c r="P310" s="48">
        <f t="shared" si="339"/>
        <v>3.1474123810747212</v>
      </c>
      <c r="Q310" s="48">
        <f t="shared" ref="Q310" si="361">(C310/C298-1)*100</f>
        <v>1.7351577406992336</v>
      </c>
      <c r="R310" s="48">
        <f t="shared" si="341"/>
        <v>4.3456181005319339</v>
      </c>
      <c r="T310" s="95">
        <f t="shared" si="306"/>
        <v>0.5601559186835704</v>
      </c>
      <c r="U310" s="95">
        <f t="shared" si="307"/>
        <v>0.43984408131642944</v>
      </c>
      <c r="V310" s="95"/>
      <c r="W310" s="11">
        <v>43221</v>
      </c>
      <c r="X310" s="48">
        <f t="shared" si="324"/>
        <v>3.1474123810747212</v>
      </c>
      <c r="Y310" s="48">
        <f t="shared" ref="Y310:Z310" si="362">Q310*T298</f>
        <v>0.98545129790058583</v>
      </c>
      <c r="Z310" s="48">
        <f t="shared" si="362"/>
        <v>1.8894457679238084</v>
      </c>
      <c r="AA310" s="48"/>
      <c r="AB310" s="78">
        <f t="shared" si="326"/>
        <v>31.30988820613624</v>
      </c>
      <c r="AC310" s="78">
        <f t="shared" si="327"/>
        <v>60.031719366835389</v>
      </c>
    </row>
    <row r="311" spans="1:29" x14ac:dyDescent="0.2">
      <c r="A311" s="11">
        <v>43252</v>
      </c>
      <c r="B311" s="48">
        <f>'ITI Base2016 Amplio'!B23</f>
        <v>101.4549338051</v>
      </c>
      <c r="C311" s="48">
        <f>'ITI Base2016 Amplio'!C23</f>
        <v>56.827447492799998</v>
      </c>
      <c r="D311" s="48">
        <v>44.627486312300007</v>
      </c>
      <c r="F311" s="48">
        <f t="shared" ref="F311" si="363">(B311/B310-1)*100</f>
        <v>0.11807347481969099</v>
      </c>
      <c r="G311" s="48">
        <f t="shared" ref="G311" si="364">(C311/C310-1)*100</f>
        <v>0.11255204904070393</v>
      </c>
      <c r="H311" s="48">
        <f t="shared" ref="H311" si="365">(D311/D310-1)*100</f>
        <v>0.1251051923329749</v>
      </c>
      <c r="J311" s="11">
        <v>43252</v>
      </c>
      <c r="K311" s="48">
        <f t="shared" si="343"/>
        <v>0.58962128024904192</v>
      </c>
      <c r="L311" s="48">
        <f t="shared" si="344"/>
        <v>0.64657707544197862</v>
      </c>
      <c r="M311" s="48">
        <f t="shared" si="345"/>
        <v>0.51718853141808907</v>
      </c>
      <c r="N311" s="48"/>
      <c r="O311" s="11">
        <v>43252</v>
      </c>
      <c r="P311" s="48">
        <f t="shared" si="339"/>
        <v>3.171480013113448</v>
      </c>
      <c r="Q311" s="48">
        <f t="shared" ref="Q311" si="366">(C311/C299-1)*100</f>
        <v>1.6406856551504756</v>
      </c>
      <c r="R311" s="48">
        <f t="shared" si="341"/>
        <v>4.4777633086789503</v>
      </c>
      <c r="T311" s="95">
        <f t="shared" si="306"/>
        <v>0.56012502656567065</v>
      </c>
      <c r="U311" s="95">
        <f t="shared" si="307"/>
        <v>0.43987497343432941</v>
      </c>
      <c r="V311" s="95"/>
      <c r="W311" s="11">
        <v>43252</v>
      </c>
      <c r="X311" s="48">
        <f t="shared" si="324"/>
        <v>3.171480013113448</v>
      </c>
      <c r="Y311" s="48">
        <f t="shared" ref="Y311:Z311" si="367">Q311*T299</f>
        <v>0.93282984621127241</v>
      </c>
      <c r="Z311" s="48">
        <f t="shared" si="367"/>
        <v>1.94502944835762</v>
      </c>
      <c r="AA311" s="48"/>
      <c r="AB311" s="78">
        <f t="shared" si="326"/>
        <v>29.413076618935129</v>
      </c>
      <c r="AC311" s="78">
        <f t="shared" si="327"/>
        <v>61.328762606584455</v>
      </c>
    </row>
    <row r="312" spans="1:29" x14ac:dyDescent="0.2">
      <c r="A312" s="11">
        <v>43282</v>
      </c>
      <c r="B312" s="48">
        <f>'ITI Base2016 Amplio'!B24</f>
        <v>101.4971130225</v>
      </c>
      <c r="C312" s="48">
        <f>'ITI Base2016 Amplio'!C24</f>
        <v>56.854122157599996</v>
      </c>
      <c r="D312" s="48">
        <v>44.642990864900007</v>
      </c>
      <c r="F312" s="48">
        <f t="shared" ref="F312" si="368">(B312/B311-1)*100</f>
        <v>4.1574338297856173E-2</v>
      </c>
      <c r="G312" s="48">
        <f t="shared" ref="G312" si="369">(C312/C311-1)*100</f>
        <v>4.6939755306407704E-2</v>
      </c>
      <c r="H312" s="48">
        <f t="shared" ref="H312" si="370">(D312/D311-1)*100</f>
        <v>3.474215977905537E-2</v>
      </c>
      <c r="J312" s="11">
        <v>43282</v>
      </c>
      <c r="K312" s="48">
        <f t="shared" si="343"/>
        <v>0.63144074969263553</v>
      </c>
      <c r="L312" s="48">
        <f t="shared" si="344"/>
        <v>0.6938203324454717</v>
      </c>
      <c r="M312" s="48">
        <f t="shared" si="345"/>
        <v>0.55211037366309501</v>
      </c>
      <c r="N312" s="48"/>
      <c r="O312" s="11">
        <v>43282</v>
      </c>
      <c r="P312" s="48">
        <f t="shared" ref="P312" si="371">(B312/B300-1)*100</f>
        <v>2.4447808731858922</v>
      </c>
      <c r="Q312" s="48">
        <f t="shared" ref="Q312" si="372">(C312/C300-1)*100</f>
        <v>1.6246339704376611</v>
      </c>
      <c r="R312" s="48">
        <f t="shared" ref="R312" si="373">(D312/D300-1)*100</f>
        <v>3.121820047719015</v>
      </c>
      <c r="T312" s="95">
        <f t="shared" si="306"/>
        <v>0.56015506711995355</v>
      </c>
      <c r="U312" s="95">
        <f t="shared" si="307"/>
        <v>0.4398449328800465</v>
      </c>
      <c r="V312" s="95"/>
      <c r="W312" s="11">
        <v>43282</v>
      </c>
      <c r="X312" s="48">
        <f t="shared" si="324"/>
        <v>2.4447808731858922</v>
      </c>
      <c r="Y312" s="48">
        <f t="shared" ref="Y312:Z312" si="374">Q312*T300</f>
        <v>0.91739135298254348</v>
      </c>
      <c r="Z312" s="48">
        <f t="shared" si="374"/>
        <v>1.3641016264718222</v>
      </c>
      <c r="AA312" s="48"/>
      <c r="AB312" s="78">
        <f t="shared" si="326"/>
        <v>37.524481766214649</v>
      </c>
      <c r="AC312" s="78">
        <f t="shared" si="327"/>
        <v>55.796478180648009</v>
      </c>
    </row>
    <row r="313" spans="1:29" x14ac:dyDescent="0.2">
      <c r="A313" s="11">
        <v>43313</v>
      </c>
      <c r="B313" s="48">
        <f>'ITI Base2016 Amplio'!B25</f>
        <v>101.67178236469998</v>
      </c>
      <c r="C313" s="48">
        <f>'ITI Base2016 Amplio'!C25</f>
        <v>56.858113148000001</v>
      </c>
      <c r="D313" s="48">
        <v>44.813669216699999</v>
      </c>
      <c r="F313" s="48">
        <f t="shared" ref="F313" si="375">(B313/B312-1)*100</f>
        <v>0.17209291673276894</v>
      </c>
      <c r="G313" s="48">
        <f t="shared" ref="G313" si="376">(C313/C312-1)*100</f>
        <v>7.0197027912000109E-3</v>
      </c>
      <c r="H313" s="48">
        <f t="shared" ref="H313" si="377">(D313/D312-1)*100</f>
        <v>0.38231836284559062</v>
      </c>
      <c r="J313" s="11">
        <v>43313</v>
      </c>
      <c r="K313" s="48">
        <f t="shared" si="343"/>
        <v>0.80462033122898902</v>
      </c>
      <c r="L313" s="48">
        <f t="shared" si="344"/>
        <v>0.70088873936189344</v>
      </c>
      <c r="M313" s="48">
        <f t="shared" si="345"/>
        <v>0.93653955585037973</v>
      </c>
      <c r="N313" s="48"/>
      <c r="O313" s="11">
        <v>43313</v>
      </c>
      <c r="P313" s="48">
        <f t="shared" ref="P313" si="378">(B313/B301-1)*100</f>
        <v>1.8160838649075917</v>
      </c>
      <c r="Q313" s="48">
        <f t="shared" ref="Q313" si="379">(C313/C301-1)*100</f>
        <v>1.5024025233845162</v>
      </c>
      <c r="R313" s="48">
        <f t="shared" ref="R313" si="380">(D313/D301-1)*100</f>
        <v>2.1269676800206527</v>
      </c>
      <c r="T313" s="95">
        <f t="shared" si="306"/>
        <v>0.55923198969846033</v>
      </c>
      <c r="U313" s="95">
        <f t="shared" si="307"/>
        <v>0.44076801030153984</v>
      </c>
      <c r="V313" s="95"/>
      <c r="W313" s="11">
        <v>43313</v>
      </c>
      <c r="X313" s="48">
        <f t="shared" si="324"/>
        <v>1.8160838649075917</v>
      </c>
      <c r="Y313" s="48">
        <f t="shared" ref="Y313:Z313" si="381">Q313*T301</f>
        <v>0.84278806652102656</v>
      </c>
      <c r="Z313" s="48">
        <f t="shared" si="381"/>
        <v>0.93464547878610138</v>
      </c>
      <c r="AA313" s="48"/>
      <c r="AB313" s="78">
        <f t="shared" si="326"/>
        <v>46.40689137799869</v>
      </c>
      <c r="AC313" s="78">
        <f t="shared" si="327"/>
        <v>51.464885341826395</v>
      </c>
    </row>
    <row r="314" spans="1:29" x14ac:dyDescent="0.2">
      <c r="A314" s="11">
        <v>43344</v>
      </c>
      <c r="B314" s="48">
        <f>'ITI Base2016 Amplio'!B26</f>
        <v>101.58412225889995</v>
      </c>
      <c r="C314" s="48">
        <f>'ITI Base2016 Amplio'!C26</f>
        <v>56.839779672199988</v>
      </c>
      <c r="D314" s="48">
        <v>44.744342586700007</v>
      </c>
      <c r="F314" s="48">
        <f t="shared" ref="F314" si="382">(B314/B313-1)*100</f>
        <v>-8.6218716502461934E-2</v>
      </c>
      <c r="G314" s="48">
        <f t="shared" ref="G314" si="383">(C314/C313-1)*100</f>
        <v>-3.2244256421753992E-2</v>
      </c>
      <c r="H314" s="48">
        <f t="shared" ref="H314" si="384">(D314/D313-1)*100</f>
        <v>-0.15469974052951807</v>
      </c>
      <c r="J314" s="11">
        <v>43344</v>
      </c>
      <c r="K314" s="48">
        <f t="shared" si="343"/>
        <v>0.71770788140421704</v>
      </c>
      <c r="L314" s="48">
        <f t="shared" si="344"/>
        <v>0.66841848657779313</v>
      </c>
      <c r="M314" s="48">
        <f t="shared" si="345"/>
        <v>0.78039099105799981</v>
      </c>
      <c r="N314" s="48"/>
      <c r="O314" s="11">
        <v>43344</v>
      </c>
      <c r="P314" s="48">
        <f t="shared" ref="P314" si="385">(B314/B302-1)*100</f>
        <v>0.91895033589528552</v>
      </c>
      <c r="Q314" s="48">
        <f t="shared" ref="Q314" si="386">(C314/C302-1)*100</f>
        <v>1.4333432879058305</v>
      </c>
      <c r="R314" s="48">
        <f t="shared" ref="R314" si="387">(D314/D302-1)*100</f>
        <v>0.50963131869130596</v>
      </c>
      <c r="T314" s="95">
        <f t="shared" si="306"/>
        <v>0.55953409261475562</v>
      </c>
      <c r="U314" s="95">
        <f t="shared" si="307"/>
        <v>0.44046590738524477</v>
      </c>
      <c r="V314" s="95"/>
      <c r="W314" s="11">
        <v>43344</v>
      </c>
      <c r="X314" s="48">
        <f t="shared" si="324"/>
        <v>0.91895033589528552</v>
      </c>
      <c r="Y314" s="48">
        <f t="shared" ref="Y314:Z314" si="388">Q314*T302</f>
        <v>0.79793727804582359</v>
      </c>
      <c r="Z314" s="48">
        <f t="shared" si="388"/>
        <v>0.22538938213831972</v>
      </c>
      <c r="AA314" s="48"/>
      <c r="AB314" s="78">
        <f t="shared" si="326"/>
        <v>86.831382162609998</v>
      </c>
      <c r="AC314" s="78">
        <f t="shared" si="327"/>
        <v>24.526829506921562</v>
      </c>
    </row>
    <row r="315" spans="1:29" x14ac:dyDescent="0.2">
      <c r="A315" s="11">
        <v>43374</v>
      </c>
      <c r="B315" s="48">
        <f>'ITI Base2016 Amplio'!B27</f>
        <v>101.76302031509999</v>
      </c>
      <c r="C315" s="48">
        <f>'ITI Base2016 Amplio'!C27</f>
        <v>56.821578678700007</v>
      </c>
      <c r="D315" s="48">
        <v>44.9414416364</v>
      </c>
      <c r="F315" s="48">
        <f t="shared" ref="F315" si="389">(B315/B314-1)*100</f>
        <v>0.17610828564733616</v>
      </c>
      <c r="G315" s="48">
        <f t="shared" ref="G315" si="390">(C315/C314-1)*100</f>
        <v>-3.2021576446894517E-2</v>
      </c>
      <c r="H315" s="48">
        <f t="shared" ref="H315" si="391">(D315/D314-1)*100</f>
        <v>0.44050049303570038</v>
      </c>
      <c r="J315" s="11">
        <v>43374</v>
      </c>
      <c r="K315" s="48">
        <f t="shared" si="343"/>
        <v>0.89508011009744592</v>
      </c>
      <c r="L315" s="48">
        <f t="shared" si="344"/>
        <v>0.63618287199422863</v>
      </c>
      <c r="M315" s="48">
        <f t="shared" si="345"/>
        <v>1.2243291102568943</v>
      </c>
      <c r="N315" s="48"/>
      <c r="O315" s="11">
        <v>43374</v>
      </c>
      <c r="P315" s="48">
        <f t="shared" ref="P315" si="392">(B315/B303-1)*100</f>
        <v>1.3137209603814481</v>
      </c>
      <c r="Q315" s="48">
        <f t="shared" ref="Q315" si="393">(C315/C303-1)*100</f>
        <v>1.140502698762047</v>
      </c>
      <c r="R315" s="48">
        <f t="shared" ref="R315" si="394">(D315/D303-1)*100</f>
        <v>1.570706771439756</v>
      </c>
      <c r="T315" s="95">
        <f t="shared" ref="T315:T342" si="395">C315/B315</f>
        <v>0.55837158235631301</v>
      </c>
      <c r="U315" s="95">
        <f t="shared" si="307"/>
        <v>0.44162841764368715</v>
      </c>
      <c r="V315" s="95"/>
      <c r="W315" s="11">
        <v>43374</v>
      </c>
      <c r="X315" s="48">
        <f t="shared" si="324"/>
        <v>1.3137209603814481</v>
      </c>
      <c r="Y315" s="48">
        <f t="shared" ref="Y315:Z315" si="396">Q315*T303</f>
        <v>0.6379149535929719</v>
      </c>
      <c r="Z315" s="48">
        <f t="shared" si="396"/>
        <v>0.6919136826990081</v>
      </c>
      <c r="AA315" s="48"/>
      <c r="AB315" s="78">
        <f t="shared" si="326"/>
        <v>48.557872853589004</v>
      </c>
      <c r="AC315" s="78">
        <f t="shared" si="327"/>
        <v>52.668238047911345</v>
      </c>
    </row>
    <row r="316" spans="1:29" x14ac:dyDescent="0.2">
      <c r="A316" s="11">
        <v>43405</v>
      </c>
      <c r="B316" s="48">
        <f>'ITI Base2016 Amplio'!B28</f>
        <v>102.02718765129987</v>
      </c>
      <c r="C316" s="48">
        <f>'ITI Base2016 Amplio'!C28</f>
        <v>56.915705234600011</v>
      </c>
      <c r="D316" s="48">
        <v>45.111482416699985</v>
      </c>
      <c r="F316" s="48">
        <f t="shared" ref="F316" si="397">(B316/B315-1)*100</f>
        <v>0.25959069943277679</v>
      </c>
      <c r="G316" s="48">
        <f t="shared" ref="G316" si="398">(C316/C315-1)*100</f>
        <v>0.16565283487148807</v>
      </c>
      <c r="H316" s="48">
        <f t="shared" ref="H316" si="399">(D316/D315-1)*100</f>
        <v>0.37836076037724986</v>
      </c>
      <c r="J316" s="11">
        <v>43405</v>
      </c>
      <c r="K316" s="48">
        <f t="shared" si="343"/>
        <v>1.1569943542484973</v>
      </c>
      <c r="L316" s="48">
        <f t="shared" si="344"/>
        <v>0.80288956182814619</v>
      </c>
      <c r="M316" s="48">
        <f t="shared" si="345"/>
        <v>1.6073222515652574</v>
      </c>
      <c r="N316" s="48"/>
      <c r="O316" s="11">
        <v>43405</v>
      </c>
      <c r="P316" s="48">
        <f t="shared" ref="P316" si="400">(B316/B304-1)*100</f>
        <v>1.4977979479355863</v>
      </c>
      <c r="Q316" s="48">
        <f t="shared" ref="Q316" si="401">(C316/C304-1)*100</f>
        <v>1.1940826892116618</v>
      </c>
      <c r="R316" s="48">
        <f t="shared" ref="R316" si="402">(D316/D304-1)*100</f>
        <v>1.9057426595922689</v>
      </c>
      <c r="T316" s="95">
        <f t="shared" si="395"/>
        <v>0.55784841810127928</v>
      </c>
      <c r="U316" s="95">
        <f t="shared" si="307"/>
        <v>0.44215158189872195</v>
      </c>
      <c r="V316" s="95"/>
      <c r="W316" s="11">
        <v>43405</v>
      </c>
      <c r="X316" s="48">
        <f t="shared" si="324"/>
        <v>1.4977979479355863</v>
      </c>
      <c r="Y316" s="48">
        <f t="shared" ref="Y316:Z316" si="403">Q316*T304</f>
        <v>0.66811636622858783</v>
      </c>
      <c r="Z316" s="48">
        <f t="shared" si="403"/>
        <v>0.83925396272690556</v>
      </c>
      <c r="AA316" s="48"/>
      <c r="AB316" s="78">
        <f t="shared" si="326"/>
        <v>44.606575082403609</v>
      </c>
      <c r="AC316" s="78">
        <f t="shared" si="327"/>
        <v>56.032521868763986</v>
      </c>
    </row>
    <row r="317" spans="1:29" x14ac:dyDescent="0.2">
      <c r="A317" s="11">
        <v>43435</v>
      </c>
      <c r="B317" s="48">
        <f>'ITI Base2016 Amplio'!B29</f>
        <v>102.38027155079999</v>
      </c>
      <c r="C317" s="48">
        <f>'ITI Base2016 Amplio'!C29</f>
        <v>56.98841222499999</v>
      </c>
      <c r="D317" s="48">
        <v>45.391859325799999</v>
      </c>
      <c r="F317" s="48">
        <f t="shared" ref="F317" si="404">(B317/B316-1)*100</f>
        <v>0.34606844276336979</v>
      </c>
      <c r="G317" s="48">
        <f t="shared" ref="G317" si="405">(C317/C316-1)*100</f>
        <v>0.1277450399679525</v>
      </c>
      <c r="H317" s="48">
        <f t="shared" ref="H317" si="406">(D317/D316-1)*100</f>
        <v>0.62152005227880114</v>
      </c>
      <c r="J317" s="11">
        <v>43435</v>
      </c>
      <c r="K317" s="48">
        <f t="shared" si="343"/>
        <v>1.5070667893564815</v>
      </c>
      <c r="L317" s="48">
        <f t="shared" si="344"/>
        <v>0.93166025338775604</v>
      </c>
      <c r="M317" s="48">
        <f t="shared" si="345"/>
        <v>2.2388321339422701</v>
      </c>
      <c r="N317" s="48"/>
      <c r="O317" s="11">
        <v>43435</v>
      </c>
      <c r="P317" s="48">
        <f t="shared" ref="P317" si="407">(B317/B305-1)*100</f>
        <v>1.5070667893564815</v>
      </c>
      <c r="Q317" s="48">
        <f t="shared" ref="Q317" si="408">(C317/C305-1)*100</f>
        <v>0.93166025338775604</v>
      </c>
      <c r="R317" s="48">
        <f t="shared" ref="R317" si="409">(D317/D305-1)*100</f>
        <v>2.2388321339422701</v>
      </c>
      <c r="T317" s="95">
        <f t="shared" si="395"/>
        <v>0.55663470473139887</v>
      </c>
      <c r="U317" s="95">
        <f t="shared" si="307"/>
        <v>0.44336529526860108</v>
      </c>
      <c r="V317" s="95"/>
      <c r="W317" s="11">
        <v>43435</v>
      </c>
      <c r="X317" s="48">
        <f t="shared" si="324"/>
        <v>1.5070667893564815</v>
      </c>
      <c r="Y317" s="48">
        <f t="shared" ref="Y317:Z317" si="410">Q317*T305</f>
        <v>0.52155091193361058</v>
      </c>
      <c r="Z317" s="48">
        <f t="shared" si="410"/>
        <v>0.98551587742286584</v>
      </c>
      <c r="AA317" s="48"/>
      <c r="AB317" s="78">
        <f t="shared" si="326"/>
        <v>34.607020446407233</v>
      </c>
      <c r="AC317" s="78">
        <f t="shared" si="327"/>
        <v>65.392979553592426</v>
      </c>
    </row>
    <row r="318" spans="1:29" x14ac:dyDescent="0.2">
      <c r="A318" s="11">
        <v>43466</v>
      </c>
      <c r="B318" s="48">
        <f>'ITI Base2016 Amplio'!B30</f>
        <v>102.61193263499995</v>
      </c>
      <c r="C318" s="48">
        <f>'ITI Base2016 Amplio'!C30</f>
        <v>57.12164397650001</v>
      </c>
      <c r="D318" s="48">
        <v>45.490288658499992</v>
      </c>
      <c r="F318" s="48">
        <f t="shared" ref="F318" si="411">(B318/B317-1)*100</f>
        <v>0.22627512184807408</v>
      </c>
      <c r="G318" s="48">
        <f t="shared" ref="G318" si="412">(C318/C317-1)*100</f>
        <v>0.23378744256639106</v>
      </c>
      <c r="H318" s="48">
        <f t="shared" ref="H318" si="413">(D318/D317-1)*100</f>
        <v>0.21684357980031876</v>
      </c>
      <c r="J318" s="11">
        <v>43466</v>
      </c>
      <c r="K318" s="48">
        <f>(B318/$B$317-1)*100</f>
        <v>0.22627512184807408</v>
      </c>
      <c r="L318" s="48">
        <f>(C318/$C$317-1)*100</f>
        <v>0.23378744256639106</v>
      </c>
      <c r="M318" s="48">
        <f>(D318/$D$317-1)*100</f>
        <v>0.21684357980031876</v>
      </c>
      <c r="N318" s="48"/>
      <c r="O318" s="11">
        <v>43466</v>
      </c>
      <c r="P318" s="48">
        <f t="shared" ref="P318" si="414">(B318/B306-1)*100</f>
        <v>1.4276473696340775</v>
      </c>
      <c r="Q318" s="48">
        <f t="shared" ref="Q318" si="415">(C318/C306-1)*100</f>
        <v>1.1025339978029347</v>
      </c>
      <c r="R318" s="48">
        <f t="shared" ref="R318" si="416">(D318/D306-1)*100</f>
        <v>1.8388617878381419</v>
      </c>
      <c r="T318" s="95">
        <f t="shared" si="395"/>
        <v>0.55667642650964322</v>
      </c>
      <c r="U318" s="95">
        <f t="shared" si="307"/>
        <v>0.44332357349035734</v>
      </c>
      <c r="V318" s="95"/>
      <c r="W318" s="11">
        <v>43466</v>
      </c>
      <c r="X318" s="48">
        <f t="shared" si="324"/>
        <v>1.4276473696340775</v>
      </c>
      <c r="Y318" s="48">
        <f t="shared" ref="Y318:Z318" si="417">Q318*T306</f>
        <v>0.61572832452109916</v>
      </c>
      <c r="Z318" s="48">
        <f t="shared" si="417"/>
        <v>0.81191904511300883</v>
      </c>
      <c r="AA318" s="48"/>
      <c r="AB318" s="78">
        <f t="shared" si="326"/>
        <v>43.128880255557604</v>
      </c>
      <c r="AC318" s="78">
        <f t="shared" si="327"/>
        <v>56.871119744444535</v>
      </c>
    </row>
    <row r="319" spans="1:29" x14ac:dyDescent="0.2">
      <c r="A319" s="11">
        <v>43497</v>
      </c>
      <c r="B319" s="48">
        <f>'ITI Base2016 Amplio'!B31</f>
        <v>102.4555416028</v>
      </c>
      <c r="C319" s="48">
        <f>'ITI Base2016 Amplio'!C31</f>
        <v>57.139394009799993</v>
      </c>
      <c r="D319" s="48">
        <v>45.316147593000004</v>
      </c>
      <c r="F319" s="48">
        <f t="shared" ref="F319" si="418">(B319/B318-1)*100</f>
        <v>-0.1524101809447842</v>
      </c>
      <c r="G319" s="48">
        <f t="shared" ref="G319" si="419">(C319/C318-1)*100</f>
        <v>3.1074093923644241E-2</v>
      </c>
      <c r="H319" s="48">
        <f t="shared" ref="H319" si="420">(D319/D318-1)*100</f>
        <v>-0.3828093218033457</v>
      </c>
      <c r="J319" s="11">
        <v>43497</v>
      </c>
      <c r="K319" s="48">
        <f t="shared" ref="K319:K329" si="421">(B319/$B$317-1)*100</f>
        <v>7.3520074580635253E-2</v>
      </c>
      <c r="L319" s="48">
        <f t="shared" ref="L319:L329" si="422">(C319/$C$317-1)*100</f>
        <v>0.26493418381952072</v>
      </c>
      <c r="M319" s="48">
        <f t="shared" ref="M319:M329" si="423">(D319/$D$317-1)*100</f>
        <v>-0.1667958394402258</v>
      </c>
      <c r="N319" s="48"/>
      <c r="O319" s="11">
        <v>43497</v>
      </c>
      <c r="P319" s="48">
        <f t="shared" ref="P319" si="424">(B319/B307-1)*100</f>
        <v>0.95086416464111867</v>
      </c>
      <c r="Q319" s="48">
        <f t="shared" ref="Q319" si="425">(C319/C307-1)*100</f>
        <v>0.79533320743503388</v>
      </c>
      <c r="R319" s="48">
        <f t="shared" ref="R319" si="426">(D319/D307-1)*100</f>
        <v>1.1476595478050688</v>
      </c>
      <c r="T319" s="95">
        <f t="shared" si="395"/>
        <v>0.55769939932891277</v>
      </c>
      <c r="U319" s="95">
        <f t="shared" si="307"/>
        <v>0.44230060067108723</v>
      </c>
      <c r="V319" s="95"/>
      <c r="W319" s="11">
        <v>43497</v>
      </c>
      <c r="X319" s="48">
        <f t="shared" si="324"/>
        <v>0.95086416464111867</v>
      </c>
      <c r="Y319" s="48">
        <f t="shared" ref="Y319:Z319" si="427">Q319*T307</f>
        <v>0.44424127681320802</v>
      </c>
      <c r="Z319" s="48">
        <f t="shared" si="427"/>
        <v>0.50662288782701781</v>
      </c>
      <c r="AA319" s="48"/>
      <c r="AB319" s="78">
        <f t="shared" si="326"/>
        <v>46.719741192568385</v>
      </c>
      <c r="AC319" s="78">
        <f t="shared" si="327"/>
        <v>53.280258807337709</v>
      </c>
    </row>
    <row r="320" spans="1:29" x14ac:dyDescent="0.2">
      <c r="A320" s="11">
        <v>43525</v>
      </c>
      <c r="B320" s="48">
        <f>'ITI Base2016 Amplio'!B32</f>
        <v>102.43808564990002</v>
      </c>
      <c r="C320" s="48">
        <f>'ITI Base2016 Amplio'!C32</f>
        <v>57.193741217700001</v>
      </c>
      <c r="D320" s="48">
        <v>45.244344432200009</v>
      </c>
      <c r="F320" s="48">
        <f t="shared" ref="F320" si="428">(B320/B319-1)*100</f>
        <v>-1.7037587842394508E-2</v>
      </c>
      <c r="G320" s="48">
        <f t="shared" ref="G320" si="429">(C320/C319-1)*100</f>
        <v>9.5113378154976225E-2</v>
      </c>
      <c r="H320" s="48">
        <f t="shared" ref="H320" si="430">(D320/D319-1)*100</f>
        <v>-0.15844939301743466</v>
      </c>
      <c r="J320" s="11">
        <v>43525</v>
      </c>
      <c r="K320" s="48">
        <f t="shared" si="421"/>
        <v>5.6469960690952448E-2</v>
      </c>
      <c r="L320" s="48">
        <f t="shared" si="422"/>
        <v>0.36029954982661483</v>
      </c>
      <c r="M320" s="48">
        <f t="shared" si="423"/>
        <v>-0.32498094546249412</v>
      </c>
      <c r="N320" s="48"/>
      <c r="O320" s="11">
        <v>43525</v>
      </c>
      <c r="P320" s="48">
        <f t="shared" ref="P320" si="431">(B320/B308-1)*100</f>
        <v>1.0626937606167841</v>
      </c>
      <c r="Q320" s="48">
        <f t="shared" ref="Q320" si="432">(C320/C308-1)*100</f>
        <v>0.85081357056711049</v>
      </c>
      <c r="R320" s="48">
        <f t="shared" ref="R320" si="433">(D320/D308-1)*100</f>
        <v>1.331810651554477</v>
      </c>
      <c r="T320" s="95">
        <f t="shared" si="395"/>
        <v>0.55832497117497459</v>
      </c>
      <c r="U320" s="95">
        <f t="shared" si="307"/>
        <v>0.44167502882502541</v>
      </c>
      <c r="V320" s="95"/>
      <c r="W320" s="11">
        <v>43525</v>
      </c>
      <c r="X320" s="48">
        <f t="shared" si="324"/>
        <v>1.0626937606167841</v>
      </c>
      <c r="Y320" s="48">
        <f t="shared" ref="Y320:Z320" si="434">Q320*T308</f>
        <v>0.47602846655245745</v>
      </c>
      <c r="Z320" s="48">
        <f t="shared" si="434"/>
        <v>0.58666529406431966</v>
      </c>
      <c r="AA320" s="48"/>
      <c r="AB320" s="78">
        <f t="shared" si="326"/>
        <v>44.794510346628179</v>
      </c>
      <c r="AC320" s="78">
        <f t="shared" si="327"/>
        <v>55.205489653371167</v>
      </c>
    </row>
    <row r="321" spans="1:29" x14ac:dyDescent="0.2">
      <c r="A321" s="11">
        <v>43556</v>
      </c>
      <c r="B321" s="48">
        <f>'ITI Base2016 Amplio'!B33</f>
        <v>102.58166809569992</v>
      </c>
      <c r="C321" s="48">
        <f>'ITI Base2016 Amplio'!C33</f>
        <v>57.243379230000002</v>
      </c>
      <c r="D321" s="48">
        <v>45.338288865700015</v>
      </c>
      <c r="F321" s="48">
        <f t="shared" ref="F321" si="435">(B321/B320-1)*100</f>
        <v>0.14016510059611242</v>
      </c>
      <c r="G321" s="48">
        <f t="shared" ref="G321" si="436">(C321/C320-1)*100</f>
        <v>8.6789238198381469E-2</v>
      </c>
      <c r="H321" s="48">
        <f t="shared" ref="H321" si="437">(D321/D320-1)*100</f>
        <v>0.20763795934934937</v>
      </c>
      <c r="J321" s="11">
        <v>43556</v>
      </c>
      <c r="K321" s="48">
        <f t="shared" si="421"/>
        <v>0.19671421246427734</v>
      </c>
      <c r="L321" s="48">
        <f t="shared" si="422"/>
        <v>0.44740148925952461</v>
      </c>
      <c r="M321" s="48">
        <f t="shared" si="423"/>
        <v>-0.11801776991658963</v>
      </c>
      <c r="N321" s="48"/>
      <c r="O321" s="11">
        <v>43556</v>
      </c>
      <c r="P321" s="48">
        <f t="shared" ref="P321" si="438">(B321/B309-1)*100</f>
        <v>1.3486563181751565</v>
      </c>
      <c r="Q321" s="48">
        <f t="shared" ref="Q321" si="439">(C321/C309-1)*100</f>
        <v>0.91694752393773893</v>
      </c>
      <c r="R321" s="48">
        <f t="shared" ref="R321" si="440">(D321/D309-1)*100</f>
        <v>1.8990291331772324</v>
      </c>
      <c r="T321" s="95">
        <f t="shared" si="395"/>
        <v>0.55802737752906129</v>
      </c>
      <c r="U321" s="95">
        <f t="shared" si="307"/>
        <v>0.4419726224709396</v>
      </c>
      <c r="V321" s="95"/>
      <c r="W321" s="11">
        <v>43556</v>
      </c>
      <c r="X321" s="48">
        <f t="shared" si="324"/>
        <v>1.3486563181751565</v>
      </c>
      <c r="Y321" s="48">
        <f t="shared" ref="Y321:Z321" si="441">Q321*T309</f>
        <v>0.51387072643535692</v>
      </c>
      <c r="Z321" s="48">
        <f t="shared" si="441"/>
        <v>0.83478559173990174</v>
      </c>
      <c r="AA321" s="48"/>
      <c r="AB321" s="78">
        <f t="shared" si="326"/>
        <v>38.102422352543201</v>
      </c>
      <c r="AC321" s="78">
        <f t="shared" si="327"/>
        <v>61.897577647464374</v>
      </c>
    </row>
    <row r="322" spans="1:29" x14ac:dyDescent="0.2">
      <c r="A322" s="11">
        <v>43586</v>
      </c>
      <c r="B322" s="48">
        <f>'ITI Base2016 Amplio'!B34</f>
        <v>103.04899994780003</v>
      </c>
      <c r="C322" s="48">
        <f>'ITI Base2016 Amplio'!C34</f>
        <v>57.235362021200011</v>
      </c>
      <c r="D322" s="48">
        <v>45.813637926599995</v>
      </c>
      <c r="F322" s="48">
        <f t="shared" ref="F322" si="442">(B322/B321-1)*100</f>
        <v>0.45557053299631889</v>
      </c>
      <c r="G322" s="48">
        <f t="shared" ref="G322" si="443">(C322/C321-1)*100</f>
        <v>-1.4005477852341297E-2</v>
      </c>
      <c r="H322" s="48">
        <f t="shared" ref="H322" si="444">(D322/D321-1)*100</f>
        <v>1.0484494955423918</v>
      </c>
      <c r="J322" s="11">
        <v>43586</v>
      </c>
      <c r="K322" s="48">
        <f t="shared" si="421"/>
        <v>0.65318091744679396</v>
      </c>
      <c r="L322" s="48">
        <f t="shared" si="422"/>
        <v>0.43333335069069001</v>
      </c>
      <c r="M322" s="48">
        <f t="shared" si="423"/>
        <v>0.92919436891245599</v>
      </c>
      <c r="N322" s="48"/>
      <c r="O322" s="11">
        <v>43586</v>
      </c>
      <c r="P322" s="48">
        <f t="shared" ref="P322" si="445">(B322/B310-1)*100</f>
        <v>1.6911347860138148</v>
      </c>
      <c r="Q322" s="48">
        <f t="shared" ref="Q322" si="446">(C322/C310-1)*100</f>
        <v>0.8311724738130799</v>
      </c>
      <c r="R322" s="48">
        <f t="shared" ref="R322" si="447">(D322/D310-1)*100</f>
        <v>2.7863251034151881</v>
      </c>
      <c r="T322" s="95">
        <f t="shared" si="395"/>
        <v>0.55541889829297575</v>
      </c>
      <c r="U322" s="95">
        <f t="shared" si="307"/>
        <v>0.44458110170702403</v>
      </c>
      <c r="V322" s="95"/>
      <c r="W322" s="11">
        <v>43586</v>
      </c>
      <c r="X322" s="48">
        <f t="shared" si="324"/>
        <v>1.6911347860138148</v>
      </c>
      <c r="Y322" s="48">
        <f t="shared" ref="Y322:Z322" si="448">Q322*T310</f>
        <v>0.46558618065326163</v>
      </c>
      <c r="Z322" s="48">
        <f t="shared" si="448"/>
        <v>1.2255486053605587</v>
      </c>
      <c r="AA322" s="48"/>
      <c r="AB322" s="78">
        <f t="shared" si="326"/>
        <v>27.53099188212537</v>
      </c>
      <c r="AC322" s="78">
        <f t="shared" si="327"/>
        <v>72.469008117874949</v>
      </c>
    </row>
    <row r="323" spans="1:29" x14ac:dyDescent="0.2">
      <c r="A323" s="11">
        <v>43617</v>
      </c>
      <c r="B323" s="48">
        <f>'ITI Base2016 Amplio'!B35</f>
        <v>103.20989806639999</v>
      </c>
      <c r="C323" s="48">
        <f>'ITI Base2016 Amplio'!C35</f>
        <v>57.339503076199989</v>
      </c>
      <c r="D323" s="48">
        <v>45.870394990199998</v>
      </c>
      <c r="F323" s="48">
        <f t="shared" ref="F323" si="449">(B323/B322-1)*100</f>
        <v>0.15613748671161609</v>
      </c>
      <c r="G323" s="48">
        <f t="shared" ref="G323" si="450">(C323/C322-1)*100</f>
        <v>0.18195229543827018</v>
      </c>
      <c r="H323" s="48">
        <f t="shared" ref="H323" si="451">(D323/D322-1)*100</f>
        <v>0.12388682970545517</v>
      </c>
      <c r="J323" s="11">
        <v>43617</v>
      </c>
      <c r="K323" s="48">
        <f t="shared" si="421"/>
        <v>0.81033826442660217</v>
      </c>
      <c r="L323" s="48">
        <f t="shared" si="422"/>
        <v>0.61607410610744484</v>
      </c>
      <c r="M323" s="48">
        <f t="shared" si="423"/>
        <v>1.0542323480633664</v>
      </c>
      <c r="N323" s="48"/>
      <c r="O323" s="11">
        <v>43617</v>
      </c>
      <c r="P323" s="48">
        <f t="shared" ref="P323" si="452">(B323/B311-1)*100</f>
        <v>1.7297968619952586</v>
      </c>
      <c r="Q323" s="48">
        <f t="shared" ref="Q323" si="453">(C323/C311-1)*100</f>
        <v>0.90107088386270906</v>
      </c>
      <c r="R323" s="48">
        <f t="shared" ref="R323" si="454">(D323/D311-1)*100</f>
        <v>2.7850743579914017</v>
      </c>
      <c r="T323" s="95">
        <f t="shared" si="395"/>
        <v>0.55556205509776468</v>
      </c>
      <c r="U323" s="95">
        <f t="shared" si="307"/>
        <v>0.44443794490223526</v>
      </c>
      <c r="V323" s="95"/>
      <c r="W323" s="11">
        <v>43617</v>
      </c>
      <c r="X323" s="48">
        <f t="shared" si="324"/>
        <v>1.7297968619952586</v>
      </c>
      <c r="Y323" s="48">
        <f t="shared" ref="Y323:Z323" si="455">Q323*T311</f>
        <v>0.50471235276115223</v>
      </c>
      <c r="Z323" s="48">
        <f t="shared" si="455"/>
        <v>1.2250845092340998</v>
      </c>
      <c r="AA323" s="48"/>
      <c r="AB323" s="78">
        <f t="shared" si="326"/>
        <v>29.177550488731068</v>
      </c>
      <c r="AC323" s="78">
        <f t="shared" si="327"/>
        <v>70.822449511268559</v>
      </c>
    </row>
    <row r="324" spans="1:29" x14ac:dyDescent="0.2">
      <c r="A324" s="11">
        <v>43647</v>
      </c>
      <c r="B324" s="48">
        <f>'ITI Base2016 Amplio'!B36</f>
        <v>103.4439151119</v>
      </c>
      <c r="C324" s="48">
        <f>'ITI Base2016 Amplio'!C36</f>
        <v>57.379819179899997</v>
      </c>
      <c r="D324" s="48">
        <v>46.064095932000008</v>
      </c>
      <c r="F324" s="48">
        <f t="shared" ref="F324" si="456">(B324/B323-1)*100</f>
        <v>0.22673895613136708</v>
      </c>
      <c r="G324" s="48">
        <f t="shared" ref="G324" si="457">(C324/C323-1)*100</f>
        <v>7.0311219206820041E-2</v>
      </c>
      <c r="H324" s="48">
        <f t="shared" ref="H324" si="458">(D324/D323-1)*100</f>
        <v>0.42227877445004669</v>
      </c>
      <c r="J324" s="11">
        <v>43647</v>
      </c>
      <c r="K324" s="48">
        <f t="shared" si="421"/>
        <v>1.0389145730798743</v>
      </c>
      <c r="L324" s="48">
        <f t="shared" si="422"/>
        <v>0.68681849452949528</v>
      </c>
      <c r="M324" s="48">
        <f t="shared" si="423"/>
        <v>1.4809629219526554</v>
      </c>
      <c r="N324" s="48"/>
      <c r="O324" s="11">
        <v>43647</v>
      </c>
      <c r="P324" s="48">
        <f t="shared" ref="P324" si="459">(B324/B312-1)*100</f>
        <v>1.9180861715430542</v>
      </c>
      <c r="Q324" s="48">
        <f t="shared" ref="Q324" si="460">(C324/C312-1)*100</f>
        <v>0.9246418770529452</v>
      </c>
      <c r="R324" s="48">
        <f t="shared" ref="R324" si="461">(D324/D312-1)*100</f>
        <v>3.1832658152331161</v>
      </c>
      <c r="T324" s="95">
        <f t="shared" si="395"/>
        <v>0.5546949679720613</v>
      </c>
      <c r="U324" s="95">
        <f t="shared" si="307"/>
        <v>0.44530503202793875</v>
      </c>
      <c r="V324" s="95"/>
      <c r="W324" s="11">
        <v>43647</v>
      </c>
      <c r="X324" s="48">
        <f t="shared" si="324"/>
        <v>1.9180861715430542</v>
      </c>
      <c r="Y324" s="48">
        <f t="shared" ref="Y324:Z324" si="462">Q324*T312</f>
        <v>0.5179428327025124</v>
      </c>
      <c r="Z324" s="48">
        <f t="shared" si="462"/>
        <v>1.4001433388405564</v>
      </c>
      <c r="AA324" s="48"/>
      <c r="AB324" s="78">
        <f t="shared" si="326"/>
        <v>27.00310551146093</v>
      </c>
      <c r="AC324" s="78">
        <f t="shared" si="327"/>
        <v>72.996894488539837</v>
      </c>
    </row>
    <row r="325" spans="1:29" x14ac:dyDescent="0.2">
      <c r="A325" s="11">
        <v>43678</v>
      </c>
      <c r="B325" s="48">
        <f>'ITI Base2016 Amplio'!B37</f>
        <v>103.9627570334</v>
      </c>
      <c r="C325" s="48">
        <f>'ITI Base2016 Amplio'!C37</f>
        <v>57.335692047699993</v>
      </c>
      <c r="D325" s="48">
        <v>46.627064985700002</v>
      </c>
      <c r="F325" s="48">
        <f t="shared" ref="F325" si="463">(B325/B324-1)*100</f>
        <v>0.50156833385390787</v>
      </c>
      <c r="G325" s="48">
        <f t="shared" ref="G325" si="464">(C325/C324-1)*100</f>
        <v>-7.6903574864284341E-2</v>
      </c>
      <c r="H325" s="48">
        <f t="shared" ref="H325" si="465">(D325/D324-1)*100</f>
        <v>1.2221428475033047</v>
      </c>
      <c r="J325" s="11">
        <v>43678</v>
      </c>
      <c r="K325" s="48">
        <f t="shared" si="421"/>
        <v>1.5456937734481313</v>
      </c>
      <c r="L325" s="48">
        <f t="shared" si="422"/>
        <v>0.60938673169008695</v>
      </c>
      <c r="M325" s="48">
        <f t="shared" si="423"/>
        <v>2.7212052518807761</v>
      </c>
      <c r="N325" s="48"/>
      <c r="O325" s="11">
        <v>43678</v>
      </c>
      <c r="P325" s="48">
        <f t="shared" ref="P325" si="466">(B325/B313-1)*100</f>
        <v>2.2533043243819773</v>
      </c>
      <c r="Q325" s="48">
        <f t="shared" ref="Q325" si="467">(C325/C313-1)*100</f>
        <v>0.83994855484716968</v>
      </c>
      <c r="R325" s="48">
        <f t="shared" ref="R325" si="468">(D325/D313-1)*100</f>
        <v>4.046523752007869</v>
      </c>
      <c r="T325" s="95">
        <f t="shared" si="395"/>
        <v>0.55150222718006436</v>
      </c>
      <c r="U325" s="95">
        <f t="shared" si="307"/>
        <v>0.44849777281993569</v>
      </c>
      <c r="V325" s="95"/>
      <c r="W325" s="11">
        <v>43678</v>
      </c>
      <c r="X325" s="48">
        <f t="shared" si="324"/>
        <v>2.2533043243819773</v>
      </c>
      <c r="Y325" s="48">
        <f t="shared" ref="Y325:Z325" si="469">Q325*T313</f>
        <v>0.46972610157152905</v>
      </c>
      <c r="Z325" s="48">
        <f t="shared" si="469"/>
        <v>1.78357822281043</v>
      </c>
      <c r="AA325" s="48"/>
      <c r="AB325" s="78">
        <f t="shared" si="326"/>
        <v>20.846101278413101</v>
      </c>
      <c r="AC325" s="78">
        <f t="shared" si="327"/>
        <v>79.153898721586089</v>
      </c>
    </row>
    <row r="326" spans="1:29" x14ac:dyDescent="0.2">
      <c r="A326" s="11">
        <v>43709</v>
      </c>
      <c r="B326" s="48">
        <f>'ITI Base2016 Amplio'!B38</f>
        <v>103.87809529649999</v>
      </c>
      <c r="C326" s="48">
        <f>'ITI Base2016 Amplio'!C38</f>
        <v>57.301535118499999</v>
      </c>
      <c r="D326" s="48">
        <v>46.576560178000001</v>
      </c>
      <c r="F326" s="48">
        <f t="shared" ref="F326" si="470">(B326/B325-1)*100</f>
        <v>-8.1434678452019238E-2</v>
      </c>
      <c r="G326" s="48">
        <f t="shared" ref="G326" si="471">(C326/C325-1)*100</f>
        <v>-5.9573588423034174E-2</v>
      </c>
      <c r="H326" s="48">
        <f t="shared" ref="H326" si="472">(D326/D325-1)*100</f>
        <v>-0.10831650612255217</v>
      </c>
      <c r="J326" s="11">
        <v>43709</v>
      </c>
      <c r="K326" s="48">
        <f t="shared" si="421"/>
        <v>1.463000364241851</v>
      </c>
      <c r="L326" s="48">
        <f t="shared" si="422"/>
        <v>0.54945010972360375</v>
      </c>
      <c r="M326" s="48">
        <f t="shared" si="423"/>
        <v>2.6099412313049575</v>
      </c>
      <c r="N326" s="48"/>
      <c r="O326" s="11">
        <v>43709</v>
      </c>
      <c r="P326" s="48">
        <f t="shared" ref="P326" si="473">(B326/B314-1)*100</f>
        <v>2.2582003826873365</v>
      </c>
      <c r="Q326" s="48">
        <f t="shared" ref="Q326" si="474">(C326/C314-1)*100</f>
        <v>0.81238078149317161</v>
      </c>
      <c r="R326" s="48">
        <f t="shared" ref="R326" si="475">(D326/D314-1)*100</f>
        <v>4.0948586690032318</v>
      </c>
      <c r="T326" s="95">
        <f t="shared" si="395"/>
        <v>0.55162288983970886</v>
      </c>
      <c r="U326" s="95">
        <f t="shared" si="307"/>
        <v>0.44837711016029119</v>
      </c>
      <c r="V326" s="95"/>
      <c r="W326" s="11">
        <v>43709</v>
      </c>
      <c r="X326" s="48">
        <f t="shared" si="324"/>
        <v>2.2582003826873365</v>
      </c>
      <c r="Y326" s="48">
        <f t="shared" ref="Y326:Z326" si="476">Q326*T314</f>
        <v>0.45455474343044783</v>
      </c>
      <c r="Z326" s="48">
        <f t="shared" si="476"/>
        <v>1.8036456392568441</v>
      </c>
      <c r="AA326" s="48"/>
      <c r="AB326" s="78">
        <f t="shared" si="326"/>
        <v>20.129070339165914</v>
      </c>
      <c r="AC326" s="78">
        <f t="shared" si="327"/>
        <v>79.870929660832118</v>
      </c>
    </row>
    <row r="327" spans="1:29" x14ac:dyDescent="0.2">
      <c r="A327" s="11">
        <v>43739</v>
      </c>
      <c r="B327" s="48">
        <f>'ITI Base2016 Amplio'!B39</f>
        <v>104.34539149950004</v>
      </c>
      <c r="C327" s="48">
        <f>'ITI Base2016 Amplio'!C39</f>
        <v>57.358267686600009</v>
      </c>
      <c r="D327" s="48">
        <v>46.987123812900009</v>
      </c>
      <c r="F327" s="48">
        <f t="shared" ref="F327" si="477">(B327/B326-1)*100</f>
        <v>0.44985056923332323</v>
      </c>
      <c r="G327" s="48">
        <f t="shared" ref="G327" si="478">(C327/C326-1)*100</f>
        <v>9.9007064963774205E-2</v>
      </c>
      <c r="H327" s="48">
        <f t="shared" ref="H327" si="479">(D327/D326-1)*100</f>
        <v>0.88148122860720601</v>
      </c>
      <c r="J327" s="11">
        <v>43739</v>
      </c>
      <c r="K327" s="48">
        <f t="shared" si="421"/>
        <v>1.9194322489416216</v>
      </c>
      <c r="L327" s="48">
        <f t="shared" si="422"/>
        <v>0.64900116911446037</v>
      </c>
      <c r="M327" s="48">
        <f t="shared" si="423"/>
        <v>3.5144286019437976</v>
      </c>
      <c r="N327" s="48"/>
      <c r="O327" s="11">
        <v>43739</v>
      </c>
      <c r="P327" s="48">
        <f t="shared" ref="P327" si="480">(B327/B315-1)*100</f>
        <v>2.5376322129629925</v>
      </c>
      <c r="Q327" s="48">
        <f t="shared" ref="Q327" si="481">(C327/C315-1)*100</f>
        <v>0.94451618624453726</v>
      </c>
      <c r="R327" s="48">
        <f t="shared" ref="R327" si="482">(D327/D315-1)*100</f>
        <v>4.5518837447420024</v>
      </c>
      <c r="T327" s="95">
        <f t="shared" si="395"/>
        <v>0.54969622388042727</v>
      </c>
      <c r="U327" s="95">
        <f t="shared" si="307"/>
        <v>0.45030377611957251</v>
      </c>
      <c r="V327" s="95"/>
      <c r="W327" s="11">
        <v>43739</v>
      </c>
      <c r="X327" s="48">
        <f t="shared" si="324"/>
        <v>2.5376322129629925</v>
      </c>
      <c r="Y327" s="48">
        <f t="shared" ref="Y327:Z327" si="483">Q327*T315</f>
        <v>0.52739099747451235</v>
      </c>
      <c r="Z327" s="48">
        <f t="shared" si="483"/>
        <v>2.0102412154884317</v>
      </c>
      <c r="AA327" s="48"/>
      <c r="AB327" s="78">
        <f t="shared" si="326"/>
        <v>20.78279881459731</v>
      </c>
      <c r="AC327" s="78">
        <f t="shared" si="327"/>
        <v>79.217201185400782</v>
      </c>
    </row>
    <row r="328" spans="1:29" x14ac:dyDescent="0.2">
      <c r="A328" s="11">
        <v>43770</v>
      </c>
      <c r="B328" s="48">
        <f>'ITI Base2016 Amplio'!B40</f>
        <v>105.50869256670001</v>
      </c>
      <c r="C328" s="48">
        <f>'ITI Base2016 Amplio'!C40</f>
        <v>57.468028875599998</v>
      </c>
      <c r="D328" s="48">
        <v>48.040663691100008</v>
      </c>
      <c r="F328" s="48">
        <f t="shared" ref="F328" si="484">(B328/B327-1)*100</f>
        <v>1.1148562006263019</v>
      </c>
      <c r="G328" s="48">
        <f t="shared" ref="G328" si="485">(C328/C327-1)*100</f>
        <v>0.1913607112399518</v>
      </c>
      <c r="H328" s="48">
        <f t="shared" ref="H328" si="486">(D328/D327-1)*100</f>
        <v>2.2421884820938098</v>
      </c>
      <c r="J328" s="11">
        <v>43770</v>
      </c>
      <c r="K328" s="48">
        <f t="shared" si="421"/>
        <v>3.0556873590120714</v>
      </c>
      <c r="L328" s="48">
        <f t="shared" si="422"/>
        <v>0.84160381360758318</v>
      </c>
      <c r="M328" s="48">
        <f t="shared" si="423"/>
        <v>5.835417197361803</v>
      </c>
      <c r="N328" s="48"/>
      <c r="O328" s="11">
        <v>43770</v>
      </c>
      <c r="P328" s="48">
        <f t="shared" ref="P328" si="487">(B328/B316-1)*100</f>
        <v>3.4123305714344854</v>
      </c>
      <c r="Q328" s="48">
        <f t="shared" ref="Q328" si="488">(C328/C316-1)*100</f>
        <v>0.97042396070359249</v>
      </c>
      <c r="R328" s="48">
        <f t="shared" ref="R328" si="489">(D328/D316-1)*100</f>
        <v>6.4932055376563325</v>
      </c>
      <c r="T328" s="95">
        <f t="shared" si="395"/>
        <v>0.54467577483504614</v>
      </c>
      <c r="U328" s="95">
        <f t="shared" si="307"/>
        <v>0.45532422516495386</v>
      </c>
      <c r="V328" s="95"/>
      <c r="W328" s="11">
        <v>43770</v>
      </c>
      <c r="X328" s="48">
        <f t="shared" si="324"/>
        <v>3.4123305714344854</v>
      </c>
      <c r="Y328" s="48">
        <f t="shared" ref="Y328:Z328" si="490">Q328*T316</f>
        <v>0.54134947136607703</v>
      </c>
      <c r="Z328" s="48">
        <f t="shared" si="490"/>
        <v>2.8709811000682888</v>
      </c>
      <c r="AA328" s="48"/>
      <c r="AB328" s="78">
        <f t="shared" si="326"/>
        <v>15.864508435901712</v>
      </c>
      <c r="AC328" s="78">
        <f t="shared" si="327"/>
        <v>84.135491564094792</v>
      </c>
    </row>
    <row r="329" spans="1:29" x14ac:dyDescent="0.2">
      <c r="A329" s="11">
        <v>43800</v>
      </c>
      <c r="B329" s="48">
        <f>'ITI Base2016 Amplio'!B41</f>
        <v>103.88428287520003</v>
      </c>
      <c r="C329" s="48">
        <f>'ITI Base2016 Amplio'!C41</f>
        <v>57.458028702700013</v>
      </c>
      <c r="D329" s="48">
        <v>46.426254172500002</v>
      </c>
      <c r="F329" s="48">
        <f t="shared" ref="F329" si="491">(B329/B328-1)*100</f>
        <v>-1.5395979724353692</v>
      </c>
      <c r="G329" s="48">
        <f t="shared" ref="G329" si="492">(C329/C328-1)*100</f>
        <v>-1.740128049568801E-2</v>
      </c>
      <c r="H329" s="48">
        <f t="shared" ref="H329" si="493">(D329/D328-1)*100</f>
        <v>-3.3605062764757165</v>
      </c>
      <c r="J329" s="11">
        <v>43800</v>
      </c>
      <c r="K329" s="48">
        <f t="shared" si="421"/>
        <v>1.469044085953386</v>
      </c>
      <c r="L329" s="48">
        <f t="shared" si="422"/>
        <v>0.82405608327162927</v>
      </c>
      <c r="M329" s="48">
        <f t="shared" si="423"/>
        <v>2.2788113597101978</v>
      </c>
      <c r="N329" s="48"/>
      <c r="O329" s="11">
        <v>43800</v>
      </c>
      <c r="P329" s="48">
        <f t="shared" ref="P329" si="494">(B329/B317-1)*100</f>
        <v>1.469044085953386</v>
      </c>
      <c r="Q329" s="48">
        <f t="shared" ref="Q329" si="495">(C329/C317-1)*100</f>
        <v>0.82405608327162927</v>
      </c>
      <c r="R329" s="48">
        <f t="shared" ref="R329" si="496">(D329/D317-1)*100</f>
        <v>2.2788113597101978</v>
      </c>
      <c r="T329" s="95">
        <f t="shared" si="395"/>
        <v>0.55309645609939317</v>
      </c>
      <c r="U329" s="95">
        <f t="shared" si="307"/>
        <v>0.44690354390060671</v>
      </c>
      <c r="V329" s="95"/>
      <c r="W329" s="11">
        <v>43800</v>
      </c>
      <c r="X329" s="48">
        <f t="shared" si="324"/>
        <v>1.469044085953386</v>
      </c>
      <c r="Y329" s="48">
        <f t="shared" ref="Y329:Z329" si="497">Q329*T317</f>
        <v>0.45869821459401638</v>
      </c>
      <c r="Z329" s="48">
        <f t="shared" si="497"/>
        <v>1.0103458713593541</v>
      </c>
      <c r="AA329" s="48"/>
      <c r="AB329" s="78">
        <f t="shared" si="326"/>
        <v>31.224264743309497</v>
      </c>
      <c r="AC329" s="78">
        <f t="shared" si="327"/>
        <v>68.775735256689444</v>
      </c>
    </row>
    <row r="330" spans="1:29" x14ac:dyDescent="0.2">
      <c r="A330" s="11">
        <v>43831</v>
      </c>
      <c r="B330" s="48">
        <f>'ITI Base2016 Amplio'!B42</f>
        <v>103.853437152</v>
      </c>
      <c r="C330" s="48">
        <f>'ITI Base2016 Amplio'!C42</f>
        <v>57.554230870099985</v>
      </c>
      <c r="D330" s="48">
        <v>46.299206281900005</v>
      </c>
      <c r="F330" s="48">
        <f t="shared" ref="F330" si="498">(B330/B329-1)*100</f>
        <v>-2.9692386900415091E-2</v>
      </c>
      <c r="G330" s="48">
        <f t="shared" ref="G330" si="499">(C330/C329-1)*100</f>
        <v>0.16743033057702306</v>
      </c>
      <c r="H330" s="48">
        <f t="shared" ref="H330:H335" si="500">(D330/D329-1)*100</f>
        <v>-0.27365526869331802</v>
      </c>
      <c r="J330" s="11">
        <v>43831</v>
      </c>
      <c r="K330" s="48">
        <f>(B330/$B$329-1)*100</f>
        <v>-2.9692386900415091E-2</v>
      </c>
      <c r="L330" s="48">
        <f>(C330/$C$329-1)*100</f>
        <v>0.16743033057702306</v>
      </c>
      <c r="M330" s="48">
        <f>(D330/$D$329-1)*100</f>
        <v>-0.27365526869331802</v>
      </c>
      <c r="N330" s="48"/>
      <c r="O330" s="11">
        <v>43831</v>
      </c>
      <c r="P330" s="48">
        <f t="shared" ref="P330" si="501">(B330/B318-1)*100</f>
        <v>1.2099026742008689</v>
      </c>
      <c r="Q330" s="48">
        <f t="shared" ref="Q330" si="502">(C330/C318-1)*100</f>
        <v>0.75730819963435447</v>
      </c>
      <c r="R330" s="48">
        <f t="shared" ref="R330" si="503">(D330/D318-1)*100</f>
        <v>1.7782204669498425</v>
      </c>
      <c r="T330" s="95">
        <f t="shared" si="395"/>
        <v>0.55418705868986839</v>
      </c>
      <c r="U330" s="95">
        <f t="shared" si="307"/>
        <v>0.44581294131013149</v>
      </c>
      <c r="V330" s="95"/>
      <c r="W330" s="11">
        <v>43831</v>
      </c>
      <c r="X330" s="48">
        <f t="shared" si="324"/>
        <v>1.2099026742008689</v>
      </c>
      <c r="Y330" s="48">
        <f t="shared" ref="Y330:Z330" si="504">Q330*T318</f>
        <v>0.42157562233890394</v>
      </c>
      <c r="Z330" s="48">
        <f t="shared" si="504"/>
        <v>0.788327051861896</v>
      </c>
      <c r="AA330" s="48"/>
      <c r="AB330" s="78">
        <f t="shared" si="326"/>
        <v>34.843763166103528</v>
      </c>
      <c r="AC330" s="78">
        <f t="shared" si="327"/>
        <v>65.156236833890773</v>
      </c>
    </row>
    <row r="331" spans="1:29" x14ac:dyDescent="0.2">
      <c r="A331" s="11">
        <v>43862</v>
      </c>
      <c r="B331" s="48">
        <f>'ITI Base2016 Amplio'!B43</f>
        <v>103.78845709920009</v>
      </c>
      <c r="C331" s="48">
        <f>'ITI Base2016 Amplio'!C43</f>
        <v>57.62116630789999</v>
      </c>
      <c r="D331" s="48">
        <v>46.167290791299997</v>
      </c>
      <c r="F331" s="48">
        <f t="shared" ref="F331" si="505">(B331/B330-1)*100</f>
        <v>-6.2568995867517962E-2</v>
      </c>
      <c r="G331" s="48">
        <f t="shared" ref="G331" si="506">(C331/C330-1)*100</f>
        <v>0.11629976943150488</v>
      </c>
      <c r="H331" s="48">
        <f t="shared" si="500"/>
        <v>-0.28491955088132404</v>
      </c>
      <c r="J331" s="11">
        <v>43862</v>
      </c>
      <c r="K331" s="48">
        <f t="shared" ref="K331:K341" si="507">(B331/$B$329-1)*100</f>
        <v>-9.2242804539610646E-2</v>
      </c>
      <c r="L331" s="48">
        <f t="shared" ref="L331:L341" si="508">(C331/$C$329-1)*100</f>
        <v>0.28392482109695916</v>
      </c>
      <c r="M331" s="48">
        <f t="shared" ref="M331:M341" si="509">(D331/$D$329-1)*100</f>
        <v>-0.55779512221211247</v>
      </c>
      <c r="N331" s="48"/>
      <c r="O331" s="11">
        <v>43862</v>
      </c>
      <c r="P331" s="48">
        <f t="shared" ref="P331" si="510">(B331/B319-1)*100</f>
        <v>1.3009696455146713</v>
      </c>
      <c r="Q331" s="48">
        <f t="shared" ref="Q331" si="511">(C331/C319-1)*100</f>
        <v>0.84315262079497355</v>
      </c>
      <c r="R331" s="48">
        <f t="shared" ref="R331" si="512">(D331/D319-1)*100</f>
        <v>1.8782337941530391</v>
      </c>
      <c r="T331" s="95">
        <f t="shared" si="395"/>
        <v>0.55517894685365821</v>
      </c>
      <c r="U331" s="95">
        <f t="shared" si="307"/>
        <v>0.44482105314634085</v>
      </c>
      <c r="V331" s="95"/>
      <c r="W331" s="11">
        <v>43862</v>
      </c>
      <c r="X331" s="48">
        <f t="shared" si="324"/>
        <v>1.3009696455146713</v>
      </c>
      <c r="Y331" s="48">
        <f t="shared" ref="Y331:Z331" si="513">Q331*T319</f>
        <v>0.47022571015995529</v>
      </c>
      <c r="Z331" s="48">
        <f t="shared" si="513"/>
        <v>0.83074393535462443</v>
      </c>
      <c r="AA331" s="48"/>
      <c r="AB331" s="78">
        <f t="shared" si="326"/>
        <v>36.14424915916706</v>
      </c>
      <c r="AC331" s="78">
        <f t="shared" si="327"/>
        <v>63.855750840825898</v>
      </c>
    </row>
    <row r="332" spans="1:29" x14ac:dyDescent="0.2">
      <c r="A332" s="11">
        <v>43891</v>
      </c>
      <c r="B332" s="48">
        <f>'ITI Base2016 Amplio'!B44</f>
        <v>103.90846720020002</v>
      </c>
      <c r="C332" s="48">
        <f>'ITI Base2016 Amplio'!C44</f>
        <v>57.669227737900016</v>
      </c>
      <c r="D332" s="48">
        <v>46.239239462300013</v>
      </c>
      <c r="F332" s="48">
        <f t="shared" ref="F332" si="514">(B332/B331-1)*100</f>
        <v>0.11562952601291698</v>
      </c>
      <c r="G332" s="48">
        <f t="shared" ref="G332" si="515">(C332/C331-1)*100</f>
        <v>8.3409332159667393E-2</v>
      </c>
      <c r="H332" s="48">
        <f t="shared" si="500"/>
        <v>0.15584338991270208</v>
      </c>
      <c r="J332" s="11">
        <v>43891</v>
      </c>
      <c r="K332" s="48">
        <f t="shared" si="507"/>
        <v>2.3280061555652765E-2</v>
      </c>
      <c r="L332" s="48">
        <f t="shared" si="508"/>
        <v>0.36757097305373243</v>
      </c>
      <c r="M332" s="48">
        <f t="shared" si="509"/>
        <v>-0.40282101912664237</v>
      </c>
      <c r="N332" s="48"/>
      <c r="O332" s="11">
        <v>43891</v>
      </c>
      <c r="P332" s="48">
        <f t="shared" ref="P332" si="516">(B332/B320-1)*100</f>
        <v>1.4353856194904813</v>
      </c>
      <c r="Q332" s="48">
        <f t="shared" ref="Q332" si="517">(C332/C320-1)*100</f>
        <v>0.83136110713608602</v>
      </c>
      <c r="R332" s="48">
        <f t="shared" ref="R332" si="518">(D332/D320-1)*100</f>
        <v>2.1989378840285401</v>
      </c>
      <c r="T332" s="95">
        <f t="shared" si="395"/>
        <v>0.55500027371964744</v>
      </c>
      <c r="U332" s="95">
        <f t="shared" si="307"/>
        <v>0.44499972628035267</v>
      </c>
      <c r="V332" s="95"/>
      <c r="W332" s="11">
        <v>43891</v>
      </c>
      <c r="X332" s="48">
        <f t="shared" si="324"/>
        <v>1.4353856194904813</v>
      </c>
      <c r="Y332" s="48">
        <f t="shared" ref="Y332:Z332" si="519">Q332*T320</f>
        <v>0.46416966617775018</v>
      </c>
      <c r="Z332" s="48">
        <f t="shared" si="519"/>
        <v>0.97121595331274579</v>
      </c>
      <c r="AA332" s="48"/>
      <c r="AB332" s="78">
        <f t="shared" si="326"/>
        <v>32.337628291310075</v>
      </c>
      <c r="AC332" s="78">
        <f t="shared" si="327"/>
        <v>67.662371708690955</v>
      </c>
    </row>
    <row r="333" spans="1:29" x14ac:dyDescent="0.2">
      <c r="A333" s="11">
        <v>43922</v>
      </c>
      <c r="B333" s="48">
        <f>'ITI Base2016 Amplio'!B45</f>
        <v>104.34127531300001</v>
      </c>
      <c r="C333" s="48">
        <f>'ITI Base2016 Amplio'!C45</f>
        <v>58.044173695599987</v>
      </c>
      <c r="D333" s="48">
        <v>46.297101617400017</v>
      </c>
      <c r="F333" s="48">
        <f t="shared" ref="F333" si="520">(B333/B332-1)*100</f>
        <v>0.41652824304114766</v>
      </c>
      <c r="G333" s="48">
        <f t="shared" ref="G333" si="521">(C333/C332-1)*100</f>
        <v>0.65016642741264619</v>
      </c>
      <c r="H333" s="48">
        <f t="shared" si="500"/>
        <v>0.12513647666541061</v>
      </c>
      <c r="J333" s="11">
        <v>43922</v>
      </c>
      <c r="K333" s="48">
        <f t="shared" si="507"/>
        <v>0.43990527262818269</v>
      </c>
      <c r="L333" s="48">
        <f t="shared" si="508"/>
        <v>1.0201272235300873</v>
      </c>
      <c r="M333" s="48">
        <f t="shared" si="509"/>
        <v>-0.27818861849183696</v>
      </c>
      <c r="N333" s="48"/>
      <c r="O333" s="11">
        <v>43922</v>
      </c>
      <c r="P333" s="48">
        <f t="shared" ref="P333" si="522">(B333/B321-1)*100</f>
        <v>1.7153232638589255</v>
      </c>
      <c r="Q333" s="48">
        <f t="shared" ref="Q333" si="523">(C333/C321-1)*100</f>
        <v>1.3989294069842506</v>
      </c>
      <c r="R333" s="48">
        <f t="shared" ref="R333" si="524">(D333/D321-1)*100</f>
        <v>2.1147969534981215</v>
      </c>
      <c r="T333" s="95">
        <f t="shared" si="395"/>
        <v>0.55629158759542385</v>
      </c>
      <c r="U333" s="95">
        <f t="shared" si="307"/>
        <v>0.44370841240457604</v>
      </c>
      <c r="V333" s="95"/>
      <c r="W333" s="11">
        <v>43922</v>
      </c>
      <c r="X333" s="48">
        <f t="shared" si="324"/>
        <v>1.7153232638589255</v>
      </c>
      <c r="Y333" s="48">
        <f t="shared" ref="Y333:Z333" si="525">Q333*T321</f>
        <v>0.78064090832770627</v>
      </c>
      <c r="Z333" s="48">
        <f t="shared" si="525"/>
        <v>0.93468235553111845</v>
      </c>
      <c r="AA333" s="48"/>
      <c r="AB333" s="78">
        <f t="shared" si="326"/>
        <v>45.509842067408066</v>
      </c>
      <c r="AC333" s="78">
        <f t="shared" si="327"/>
        <v>54.490157932586058</v>
      </c>
    </row>
    <row r="334" spans="1:29" x14ac:dyDescent="0.2">
      <c r="A334" s="11">
        <v>43952</v>
      </c>
      <c r="B334" s="48">
        <f>'ITI Base2016 Amplio'!B46</f>
        <v>104.31571765460001</v>
      </c>
      <c r="C334" s="48">
        <f>'ITI Base2016 Amplio'!C46</f>
        <v>58.347445576699997</v>
      </c>
      <c r="D334" s="48">
        <v>45.968272077900004</v>
      </c>
      <c r="F334" s="48">
        <f t="shared" ref="F334" si="526">(B334/B333-1)*100</f>
        <v>-2.4494293675569878E-2</v>
      </c>
      <c r="G334" s="48">
        <f t="shared" ref="G334" si="527">(C334/C333-1)*100</f>
        <v>0.5224846212652734</v>
      </c>
      <c r="H334" s="48">
        <f t="shared" si="500"/>
        <v>-0.71025945040246174</v>
      </c>
      <c r="J334" s="11">
        <v>43952</v>
      </c>
      <c r="K334" s="48">
        <f t="shared" si="507"/>
        <v>0.41530322726324176</v>
      </c>
      <c r="L334" s="48">
        <f t="shared" si="508"/>
        <v>1.5479418526556321</v>
      </c>
      <c r="M334" s="48">
        <f t="shared" si="509"/>
        <v>-0.98647220794151336</v>
      </c>
      <c r="N334" s="48"/>
      <c r="O334" s="11">
        <v>43952</v>
      </c>
      <c r="P334" s="48">
        <f t="shared" ref="P334" si="528">(B334/B322-1)*100</f>
        <v>1.2292382336962504</v>
      </c>
      <c r="Q334" s="48">
        <f t="shared" ref="Q334" si="529">(C334/C322-1)*100</f>
        <v>1.9430008236657414</v>
      </c>
      <c r="R334" s="48">
        <f t="shared" ref="R334" si="530">(D334/D322-1)*100</f>
        <v>0.33752864495886215</v>
      </c>
      <c r="T334" s="95">
        <f t="shared" si="395"/>
        <v>0.5593351307795662</v>
      </c>
      <c r="U334" s="95">
        <f t="shared" si="307"/>
        <v>0.44066486922043374</v>
      </c>
      <c r="V334" s="95"/>
      <c r="W334" s="11">
        <v>43952</v>
      </c>
      <c r="X334" s="48">
        <f t="shared" si="324"/>
        <v>1.2292382336962504</v>
      </c>
      <c r="Y334" s="48">
        <f t="shared" ref="Y334:Z334" si="531">Q334*T322</f>
        <v>1.0791793768627707</v>
      </c>
      <c r="Z334" s="48">
        <f t="shared" si="531"/>
        <v>0.15005885683348991</v>
      </c>
      <c r="AA334" s="48"/>
      <c r="AB334" s="78">
        <f t="shared" si="326"/>
        <v>87.792532584813827</v>
      </c>
      <c r="AC334" s="78">
        <f t="shared" si="327"/>
        <v>12.207467415186994</v>
      </c>
    </row>
    <row r="335" spans="1:29" x14ac:dyDescent="0.2">
      <c r="A335" s="11">
        <v>43983</v>
      </c>
      <c r="B335" s="48">
        <f>'ITI Base2016 Amplio'!B47</f>
        <v>104.69314768200002</v>
      </c>
      <c r="C335" s="48">
        <f>'ITI Base2016 Amplio'!C47</f>
        <v>58.24565535990002</v>
      </c>
      <c r="D335" s="48">
        <v>46.447492322100011</v>
      </c>
      <c r="F335" s="48">
        <f t="shared" ref="F335" si="532">(B335/B334-1)*100</f>
        <v>0.36181510886952317</v>
      </c>
      <c r="G335" s="48">
        <f t="shared" ref="G335" si="533">(C335/C334-1)*100</f>
        <v>-0.17445530955793043</v>
      </c>
      <c r="H335" s="48">
        <f t="shared" si="500"/>
        <v>1.0425021923554212</v>
      </c>
      <c r="J335" s="11">
        <v>43983</v>
      </c>
      <c r="K335" s="48">
        <f t="shared" si="507"/>
        <v>0.77862096595662234</v>
      </c>
      <c r="L335" s="48">
        <f t="shared" si="508"/>
        <v>1.370786076346886</v>
      </c>
      <c r="M335" s="48">
        <f t="shared" si="509"/>
        <v>4.574599001914148E-2</v>
      </c>
      <c r="N335" s="48"/>
      <c r="O335" s="11">
        <v>43983</v>
      </c>
      <c r="P335" s="48">
        <f t="shared" ref="P335" si="534">(B335/B323-1)*100</f>
        <v>1.4371195431718942</v>
      </c>
      <c r="Q335" s="48">
        <f t="shared" ref="Q335" si="535">(C335/C323-1)*100</f>
        <v>1.580328107301221</v>
      </c>
      <c r="R335" s="48">
        <f t="shared" ref="R335" si="536">(D335/D323-1)*100</f>
        <v>1.2581041258164616</v>
      </c>
      <c r="T335" s="95">
        <f t="shared" si="395"/>
        <v>0.55634639562866295</v>
      </c>
      <c r="U335" s="95">
        <f t="shared" si="307"/>
        <v>0.44365360437133716</v>
      </c>
      <c r="V335" s="95"/>
      <c r="W335" s="11">
        <v>43983</v>
      </c>
      <c r="X335" s="48">
        <f t="shared" si="324"/>
        <v>1.4371195431718942</v>
      </c>
      <c r="Y335" s="48">
        <f t="shared" ref="Y335:Z335" si="537">Q335*T323</f>
        <v>0.87797033102102706</v>
      </c>
      <c r="Z335" s="48">
        <f t="shared" si="537"/>
        <v>0.55914921215089142</v>
      </c>
      <c r="AA335" s="48"/>
      <c r="AB335" s="78">
        <f t="shared" si="326"/>
        <v>61.092365989487682</v>
      </c>
      <c r="AC335" s="78">
        <f t="shared" si="327"/>
        <v>38.907634010514009</v>
      </c>
    </row>
    <row r="336" spans="1:29" x14ac:dyDescent="0.2">
      <c r="A336" s="11">
        <v>44013</v>
      </c>
      <c r="B336" s="48">
        <f>'ITI Base2016 Amplio'!B48</f>
        <v>104.83641116299999</v>
      </c>
      <c r="C336" s="48">
        <f>'ITI Base2016 Amplio'!C48</f>
        <v>58.23151869609999</v>
      </c>
      <c r="D336" s="48">
        <v>46.604892466900004</v>
      </c>
      <c r="F336" s="48">
        <f t="shared" ref="F336" si="538">(B336/B335-1)*100</f>
        <v>0.13684131595235183</v>
      </c>
      <c r="G336" s="48">
        <f t="shared" ref="G336" si="539">(C336/C335-1)*100</f>
        <v>-2.4270760990974249E-2</v>
      </c>
      <c r="H336" s="48">
        <f t="shared" ref="H336" si="540">(D336/D335-1)*100</f>
        <v>0.33887759474391377</v>
      </c>
      <c r="J336" s="11">
        <v>44013</v>
      </c>
      <c r="K336" s="48">
        <f t="shared" si="507"/>
        <v>0.91652775708506162</v>
      </c>
      <c r="L336" s="48">
        <f t="shared" si="508"/>
        <v>1.3461826151436096</v>
      </c>
      <c r="M336" s="48">
        <f t="shared" si="509"/>
        <v>0.38477860767371919</v>
      </c>
      <c r="N336" s="48"/>
      <c r="O336" s="11">
        <v>44013</v>
      </c>
      <c r="P336" s="48">
        <f t="shared" ref="P336" si="541">(B336/B324-1)*100</f>
        <v>1.346136260981301</v>
      </c>
      <c r="Q336" s="48">
        <f t="shared" ref="Q336" si="542">(C336/C324-1)*100</f>
        <v>1.4843189267113255</v>
      </c>
      <c r="R336" s="48">
        <f t="shared" ref="R336" si="543">(D336/D324-1)*100</f>
        <v>1.1740087891843665</v>
      </c>
      <c r="T336" s="95">
        <f t="shared" si="395"/>
        <v>0.55545127928465077</v>
      </c>
      <c r="U336" s="95">
        <f t="shared" si="307"/>
        <v>0.44454872071534923</v>
      </c>
      <c r="V336" s="95"/>
      <c r="W336" s="11">
        <v>44013</v>
      </c>
      <c r="X336" s="48">
        <f t="shared" si="324"/>
        <v>1.346136260981301</v>
      </c>
      <c r="Y336" s="48">
        <f t="shared" ref="Y336:Z336" si="544">Q336*T324</f>
        <v>0.82334423951246305</v>
      </c>
      <c r="Z336" s="48">
        <f t="shared" si="544"/>
        <v>0.52279202146882586</v>
      </c>
      <c r="AA336" s="48"/>
      <c r="AB336" s="78">
        <f t="shared" si="326"/>
        <v>61.163513930771387</v>
      </c>
      <c r="AC336" s="78">
        <f t="shared" si="327"/>
        <v>38.836486069227725</v>
      </c>
    </row>
    <row r="337" spans="1:30" x14ac:dyDescent="0.2">
      <c r="A337" s="11">
        <v>44044</v>
      </c>
      <c r="B337" s="48">
        <f>'ITI Base2016 Amplio'!B49</f>
        <v>105.4062357263</v>
      </c>
      <c r="C337" s="48">
        <f>'ITI Base2016 Amplio'!C49</f>
        <v>58.244638065199993</v>
      </c>
      <c r="D337" s="48">
        <v>47.161597661100011</v>
      </c>
      <c r="F337" s="48">
        <f t="shared" ref="F337" si="545">(B337/B336-1)*100</f>
        <v>0.54353688473181005</v>
      </c>
      <c r="G337" s="48">
        <f t="shared" ref="G337" si="546">(C337/C336-1)*100</f>
        <v>2.25296701747979E-2</v>
      </c>
      <c r="H337" s="48">
        <f t="shared" ref="H337" si="547">(D337/D336-1)*100</f>
        <v>1.1945209284527136</v>
      </c>
      <c r="J337" s="11">
        <v>44044</v>
      </c>
      <c r="K337" s="48">
        <f t="shared" si="507"/>
        <v>1.4650463082354293</v>
      </c>
      <c r="L337" s="48">
        <f t="shared" si="508"/>
        <v>1.3690155758215417</v>
      </c>
      <c r="M337" s="48">
        <f t="shared" si="509"/>
        <v>1.5838957971233025</v>
      </c>
      <c r="N337" s="48"/>
      <c r="O337" s="11">
        <v>44044</v>
      </c>
      <c r="P337" s="48">
        <f t="shared" ref="P337" si="548">(B337/B325-1)*100</f>
        <v>1.3884574958282991</v>
      </c>
      <c r="Q337" s="48">
        <f t="shared" ref="Q337" si="549">(C337/C325-1)*100</f>
        <v>1.5853057406960636</v>
      </c>
      <c r="R337" s="48">
        <f t="shared" ref="R337" si="550">(D337/D325-1)*100</f>
        <v>1.14640000515569</v>
      </c>
      <c r="T337" s="95">
        <f t="shared" si="395"/>
        <v>0.55257298265008936</v>
      </c>
      <c r="U337" s="95">
        <f t="shared" si="307"/>
        <v>0.44742701734991075</v>
      </c>
      <c r="V337" s="95"/>
      <c r="W337" s="11">
        <v>44044</v>
      </c>
      <c r="X337" s="48">
        <f t="shared" si="324"/>
        <v>1.3884574958282991</v>
      </c>
      <c r="Y337" s="48">
        <f t="shared" ref="Y337:Z337" si="551">Q337*T325</f>
        <v>0.87429964675522065</v>
      </c>
      <c r="Z337" s="48">
        <f t="shared" si="551"/>
        <v>0.5141578490730897</v>
      </c>
      <c r="AA337" s="48"/>
      <c r="AB337" s="78">
        <f t="shared" si="326"/>
        <v>62.969132968211447</v>
      </c>
      <c r="AC337" s="78">
        <f t="shared" si="327"/>
        <v>37.030867031789356</v>
      </c>
    </row>
    <row r="338" spans="1:30" x14ac:dyDescent="0.2">
      <c r="A338" s="11">
        <v>44075</v>
      </c>
      <c r="B338" s="48">
        <f>'ITI Base2016 Amplio'!B50</f>
        <v>104.35245599410001</v>
      </c>
      <c r="C338" s="48">
        <f>'ITI Base2016 Amplio'!C50</f>
        <v>58.06872505840002</v>
      </c>
      <c r="D338" s="48">
        <v>46.2837309357</v>
      </c>
      <c r="F338" s="48">
        <f t="shared" ref="F338" si="552">(B338/B337-1)*100</f>
        <v>-0.99973187064211766</v>
      </c>
      <c r="G338" s="48">
        <f t="shared" ref="G338" si="553">(C338/C337-1)*100</f>
        <v>-0.3020243796571509</v>
      </c>
      <c r="H338" s="48">
        <f t="shared" ref="H338" si="554">(D338/D337-1)*100</f>
        <v>-1.861401582932587</v>
      </c>
      <c r="J338" s="11">
        <v>44075</v>
      </c>
      <c r="K338" s="48">
        <f t="shared" si="507"/>
        <v>0.45066790273020629</v>
      </c>
      <c r="L338" s="48">
        <f t="shared" si="508"/>
        <v>1.0628564353641234</v>
      </c>
      <c r="M338" s="48">
        <f t="shared" si="509"/>
        <v>-0.30698844724893481</v>
      </c>
      <c r="N338" s="48"/>
      <c r="O338" s="11">
        <v>44075</v>
      </c>
      <c r="P338" s="48">
        <f t="shared" ref="P338" si="555">(B338/B326-1)*100</f>
        <v>0.45665132407948228</v>
      </c>
      <c r="Q338" s="48">
        <f t="shared" ref="Q338" si="556">(C338/C326-1)*100</f>
        <v>1.338864549289065</v>
      </c>
      <c r="R338" s="48">
        <f t="shared" ref="R338" si="557">(D338/D326-1)*100</f>
        <v>-0.62870517097206591</v>
      </c>
      <c r="T338" s="95">
        <f t="shared" si="395"/>
        <v>0.55646725805555708</v>
      </c>
      <c r="U338" s="95">
        <f t="shared" si="307"/>
        <v>0.44353274194444298</v>
      </c>
      <c r="V338" s="95"/>
      <c r="W338" s="11">
        <v>44075</v>
      </c>
      <c r="X338" s="48">
        <f t="shared" si="324"/>
        <v>0.45665132407948228</v>
      </c>
      <c r="Y338" s="48">
        <f t="shared" ref="Y338:Z338" si="558">Q338*T326</f>
        <v>0.73854833178277335</v>
      </c>
      <c r="Z338" s="48">
        <f t="shared" si="558"/>
        <v>-0.28189700770328668</v>
      </c>
      <c r="AA338" s="48"/>
      <c r="AB338" s="78">
        <f t="shared" si="326"/>
        <v>161.73134574207992</v>
      </c>
      <c r="AC338" s="78">
        <f t="shared" si="327"/>
        <v>-61.731345742078958</v>
      </c>
    </row>
    <row r="339" spans="1:30" x14ac:dyDescent="0.2">
      <c r="A339" s="11">
        <v>44105</v>
      </c>
      <c r="B339" s="48">
        <f>'ITI Base2016 Amplio'!B51</f>
        <v>104.63307697030001</v>
      </c>
      <c r="C339" s="48">
        <f>'ITI Base2016 Amplio'!C51</f>
        <v>57.922660229300014</v>
      </c>
      <c r="D339" s="48">
        <v>46.710416740999996</v>
      </c>
      <c r="F339" s="48">
        <f t="shared" ref="F339" si="559">(B339/B338-1)*100</f>
        <v>0.26891650371492215</v>
      </c>
      <c r="G339" s="48">
        <f t="shared" ref="G339" si="560">(C339/C338-1)*100</f>
        <v>-0.25153786130676092</v>
      </c>
      <c r="H339" s="48">
        <f t="shared" ref="H339" si="561">(D339/D338-1)*100</f>
        <v>0.92189155168318493</v>
      </c>
      <c r="J339" s="11">
        <v>44105</v>
      </c>
      <c r="K339" s="48">
        <f t="shared" si="507"/>
        <v>0.72079632681252281</v>
      </c>
      <c r="L339" s="48">
        <f t="shared" si="508"/>
        <v>0.80864508771107957</v>
      </c>
      <c r="M339" s="48">
        <f t="shared" si="509"/>
        <v>0.61207300387442487</v>
      </c>
      <c r="N339" s="48"/>
      <c r="O339" s="11">
        <v>44105</v>
      </c>
      <c r="P339" s="48">
        <f t="shared" ref="P339" si="562">(B339/B327-1)*100</f>
        <v>0.27570500878455473</v>
      </c>
      <c r="Q339" s="48">
        <f t="shared" ref="Q339" si="563">(C339/C327-1)*100</f>
        <v>0.9839776643600695</v>
      </c>
      <c r="R339" s="48">
        <f t="shared" ref="R339" si="564">(D339/D327-1)*100</f>
        <v>-0.58889978667739928</v>
      </c>
      <c r="T339" s="95">
        <f t="shared" si="395"/>
        <v>0.55357886728057615</v>
      </c>
      <c r="U339" s="95">
        <f t="shared" si="307"/>
        <v>0.44642113271942391</v>
      </c>
      <c r="V339" s="95"/>
      <c r="W339" s="11">
        <v>44105</v>
      </c>
      <c r="X339" s="48">
        <f t="shared" si="324"/>
        <v>0.27570500878455473</v>
      </c>
      <c r="Y339" s="48">
        <f t="shared" ref="Y339:Z339" si="565">Q339*T327</f>
        <v>0.54088880648141269</v>
      </c>
      <c r="Z339" s="48">
        <f t="shared" si="565"/>
        <v>-0.26518379769684364</v>
      </c>
      <c r="AA339" s="48"/>
      <c r="AB339" s="78">
        <f t="shared" si="326"/>
        <v>196.18388830363313</v>
      </c>
      <c r="AC339" s="78">
        <f t="shared" si="327"/>
        <v>-96.18388830362791</v>
      </c>
    </row>
    <row r="340" spans="1:30" x14ac:dyDescent="0.2">
      <c r="A340" s="11">
        <v>44136</v>
      </c>
      <c r="B340" s="48">
        <f>'ITI Base2016 Amplio'!B52</f>
        <v>104.35215948219999</v>
      </c>
      <c r="C340" s="48">
        <f>'ITI Base2016 Amplio'!C52</f>
        <v>57.874018032899997</v>
      </c>
      <c r="D340" s="48">
        <v>46.478141449299997</v>
      </c>
      <c r="F340" s="48">
        <f t="shared" ref="F340" si="566">(B340/B339-1)*100</f>
        <v>-0.26847866490607997</v>
      </c>
      <c r="G340" s="48">
        <f t="shared" ref="G340" si="567">(C340/C339-1)*100</f>
        <v>-8.3977835630233422E-2</v>
      </c>
      <c r="H340" s="48">
        <f t="shared" ref="H340" si="568">(D340/D339-1)*100</f>
        <v>-0.49726657971801425</v>
      </c>
      <c r="J340" s="11">
        <v>44136</v>
      </c>
      <c r="K340" s="48">
        <f t="shared" si="507"/>
        <v>0.45038247755153638</v>
      </c>
      <c r="L340" s="48">
        <f t="shared" si="508"/>
        <v>0.72398816943826105</v>
      </c>
      <c r="M340" s="48">
        <f t="shared" si="509"/>
        <v>0.11176278966467112</v>
      </c>
      <c r="N340" s="48"/>
      <c r="O340" s="11">
        <v>44136</v>
      </c>
      <c r="P340" s="48">
        <f t="shared" ref="P340" si="569">(B340/B328-1)*100</f>
        <v>-1.096149574376426</v>
      </c>
      <c r="Q340" s="48">
        <f t="shared" ref="Q340" si="570">(C340/C328-1)*100</f>
        <v>0.70646090573045495</v>
      </c>
      <c r="R340" s="48">
        <f t="shared" ref="R340" si="571">(D340/D328-1)*100</f>
        <v>-3.2524992823724896</v>
      </c>
      <c r="T340" s="95">
        <f t="shared" si="395"/>
        <v>0.55460297439050055</v>
      </c>
      <c r="U340" s="95">
        <f t="shared" si="307"/>
        <v>0.4453970256094994</v>
      </c>
      <c r="V340" s="95"/>
      <c r="W340" s="11">
        <v>44136</v>
      </c>
      <c r="X340" s="48">
        <f t="shared" si="324"/>
        <v>-1.096149574376426</v>
      </c>
      <c r="Y340" s="48">
        <f t="shared" ref="Y340:Z340" si="572">Q340*T328</f>
        <v>0.38479214121940403</v>
      </c>
      <c r="Z340" s="48">
        <f t="shared" si="572"/>
        <v>-1.4809417155958222</v>
      </c>
      <c r="AA340" s="48"/>
      <c r="AB340" s="78">
        <f t="shared" si="326"/>
        <v>-35.103981264445899</v>
      </c>
      <c r="AC340" s="78">
        <f t="shared" si="327"/>
        <v>135.1039812644452</v>
      </c>
    </row>
    <row r="341" spans="1:30" x14ac:dyDescent="0.2">
      <c r="A341" s="11">
        <v>44166</v>
      </c>
      <c r="B341" s="48">
        <f>'ITI Base2016 Amplio'!B53</f>
        <v>104.58079791290001</v>
      </c>
      <c r="C341" s="48">
        <f>'ITI Base2016 Amplio'!C53</f>
        <v>57.977198877799992</v>
      </c>
      <c r="D341" s="48">
        <v>46.603599035100011</v>
      </c>
      <c r="F341" s="48">
        <f t="shared" ref="F341" si="573">(B341/B340-1)*100</f>
        <v>0.21910273044134509</v>
      </c>
      <c r="G341" s="48">
        <f t="shared" ref="G341" si="574">(C341/C340-1)*100</f>
        <v>0.17828526238032882</v>
      </c>
      <c r="H341" s="48">
        <f t="shared" ref="H341" si="575">(D341/D340-1)*100</f>
        <v>0.26992814662536446</v>
      </c>
      <c r="J341" s="11">
        <v>44166</v>
      </c>
      <c r="K341" s="48">
        <f t="shared" si="507"/>
        <v>0.67047200829863929</v>
      </c>
      <c r="L341" s="48">
        <f t="shared" si="508"/>
        <v>0.90356419602606319</v>
      </c>
      <c r="M341" s="48">
        <f t="shared" si="509"/>
        <v>0.38199261551679076</v>
      </c>
      <c r="N341" s="48"/>
      <c r="O341" s="11">
        <v>44166</v>
      </c>
      <c r="P341" s="48">
        <f t="shared" ref="P341" si="576">(B341/B329-1)*100</f>
        <v>0.67047200829863929</v>
      </c>
      <c r="Q341" s="48">
        <f t="shared" ref="Q341" si="577">(C341/C329-1)*100</f>
        <v>0.90356419602606319</v>
      </c>
      <c r="R341" s="48">
        <f t="shared" ref="R341" si="578">(D341/D329-1)*100</f>
        <v>0.38199261551679076</v>
      </c>
      <c r="T341" s="95">
        <f t="shared" si="395"/>
        <v>0.55437709440777294</v>
      </c>
      <c r="U341" s="95">
        <f t="shared" si="307"/>
        <v>0.445622905592227</v>
      </c>
      <c r="V341" s="95"/>
      <c r="W341" s="11">
        <v>44166</v>
      </c>
      <c r="X341" s="48">
        <f t="shared" si="324"/>
        <v>0.67047200829863929</v>
      </c>
      <c r="Y341" s="48">
        <f t="shared" ref="Y341:Z341" si="579">Q341*T329</f>
        <v>0.49975815468031293</v>
      </c>
      <c r="Z341" s="48">
        <f t="shared" si="579"/>
        <v>0.17071385361831568</v>
      </c>
      <c r="AA341" s="48"/>
      <c r="AB341" s="78">
        <f t="shared" si="326"/>
        <v>74.538257898115319</v>
      </c>
      <c r="AC341" s="78">
        <f t="shared" si="327"/>
        <v>25.461742101883083</v>
      </c>
    </row>
    <row r="342" spans="1:30" x14ac:dyDescent="0.2">
      <c r="A342" s="11">
        <v>44197</v>
      </c>
      <c r="B342" s="48">
        <f>'ITI Base2016 Amplio'!B54</f>
        <v>105.0705436217</v>
      </c>
      <c r="C342" s="48">
        <f>'ITI Base2016 Amplio'!C54</f>
        <v>58.050738666500003</v>
      </c>
      <c r="D342" s="48">
        <v>47.019804955199994</v>
      </c>
      <c r="F342" s="48">
        <f t="shared" ref="F342" si="580">(B342/B341-1)*100</f>
        <v>0.46829410233404367</v>
      </c>
      <c r="G342" s="48">
        <f t="shared" ref="G342" si="581">(C342/C341-1)*100</f>
        <v>0.12684260385709134</v>
      </c>
      <c r="H342" s="48">
        <f t="shared" ref="H342" si="582">(D342/D341-1)*100</f>
        <v>0.89307677672385566</v>
      </c>
      <c r="J342" s="11">
        <v>44197</v>
      </c>
      <c r="K342" s="48">
        <f>(B342/$B$341-1)*100</f>
        <v>0.46829410233404367</v>
      </c>
      <c r="L342" s="48">
        <f>(C342/$C$341-1)*100</f>
        <v>0.12684260385709134</v>
      </c>
      <c r="M342" s="48">
        <f>(D342/$D$341-1)*100</f>
        <v>0.89307677672385566</v>
      </c>
      <c r="N342" s="48"/>
      <c r="O342" s="11">
        <v>44197</v>
      </c>
      <c r="P342" s="48">
        <f t="shared" ref="P342" si="583">(B342/B330-1)*100</f>
        <v>1.1719462572227002</v>
      </c>
      <c r="Q342" s="48">
        <f t="shared" ref="Q342" si="584">(C342/C330-1)*100</f>
        <v>0.86267818871672564</v>
      </c>
      <c r="R342" s="48">
        <f t="shared" ref="R342" si="585">(D342/D330-1)*100</f>
        <v>1.5563953060286018</v>
      </c>
      <c r="T342" s="95">
        <f t="shared" si="395"/>
        <v>0.55249298866776686</v>
      </c>
      <c r="U342" s="95">
        <f t="shared" ref="U342" si="586">D342/B342</f>
        <v>0.44750701133223314</v>
      </c>
      <c r="V342" s="95"/>
      <c r="W342" s="11">
        <v>44197</v>
      </c>
      <c r="X342" s="48">
        <f t="shared" ref="X342" si="587">P342</f>
        <v>1.1719462572227002</v>
      </c>
      <c r="Y342" s="48">
        <f t="shared" ref="Y342" si="588">Q342*T330</f>
        <v>0.47808508800082539</v>
      </c>
      <c r="Z342" s="48">
        <f t="shared" ref="Z342" si="589">R342*U330</f>
        <v>0.69386116922189323</v>
      </c>
      <c r="AA342" s="48"/>
      <c r="AB342" s="78">
        <f t="shared" si="326"/>
        <v>40.794113642531713</v>
      </c>
      <c r="AC342" s="78">
        <f t="shared" si="327"/>
        <v>59.205886357469851</v>
      </c>
    </row>
    <row r="343" spans="1:30" x14ac:dyDescent="0.2">
      <c r="A343" s="11">
        <v>44228</v>
      </c>
      <c r="B343" s="48">
        <f>'ITI Base2016 Amplio'!B55</f>
        <v>105.24078687919999</v>
      </c>
      <c r="C343" s="48">
        <f>'ITI Base2016 Amplio'!C55</f>
        <v>58.213979954299994</v>
      </c>
      <c r="D343" s="48">
        <v>47.026806924900001</v>
      </c>
      <c r="F343" s="48">
        <f t="shared" ref="F343" si="590">(B343/B342-1)*100</f>
        <v>0.16202757845522608</v>
      </c>
      <c r="G343" s="48">
        <f t="shared" ref="G343" si="591">(C343/C342-1)*100</f>
        <v>0.2812044972206218</v>
      </c>
      <c r="H343" s="48">
        <f t="shared" ref="H343" si="592">(D343/D342-1)*100</f>
        <v>1.4891532848082534E-2</v>
      </c>
      <c r="J343" s="11">
        <v>44228</v>
      </c>
      <c r="K343" s="48">
        <f t="shared" ref="K343:K344" si="593">(B343/$B$341-1)*100</f>
        <v>0.63108044638333638</v>
      </c>
      <c r="L343" s="48">
        <f t="shared" ref="L343:L344" si="594">(C343/$C$341-1)*100</f>
        <v>0.40840378818416401</v>
      </c>
      <c r="M343" s="48">
        <f t="shared" ref="M343:M344" si="595">(D343/$D$341-1)*100</f>
        <v>0.90810130239349363</v>
      </c>
      <c r="N343" s="48"/>
      <c r="O343" s="11">
        <v>44228</v>
      </c>
      <c r="P343" s="48">
        <f t="shared" ref="P343" si="596">(B343/B331-1)*100</f>
        <v>1.3993172464369374</v>
      </c>
      <c r="Q343" s="48">
        <f t="shared" ref="Q343" si="597">(C343/C331-1)*100</f>
        <v>1.0288123000362193</v>
      </c>
      <c r="R343" s="48">
        <f t="shared" ref="R343" si="598">(D343/D331-1)*100</f>
        <v>1.8617426296151152</v>
      </c>
      <c r="T343" s="95">
        <f t="shared" ref="T343" si="599">C343/B343</f>
        <v>0.55315036765280523</v>
      </c>
      <c r="U343" s="95">
        <f t="shared" ref="U343" si="600">D343/B343</f>
        <v>0.44684963234719483</v>
      </c>
      <c r="V343" s="95"/>
      <c r="W343" s="11">
        <v>44228</v>
      </c>
      <c r="X343" s="48">
        <f t="shared" ref="X343" si="601">P343</f>
        <v>1.3993172464369374</v>
      </c>
      <c r="Y343" s="48">
        <f t="shared" ref="Y343" si="602">Q343*T331</f>
        <v>0.57117492924419799</v>
      </c>
      <c r="Z343" s="48">
        <f t="shared" ref="Z343" si="603">R343*U331</f>
        <v>0.82814231719283349</v>
      </c>
      <c r="AA343" s="48"/>
      <c r="AB343" s="78">
        <f>Y343/X343*100</f>
        <v>40.818115455846268</v>
      </c>
      <c r="AC343" s="78">
        <f t="shared" ref="AC343" si="604">Z343/X343*100</f>
        <v>59.181884544160447</v>
      </c>
    </row>
    <row r="344" spans="1:30" x14ac:dyDescent="0.2">
      <c r="A344" s="11">
        <v>44256</v>
      </c>
      <c r="B344" s="48">
        <f>'ITI Base2016 Amplio'!B56</f>
        <v>105.11571976900001</v>
      </c>
      <c r="C344" s="48">
        <f>'ITI Base2016 Amplio'!C56</f>
        <v>58.135218289899996</v>
      </c>
      <c r="D344" s="48">
        <v>46.98050147910002</v>
      </c>
      <c r="F344" s="48">
        <f t="shared" ref="F344" si="605">(B344/B343-1)*100</f>
        <v>-0.11883901090888882</v>
      </c>
      <c r="G344" s="48">
        <f t="shared" ref="G344" si="606">(C344/C343-1)*100</f>
        <v>-0.13529682124779896</v>
      </c>
      <c r="H344" s="48">
        <f t="shared" ref="H344" si="607">(D344/D343-1)*100</f>
        <v>-9.8466063991820008E-2</v>
      </c>
      <c r="J344" s="11">
        <v>44256</v>
      </c>
      <c r="K344" s="48">
        <f t="shared" si="593"/>
        <v>0.51149146571392023</v>
      </c>
      <c r="L344" s="48">
        <f t="shared" si="594"/>
        <v>0.27255440959310651</v>
      </c>
      <c r="M344" s="48">
        <f t="shared" si="595"/>
        <v>0.8087410667921624</v>
      </c>
      <c r="N344" s="48"/>
      <c r="O344" s="11">
        <v>44256</v>
      </c>
      <c r="P344" s="48">
        <f t="shared" ref="P344" si="608">(B344/B332-1)*100</f>
        <v>1.1618423419469615</v>
      </c>
      <c r="Q344" s="48">
        <f t="shared" ref="Q344" si="609">(C344/C332-1)*100</f>
        <v>0.80804021534301995</v>
      </c>
      <c r="R344" s="48">
        <f t="shared" ref="R344" si="610">(D344/D332-1)*100</f>
        <v>1.6031016630461137</v>
      </c>
      <c r="T344" s="95">
        <f>C344/B344</f>
        <v>0.55305922289888387</v>
      </c>
      <c r="U344" s="95">
        <f t="shared" ref="U344" si="611">D344/B344</f>
        <v>0.44694077710111613</v>
      </c>
      <c r="V344" s="95"/>
      <c r="W344" s="11">
        <v>44256</v>
      </c>
      <c r="X344" s="48">
        <f t="shared" ref="X344" si="612">P344</f>
        <v>1.1618423419469615</v>
      </c>
      <c r="Y344" s="48">
        <f t="shared" ref="Y344" si="613">Q344*T332</f>
        <v>0.44846254069185892</v>
      </c>
      <c r="Z344" s="48">
        <f t="shared" ref="Z344" si="614">R344*U332</f>
        <v>0.7133798012550987</v>
      </c>
      <c r="AA344" s="48"/>
      <c r="AB344" s="78">
        <f>Y344/X344*100</f>
        <v>38.599259512297188</v>
      </c>
      <c r="AC344" s="78">
        <f t="shared" ref="AC344" si="615">Z344/X344*100</f>
        <v>61.400740487702485</v>
      </c>
      <c r="AD344" s="81"/>
    </row>
    <row r="345" spans="1:30" x14ac:dyDescent="0.2">
      <c r="A345" s="11">
        <v>44287</v>
      </c>
      <c r="B345" s="56">
        <f>'Div a ITI exc'!D3</f>
        <v>105.07737638563354</v>
      </c>
      <c r="C345" s="56">
        <f>C344*(1+'Div a ITI exc'!L4/100)</f>
        <v>58.136375481628754</v>
      </c>
      <c r="D345" s="108">
        <f>D344*(1+'Div a ITI exc'!L7/100)</f>
        <v>46.940262664924674</v>
      </c>
      <c r="F345" s="48">
        <f t="shared" ref="F345" si="616">(B345/B344-1)*100</f>
        <v>-3.6477306582427538E-2</v>
      </c>
      <c r="G345" s="48">
        <f t="shared" ref="G345" si="617">(C345/C344-1)*100</f>
        <v>1.9905175602685787E-3</v>
      </c>
      <c r="H345" s="48">
        <f t="shared" ref="H345" si="618">(D345/D344-1)*100</f>
        <v>-8.5650031201234267E-2</v>
      </c>
      <c r="J345" s="11">
        <v>44287</v>
      </c>
      <c r="K345" s="48">
        <f>(B345/$B$341-1)*100</f>
        <v>0.47482758082140197</v>
      </c>
      <c r="L345" s="48">
        <f t="shared" ref="L345" si="619">(C345/$C$341-1)*100</f>
        <v>0.27455035239674075</v>
      </c>
      <c r="M345" s="48">
        <f t="shared" ref="M345" si="620">(D345/$D$341-1)*100</f>
        <v>0.72239834861487218</v>
      </c>
      <c r="N345" s="48"/>
      <c r="O345" s="11">
        <v>44287</v>
      </c>
      <c r="P345" s="48">
        <f t="shared" ref="P345" si="621">(B345/B333-1)*100</f>
        <v>0.70547448306088612</v>
      </c>
      <c r="Q345" s="48">
        <f t="shared" ref="Q345" si="622">(C345/C333-1)*100</f>
        <v>0.15884761580429174</v>
      </c>
      <c r="R345" s="48">
        <f t="shared" ref="R345" si="623">(D345/D333-1)*100</f>
        <v>1.3892036975440725</v>
      </c>
      <c r="T345" s="95">
        <f t="shared" ref="T345" si="624">C345/B345</f>
        <v>0.55327205038188709</v>
      </c>
      <c r="U345" s="95">
        <f t="shared" ref="U345" si="625">D345/B345</f>
        <v>0.44672092394707402</v>
      </c>
      <c r="V345" s="95"/>
      <c r="W345" s="11">
        <v>44287</v>
      </c>
      <c r="X345" s="48">
        <f t="shared" ref="X345" si="626">P345</f>
        <v>0.70547448306088612</v>
      </c>
      <c r="Y345" s="48">
        <f t="shared" ref="Y345" si="627">Q345*T333</f>
        <v>8.8365592381517394E-2</v>
      </c>
      <c r="Z345" s="48">
        <f t="shared" ref="Z345" si="628">R345*U333</f>
        <v>0.61640136714384719</v>
      </c>
      <c r="AA345" s="48"/>
      <c r="AB345" s="78">
        <f>Y345/X345*100</f>
        <v>12.525696464331364</v>
      </c>
      <c r="AC345" s="78">
        <f t="shared" ref="AC345" si="629">Z345/X345*100</f>
        <v>87.374013085409999</v>
      </c>
    </row>
    <row r="346" spans="1:30" x14ac:dyDescent="0.2">
      <c r="D346" s="48"/>
    </row>
    <row r="347" spans="1:30" x14ac:dyDescent="0.2">
      <c r="D347" s="48"/>
    </row>
    <row r="356" spans="16:16" x14ac:dyDescent="0.2">
      <c r="P356" s="78"/>
    </row>
  </sheetData>
  <mergeCells count="9">
    <mergeCell ref="T4:U4"/>
    <mergeCell ref="X4:Z4"/>
    <mergeCell ref="AB4:AC4"/>
    <mergeCell ref="A2:R2"/>
    <mergeCell ref="A4:A5"/>
    <mergeCell ref="B4:D4"/>
    <mergeCell ref="F4:H4"/>
    <mergeCell ref="P4:R4"/>
    <mergeCell ref="K4:M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17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11.42578125" style="82"/>
    <col min="2" max="2" width="36.42578125" style="82" bestFit="1" customWidth="1"/>
    <col min="3" max="5" width="11.42578125" style="82"/>
    <col min="6" max="6" width="12.85546875" style="82" bestFit="1" customWidth="1"/>
    <col min="7" max="9" width="11.42578125" style="82"/>
    <col min="10" max="10" width="13.42578125" style="82" bestFit="1" customWidth="1"/>
    <col min="11" max="11" width="11.42578125" style="82"/>
    <col min="12" max="12" width="13.7109375" style="82" bestFit="1" customWidth="1"/>
    <col min="13" max="16384" width="11.42578125" style="82"/>
  </cols>
  <sheetData>
    <row r="1" spans="1:13" x14ac:dyDescent="0.25">
      <c r="D1" s="92" t="s">
        <v>60</v>
      </c>
    </row>
    <row r="2" spans="1:13" x14ac:dyDescent="0.25">
      <c r="C2" s="83">
        <v>44256</v>
      </c>
      <c r="D2" s="83">
        <v>44287</v>
      </c>
      <c r="E2" s="84"/>
      <c r="M2" s="94">
        <f>SUM(M4:M6)</f>
        <v>-3.6477306582427538E-2</v>
      </c>
    </row>
    <row r="3" spans="1:13" x14ac:dyDescent="0.25">
      <c r="B3" s="82" t="s">
        <v>23</v>
      </c>
      <c r="C3" s="85">
        <v>105.11571976900001</v>
      </c>
      <c r="D3" s="85">
        <v>105.07737638563354</v>
      </c>
      <c r="E3" s="84"/>
      <c r="G3" s="83">
        <f>C2</f>
        <v>44256</v>
      </c>
      <c r="H3" s="83">
        <f>D2</f>
        <v>44287</v>
      </c>
      <c r="I3" s="86" t="s">
        <v>28</v>
      </c>
      <c r="J3" s="87" t="s">
        <v>29</v>
      </c>
      <c r="K3" s="84" t="s">
        <v>30</v>
      </c>
      <c r="L3" s="86" t="s">
        <v>49</v>
      </c>
      <c r="M3" s="88" t="s">
        <v>31</v>
      </c>
    </row>
    <row r="4" spans="1:13" x14ac:dyDescent="0.25">
      <c r="A4" s="84" t="s">
        <v>32</v>
      </c>
      <c r="B4" s="89" t="s">
        <v>33</v>
      </c>
      <c r="C4" s="85">
        <v>28.362304330900002</v>
      </c>
      <c r="D4" s="85">
        <v>28.35460279592472</v>
      </c>
      <c r="F4" s="84" t="s">
        <v>34</v>
      </c>
      <c r="G4" s="85">
        <f>C5+C6+C7+C8+C9+C11+C12+C15+C14</f>
        <v>62.170479355500007</v>
      </c>
      <c r="H4" s="85">
        <f>D5+D6+D7+D8+D9+D11+D12+D15+D14</f>
        <v>62.171716869808876</v>
      </c>
      <c r="I4" s="90">
        <f>(H4/G4-1)*100</f>
        <v>1.9905175602685787E-3</v>
      </c>
      <c r="J4" s="85">
        <v>56.069971247892198</v>
      </c>
      <c r="K4" s="85">
        <f>I4*J4/100</f>
        <v>1.1160826237268373E-3</v>
      </c>
      <c r="L4" s="94">
        <f>I4</f>
        <v>1.9905175602685787E-3</v>
      </c>
      <c r="M4" s="85">
        <f>K4</f>
        <v>1.1160826237268373E-3</v>
      </c>
    </row>
    <row r="5" spans="1:13" x14ac:dyDescent="0.25">
      <c r="A5" s="84" t="s">
        <v>34</v>
      </c>
      <c r="B5" s="89" t="s">
        <v>35</v>
      </c>
      <c r="C5" s="85">
        <v>0.9053135081</v>
      </c>
      <c r="D5" s="85">
        <v>0.9004555267998654</v>
      </c>
      <c r="F5" s="84" t="s">
        <v>32</v>
      </c>
      <c r="G5" s="85">
        <f>C4</f>
        <v>28.362304330900002</v>
      </c>
      <c r="H5" s="85">
        <f>D4</f>
        <v>28.35460279592472</v>
      </c>
      <c r="I5" s="90">
        <f>(H5/G5-1)*100</f>
        <v>-2.7154122899997191E-2</v>
      </c>
      <c r="J5" s="85">
        <v>27.502872912357152</v>
      </c>
      <c r="K5" s="85">
        <f>I5*J5/100</f>
        <v>-7.4681639116514972E-3</v>
      </c>
      <c r="L5" s="91">
        <f>M5/J5*100</f>
        <v>-6.4206883793868751E-3</v>
      </c>
      <c r="M5" s="91">
        <f>K5+H10</f>
        <v>-1.7658737650812564E-3</v>
      </c>
    </row>
    <row r="6" spans="1:13" x14ac:dyDescent="0.25">
      <c r="A6" s="84" t="s">
        <v>34</v>
      </c>
      <c r="B6" s="89" t="s">
        <v>36</v>
      </c>
      <c r="C6" s="85">
        <v>7.2461439124999991</v>
      </c>
      <c r="D6" s="85">
        <v>7.2598078681948888</v>
      </c>
      <c r="F6" s="84" t="s">
        <v>37</v>
      </c>
      <c r="G6" s="85">
        <f>C10+C13</f>
        <v>14.582936082600003</v>
      </c>
      <c r="H6" s="85">
        <f>D10+D13</f>
        <v>14.551056719899918</v>
      </c>
      <c r="I6" s="90">
        <f>(H6/G6-1)*100</f>
        <v>-0.21860729910297971</v>
      </c>
      <c r="J6" s="85">
        <v>16.388984076966153</v>
      </c>
      <c r="K6" s="85">
        <f t="shared" ref="K6" si="0">I6*J6/100</f>
        <v>-3.582751544107312E-2</v>
      </c>
      <c r="L6" s="85">
        <f>I6</f>
        <v>-0.21860729910297971</v>
      </c>
      <c r="M6" s="85">
        <f>K6</f>
        <v>-3.582751544107312E-2</v>
      </c>
    </row>
    <row r="7" spans="1:13" x14ac:dyDescent="0.25">
      <c r="A7" s="84" t="s">
        <v>34</v>
      </c>
      <c r="B7" s="89" t="s">
        <v>38</v>
      </c>
      <c r="C7" s="85">
        <v>9.0242911342000003</v>
      </c>
      <c r="D7" s="85">
        <v>9.0200623915957792</v>
      </c>
      <c r="F7" s="84" t="s">
        <v>39</v>
      </c>
      <c r="G7" s="85">
        <f>G5+G6</f>
        <v>42.945240413500002</v>
      </c>
      <c r="H7" s="85">
        <f>H5+H6</f>
        <v>42.905659515824638</v>
      </c>
      <c r="I7" s="90">
        <f>(H7/G7-1)*100</f>
        <v>-9.2165970650670559E-2</v>
      </c>
      <c r="J7" s="85">
        <f>J5+J6</f>
        <v>43.891856989323301</v>
      </c>
      <c r="K7" s="85">
        <f>SUM(K4:K6)</f>
        <v>-4.2179596728997779E-2</v>
      </c>
      <c r="L7" s="90">
        <f>M7/J7*100</f>
        <v>-8.5650031201229354E-2</v>
      </c>
      <c r="M7" s="90">
        <f>M5+M6</f>
        <v>-3.7593389206154376E-2</v>
      </c>
    </row>
    <row r="8" spans="1:13" x14ac:dyDescent="0.25">
      <c r="A8" s="84" t="s">
        <v>34</v>
      </c>
      <c r="B8" s="89" t="s">
        <v>40</v>
      </c>
      <c r="C8" s="85">
        <v>6.3487364089000016</v>
      </c>
      <c r="D8" s="85">
        <v>6.3510978886975495</v>
      </c>
      <c r="H8" s="87"/>
    </row>
    <row r="9" spans="1:13" x14ac:dyDescent="0.25">
      <c r="A9" s="84" t="s">
        <v>34</v>
      </c>
      <c r="B9" s="89" t="s">
        <v>41</v>
      </c>
      <c r="C9" s="85">
        <v>4.1070713016000004</v>
      </c>
      <c r="D9" s="85">
        <v>4.1015790178005105</v>
      </c>
      <c r="H9" s="87" t="s">
        <v>42</v>
      </c>
      <c r="K9" s="92"/>
    </row>
    <row r="10" spans="1:13" x14ac:dyDescent="0.25">
      <c r="A10" s="84" t="s">
        <v>37</v>
      </c>
      <c r="B10" s="89" t="s">
        <v>43</v>
      </c>
      <c r="C10" s="85">
        <v>9.5406075001000037</v>
      </c>
      <c r="D10" s="85">
        <v>9.5457002992046913</v>
      </c>
      <c r="F10" s="92" t="str">
        <f>D1</f>
        <v>3er avance</v>
      </c>
      <c r="G10" s="91">
        <f>(D3/C3-1)*100</f>
        <v>-3.6477306582427538E-2</v>
      </c>
      <c r="H10" s="85">
        <f>G10-K7</f>
        <v>5.7022901465702408E-3</v>
      </c>
      <c r="K10" s="85"/>
    </row>
    <row r="11" spans="1:13" x14ac:dyDescent="0.25">
      <c r="A11" s="84" t="s">
        <v>34</v>
      </c>
      <c r="B11" s="89" t="s">
        <v>44</v>
      </c>
      <c r="C11" s="85">
        <v>5.3439801945999994</v>
      </c>
      <c r="D11" s="85">
        <v>5.3503706628050276</v>
      </c>
    </row>
    <row r="12" spans="1:13" x14ac:dyDescent="0.25">
      <c r="A12" s="84" t="s">
        <v>34</v>
      </c>
      <c r="B12" s="89" t="s">
        <v>45</v>
      </c>
      <c r="C12" s="85">
        <v>6.3417705674000002</v>
      </c>
      <c r="D12" s="85">
        <v>6.3425888189008504</v>
      </c>
    </row>
    <row r="13" spans="1:13" x14ac:dyDescent="0.25">
      <c r="A13" s="84" t="s">
        <v>37</v>
      </c>
      <c r="B13" s="89" t="s">
        <v>46</v>
      </c>
      <c r="C13" s="85">
        <v>5.0423285824999997</v>
      </c>
      <c r="D13" s="85">
        <v>5.0053564206952279</v>
      </c>
    </row>
    <row r="14" spans="1:13" x14ac:dyDescent="0.25">
      <c r="A14" s="84" t="s">
        <v>32</v>
      </c>
      <c r="B14" s="89" t="s">
        <v>47</v>
      </c>
      <c r="C14" s="85">
        <v>15.248877535499998</v>
      </c>
      <c r="D14" s="85">
        <v>15.267647211608757</v>
      </c>
    </row>
    <row r="15" spans="1:13" x14ac:dyDescent="0.25">
      <c r="A15" s="84" t="s">
        <v>34</v>
      </c>
      <c r="B15" s="93" t="s">
        <v>48</v>
      </c>
      <c r="C15" s="85">
        <v>7.6042947927000029</v>
      </c>
      <c r="D15" s="85">
        <v>7.5781074834056534</v>
      </c>
      <c r="G15" s="83">
        <f>C2</f>
        <v>44256</v>
      </c>
      <c r="H15" s="83">
        <f>D2</f>
        <v>44287</v>
      </c>
      <c r="I15" s="86" t="s">
        <v>28</v>
      </c>
    </row>
    <row r="16" spans="1:13" x14ac:dyDescent="0.25">
      <c r="F16" s="84" t="s">
        <v>54</v>
      </c>
      <c r="G16" s="85">
        <f>C4+C5+C14</f>
        <v>44.516495374500003</v>
      </c>
      <c r="H16" s="85">
        <f>D4+D5+D14</f>
        <v>44.52270553433334</v>
      </c>
      <c r="I16" s="96">
        <f>(H16/G16-1)*100</f>
        <v>1.3950244243376986E-2</v>
      </c>
    </row>
    <row r="17" spans="6:9" x14ac:dyDescent="0.25">
      <c r="F17" s="84" t="s">
        <v>55</v>
      </c>
      <c r="G17" s="85">
        <f>C6+C7+C8+C9+C10+C11+C12+C13+C15</f>
        <v>60.599224394500006</v>
      </c>
      <c r="H17" s="85">
        <f>D6+D7+D8+D9+D10+D11+D12+D13+D15</f>
        <v>60.55467085130018</v>
      </c>
      <c r="I17" s="97">
        <f>(H17/G17-1)*100</f>
        <v>-7.3521639336149303E-2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58"/>
  <sheetViews>
    <sheetView tabSelected="1" zoomScale="115" zoomScaleNormal="115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H53" sqref="H53"/>
    </sheetView>
  </sheetViews>
  <sheetFormatPr baseColWidth="10" defaultRowHeight="12.75" x14ac:dyDescent="0.2"/>
  <cols>
    <col min="2" max="5" width="9" customWidth="1"/>
    <col min="6" max="6" width="6.7109375" bestFit="1" customWidth="1"/>
    <col min="7" max="7" width="8.85546875" customWidth="1"/>
    <col min="8" max="8" width="9.7109375" bestFit="1" customWidth="1"/>
    <col min="9" max="9" width="15.42578125" bestFit="1" customWidth="1"/>
    <col min="10" max="10" width="13.7109375" bestFit="1" customWidth="1"/>
  </cols>
  <sheetData>
    <row r="2" spans="1:12" x14ac:dyDescent="0.2">
      <c r="A2" s="105" t="s">
        <v>12</v>
      </c>
      <c r="B2" s="105"/>
      <c r="C2" s="105"/>
      <c r="D2" s="105"/>
      <c r="E2" s="105"/>
      <c r="F2" s="105"/>
      <c r="G2" s="105"/>
      <c r="H2" s="105"/>
      <c r="I2" s="105"/>
      <c r="J2" s="105"/>
    </row>
    <row r="4" spans="1:12" x14ac:dyDescent="0.2">
      <c r="A4" s="106" t="s">
        <v>4</v>
      </c>
      <c r="B4" s="99" t="s">
        <v>5</v>
      </c>
      <c r="C4" s="100"/>
      <c r="D4" s="100"/>
      <c r="E4" s="101"/>
      <c r="G4" s="102" t="s">
        <v>3</v>
      </c>
      <c r="H4" s="103"/>
      <c r="I4" s="103"/>
      <c r="J4" s="104"/>
    </row>
    <row r="5" spans="1:12" x14ac:dyDescent="0.2">
      <c r="A5" s="106"/>
      <c r="B5" s="50" t="s">
        <v>0</v>
      </c>
      <c r="C5" s="51" t="s">
        <v>7</v>
      </c>
      <c r="D5" s="51" t="s">
        <v>9</v>
      </c>
      <c r="E5" s="52" t="s">
        <v>6</v>
      </c>
      <c r="G5" s="50" t="s">
        <v>14</v>
      </c>
      <c r="H5" s="51" t="s">
        <v>13</v>
      </c>
      <c r="I5" s="51" t="s">
        <v>22</v>
      </c>
      <c r="J5" s="52" t="s">
        <v>15</v>
      </c>
      <c r="L5" s="79" t="s">
        <v>25</v>
      </c>
    </row>
    <row r="6" spans="1:12" x14ac:dyDescent="0.2">
      <c r="A6" s="11">
        <v>42736</v>
      </c>
      <c r="B6" s="55">
        <f>'ITI Base2016'!B6</f>
        <v>98.289625032306404</v>
      </c>
      <c r="C6" s="55">
        <f>'ITI Base2016'!C6</f>
        <v>55.103344544654057</v>
      </c>
      <c r="D6" s="55">
        <f>'ITI Base2016'!D6</f>
        <v>57.092791322936307</v>
      </c>
      <c r="E6" s="59">
        <f>'ITI Base2016'!E6</f>
        <v>298.20290244252004</v>
      </c>
      <c r="F6" s="11">
        <v>42736</v>
      </c>
      <c r="G6" s="49">
        <f>'ITI Base2016'!Q6</f>
        <v>3.6771456609262509</v>
      </c>
      <c r="H6" s="49">
        <f>'ITI Base2016'!R6</f>
        <v>2.3523001417860234</v>
      </c>
      <c r="I6" s="49">
        <f>'ITI Base2016'!S6</f>
        <v>2.749847719741183</v>
      </c>
      <c r="J6" s="49">
        <f>'ITI Base2016'!T6</f>
        <v>2.4982808543516866</v>
      </c>
      <c r="L6" s="48">
        <f>AVERAGE(H6:J6)</f>
        <v>2.5334762386262977</v>
      </c>
    </row>
    <row r="7" spans="1:12" x14ac:dyDescent="0.2">
      <c r="A7" s="11">
        <v>42767</v>
      </c>
      <c r="B7" s="55">
        <f>'ITI Base2016'!B7</f>
        <v>98.658784977343046</v>
      </c>
      <c r="C7" s="55">
        <f>'ITI Base2016'!C7</f>
        <v>55.278398982202162</v>
      </c>
      <c r="D7" s="55">
        <f>'ITI Base2016'!D7</f>
        <v>57.166468332103783</v>
      </c>
      <c r="E7" s="59">
        <f>'ITI Base2016'!E7</f>
        <v>298.53069372538636</v>
      </c>
      <c r="F7" s="11">
        <v>42767</v>
      </c>
      <c r="G7" s="49">
        <f>'ITI Base2016'!Q7</f>
        <v>3.4639884909181351</v>
      </c>
      <c r="H7" s="49">
        <f>'ITI Base2016'!R7</f>
        <v>2.3564249495633405</v>
      </c>
      <c r="I7" s="49">
        <f>'ITI Base2016'!S7</f>
        <v>2.5048575776686066</v>
      </c>
      <c r="J7" s="49">
        <f>'ITI Base2016'!T7</f>
        <v>2.1977035043592608</v>
      </c>
      <c r="L7" s="48">
        <f t="shared" ref="L7:L40" si="0">AVERAGE(H7:J7)</f>
        <v>2.3529953438637361</v>
      </c>
    </row>
    <row r="8" spans="1:12" x14ac:dyDescent="0.2">
      <c r="A8" s="11">
        <v>42795</v>
      </c>
      <c r="B8" s="55">
        <f>'ITI Base2016'!B8</f>
        <v>98.669161550513408</v>
      </c>
      <c r="C8" s="55">
        <f>'ITI Base2016'!C8</f>
        <v>55.314373751292834</v>
      </c>
      <c r="D8" s="55">
        <f>'ITI Base2016'!D8</f>
        <v>57.179525921803396</v>
      </c>
      <c r="E8" s="59">
        <f>'ITI Base2016'!E8</f>
        <v>298.32724147138129</v>
      </c>
      <c r="F8" s="11">
        <v>42795</v>
      </c>
      <c r="G8" s="49">
        <f>'ITI Base2016'!Q8</f>
        <v>3.3366812341879548</v>
      </c>
      <c r="H8" s="49">
        <f>'ITI Base2016'!R8</f>
        <v>2.2349858103032583</v>
      </c>
      <c r="I8" s="49">
        <f>'ITI Base2016'!S8</f>
        <v>2.2250841349737538</v>
      </c>
      <c r="J8" s="49">
        <f>'ITI Base2016'!T8</f>
        <v>2.2739721712369265</v>
      </c>
      <c r="L8" s="48">
        <f t="shared" si="0"/>
        <v>2.244680705504646</v>
      </c>
    </row>
    <row r="9" spans="1:12" x14ac:dyDescent="0.2">
      <c r="A9" s="11">
        <v>42826</v>
      </c>
      <c r="B9" s="55">
        <f>'ITI Base2016'!B9</f>
        <v>98.25977745396807</v>
      </c>
      <c r="C9" s="55">
        <f>'ITI Base2016'!C9</f>
        <v>55.516894687684768</v>
      </c>
      <c r="D9" s="55">
        <f>'ITI Base2016'!D9</f>
        <v>57.328334405836522</v>
      </c>
      <c r="E9" s="59">
        <f>'ITI Base2016'!E9</f>
        <v>297.75641696305775</v>
      </c>
      <c r="F9" s="11">
        <v>42826</v>
      </c>
      <c r="G9" s="49">
        <f>'ITI Base2016'!Q9</f>
        <v>2.5094903472705044</v>
      </c>
      <c r="H9" s="49">
        <f>'ITI Base2016'!R9</f>
        <v>2.6002296472731112</v>
      </c>
      <c r="I9" s="49">
        <f>'ITI Base2016'!S9</f>
        <v>2.3450641322172006</v>
      </c>
      <c r="J9" s="49">
        <f>'ITI Base2016'!T9</f>
        <v>2.0491036350511749</v>
      </c>
      <c r="L9" s="48">
        <f t="shared" si="0"/>
        <v>2.3314658048471624</v>
      </c>
    </row>
    <row r="10" spans="1:12" x14ac:dyDescent="0.2">
      <c r="A10" s="11">
        <v>42856</v>
      </c>
      <c r="B10" s="55">
        <f>'ITI Base2016'!B10</f>
        <v>98.243166139757633</v>
      </c>
      <c r="C10" s="55">
        <f>'ITI Base2016'!C10</f>
        <v>55.795420388277115</v>
      </c>
      <c r="D10" s="55">
        <f>'ITI Base2016'!D10</f>
        <v>57.532410479554557</v>
      </c>
      <c r="E10" s="59">
        <f>'ITI Base2016'!E10</f>
        <v>298.20073058942364</v>
      </c>
      <c r="F10" s="11">
        <v>42856</v>
      </c>
      <c r="G10" s="49">
        <f>'ITI Base2016'!Q10</f>
        <v>1.2542774592144035</v>
      </c>
      <c r="H10" s="49">
        <f>'ITI Base2016'!R10</f>
        <v>2.9568757254503808</v>
      </c>
      <c r="I10" s="49">
        <f>'ITI Base2016'!S10</f>
        <v>2.6021807494120086</v>
      </c>
      <c r="J10" s="49">
        <f>'ITI Base2016'!T10</f>
        <v>1.9047107112134976</v>
      </c>
      <c r="L10" s="48">
        <f t="shared" si="0"/>
        <v>2.4879223953586291</v>
      </c>
    </row>
    <row r="11" spans="1:12" x14ac:dyDescent="0.2">
      <c r="A11" s="11">
        <v>42887</v>
      </c>
      <c r="B11" s="55">
        <f>'ITI Base2016'!B11</f>
        <v>98.336220234704967</v>
      </c>
      <c r="C11" s="55">
        <f>'ITI Base2016'!C11</f>
        <v>55.910137880814624</v>
      </c>
      <c r="D11" s="55">
        <f>'ITI Base2016'!D11</f>
        <v>57.59045363009615</v>
      </c>
      <c r="E11" s="59">
        <f>'ITI Base2016'!E11</f>
        <v>298.39854860253126</v>
      </c>
      <c r="F11" s="11">
        <v>42887</v>
      </c>
      <c r="G11" s="49">
        <f>'ITI Base2016'!Q11</f>
        <v>1.8379466269150102</v>
      </c>
      <c r="H11" s="49">
        <f>'ITI Base2016'!R11</f>
        <v>3.216923248621395</v>
      </c>
      <c r="I11" s="49">
        <f>'ITI Base2016'!S11</f>
        <v>2.8438609711420426</v>
      </c>
      <c r="J11" s="49">
        <f>'ITI Base2016'!T11</f>
        <v>1.8037828540861334</v>
      </c>
      <c r="L11" s="48">
        <f t="shared" si="0"/>
        <v>2.621522357949857</v>
      </c>
    </row>
    <row r="12" spans="1:12" x14ac:dyDescent="0.2">
      <c r="A12" s="11">
        <v>42917</v>
      </c>
      <c r="B12" s="55">
        <f>'ITI Base2016'!B12</f>
        <v>99.074947652180597</v>
      </c>
      <c r="C12" s="55">
        <f>'ITI Base2016'!C12</f>
        <v>55.94521715486691</v>
      </c>
      <c r="D12" s="55">
        <f>'ITI Base2016'!D12</f>
        <v>57.878522634505735</v>
      </c>
      <c r="E12" s="59">
        <f>'ITI Base2016'!E12</f>
        <v>299.1687393362526</v>
      </c>
      <c r="F12" s="11">
        <v>42917</v>
      </c>
      <c r="G12" s="49">
        <f>'ITI Base2016'!Q12</f>
        <v>2.5686867210186648</v>
      </c>
      <c r="H12" s="49">
        <f>'ITI Base2016'!R12</f>
        <v>3.0465408246137526</v>
      </c>
      <c r="I12" s="49">
        <f>'ITI Base2016'!S12</f>
        <v>2.984319867282581</v>
      </c>
      <c r="J12" s="49">
        <f>'ITI Base2016'!T12</f>
        <v>1.8011172462334857</v>
      </c>
      <c r="L12" s="48">
        <f t="shared" si="0"/>
        <v>2.6106593127099398</v>
      </c>
    </row>
    <row r="13" spans="1:12" x14ac:dyDescent="0.2">
      <c r="A13" s="11">
        <v>42948</v>
      </c>
      <c r="B13" s="55">
        <f>'ITI Base2016'!B13</f>
        <v>99.858272392013319</v>
      </c>
      <c r="C13" s="55">
        <f>'ITI Base2016'!C13</f>
        <v>56.016519544846055</v>
      </c>
      <c r="D13" s="55">
        <f>'ITI Base2016'!D13</f>
        <v>57.883711850537068</v>
      </c>
      <c r="E13" s="59">
        <f>'ITI Base2016'!E13</f>
        <v>299.98318769402869</v>
      </c>
      <c r="F13" s="11">
        <v>42948</v>
      </c>
      <c r="G13" s="49">
        <f>'ITI Base2016'!Q13</f>
        <v>3.2488686984145865</v>
      </c>
      <c r="H13" s="49">
        <f>'ITI Base2016'!R13</f>
        <v>2.8378737360228667</v>
      </c>
      <c r="I13" s="49">
        <f>'ITI Base2016'!S13</f>
        <v>2.7901422437417445</v>
      </c>
      <c r="J13" s="49">
        <f>'ITI Base2016'!T13</f>
        <v>1.7298025222958646</v>
      </c>
      <c r="L13" s="48">
        <f t="shared" si="0"/>
        <v>2.4526061673534918</v>
      </c>
    </row>
    <row r="14" spans="1:12" x14ac:dyDescent="0.2">
      <c r="A14" s="11">
        <v>42979</v>
      </c>
      <c r="B14" s="55">
        <f>'ITI Base2016'!B14</f>
        <v>100.65911498364842</v>
      </c>
      <c r="C14" s="55">
        <f>'ITI Base2016'!C14</f>
        <v>56.03658306999445</v>
      </c>
      <c r="D14" s="55">
        <f>'ITI Base2016'!D14</f>
        <v>57.892094916361053</v>
      </c>
      <c r="E14" s="59">
        <f>'ITI Base2016'!E14</f>
        <v>299.82132221198975</v>
      </c>
      <c r="F14" s="11">
        <v>42979</v>
      </c>
      <c r="G14" s="49">
        <f>'ITI Base2016'!Q14</f>
        <v>3.6117819608342705</v>
      </c>
      <c r="H14" s="49">
        <f>'ITI Base2016'!R14</f>
        <v>2.5954020359950647</v>
      </c>
      <c r="I14" s="49">
        <f>'ITI Base2016'!S14</f>
        <v>2.6620993534594017</v>
      </c>
      <c r="J14" s="49">
        <f>'ITI Base2016'!T14</f>
        <v>1.3573431870219421</v>
      </c>
      <c r="L14" s="48">
        <f t="shared" si="0"/>
        <v>2.204948192158803</v>
      </c>
    </row>
    <row r="15" spans="1:12" x14ac:dyDescent="0.2">
      <c r="A15" s="11">
        <v>43009</v>
      </c>
      <c r="B15" s="55">
        <f>'ITI Base2016'!B15</f>
        <v>100.44347335233574</v>
      </c>
      <c r="C15" s="55">
        <f>'ITI Base2016'!C15</f>
        <v>56.180834742277284</v>
      </c>
      <c r="D15" s="55">
        <f>'ITI Base2016'!D15</f>
        <v>58.056240169997352</v>
      </c>
      <c r="E15" s="59">
        <f>'ITI Base2016'!E15</f>
        <v>300.01420725077566</v>
      </c>
      <c r="F15" s="11">
        <v>43009</v>
      </c>
      <c r="G15" s="49">
        <f>'ITI Base2016'!Q15</f>
        <v>3.0118281211627629</v>
      </c>
      <c r="H15" s="49">
        <f>'ITI Base2016'!R15</f>
        <v>2.7767135956376698</v>
      </c>
      <c r="I15" s="49">
        <f>'ITI Base2016'!S15</f>
        <v>2.8527164462349264</v>
      </c>
      <c r="J15" s="49">
        <f>'ITI Base2016'!T15</f>
        <v>1.2643166765828218</v>
      </c>
      <c r="L15" s="48">
        <f t="shared" si="0"/>
        <v>2.2979155728184728</v>
      </c>
    </row>
    <row r="16" spans="1:12" x14ac:dyDescent="0.2">
      <c r="A16" s="11">
        <v>43040</v>
      </c>
      <c r="B16" s="55">
        <f>'ITI Base2016'!B16</f>
        <v>100.52157752588455</v>
      </c>
      <c r="C16" s="55">
        <f>'ITI Base2016'!C16</f>
        <v>56.244104123558415</v>
      </c>
      <c r="D16" s="55">
        <f>'ITI Base2016'!D16</f>
        <v>58.203003605274965</v>
      </c>
      <c r="E16" s="59">
        <f>'ITI Base2016'!E16</f>
        <v>300.30517700955403</v>
      </c>
      <c r="F16" s="11">
        <v>43040</v>
      </c>
      <c r="G16" s="49">
        <f>'ITI Base2016'!Q16</f>
        <v>2.665328167462655</v>
      </c>
      <c r="H16" s="49">
        <f>'ITI Base2016'!R16</f>
        <v>2.8157399395736027</v>
      </c>
      <c r="I16" s="49">
        <f>'ITI Base2016'!S16</f>
        <v>2.9255909580273798</v>
      </c>
      <c r="J16" s="49">
        <f>'ITI Base2016'!T16</f>
        <v>1.2760781446075731</v>
      </c>
      <c r="L16" s="48">
        <f t="shared" si="0"/>
        <v>2.3391363474028517</v>
      </c>
    </row>
    <row r="17" spans="1:20" x14ac:dyDescent="0.2">
      <c r="A17" s="17">
        <v>43070</v>
      </c>
      <c r="B17" s="53">
        <f>'ITI Base2016'!B17</f>
        <v>100.86024036459997</v>
      </c>
      <c r="C17" s="53">
        <f>'ITI Base2016'!C17</f>
        <v>56.462374721599986</v>
      </c>
      <c r="D17" s="53">
        <f>'ITI Base2016'!D17</f>
        <v>58.593991720699968</v>
      </c>
      <c r="E17" s="60">
        <f>'ITI Base2016'!E17</f>
        <v>301.36886375764584</v>
      </c>
      <c r="F17" s="17">
        <v>43070</v>
      </c>
      <c r="G17" s="49">
        <f>'ITI Base2016'!Q17</f>
        <v>2.7146683422835105</v>
      </c>
      <c r="H17" s="49">
        <f>'ITI Base2016'!R17</f>
        <v>2.8382031109476902</v>
      </c>
      <c r="I17" s="49">
        <f>'ITI Base2016'!S17</f>
        <v>2.9559047834917695</v>
      </c>
      <c r="J17" s="49">
        <f>'ITI Base2016'!T17</f>
        <v>1.3614461372227105</v>
      </c>
      <c r="L17" s="48">
        <f t="shared" si="0"/>
        <v>2.3851846772207232</v>
      </c>
    </row>
    <row r="18" spans="1:20" x14ac:dyDescent="0.2">
      <c r="A18" s="11">
        <v>43101</v>
      </c>
      <c r="B18" s="48">
        <f>'ITI Base2016 Amplio'!B18</f>
        <v>101.16761582869999</v>
      </c>
      <c r="C18" s="48">
        <f>'ITI Base2016 Amplio'!C18</f>
        <v>56.498726310600013</v>
      </c>
      <c r="D18" s="48">
        <f>'ITI Base2016 Amplio'!D18</f>
        <v>58.584689201299987</v>
      </c>
      <c r="E18" s="48">
        <f>'ITI Base2016 Amplio'!E18</f>
        <v>302.0115293757475</v>
      </c>
      <c r="F18" s="11">
        <v>43101</v>
      </c>
      <c r="G18" s="48">
        <f>'ITI Base2016'!Q18</f>
        <v>2.9280718035577413</v>
      </c>
      <c r="H18" s="48">
        <f>'ITI Base2016'!R18</f>
        <v>2.5322995863076514</v>
      </c>
      <c r="I18" s="48">
        <f>'ITI Base2016'!S18</f>
        <v>2.6131107689673083</v>
      </c>
      <c r="J18" s="48">
        <f>'ITI Base2016'!T18</f>
        <v>1.2771931131561054</v>
      </c>
      <c r="L18" s="48">
        <f t="shared" si="0"/>
        <v>2.140867822810355</v>
      </c>
    </row>
    <row r="19" spans="1:20" x14ac:dyDescent="0.2">
      <c r="A19" s="11">
        <v>43132</v>
      </c>
      <c r="B19" s="48">
        <f>'ITI Base2016 Amplio'!B19</f>
        <v>101.4905047625</v>
      </c>
      <c r="C19" s="48">
        <f>'ITI Base2016 Amplio'!C19</f>
        <v>56.688531295598892</v>
      </c>
      <c r="D19" s="48">
        <f>'ITI Base2016 Amplio'!D19</f>
        <v>58.736660707200109</v>
      </c>
      <c r="E19" s="48">
        <f>'ITI Base2016 Amplio'!E19</f>
        <v>303.05471991663165</v>
      </c>
      <c r="F19" s="11">
        <v>43132</v>
      </c>
      <c r="G19" s="48">
        <f>'ITI Base2016'!Q19</f>
        <v>2.870215547259436</v>
      </c>
      <c r="H19" s="48">
        <f>'ITI Base2016'!R19</f>
        <v>2.5509644623585181</v>
      </c>
      <c r="I19" s="48">
        <f>'ITI Base2016'!S19</f>
        <v>2.7467017307670982</v>
      </c>
      <c r="J19" s="48">
        <f>'ITI Base2016'!T19</f>
        <v>1.5154308372079317</v>
      </c>
      <c r="L19" s="48">
        <f t="shared" si="0"/>
        <v>2.2710323434445159</v>
      </c>
    </row>
    <row r="20" spans="1:20" x14ac:dyDescent="0.2">
      <c r="A20" s="11">
        <v>43160</v>
      </c>
      <c r="B20" s="48">
        <f>'ITI Base2016 Amplio'!B20</f>
        <v>101.3609293777</v>
      </c>
      <c r="C20" s="48">
        <f>'ITI Base2016 Amplio'!C20</f>
        <v>56.711234339900017</v>
      </c>
      <c r="D20" s="48">
        <f>'ITI Base2016 Amplio'!D20</f>
        <v>58.7051772704</v>
      </c>
      <c r="E20" s="48">
        <f>'ITI Base2016 Amplio'!E20</f>
        <v>302.6682025133785</v>
      </c>
      <c r="F20" s="11">
        <v>43160</v>
      </c>
      <c r="G20" s="48">
        <f>'ITI Base2016'!Q20</f>
        <v>2.7280740860542885</v>
      </c>
      <c r="H20" s="48">
        <f>'ITI Base2016'!R20</f>
        <v>2.5253121275273127</v>
      </c>
      <c r="I20" s="48">
        <f>'ITI Base2016'!S20</f>
        <v>2.668177680736683</v>
      </c>
      <c r="J20" s="48">
        <f>'ITI Base2016'!T20</f>
        <v>1.4551004529747669</v>
      </c>
      <c r="L20" s="48">
        <f t="shared" si="0"/>
        <v>2.2161967537462544</v>
      </c>
    </row>
    <row r="21" spans="1:20" x14ac:dyDescent="0.2">
      <c r="A21" s="11">
        <v>43191</v>
      </c>
      <c r="B21" s="48">
        <f>'ITI Base2016 Amplio'!B21</f>
        <v>101.2166039712</v>
      </c>
      <c r="C21" s="48">
        <f>'ITI Base2016 Amplio'!C21</f>
        <v>56.723256731899994</v>
      </c>
      <c r="D21" s="48">
        <f>'ITI Base2016 Amplio'!D21</f>
        <v>58.731486104199995</v>
      </c>
      <c r="E21" s="48">
        <f>'ITI Base2016 Amplio'!E21</f>
        <v>302.28615875598643</v>
      </c>
      <c r="F21" s="11">
        <v>43191</v>
      </c>
      <c r="G21" s="48">
        <f>'ITI Base2016'!Q21</f>
        <v>3.0091931753225554</v>
      </c>
      <c r="H21" s="48">
        <f>'ITI Base2016'!R21</f>
        <v>2.1729638356066561</v>
      </c>
      <c r="I21" s="48">
        <f>'ITI Base2016'!S21</f>
        <v>2.4475710186002253</v>
      </c>
      <c r="J21" s="48">
        <f>'ITI Base2016'!T21</f>
        <v>1.5212910738010121</v>
      </c>
      <c r="L21" s="48">
        <f t="shared" si="0"/>
        <v>2.0472753093359644</v>
      </c>
    </row>
    <row r="22" spans="1:20" x14ac:dyDescent="0.2">
      <c r="A22" s="11">
        <v>43221</v>
      </c>
      <c r="B22" s="48">
        <f>'ITI Base2016 Amplio'!B22</f>
        <v>101.33528371440001</v>
      </c>
      <c r="C22" s="48">
        <f>'ITI Base2016 Amplio'!C22</f>
        <v>56.763558944099984</v>
      </c>
      <c r="D22" s="48">
        <f>'ITI Base2016 Amplio'!D22</f>
        <v>58.787304348200031</v>
      </c>
      <c r="E22" s="48">
        <f>'ITI Base2016 Amplio'!E22</f>
        <v>302.62304832674823</v>
      </c>
      <c r="F22" s="11">
        <v>43221</v>
      </c>
      <c r="G22" s="48">
        <f>'ITI Base2016'!Q22</f>
        <v>3.1474123810745436</v>
      </c>
      <c r="H22" s="48">
        <f>'ITI Base2016'!R22</f>
        <v>1.7351577406992336</v>
      </c>
      <c r="I22" s="48">
        <f>'ITI Base2016'!S22</f>
        <v>2.1811946660768466</v>
      </c>
      <c r="J22" s="48">
        <f>'ITI Base2016'!T22</f>
        <v>1.4830003027100025</v>
      </c>
      <c r="L22" s="48">
        <f t="shared" si="0"/>
        <v>1.7997842364953609</v>
      </c>
    </row>
    <row r="23" spans="1:20" x14ac:dyDescent="0.2">
      <c r="A23" s="11">
        <v>43252</v>
      </c>
      <c r="B23" s="48">
        <f>'ITI Base2016 Amplio'!B23</f>
        <v>101.4549338051</v>
      </c>
      <c r="C23" s="48">
        <f>'ITI Base2016 Amplio'!C23</f>
        <v>56.827447492799998</v>
      </c>
      <c r="D23" s="48">
        <f>'ITI Base2016 Amplio'!D23</f>
        <v>58.823417063100017</v>
      </c>
      <c r="E23" s="48">
        <f>'ITI Base2016 Amplio'!E23</f>
        <v>302.74867066218997</v>
      </c>
      <c r="F23" s="11">
        <v>43252</v>
      </c>
      <c r="G23" s="48">
        <f>'ITI Base2016'!Q23</f>
        <v>3.1714800131135812</v>
      </c>
      <c r="H23" s="48">
        <f>'ITI Base2016'!R23</f>
        <v>1.6406856551504756</v>
      </c>
      <c r="I23" s="48">
        <f>'ITI Base2016'!S23</f>
        <v>2.1409163416617583</v>
      </c>
      <c r="J23" s="48">
        <f>'ITI Base2016'!T23</f>
        <v>1.4578227943907063</v>
      </c>
      <c r="L23" s="48">
        <f t="shared" si="0"/>
        <v>1.7464749304009801</v>
      </c>
    </row>
    <row r="24" spans="1:20" x14ac:dyDescent="0.2">
      <c r="A24" s="11">
        <v>43282</v>
      </c>
      <c r="B24" s="48">
        <f>'ITI Base2016 Amplio'!B24</f>
        <v>101.4971130225</v>
      </c>
      <c r="C24" s="48">
        <f>'ITI Base2016 Amplio'!C24</f>
        <v>56.854122157599996</v>
      </c>
      <c r="D24" s="48">
        <f>'ITI Base2016 Amplio'!D24</f>
        <v>58.900820302000021</v>
      </c>
      <c r="E24" s="48">
        <f>'ITI Base2016 Amplio'!E24</f>
        <v>302.81005867078727</v>
      </c>
      <c r="F24" s="11">
        <v>43282</v>
      </c>
      <c r="G24" s="48">
        <f>'ITI Base2016'!Q24</f>
        <v>2.4447808731858478</v>
      </c>
      <c r="H24" s="48">
        <f>'ITI Base2016'!R24</f>
        <v>1.6246339704376611</v>
      </c>
      <c r="I24" s="48">
        <f>'ITI Base2016'!S24</f>
        <v>1.7662815513622254</v>
      </c>
      <c r="J24" s="48">
        <f>'ITI Base2016'!T24</f>
        <v>1.2171456625493127</v>
      </c>
      <c r="L24" s="48">
        <f t="shared" si="0"/>
        <v>1.5360203947830664</v>
      </c>
    </row>
    <row r="25" spans="1:20" x14ac:dyDescent="0.2">
      <c r="A25" s="11">
        <v>43313</v>
      </c>
      <c r="B25" s="48">
        <f>'ITI Base2016 Amplio'!B25</f>
        <v>101.67178236469998</v>
      </c>
      <c r="C25" s="48">
        <f>'ITI Base2016 Amplio'!C25</f>
        <v>56.858113148000001</v>
      </c>
      <c r="D25" s="48">
        <f>'ITI Base2016 Amplio'!D25</f>
        <v>58.9006785666</v>
      </c>
      <c r="E25" s="48">
        <f>'ITI Base2016 Amplio'!E25</f>
        <v>303.04677067288577</v>
      </c>
      <c r="F25" s="11">
        <v>43313</v>
      </c>
      <c r="G25" s="48">
        <f>'ITI Base2016'!Q25</f>
        <v>1.8160838649074362</v>
      </c>
      <c r="H25" s="48">
        <f>'ITI Base2016'!R25</f>
        <v>1.5024025233845162</v>
      </c>
      <c r="I25" s="48">
        <f>'ITI Base2016'!S25</f>
        <v>1.7569134451654866</v>
      </c>
      <c r="J25" s="48">
        <f>'ITI Base2016'!T25</f>
        <v>1.021251558264602</v>
      </c>
      <c r="L25" s="48">
        <f t="shared" si="0"/>
        <v>1.4268558422715349</v>
      </c>
      <c r="T25" s="66" t="s">
        <v>21</v>
      </c>
    </row>
    <row r="26" spans="1:20" x14ac:dyDescent="0.2">
      <c r="A26" s="11">
        <v>43344</v>
      </c>
      <c r="B26" s="48">
        <f>'ITI Base2016 Amplio'!B26</f>
        <v>101.58412225889995</v>
      </c>
      <c r="C26" s="48">
        <f>'ITI Base2016 Amplio'!C26</f>
        <v>56.839779672199988</v>
      </c>
      <c r="D26" s="48">
        <f>'ITI Base2016 Amplio'!D26</f>
        <v>58.912899775600046</v>
      </c>
      <c r="E26" s="48">
        <f>'ITI Base2016 Amplio'!E26</f>
        <v>302.9141212417228</v>
      </c>
      <c r="F26" s="11">
        <v>43344</v>
      </c>
      <c r="G26" s="48">
        <f>'ITI Base2016'!Q26</f>
        <v>0.91895033589535213</v>
      </c>
      <c r="H26" s="48">
        <f>'ITI Base2016'!R26</f>
        <v>1.4333432879058305</v>
      </c>
      <c r="I26" s="48">
        <f>'ITI Base2016'!S26</f>
        <v>1.7632888578549277</v>
      </c>
      <c r="J26" s="48">
        <f>'ITI Base2016'!T26</f>
        <v>1.0315473919317419</v>
      </c>
      <c r="L26" s="48">
        <f t="shared" si="0"/>
        <v>1.4093931792308334</v>
      </c>
    </row>
    <row r="27" spans="1:20" x14ac:dyDescent="0.2">
      <c r="A27" s="11">
        <v>43374</v>
      </c>
      <c r="B27" s="48">
        <f>'ITI Base2016 Amplio'!B27</f>
        <v>101.76302031509999</v>
      </c>
      <c r="C27" s="48">
        <f>'ITI Base2016 Amplio'!C27</f>
        <v>56.821578678700007</v>
      </c>
      <c r="D27" s="48">
        <f>'ITI Base2016 Amplio'!D27</f>
        <v>58.903757469300018</v>
      </c>
      <c r="E27" s="48">
        <f>'ITI Base2016 Amplio'!E27</f>
        <v>303.05122012979467</v>
      </c>
      <c r="F27" s="11">
        <v>43374</v>
      </c>
      <c r="G27" s="48">
        <f>'ITI Base2016'!Q27</f>
        <v>1.3137209603809152</v>
      </c>
      <c r="H27" s="48">
        <f>'ITI Base2016'!R27</f>
        <v>1.140502698762047</v>
      </c>
      <c r="I27" s="48">
        <f>'ITI Base2016'!S27</f>
        <v>1.4598211954839124</v>
      </c>
      <c r="J27" s="48">
        <f>'ITI Base2016'!T27</f>
        <v>1.012289686828205</v>
      </c>
      <c r="L27" s="48">
        <f t="shared" si="0"/>
        <v>1.2042045270247215</v>
      </c>
    </row>
    <row r="28" spans="1:20" x14ac:dyDescent="0.2">
      <c r="A28" s="11">
        <v>43405</v>
      </c>
      <c r="B28" s="48">
        <f>'ITI Base2016 Amplio'!B28</f>
        <v>102.02718765129987</v>
      </c>
      <c r="C28" s="48">
        <f>'ITI Base2016 Amplio'!C28</f>
        <v>56.915705234600011</v>
      </c>
      <c r="D28" s="48">
        <f>'ITI Base2016 Amplio'!D28</f>
        <v>59.024927446100058</v>
      </c>
      <c r="E28" s="48">
        <f>'ITI Base2016 Amplio'!E28</f>
        <v>303.67785668182859</v>
      </c>
      <c r="F28" s="11">
        <v>43405</v>
      </c>
      <c r="G28" s="48">
        <f>'ITI Base2016'!Q28</f>
        <v>1.4977979479357195</v>
      </c>
      <c r="H28" s="48">
        <f>'ITI Base2016'!R28</f>
        <v>1.1940826892116618</v>
      </c>
      <c r="I28" s="48">
        <f>'ITI Base2016'!S28</f>
        <v>1.412167396719366</v>
      </c>
      <c r="J28" s="48">
        <f>'ITI Base2016'!T28</f>
        <v>1.1230840926086616</v>
      </c>
      <c r="L28" s="48">
        <f t="shared" si="0"/>
        <v>1.2431113928465631</v>
      </c>
    </row>
    <row r="29" spans="1:20" x14ac:dyDescent="0.2">
      <c r="A29" s="11">
        <v>43435</v>
      </c>
      <c r="B29" s="48">
        <f>'ITI Base2016 Amplio'!B29</f>
        <v>102.38027155079999</v>
      </c>
      <c r="C29" s="48">
        <f>'ITI Base2016 Amplio'!C29</f>
        <v>56.98841222499999</v>
      </c>
      <c r="D29" s="48">
        <f>'ITI Base2016 Amplio'!D29</f>
        <v>59.197319520299992</v>
      </c>
      <c r="E29" s="48">
        <f>'ITI Base2016 Amplio'!E29</f>
        <v>304.56316184600882</v>
      </c>
      <c r="F29" s="11">
        <v>43435</v>
      </c>
      <c r="G29" s="48">
        <f>'ITI Base2016'!Q29</f>
        <v>1.5070667893564815</v>
      </c>
      <c r="H29" s="48">
        <f>'ITI Base2016'!R29</f>
        <v>0.93166025338775604</v>
      </c>
      <c r="I29" s="48">
        <f>'ITI Base2016'!S29</f>
        <v>1.0296751968630335</v>
      </c>
      <c r="J29" s="48">
        <f>'ITI Base2016'!T29</f>
        <v>1.0599296982888529</v>
      </c>
      <c r="L29" s="48">
        <f t="shared" si="0"/>
        <v>1.0070883828465476</v>
      </c>
    </row>
    <row r="30" spans="1:20" x14ac:dyDescent="0.2">
      <c r="A30" s="11">
        <v>43466</v>
      </c>
      <c r="B30" s="48">
        <f>'ITI Base2016 Amplio'!B30</f>
        <v>102.61193263499995</v>
      </c>
      <c r="C30" s="48">
        <f>'ITI Base2016 Amplio'!C30</f>
        <v>57.12164397650001</v>
      </c>
      <c r="D30" s="48">
        <f>'ITI Base2016 Amplio'!D30</f>
        <v>59.398648670600011</v>
      </c>
      <c r="E30" s="48">
        <f>'ITI Base2016 Amplio'!E30</f>
        <v>305.04654814452357</v>
      </c>
      <c r="F30" s="11">
        <v>43466</v>
      </c>
      <c r="G30" s="48">
        <f>'ITI Base2016'!Q30</f>
        <v>1.4276473696340775</v>
      </c>
      <c r="H30" s="48">
        <f>'ITI Base2016'!R30</f>
        <v>1.1025339978029347</v>
      </c>
      <c r="I30" s="48">
        <f>'ITI Base2016'!S30</f>
        <v>1.3893723435200123</v>
      </c>
      <c r="J30" s="48">
        <f>'ITI Base2016'!T30</f>
        <v>1.0049347371106743</v>
      </c>
      <c r="L30" s="48">
        <f t="shared" si="0"/>
        <v>1.1656136928112071</v>
      </c>
    </row>
    <row r="31" spans="1:20" x14ac:dyDescent="0.2">
      <c r="A31" s="11">
        <v>43497</v>
      </c>
      <c r="B31" s="48">
        <f>'ITI Base2016 Amplio'!B31</f>
        <v>102.4555416028</v>
      </c>
      <c r="C31" s="48">
        <f>'ITI Base2016 Amplio'!C31</f>
        <v>57.139394009799993</v>
      </c>
      <c r="D31" s="48">
        <f>'ITI Base2016 Amplio'!D31</f>
        <v>59.364641501800044</v>
      </c>
      <c r="E31" s="48">
        <f>'ITI Base2016 Amplio'!E31</f>
        <v>304.88984677277904</v>
      </c>
      <c r="F31" s="11">
        <v>43497</v>
      </c>
      <c r="G31" s="48">
        <f>'ITI Base2016'!Q31</f>
        <v>0.95086416464111867</v>
      </c>
      <c r="H31" s="48">
        <f>'ITI Base2016'!R31</f>
        <v>0.79533320743503388</v>
      </c>
      <c r="I31" s="48">
        <f>'ITI Base2016'!S31</f>
        <v>1.0691462317382827</v>
      </c>
      <c r="J31" s="48">
        <f>'ITI Base2016'!T31</f>
        <v>0.60554307045679323</v>
      </c>
      <c r="L31" s="48">
        <f t="shared" si="0"/>
        <v>0.82334083654336998</v>
      </c>
    </row>
    <row r="32" spans="1:20" x14ac:dyDescent="0.2">
      <c r="A32" s="11">
        <v>43525</v>
      </c>
      <c r="B32" s="48">
        <f>'ITI Base2016 Amplio'!B32</f>
        <v>102.43808564990002</v>
      </c>
      <c r="C32" s="48">
        <f>'ITI Base2016 Amplio'!C32</f>
        <v>57.193741217700001</v>
      </c>
      <c r="D32" s="48">
        <f>'ITI Base2016 Amplio'!D32</f>
        <v>59.44260100760004</v>
      </c>
      <c r="E32" s="48">
        <f>'ITI Base2016 Amplio'!E32</f>
        <v>304.98397026115418</v>
      </c>
      <c r="F32" s="11">
        <v>43525</v>
      </c>
      <c r="G32" s="48">
        <f>'ITI Base2016'!Q32</f>
        <v>1.0626937606167841</v>
      </c>
      <c r="H32" s="48">
        <f>'ITI Base2016'!R32</f>
        <v>0.85081357056711049</v>
      </c>
      <c r="I32" s="48">
        <f>'ITI Base2016'!S32</f>
        <v>1.2561477053436354</v>
      </c>
      <c r="J32" s="48">
        <f>'ITI Base2016'!T32</f>
        <v>0.76511762006890027</v>
      </c>
      <c r="L32" s="48">
        <f t="shared" si="0"/>
        <v>0.95735963199321539</v>
      </c>
    </row>
    <row r="33" spans="1:12" x14ac:dyDescent="0.2">
      <c r="A33" s="11">
        <v>43556</v>
      </c>
      <c r="B33" s="48">
        <f>'ITI Base2016 Amplio'!B33</f>
        <v>102.58166809569992</v>
      </c>
      <c r="C33" s="48">
        <f>'ITI Base2016 Amplio'!C33</f>
        <v>57.243379230000002</v>
      </c>
      <c r="D33" s="48">
        <f>'ITI Base2016 Amplio'!D33</f>
        <v>59.452931892700015</v>
      </c>
      <c r="E33" s="48">
        <f>'ITI Base2016 Amplio'!E33</f>
        <v>305.01764487796225</v>
      </c>
      <c r="F33" s="11">
        <v>43556</v>
      </c>
      <c r="G33" s="48">
        <f>'ITI Base2016'!Q33</f>
        <v>1.3486563181751565</v>
      </c>
      <c r="H33" s="48">
        <f>'ITI Base2016'!R33</f>
        <v>0.91694752393773893</v>
      </c>
      <c r="I33" s="48">
        <f>'ITI Base2016'!S33</f>
        <v>1.2283799310305987</v>
      </c>
      <c r="J33" s="48">
        <f>'ITI Base2016'!T33</f>
        <v>0.90360939224503056</v>
      </c>
      <c r="L33" s="48">
        <f t="shared" si="0"/>
        <v>1.0163122824044561</v>
      </c>
    </row>
    <row r="34" spans="1:12" x14ac:dyDescent="0.2">
      <c r="A34" s="11">
        <v>43586</v>
      </c>
      <c r="B34" s="48">
        <f>'ITI Base2016 Amplio'!B34</f>
        <v>103.04899994780003</v>
      </c>
      <c r="C34" s="48">
        <f>'ITI Base2016 Amplio'!C34</f>
        <v>57.235362021200011</v>
      </c>
      <c r="D34" s="48">
        <f>'ITI Base2016 Amplio'!D34</f>
        <v>59.478290722500006</v>
      </c>
      <c r="E34" s="48">
        <f>'ITI Base2016 Amplio'!E34</f>
        <v>304.92043009355586</v>
      </c>
      <c r="F34" s="11">
        <v>43586</v>
      </c>
      <c r="G34" s="48">
        <f>'ITI Base2016'!Q34</f>
        <v>1.6911347860138148</v>
      </c>
      <c r="H34" s="48">
        <f>'ITI Base2016'!R34</f>
        <v>0.8311724738130799</v>
      </c>
      <c r="I34" s="48">
        <f>'ITI Base2016'!S34</f>
        <v>1.1754006787030535</v>
      </c>
      <c r="J34" s="48">
        <f>'ITI Base2016'!T34</f>
        <v>0.75915624388500635</v>
      </c>
      <c r="L34" s="48">
        <f t="shared" si="0"/>
        <v>0.92190979880037993</v>
      </c>
    </row>
    <row r="35" spans="1:12" x14ac:dyDescent="0.2">
      <c r="A35" s="11">
        <v>43617</v>
      </c>
      <c r="B35" s="48">
        <f>'ITI Base2016 Amplio'!B35</f>
        <v>103.20989806639999</v>
      </c>
      <c r="C35" s="48">
        <f>'ITI Base2016 Amplio'!C35</f>
        <v>57.339503076199989</v>
      </c>
      <c r="D35" s="48">
        <f>'ITI Base2016 Amplio'!D35</f>
        <v>59.515390931900001</v>
      </c>
      <c r="E35" s="48">
        <f>'ITI Base2016 Amplio'!E35</f>
        <v>305.42136691143332</v>
      </c>
      <c r="F35" s="11">
        <v>43617</v>
      </c>
      <c r="G35" s="48">
        <f>'ITI Base2016'!Q35</f>
        <v>1.7297968619952586</v>
      </c>
      <c r="H35" s="48">
        <f>'ITI Base2016'!R35</f>
        <v>0.90107088386270906</v>
      </c>
      <c r="I35" s="48">
        <f>'ITI Base2016'!S35</f>
        <v>1.1763578237178995</v>
      </c>
      <c r="J35" s="48">
        <f>'ITI Base2016'!T35</f>
        <v>0.88281023444214402</v>
      </c>
      <c r="L35" s="48">
        <f t="shared" si="0"/>
        <v>0.98674631400758417</v>
      </c>
    </row>
    <row r="36" spans="1:12" x14ac:dyDescent="0.2">
      <c r="A36" s="11">
        <v>43647</v>
      </c>
      <c r="B36" s="48">
        <f>'ITI Base2016 Amplio'!B36</f>
        <v>103.4439151119</v>
      </c>
      <c r="C36" s="48">
        <f>'ITI Base2016 Amplio'!C36</f>
        <v>57.379819179899997</v>
      </c>
      <c r="D36" s="48">
        <f>'ITI Base2016 Amplio'!D36</f>
        <v>59.564514298100022</v>
      </c>
      <c r="E36" s="48">
        <f>'ITI Base2016 Amplio'!E36</f>
        <v>305.78770388960771</v>
      </c>
      <c r="F36" s="11">
        <v>43647</v>
      </c>
      <c r="G36" s="48">
        <f>'ITI Base2016'!Q36</f>
        <v>1.9180861715430542</v>
      </c>
      <c r="H36" s="48">
        <f>'ITI Base2016'!R36</f>
        <v>0.9246418770529452</v>
      </c>
      <c r="I36" s="48">
        <f>'ITI Base2016'!S36</f>
        <v>1.126799240990306</v>
      </c>
      <c r="J36" s="48">
        <f>'ITI Base2016'!T36</f>
        <v>0.98333761827169575</v>
      </c>
      <c r="L36" s="48">
        <f t="shared" si="0"/>
        <v>1.0115929121049823</v>
      </c>
    </row>
    <row r="37" spans="1:12" x14ac:dyDescent="0.2">
      <c r="A37" s="11">
        <v>43678</v>
      </c>
      <c r="B37" s="48">
        <f>'ITI Base2016 Amplio'!B37</f>
        <v>103.9627570334</v>
      </c>
      <c r="C37" s="48">
        <f>'ITI Base2016 Amplio'!C37</f>
        <v>57.335692047699993</v>
      </c>
      <c r="D37" s="48">
        <f>'ITI Base2016 Amplio'!D37</f>
        <v>59.490186442700001</v>
      </c>
      <c r="E37" s="48">
        <f>'ITI Base2016 Amplio'!E37</f>
        <v>306.78498950709633</v>
      </c>
      <c r="F37" s="11">
        <v>43678</v>
      </c>
      <c r="G37" s="48">
        <f>'ITI Base2016'!Q37</f>
        <v>2.2533043243819773</v>
      </c>
      <c r="H37" s="48">
        <f>'ITI Base2016'!R37</f>
        <v>0.83994855484716968</v>
      </c>
      <c r="I37" s="48">
        <f>'ITI Base2016'!S37</f>
        <v>1.0008507379646536</v>
      </c>
      <c r="J37" s="48">
        <f>'ITI Base2016'!T37</f>
        <v>1.2335451804717179</v>
      </c>
      <c r="L37" s="48">
        <f t="shared" si="0"/>
        <v>1.0247814910945137</v>
      </c>
    </row>
    <row r="38" spans="1:12" x14ac:dyDescent="0.2">
      <c r="A38" s="11">
        <v>43709</v>
      </c>
      <c r="B38" s="48">
        <f>'ITI Base2016 Amplio'!B38</f>
        <v>103.87809529649999</v>
      </c>
      <c r="C38" s="48">
        <f>'ITI Base2016 Amplio'!C38</f>
        <v>57.301535118499999</v>
      </c>
      <c r="D38" s="48">
        <f>'ITI Base2016 Amplio'!D38</f>
        <v>59.467528666300005</v>
      </c>
      <c r="E38" s="48">
        <f>'ITI Base2016 Amplio'!E38</f>
        <v>306.61726962341055</v>
      </c>
      <c r="F38" s="11">
        <v>43709</v>
      </c>
      <c r="G38" s="48">
        <f>'ITI Base2016'!Q38</f>
        <v>2.2582003826873365</v>
      </c>
      <c r="H38" s="48">
        <f>'ITI Base2016'!R38</f>
        <v>0.81238078149317161</v>
      </c>
      <c r="I38" s="48">
        <f>'ITI Base2016'!S38</f>
        <v>0.94143878982795304</v>
      </c>
      <c r="J38" s="48">
        <f>'ITI Base2016'!T38</f>
        <v>1.2225076752802488</v>
      </c>
      <c r="L38" s="48">
        <f t="shared" si="0"/>
        <v>0.99210908220045779</v>
      </c>
    </row>
    <row r="39" spans="1:12" x14ac:dyDescent="0.2">
      <c r="A39" s="11">
        <v>43739</v>
      </c>
      <c r="B39" s="48">
        <f>'ITI Base2016 Amplio'!B39</f>
        <v>104.34539149950004</v>
      </c>
      <c r="C39" s="48">
        <f>'ITI Base2016 Amplio'!C39</f>
        <v>57.358267686600009</v>
      </c>
      <c r="D39" s="48">
        <f>'ITI Base2016 Amplio'!D39</f>
        <v>59.464959825300035</v>
      </c>
      <c r="E39" s="48">
        <f>'ITI Base2016 Amplio'!E39</f>
        <v>307.102398021103</v>
      </c>
      <c r="F39" s="11">
        <v>43739</v>
      </c>
      <c r="G39" s="48">
        <f>'ITI Base2016'!Q39</f>
        <v>2.5376322129629925</v>
      </c>
      <c r="H39" s="48">
        <f>'ITI Base2016'!R39</f>
        <v>0.94451618624453726</v>
      </c>
      <c r="I39" s="48">
        <f>'ITI Base2016'!S39</f>
        <v>0.95274457880298868</v>
      </c>
      <c r="J39" s="48">
        <f>'ITI Base2016'!T39</f>
        <v>1.3367964298488078</v>
      </c>
      <c r="L39" s="48">
        <f t="shared" si="0"/>
        <v>1.0780190649654446</v>
      </c>
    </row>
    <row r="40" spans="1:12" x14ac:dyDescent="0.2">
      <c r="A40" s="11">
        <v>43770</v>
      </c>
      <c r="B40" s="48">
        <f>'ITI Base2016 Amplio'!B40</f>
        <v>105.50869256670001</v>
      </c>
      <c r="C40" s="48">
        <f>'ITI Base2016 Amplio'!C40</f>
        <v>57.468028875599998</v>
      </c>
      <c r="D40" s="48">
        <f>'ITI Base2016 Amplio'!D40</f>
        <v>59.546007351299984</v>
      </c>
      <c r="E40" s="48">
        <f>'ITI Base2016 Amplio'!E40</f>
        <v>310.36466459788954</v>
      </c>
      <c r="F40" s="11">
        <v>43770</v>
      </c>
      <c r="G40" s="48">
        <f>'ITI Base2016'!Q40</f>
        <v>3.4123305714344854</v>
      </c>
      <c r="H40" s="48">
        <f>'ITI Base2016'!R40</f>
        <v>0.97042396070359249</v>
      </c>
      <c r="I40" s="48">
        <f>'ITI Base2016'!S40</f>
        <v>0.88281329219042082</v>
      </c>
      <c r="J40" s="48">
        <f>'ITI Base2016'!T40</f>
        <v>2.2019412245348313</v>
      </c>
      <c r="L40" s="48">
        <f t="shared" si="0"/>
        <v>1.3517261591429481</v>
      </c>
    </row>
    <row r="41" spans="1:12" x14ac:dyDescent="0.2">
      <c r="A41" s="11">
        <v>43800</v>
      </c>
      <c r="B41" s="48">
        <f>'ITI Base2016 Amplio'!B41</f>
        <v>103.88428287520003</v>
      </c>
      <c r="C41" s="48">
        <f>'ITI Base2016 Amplio'!C41</f>
        <v>57.458028702700013</v>
      </c>
      <c r="D41" s="48">
        <f>'ITI Base2016 Amplio'!D41</f>
        <v>59.707970573500013</v>
      </c>
      <c r="E41" s="48">
        <f>'ITI Base2016 Amplio'!E41</f>
        <v>307.17256967949805</v>
      </c>
      <c r="F41" s="11">
        <v>43800</v>
      </c>
      <c r="G41" s="48">
        <f>'ITI Base2016'!Q41</f>
        <v>1.469044085953386</v>
      </c>
      <c r="H41" s="48">
        <f>'ITI Base2016'!R41</f>
        <v>0.82405608327162927</v>
      </c>
      <c r="I41" s="48">
        <f>'ITI Base2016'!S41</f>
        <v>0.86262529678375888</v>
      </c>
      <c r="J41" s="48">
        <f>'ITI Base2016'!T41</f>
        <v>0.85677066710010408</v>
      </c>
      <c r="L41" s="48">
        <f t="shared" ref="L41" si="1">AVERAGE(H41:J41)</f>
        <v>0.8478173490518307</v>
      </c>
    </row>
    <row r="42" spans="1:12" x14ac:dyDescent="0.2">
      <c r="A42" s="11">
        <v>43831</v>
      </c>
      <c r="B42" s="48">
        <f>'ITI Base2016 Amplio'!B42</f>
        <v>103.853437152</v>
      </c>
      <c r="C42" s="48">
        <f>'ITI Base2016 Amplio'!C42</f>
        <v>57.554230870099985</v>
      </c>
      <c r="D42" s="48">
        <f>'ITI Base2016 Amplio'!D42</f>
        <v>59.833714991800008</v>
      </c>
      <c r="E42" s="48">
        <f>'ITI Base2016 Amplio'!E42</f>
        <v>307.12611971263567</v>
      </c>
      <c r="F42" s="11">
        <v>43831</v>
      </c>
      <c r="G42" s="48">
        <f>'ITI Base2016'!Q42</f>
        <v>1.2099026742008689</v>
      </c>
      <c r="H42" s="48">
        <f>'ITI Base2016'!R42</f>
        <v>0.75730819963435447</v>
      </c>
      <c r="I42" s="48">
        <f>'ITI Base2016'!S42</f>
        <v>0.7324515471937687</v>
      </c>
      <c r="J42" s="48">
        <f>'ITI Base2016'!T42</f>
        <v>0.6817227012602789</v>
      </c>
      <c r="L42" s="48">
        <f t="shared" ref="L42" si="2">AVERAGE(H42:J42)</f>
        <v>0.72382748269613406</v>
      </c>
    </row>
    <row r="43" spans="1:12" x14ac:dyDescent="0.2">
      <c r="A43" s="11">
        <v>43862</v>
      </c>
      <c r="B43" s="48">
        <f>'ITI Base2016 Amplio'!B43</f>
        <v>103.78845709920009</v>
      </c>
      <c r="C43" s="48">
        <f>'ITI Base2016 Amplio'!C43</f>
        <v>57.62116630789999</v>
      </c>
      <c r="D43" s="48">
        <f>'ITI Base2016 Amplio'!D43</f>
        <v>59.829455698499991</v>
      </c>
      <c r="E43" s="48">
        <f>'ITI Base2016 Amplio'!E43</f>
        <v>306.71424921127493</v>
      </c>
      <c r="F43" s="11">
        <v>43862</v>
      </c>
      <c r="G43" s="48">
        <f>'ITI Base2016'!Q43</f>
        <v>1.3009696455146713</v>
      </c>
      <c r="H43" s="48">
        <f>'ITI Base2016'!R43</f>
        <v>0.84315262079497355</v>
      </c>
      <c r="I43" s="48">
        <f>'ITI Base2016'!S43</f>
        <v>0.78298156097826865</v>
      </c>
      <c r="J43" s="48">
        <f>'ITI Base2016'!T43</f>
        <v>0.5983808440349847</v>
      </c>
      <c r="L43" s="48">
        <f t="shared" ref="L43" si="3">AVERAGE(H43:J43)</f>
        <v>0.74150500860274227</v>
      </c>
    </row>
    <row r="44" spans="1:12" x14ac:dyDescent="0.2">
      <c r="A44" s="11">
        <v>43891</v>
      </c>
      <c r="B44" s="48">
        <f>'ITI Base2016 Amplio'!B44</f>
        <v>103.90846720020002</v>
      </c>
      <c r="C44" s="48">
        <f>'ITI Base2016 Amplio'!C44</f>
        <v>57.669227737900016</v>
      </c>
      <c r="D44" s="48">
        <f>'ITI Base2016 Amplio'!D44</f>
        <v>59.837027688599967</v>
      </c>
      <c r="E44" s="48">
        <f>'ITI Base2016 Amplio'!E44</f>
        <v>307.25745211158096</v>
      </c>
      <c r="F44" s="11">
        <v>43891</v>
      </c>
      <c r="G44" s="48">
        <f>'ITI Base2016'!Q44</f>
        <v>1.4353856194904813</v>
      </c>
      <c r="H44" s="48">
        <f>'ITI Base2016'!R44</f>
        <v>0.83136110713608602</v>
      </c>
      <c r="I44" s="48">
        <f>'ITI Base2016'!S44</f>
        <v>0.6635420966008887</v>
      </c>
      <c r="J44" s="48">
        <f>'ITI Base2016'!T44</f>
        <v>0.74544306327968268</v>
      </c>
      <c r="L44" s="48">
        <f t="shared" ref="L44:L46" si="4">AVERAGE(H44:J44)</f>
        <v>0.74678208900555243</v>
      </c>
    </row>
    <row r="45" spans="1:12" x14ac:dyDescent="0.2">
      <c r="A45" s="11">
        <v>43922</v>
      </c>
      <c r="B45" s="48">
        <f>'ITI Base2016 Amplio'!B45</f>
        <v>104.34127531300001</v>
      </c>
      <c r="C45" s="48">
        <f>'ITI Base2016 Amplio'!C45</f>
        <v>58.044173695599987</v>
      </c>
      <c r="D45" s="48">
        <f>'ITI Base2016 Amplio'!D45</f>
        <v>60.086556465800008</v>
      </c>
      <c r="E45" s="48">
        <f>'ITI Base2016 Amplio'!E45</f>
        <v>308.83052837881877</v>
      </c>
      <c r="F45" s="11">
        <v>43922</v>
      </c>
      <c r="G45" s="48">
        <f>'ITI Base2016'!Q45</f>
        <v>1.7153232638589255</v>
      </c>
      <c r="H45" s="48">
        <f>'ITI Base2016'!R45</f>
        <v>1.3989294069842506</v>
      </c>
      <c r="I45" s="48">
        <f>'ITI Base2016'!S45</f>
        <v>1.0657583283588901</v>
      </c>
      <c r="J45" s="48">
        <f>'ITI Base2016'!T45</f>
        <v>1.2500534198216728</v>
      </c>
      <c r="L45" s="48">
        <f t="shared" si="4"/>
        <v>1.2382470517216044</v>
      </c>
    </row>
    <row r="46" spans="1:12" x14ac:dyDescent="0.2">
      <c r="A46" s="11">
        <v>43952</v>
      </c>
      <c r="B46" s="48">
        <f>'ITI Base2016 Amplio'!B46</f>
        <v>104.31571765460001</v>
      </c>
      <c r="C46" s="48">
        <f>'ITI Base2016 Amplio'!C46</f>
        <v>58.347445576699997</v>
      </c>
      <c r="D46" s="48">
        <f>'ITI Base2016 Amplio'!D46</f>
        <v>60.325456288900028</v>
      </c>
      <c r="E46" s="48">
        <f>'ITI Base2016 Amplio'!E46</f>
        <v>309.33616662059222</v>
      </c>
      <c r="F46" s="11">
        <v>43952</v>
      </c>
      <c r="G46" s="48">
        <f>'ITI Base2016'!Q46</f>
        <v>1.2292382336962504</v>
      </c>
      <c r="H46" s="48">
        <f>'ITI Base2016'!R46</f>
        <v>1.9430008236657414</v>
      </c>
      <c r="I46" s="48">
        <f>'ITI Base2016'!S46</f>
        <v>1.4243273572748238</v>
      </c>
      <c r="J46" s="48">
        <f>'ITI Base2016'!T46</f>
        <v>1.4481602710849861</v>
      </c>
      <c r="L46" s="48">
        <f t="shared" si="4"/>
        <v>1.6051628173418504</v>
      </c>
    </row>
    <row r="47" spans="1:12" x14ac:dyDescent="0.2">
      <c r="A47" s="11">
        <v>43983</v>
      </c>
      <c r="B47" s="48">
        <f>'ITI Base2016 Amplio'!B47</f>
        <v>104.69314768200002</v>
      </c>
      <c r="C47" s="48">
        <f>'ITI Base2016 Amplio'!C47</f>
        <v>58.24565535990002</v>
      </c>
      <c r="D47" s="48">
        <f>'ITI Base2016 Amplio'!D47</f>
        <v>60.472708073599982</v>
      </c>
      <c r="E47" s="48">
        <f>'ITI Base2016 Amplio'!E47</f>
        <v>309.1989957128124</v>
      </c>
      <c r="F47" s="11">
        <v>43983</v>
      </c>
      <c r="G47" s="48">
        <f>'ITI Base2016'!Q47</f>
        <v>1.4371195431718942</v>
      </c>
      <c r="H47" s="48">
        <f>'ITI Base2016'!R47</f>
        <v>1.580328107301221</v>
      </c>
      <c r="I47" s="48">
        <f>'ITI Base2016'!S47</f>
        <v>1.6085202948517674</v>
      </c>
      <c r="J47" s="48">
        <f>'ITI Base2016'!T47</f>
        <v>1.2368580625449654</v>
      </c>
      <c r="L47" s="48">
        <f t="shared" ref="L47" si="5">AVERAGE(H47:J47)</f>
        <v>1.4752354882326513</v>
      </c>
    </row>
    <row r="48" spans="1:12" x14ac:dyDescent="0.2">
      <c r="A48" s="11">
        <v>44013</v>
      </c>
      <c r="B48" s="48">
        <f>'ITI Base2016 Amplio'!B48</f>
        <v>104.83641116299999</v>
      </c>
      <c r="C48" s="48">
        <f>'ITI Base2016 Amplio'!C48</f>
        <v>58.23151869609999</v>
      </c>
      <c r="D48" s="48">
        <f>'ITI Base2016 Amplio'!D48</f>
        <v>60.620962823999989</v>
      </c>
      <c r="E48" s="48">
        <f>'ITI Base2016 Amplio'!E48</f>
        <v>309.43436340098941</v>
      </c>
      <c r="F48" s="11">
        <v>44013</v>
      </c>
      <c r="G48" s="48">
        <f>'ITI Base2016'!Q48</f>
        <v>1.346136260981301</v>
      </c>
      <c r="H48" s="48">
        <f>'ITI Base2016'!R48</f>
        <v>1.4843189267113255</v>
      </c>
      <c r="I48" s="48">
        <f>'ITI Base2016'!S48</f>
        <v>1.7736206503973229</v>
      </c>
      <c r="J48" s="48">
        <f>'ITI Base2016'!T48</f>
        <v>1.1925461570221119</v>
      </c>
      <c r="L48" s="48">
        <f t="shared" ref="L48:L57" si="6">AVERAGE(H48:J48)</f>
        <v>1.4834952447102534</v>
      </c>
    </row>
    <row r="49" spans="1:12" x14ac:dyDescent="0.2">
      <c r="A49" s="11">
        <v>44044</v>
      </c>
      <c r="B49" s="48">
        <f>'ITI Base2016 Amplio'!B49</f>
        <v>105.4062357263</v>
      </c>
      <c r="C49" s="48">
        <f>'ITI Base2016 Amplio'!C49</f>
        <v>58.244638065199993</v>
      </c>
      <c r="D49" s="48">
        <f>'ITI Base2016 Amplio'!D49</f>
        <v>60.646165721900012</v>
      </c>
      <c r="E49" s="48">
        <f>'ITI Base2016 Amplio'!E49</f>
        <v>310.66526748047926</v>
      </c>
      <c r="F49" s="11">
        <v>44044</v>
      </c>
      <c r="G49" s="48">
        <f>'ITI Base2016'!Q49</f>
        <v>1.3884574958282991</v>
      </c>
      <c r="H49" s="48">
        <f>'ITI Base2016'!R49</f>
        <v>1.5853057406960636</v>
      </c>
      <c r="I49" s="48">
        <f>'ITI Base2016'!S49</f>
        <v>1.9431428077863355</v>
      </c>
      <c r="J49" s="48">
        <f>'ITI Base2016'!T49</f>
        <v>1.2648200225236828</v>
      </c>
      <c r="L49" s="48">
        <f t="shared" si="6"/>
        <v>1.5977561903353605</v>
      </c>
    </row>
    <row r="50" spans="1:12" x14ac:dyDescent="0.2">
      <c r="A50" s="11">
        <v>44075</v>
      </c>
      <c r="B50" s="48">
        <f>'ITI Base2016 Amplio'!B50</f>
        <v>104.35245599410001</v>
      </c>
      <c r="C50" s="48">
        <f>'ITI Base2016 Amplio'!C50</f>
        <v>58.06872505840002</v>
      </c>
      <c r="D50" s="48">
        <f>'ITI Base2016 Amplio'!D50</f>
        <v>60.597238783999948</v>
      </c>
      <c r="E50" s="48">
        <f>'ITI Base2016 Amplio'!E50</f>
        <v>307.94836967962294</v>
      </c>
      <c r="F50" s="11">
        <v>44075</v>
      </c>
      <c r="G50" s="48">
        <f>'ITI Base2016'!Q50</f>
        <v>0.45665132407948228</v>
      </c>
      <c r="H50" s="48">
        <f>'ITI Base2016'!R50</f>
        <v>1.338864549289065</v>
      </c>
      <c r="I50" s="48">
        <f>'ITI Base2016'!S50</f>
        <v>1.8997092077581934</v>
      </c>
      <c r="J50" s="48">
        <f>'ITI Base2016'!T50</f>
        <v>0.43412429373181904</v>
      </c>
      <c r="L50" s="48">
        <f t="shared" si="6"/>
        <v>1.2242326835930257</v>
      </c>
    </row>
    <row r="51" spans="1:12" x14ac:dyDescent="0.2">
      <c r="A51" s="11">
        <v>44105</v>
      </c>
      <c r="B51" s="48">
        <f>'ITI Base2016 Amplio'!B51</f>
        <v>104.63307697030001</v>
      </c>
      <c r="C51" s="48">
        <f>'ITI Base2016 Amplio'!C51</f>
        <v>57.922660229300014</v>
      </c>
      <c r="D51" s="48">
        <f>'ITI Base2016 Amplio'!D51</f>
        <v>60.459509601600011</v>
      </c>
      <c r="E51" s="48">
        <f>'ITI Base2016 Amplio'!E51</f>
        <v>307.6464776033568</v>
      </c>
      <c r="F51" s="11">
        <v>44105</v>
      </c>
      <c r="G51" s="48">
        <f>'ITI Base2016'!Q51</f>
        <v>0.27570500878455473</v>
      </c>
      <c r="H51" s="48">
        <f>'ITI Base2016'!R51</f>
        <v>0.9839776643600695</v>
      </c>
      <c r="I51" s="48">
        <f>'ITI Base2016'!S51</f>
        <v>1.6724971802248412</v>
      </c>
      <c r="J51" s="48">
        <f>'ITI Base2016'!T51</f>
        <v>0.17716552712050415</v>
      </c>
      <c r="L51" s="48">
        <f t="shared" si="6"/>
        <v>0.94454679056847157</v>
      </c>
    </row>
    <row r="52" spans="1:12" x14ac:dyDescent="0.2">
      <c r="A52" s="11">
        <v>44136</v>
      </c>
      <c r="B52" s="48">
        <f>'ITI Base2016 Amplio'!B52</f>
        <v>104.35215948219999</v>
      </c>
      <c r="C52" s="48">
        <f>'ITI Base2016 Amplio'!C52</f>
        <v>57.874018032899997</v>
      </c>
      <c r="D52" s="48">
        <f>'ITI Base2016 Amplio'!D52</f>
        <v>60.308611905900008</v>
      </c>
      <c r="E52" s="48">
        <f>'ITI Base2016 Amplio'!E52</f>
        <v>307.01503256431209</v>
      </c>
      <c r="F52" s="11">
        <v>44136</v>
      </c>
      <c r="G52" s="48">
        <f>'ITI Base2016'!Q52</f>
        <v>-1.096149574376426</v>
      </c>
      <c r="H52" s="48">
        <f>'ITI Base2016'!R52</f>
        <v>0.70646090573045495</v>
      </c>
      <c r="I52" s="48">
        <f>'ITI Base2016'!S52</f>
        <v>1.2806980493266895</v>
      </c>
      <c r="J52" s="48">
        <f>'ITI Base2016'!T52</f>
        <v>-1.0792568921843104</v>
      </c>
      <c r="L52" s="48">
        <f t="shared" si="6"/>
        <v>0.30263402095761133</v>
      </c>
    </row>
    <row r="53" spans="1:12" x14ac:dyDescent="0.2">
      <c r="A53" s="11">
        <v>44166</v>
      </c>
      <c r="B53" s="48">
        <f>'ITI Base2016 Amplio'!B53</f>
        <v>104.58079791290001</v>
      </c>
      <c r="C53" s="48">
        <f>'ITI Base2016 Amplio'!C53</f>
        <v>57.977198877799992</v>
      </c>
      <c r="D53" s="48">
        <f>'ITI Base2016 Amplio'!D53</f>
        <v>60.437825859299956</v>
      </c>
      <c r="E53" s="48">
        <f>'ITI Base2016 Amplio'!E53</f>
        <v>307.39209712624086</v>
      </c>
      <c r="F53" s="11">
        <v>44166</v>
      </c>
      <c r="G53" s="48">
        <f>(B53/B41-1)*100</f>
        <v>0.67047200829863929</v>
      </c>
      <c r="H53" s="48">
        <f t="shared" ref="H53:J53" si="7">(C53/C41-1)*100</f>
        <v>0.90356419602606319</v>
      </c>
      <c r="I53" s="48">
        <f t="shared" si="7"/>
        <v>1.2223749673446083</v>
      </c>
      <c r="J53" s="48">
        <f t="shared" si="7"/>
        <v>7.14671388047039E-2</v>
      </c>
      <c r="L53" s="48">
        <f t="shared" si="6"/>
        <v>0.73246876739179179</v>
      </c>
    </row>
    <row r="54" spans="1:12" x14ac:dyDescent="0.2">
      <c r="A54" s="11">
        <v>44197</v>
      </c>
      <c r="B54" s="48">
        <f>'ITI Base2016 Amplio'!B54</f>
        <v>105.0705436217</v>
      </c>
      <c r="C54" s="48">
        <f>'ITI Base2016 Amplio'!C54</f>
        <v>58.050738666500003</v>
      </c>
      <c r="D54" s="48">
        <f>'ITI Base2016 Amplio'!D54</f>
        <v>60.736047159399966</v>
      </c>
      <c r="E54" s="48">
        <f>'ITI Base2016 Amplio'!E54</f>
        <v>308.18663871669537</v>
      </c>
      <c r="F54" s="11">
        <v>44197</v>
      </c>
      <c r="G54" s="48">
        <f>(B54/B42-1)*100</f>
        <v>1.1719462572227002</v>
      </c>
      <c r="H54" s="48">
        <f t="shared" ref="H54" si="8">(C54/C42-1)*100</f>
        <v>0.86267818871672564</v>
      </c>
      <c r="I54" s="48">
        <f t="shared" ref="I54" si="9">(D54/D42-1)*100</f>
        <v>1.5080664266352573</v>
      </c>
      <c r="J54" s="48">
        <f t="shared" ref="J54:J56" si="10">(E54/E42-1)*100</f>
        <v>0.3453040741217217</v>
      </c>
      <c r="L54" s="48">
        <f t="shared" si="6"/>
        <v>0.90534956315790149</v>
      </c>
    </row>
    <row r="55" spans="1:12" x14ac:dyDescent="0.2">
      <c r="A55" s="11">
        <v>44228</v>
      </c>
      <c r="B55" s="48">
        <f>'ITI Base2016 Amplio'!B55</f>
        <v>105.24078687919999</v>
      </c>
      <c r="C55" s="48">
        <f>'ITI Base2016 Amplio'!C55</f>
        <v>58.213979954299994</v>
      </c>
      <c r="D55" s="48">
        <f>'ITI Base2016 Amplio'!D55</f>
        <v>60.87184333150001</v>
      </c>
      <c r="E55" s="48">
        <f>'ITI Base2016 Amplio'!E55</f>
        <v>308.71316733466261</v>
      </c>
      <c r="F55" s="11">
        <v>44228</v>
      </c>
      <c r="G55" s="48">
        <f>(B55/B43-1)*100</f>
        <v>1.3993172464369374</v>
      </c>
      <c r="H55" s="48">
        <f t="shared" ref="H55" si="11">(C55/C43-1)*100</f>
        <v>1.0288123000362193</v>
      </c>
      <c r="I55" s="48">
        <f t="shared" ref="I55" si="12">(D55/D43-1)*100</f>
        <v>1.7422649442992544</v>
      </c>
      <c r="J55" s="48">
        <f t="shared" si="10"/>
        <v>0.65172000600819402</v>
      </c>
      <c r="L55" s="48">
        <f t="shared" si="6"/>
        <v>1.1409324167812225</v>
      </c>
    </row>
    <row r="56" spans="1:12" x14ac:dyDescent="0.2">
      <c r="A56" s="11">
        <v>44256</v>
      </c>
      <c r="B56" s="48">
        <f>'ITI Base2016 Amplio'!B56</f>
        <v>105.11571976900001</v>
      </c>
      <c r="C56" s="48">
        <f>'ITI Base2016 Amplio'!C56</f>
        <v>58.135218289899996</v>
      </c>
      <c r="D56" s="48">
        <f>'ITI Base2016 Amplio'!D56</f>
        <v>60.700221838600015</v>
      </c>
      <c r="E56" s="48">
        <f>'ITI Base2016 Amplio'!E56</f>
        <v>307.99495965828811</v>
      </c>
      <c r="F56" s="11">
        <v>44256</v>
      </c>
      <c r="G56" s="48">
        <f>(B56/B44-1)*100</f>
        <v>1.1618423419469615</v>
      </c>
      <c r="H56" s="48">
        <f t="shared" ref="H56" si="13">(C56/C44-1)*100</f>
        <v>0.80804021534301995</v>
      </c>
      <c r="I56" s="48">
        <f t="shared" ref="I56" si="14">(D56/D44-1)*100</f>
        <v>1.4425752470397235</v>
      </c>
      <c r="J56" s="48">
        <f t="shared" si="10"/>
        <v>0.2400291812741262</v>
      </c>
      <c r="L56" s="48">
        <f t="shared" si="6"/>
        <v>0.83021488121895659</v>
      </c>
    </row>
    <row r="57" spans="1:12" x14ac:dyDescent="0.2">
      <c r="A57" s="11">
        <v>44287</v>
      </c>
      <c r="B57" s="56">
        <f>Núcleo!B345</f>
        <v>105.07737638563354</v>
      </c>
      <c r="C57" s="56">
        <f>Núcleo!C345</f>
        <v>58.136375481628754</v>
      </c>
      <c r="D57" s="56">
        <f>D56*(1+'Div a ITI exc'!I17/100)</f>
        <v>60.655594040423594</v>
      </c>
      <c r="F57" s="11">
        <v>44287</v>
      </c>
      <c r="G57" s="48">
        <f>(B57/B45-1)*100</f>
        <v>0.70547448306088612</v>
      </c>
      <c r="H57" s="48">
        <f t="shared" ref="H57" si="15">(C57/C45-1)*100</f>
        <v>0.15884761580429174</v>
      </c>
      <c r="I57" s="48">
        <f t="shared" ref="I57" si="16">(D57/D45-1)*100</f>
        <v>0.94702976521456872</v>
      </c>
      <c r="K57" s="81" t="s">
        <v>60</v>
      </c>
      <c r="L57" s="48">
        <f t="shared" si="6"/>
        <v>0.55293869050943023</v>
      </c>
    </row>
    <row r="58" spans="1:12" x14ac:dyDescent="0.2">
      <c r="A58" s="11"/>
    </row>
  </sheetData>
  <mergeCells count="4">
    <mergeCell ref="A2:J2"/>
    <mergeCell ref="A4:A5"/>
    <mergeCell ref="B4:E4"/>
    <mergeCell ref="G4:J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71"/>
  <sheetViews>
    <sheetView workbookViewId="0">
      <pane xSplit="1" ySplit="8" topLeftCell="B341" activePane="bottomRight" state="frozen"/>
      <selection pane="topRight" activeCell="B1" sqref="B1"/>
      <selection pane="bottomLeft" activeCell="A9" sqref="A9"/>
      <selection pane="bottomRight" activeCell="N381" sqref="N381"/>
    </sheetView>
  </sheetViews>
  <sheetFormatPr baseColWidth="10" defaultColWidth="11.42578125" defaultRowHeight="12.75" x14ac:dyDescent="0.2"/>
  <cols>
    <col min="1" max="1" width="5.28515625" style="1" customWidth="1"/>
    <col min="2" max="2" width="8.140625" style="1" customWidth="1"/>
    <col min="3" max="6" width="9.7109375" style="1" customWidth="1"/>
    <col min="7" max="7" width="1.7109375" style="4" customWidth="1"/>
    <col min="8" max="11" width="9.7109375" style="1" customWidth="1"/>
    <col min="12" max="12" width="1.7109375" style="4" customWidth="1"/>
    <col min="13" max="16" width="9.7109375" style="1" customWidth="1"/>
    <col min="17" max="17" width="1.7109375" style="4" customWidth="1"/>
    <col min="18" max="21" width="9.7109375" style="1" customWidth="1"/>
    <col min="22" max="16384" width="11.42578125" style="1"/>
  </cols>
  <sheetData>
    <row r="2" spans="2:21" x14ac:dyDescent="0.2">
      <c r="B2" s="105" t="s">
        <v>10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</row>
    <row r="3" spans="2:21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"/>
      <c r="U3" s="4"/>
    </row>
    <row r="4" spans="2:21" ht="6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2:21" x14ac:dyDescent="0.2">
      <c r="B5" s="106" t="s">
        <v>4</v>
      </c>
      <c r="C5" s="100" t="s">
        <v>5</v>
      </c>
      <c r="D5" s="100"/>
      <c r="E5" s="100"/>
      <c r="F5" s="100"/>
      <c r="G5" s="28"/>
      <c r="H5" s="100" t="s">
        <v>1</v>
      </c>
      <c r="I5" s="100"/>
      <c r="J5" s="100"/>
      <c r="K5" s="100"/>
      <c r="L5" s="29"/>
      <c r="M5" s="100" t="s">
        <v>2</v>
      </c>
      <c r="N5" s="100"/>
      <c r="O5" s="100"/>
      <c r="P5" s="100"/>
      <c r="Q5" s="28"/>
      <c r="R5" s="103" t="s">
        <v>3</v>
      </c>
      <c r="S5" s="103"/>
      <c r="T5" s="103"/>
      <c r="U5" s="103"/>
    </row>
    <row r="6" spans="2:21" ht="13.5" thickBot="1" x14ac:dyDescent="0.25">
      <c r="B6" s="107"/>
      <c r="C6" s="18" t="s">
        <v>0</v>
      </c>
      <c r="D6" s="18" t="s">
        <v>6</v>
      </c>
      <c r="E6" s="18" t="s">
        <v>7</v>
      </c>
      <c r="F6" s="18" t="s">
        <v>9</v>
      </c>
      <c r="G6" s="20"/>
      <c r="H6" s="18" t="s">
        <v>0</v>
      </c>
      <c r="I6" s="18" t="s">
        <v>6</v>
      </c>
      <c r="J6" s="18" t="s">
        <v>7</v>
      </c>
      <c r="K6" s="18" t="s">
        <v>9</v>
      </c>
      <c r="L6" s="18"/>
      <c r="M6" s="18" t="s">
        <v>0</v>
      </c>
      <c r="N6" s="18" t="s">
        <v>6</v>
      </c>
      <c r="O6" s="18" t="s">
        <v>7</v>
      </c>
      <c r="P6" s="18" t="s">
        <v>9</v>
      </c>
      <c r="Q6" s="18"/>
      <c r="R6" s="30" t="s">
        <v>0</v>
      </c>
      <c r="S6" s="30" t="s">
        <v>6</v>
      </c>
      <c r="T6" s="30" t="s">
        <v>7</v>
      </c>
      <c r="U6" s="30" t="s">
        <v>9</v>
      </c>
    </row>
    <row r="7" spans="2:21" ht="13.5" thickBot="1" x14ac:dyDescent="0.25">
      <c r="B7" s="9"/>
      <c r="C7" s="9"/>
      <c r="D7" s="2"/>
      <c r="E7" s="2"/>
      <c r="F7" s="2"/>
      <c r="G7" s="7"/>
      <c r="H7" s="2"/>
      <c r="I7" s="2"/>
      <c r="J7" s="2"/>
      <c r="K7" s="2"/>
      <c r="L7" s="8"/>
      <c r="M7" s="2"/>
      <c r="N7" s="2"/>
      <c r="O7" s="2"/>
      <c r="P7" s="2"/>
      <c r="Q7" s="8"/>
      <c r="R7" s="2"/>
      <c r="S7" s="2"/>
      <c r="T7" s="2"/>
      <c r="U7" s="2"/>
    </row>
    <row r="8" spans="2:21" x14ac:dyDescent="0.2">
      <c r="B8" s="7"/>
      <c r="C8" s="16"/>
      <c r="D8" s="13"/>
      <c r="E8" s="13"/>
      <c r="F8" s="13"/>
      <c r="G8" s="1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2:21" x14ac:dyDescent="0.2">
      <c r="B9" s="11">
        <v>33604</v>
      </c>
      <c r="C9" s="14">
        <f>C10/(H10/100+1)</f>
        <v>40.592075663146559</v>
      </c>
      <c r="D9" s="14"/>
      <c r="E9" s="14"/>
      <c r="F9" s="14"/>
      <c r="G9" s="6"/>
      <c r="H9" s="67">
        <v>2.5670239757876301</v>
      </c>
      <c r="I9" s="67"/>
      <c r="J9" s="67"/>
      <c r="K9" s="67"/>
      <c r="L9" s="5"/>
      <c r="M9" s="5"/>
      <c r="N9" s="5"/>
      <c r="O9" s="5"/>
      <c r="P9" s="5"/>
      <c r="Q9" s="5"/>
      <c r="R9" s="5"/>
      <c r="S9" s="5"/>
      <c r="T9" s="5"/>
      <c r="U9" s="5"/>
    </row>
    <row r="10" spans="2:21" x14ac:dyDescent="0.2">
      <c r="B10" s="11">
        <v>33635</v>
      </c>
      <c r="C10" s="14">
        <f t="shared" ref="C10:C19" si="0">C11/(H11/100+1)</f>
        <v>41.502330606464191</v>
      </c>
      <c r="D10" s="14"/>
      <c r="E10" s="14"/>
      <c r="F10" s="14"/>
      <c r="G10" s="6"/>
      <c r="H10" s="67">
        <v>2.2424449315462169</v>
      </c>
      <c r="I10" s="67"/>
      <c r="J10" s="67"/>
      <c r="K10" s="67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2:21" x14ac:dyDescent="0.2">
      <c r="B11" s="11">
        <v>33664</v>
      </c>
      <c r="C11" s="14">
        <f t="shared" si="0"/>
        <v>41.719606589995969</v>
      </c>
      <c r="D11" s="14"/>
      <c r="E11" s="14">
        <f>E12/(J12/100+1)</f>
        <v>50.796029379378588</v>
      </c>
      <c r="F11" s="14">
        <f>F12/(K12/100+1)</f>
        <v>55.575966193454924</v>
      </c>
      <c r="G11" s="6"/>
      <c r="H11" s="67">
        <v>0.52352718595984893</v>
      </c>
      <c r="I11" s="67"/>
      <c r="J11" s="67"/>
      <c r="K11" s="67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2:21" x14ac:dyDescent="0.2">
      <c r="B12" s="11">
        <v>33695</v>
      </c>
      <c r="C12" s="14">
        <f>C13/(H13/100+1)</f>
        <v>41.829490675092963</v>
      </c>
      <c r="D12" s="14"/>
      <c r="E12" s="14">
        <f t="shared" ref="E12:F20" si="1">E13/(J13/100+1)</f>
        <v>51.511188891435516</v>
      </c>
      <c r="F12" s="14">
        <f t="shared" si="1"/>
        <v>55.942846990287379</v>
      </c>
      <c r="G12" s="6"/>
      <c r="H12" s="67">
        <v>0.26338715553311243</v>
      </c>
      <c r="I12" s="67"/>
      <c r="J12" s="67">
        <v>1.4079043594444007</v>
      </c>
      <c r="K12" s="67">
        <v>0.6601429034186701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2:21" x14ac:dyDescent="0.2">
      <c r="B13" s="11">
        <v>33725</v>
      </c>
      <c r="C13" s="14">
        <f t="shared" si="0"/>
        <v>42.11998439085226</v>
      </c>
      <c r="D13" s="14"/>
      <c r="E13" s="14">
        <f t="shared" si="1"/>
        <v>51.76839972774097</v>
      </c>
      <c r="F13" s="14">
        <f t="shared" si="1"/>
        <v>56.031141849019932</v>
      </c>
      <c r="G13" s="6"/>
      <c r="H13" s="67">
        <v>0.6944710802617271</v>
      </c>
      <c r="I13" s="67"/>
      <c r="J13" s="67">
        <v>0.49933003264115428</v>
      </c>
      <c r="K13" s="67">
        <v>0.15783047070858647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x14ac:dyDescent="0.2">
      <c r="B14" s="11">
        <v>33756</v>
      </c>
      <c r="C14" s="14">
        <f t="shared" si="0"/>
        <v>42.393588446076315</v>
      </c>
      <c r="D14" s="14"/>
      <c r="E14" s="14">
        <f t="shared" si="1"/>
        <v>52.174061509915738</v>
      </c>
      <c r="F14" s="14">
        <f t="shared" si="1"/>
        <v>56.523911655659973</v>
      </c>
      <c r="G14" s="6"/>
      <c r="H14" s="67">
        <v>0.64958251808724388</v>
      </c>
      <c r="I14" s="67"/>
      <c r="J14" s="67">
        <v>0.78360888941557683</v>
      </c>
      <c r="K14" s="67">
        <v>0.87945701332992066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2">
      <c r="B15" s="11">
        <v>33786</v>
      </c>
      <c r="C15" s="14">
        <f t="shared" si="0"/>
        <v>42.712492080258151</v>
      </c>
      <c r="D15" s="14"/>
      <c r="E15" s="14">
        <f t="shared" si="1"/>
        <v>52.538265455895761</v>
      </c>
      <c r="F15" s="14">
        <f t="shared" si="1"/>
        <v>57.097875617390187</v>
      </c>
      <c r="G15" s="6"/>
      <c r="H15" s="67">
        <v>0.75224496408807795</v>
      </c>
      <c r="I15" s="67"/>
      <c r="J15" s="67">
        <v>0.69805557673674468</v>
      </c>
      <c r="K15" s="67">
        <v>1.0154356712372747</v>
      </c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2">
      <c r="B16" s="11">
        <v>33817</v>
      </c>
      <c r="C16" s="14">
        <f t="shared" si="0"/>
        <v>43.105016509976586</v>
      </c>
      <c r="D16" s="14"/>
      <c r="E16" s="14">
        <f t="shared" si="1"/>
        <v>53.048342565477846</v>
      </c>
      <c r="F16" s="14">
        <f t="shared" si="1"/>
        <v>57.344441475242057</v>
      </c>
      <c r="G16" s="6"/>
      <c r="H16" s="67">
        <v>0.91899210418551203</v>
      </c>
      <c r="I16" s="67"/>
      <c r="J16" s="67">
        <v>0.9708678144509264</v>
      </c>
      <c r="K16" s="67">
        <v>0.4318301778932998</v>
      </c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32" x14ac:dyDescent="0.2">
      <c r="B17" s="11">
        <v>33848</v>
      </c>
      <c r="C17" s="14">
        <f t="shared" si="0"/>
        <v>43.13239799609017</v>
      </c>
      <c r="D17" s="14"/>
      <c r="E17" s="14">
        <f t="shared" si="1"/>
        <v>53.524596067981697</v>
      </c>
      <c r="F17" s="14">
        <f t="shared" si="1"/>
        <v>57.696404619489506</v>
      </c>
      <c r="G17" s="6"/>
      <c r="H17" s="67">
        <v>6.3522736633792043E-2</v>
      </c>
      <c r="I17" s="67"/>
      <c r="J17" s="67">
        <v>0.89777263430239618</v>
      </c>
      <c r="K17" s="67">
        <v>0.6137702891384933</v>
      </c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32" x14ac:dyDescent="0.2">
      <c r="B18" s="11">
        <v>33878</v>
      </c>
      <c r="C18" s="14">
        <f t="shared" si="0"/>
        <v>43.355802766908148</v>
      </c>
      <c r="D18" s="14"/>
      <c r="E18" s="14">
        <f t="shared" si="1"/>
        <v>54.02668781137131</v>
      </c>
      <c r="F18" s="14">
        <f t="shared" si="1"/>
        <v>57.922410733543458</v>
      </c>
      <c r="G18" s="6"/>
      <c r="H18" s="67">
        <v>0.51795119491901964</v>
      </c>
      <c r="I18" s="67"/>
      <c r="J18" s="67">
        <v>0.9380579775920328</v>
      </c>
      <c r="K18" s="67">
        <v>0.39171611393200578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32" x14ac:dyDescent="0.2">
      <c r="B19" s="11">
        <v>33909</v>
      </c>
      <c r="C19" s="14">
        <f t="shared" si="0"/>
        <v>43.571601201569472</v>
      </c>
      <c r="D19" s="14"/>
      <c r="E19" s="14">
        <f t="shared" si="1"/>
        <v>54.531439402239585</v>
      </c>
      <c r="F19" s="14">
        <f t="shared" si="1"/>
        <v>58.326375287367547</v>
      </c>
      <c r="G19" s="6"/>
      <c r="H19" s="67">
        <v>0.49773829773493983</v>
      </c>
      <c r="I19" s="67"/>
      <c r="J19" s="67">
        <v>0.93426343778570953</v>
      </c>
      <c r="K19" s="67">
        <v>0.69742358563495976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32" x14ac:dyDescent="0.2">
      <c r="B20" s="17">
        <v>33939</v>
      </c>
      <c r="C20" s="14">
        <f>C21/(H21/100+1)</f>
        <v>43.715464581411716</v>
      </c>
      <c r="D20" s="14">
        <f>D21/(I21/100+1)</f>
        <v>99.999000000000009</v>
      </c>
      <c r="E20" s="14">
        <f>E21/(J21/100+1)</f>
        <v>54.830566052834733</v>
      </c>
      <c r="F20" s="14">
        <f t="shared" si="1"/>
        <v>58.738578003738773</v>
      </c>
      <c r="G20" s="6"/>
      <c r="H20" s="69">
        <v>0.33017694065615721</v>
      </c>
      <c r="I20" s="69"/>
      <c r="J20" s="69">
        <v>0.54853980359605981</v>
      </c>
      <c r="K20" s="69">
        <v>0.70671752588833403</v>
      </c>
      <c r="L20" s="3"/>
      <c r="M20" s="10"/>
      <c r="N20" s="10"/>
      <c r="O20" s="10"/>
      <c r="P20" s="10"/>
      <c r="Q20" s="5"/>
      <c r="R20" s="10"/>
      <c r="S20" s="10"/>
      <c r="T20" s="10"/>
      <c r="U20" s="10"/>
    </row>
    <row r="21" spans="1:32" x14ac:dyDescent="0.2">
      <c r="B21" s="11">
        <v>33970</v>
      </c>
      <c r="C21" s="14">
        <v>44.459193288391987</v>
      </c>
      <c r="D21" s="14">
        <v>100</v>
      </c>
      <c r="E21" s="14">
        <v>55.255545971803102</v>
      </c>
      <c r="F21" s="14">
        <v>60.024821721254433</v>
      </c>
      <c r="G21" s="6"/>
      <c r="H21" s="67">
        <v>1.701294299629863</v>
      </c>
      <c r="I21" s="74">
        <v>1.0000100000961964E-3</v>
      </c>
      <c r="J21" s="67">
        <v>0.77507848187972073</v>
      </c>
      <c r="K21" s="67">
        <v>2.1897767382686562</v>
      </c>
      <c r="L21" s="5"/>
      <c r="M21" s="5"/>
      <c r="N21" s="5"/>
      <c r="O21" s="5"/>
      <c r="P21" s="5"/>
      <c r="Q21" s="5"/>
      <c r="R21" s="5"/>
      <c r="S21" s="5"/>
      <c r="T21" s="5"/>
      <c r="U21" s="5"/>
      <c r="W21" s="14"/>
      <c r="X21" s="14"/>
      <c r="Y21" s="14"/>
      <c r="Z21" s="14"/>
      <c r="AB21" s="42"/>
      <c r="AC21" s="42"/>
      <c r="AD21" s="42"/>
      <c r="AE21" s="42"/>
      <c r="AF21" s="42"/>
    </row>
    <row r="22" spans="1:32" x14ac:dyDescent="0.2">
      <c r="A22" s="14"/>
      <c r="B22" s="11">
        <v>34001</v>
      </c>
      <c r="C22" s="14">
        <v>44.881981093645983</v>
      </c>
      <c r="D22" s="14">
        <v>100.6825</v>
      </c>
      <c r="E22" s="14">
        <v>55.635132360040906</v>
      </c>
      <c r="F22" s="14">
        <v>60.882079267334994</v>
      </c>
      <c r="G22" s="6"/>
      <c r="H22" s="14">
        <f>+(C22/C21-1)*100</f>
        <v>0.95095698770670811</v>
      </c>
      <c r="I22" s="5">
        <f>+(D22/D21-1)*100</f>
        <v>0.6825000000000081</v>
      </c>
      <c r="J22" s="5">
        <f>+(E22/E21-1)*100</f>
        <v>0.68696522957443218</v>
      </c>
      <c r="K22" s="5">
        <f>+(F22/F21-1)*100</f>
        <v>1.4281717487834023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40"/>
      <c r="W22" s="14"/>
      <c r="X22" s="14"/>
      <c r="Y22" s="14"/>
      <c r="Z22" s="14"/>
      <c r="AB22" s="42"/>
      <c r="AC22" s="42"/>
      <c r="AD22" s="42"/>
      <c r="AE22" s="42"/>
    </row>
    <row r="23" spans="1:32" x14ac:dyDescent="0.2">
      <c r="A23" s="14"/>
      <c r="B23" s="11">
        <v>34029</v>
      </c>
      <c r="C23" s="14">
        <v>44.859249238433627</v>
      </c>
      <c r="D23" s="14">
        <v>100.694783265</v>
      </c>
      <c r="E23" s="14">
        <v>55.752695740092911</v>
      </c>
      <c r="F23" s="14">
        <v>61.182076905164756</v>
      </c>
      <c r="G23" s="6"/>
      <c r="H23" s="14">
        <f t="shared" ref="H23:H86" si="2">+(C23/C22-1)*100</f>
        <v>-5.0648065567615586E-2</v>
      </c>
      <c r="I23" s="5">
        <f t="shared" ref="I23:I86" si="3">+(D23/D22-1)*100</f>
        <v>1.2199999999995548E-2</v>
      </c>
      <c r="J23" s="5">
        <f t="shared" ref="J23:J86" si="4">+(E23/E22-1)*100</f>
        <v>0.21131140533863224</v>
      </c>
      <c r="K23" s="5">
        <f t="shared" ref="K23:K86" si="5">+(F23/F22-1)*100</f>
        <v>0.49275195827735985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40"/>
      <c r="W23" s="14"/>
      <c r="X23" s="14"/>
      <c r="Y23" s="14"/>
      <c r="Z23" s="14"/>
      <c r="AB23" s="42"/>
      <c r="AC23" s="42"/>
      <c r="AD23" s="42"/>
      <c r="AE23" s="42"/>
    </row>
    <row r="24" spans="1:32" x14ac:dyDescent="0.2">
      <c r="A24" s="14"/>
      <c r="B24" s="11">
        <v>34060</v>
      </c>
      <c r="C24" s="14">
        <v>44.911580560451988</v>
      </c>
      <c r="D24" s="14">
        <v>100.89254781933246</v>
      </c>
      <c r="E24" s="14">
        <v>56.23245095890374</v>
      </c>
      <c r="F24" s="14">
        <v>61.568796587934727</v>
      </c>
      <c r="G24" s="6"/>
      <c r="H24" s="14">
        <f t="shared" si="2"/>
        <v>0.11665670493103963</v>
      </c>
      <c r="I24" s="5">
        <f t="shared" si="3"/>
        <v>0.19640000000000768</v>
      </c>
      <c r="J24" s="5">
        <f t="shared" si="4"/>
        <v>0.86050586871591062</v>
      </c>
      <c r="K24" s="5">
        <f t="shared" si="5"/>
        <v>0.63208001808994219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40"/>
      <c r="W24" s="14"/>
      <c r="X24" s="14"/>
      <c r="Y24" s="14"/>
      <c r="Z24" s="14"/>
      <c r="AB24" s="42"/>
      <c r="AC24" s="42"/>
      <c r="AD24" s="42"/>
      <c r="AE24" s="42"/>
    </row>
    <row r="25" spans="1:32" x14ac:dyDescent="0.2">
      <c r="A25" s="14"/>
      <c r="B25" s="11">
        <v>34090</v>
      </c>
      <c r="C25" s="14">
        <v>45.25295162707225</v>
      </c>
      <c r="D25" s="14">
        <v>101.17857819240027</v>
      </c>
      <c r="E25" s="14">
        <v>57.12655948720522</v>
      </c>
      <c r="F25" s="14">
        <v>62.207865506851263</v>
      </c>
      <c r="G25" s="6"/>
      <c r="H25" s="14">
        <f t="shared" si="2"/>
        <v>0.76009586471972312</v>
      </c>
      <c r="I25" s="5">
        <f t="shared" si="3"/>
        <v>0.28349999999999209</v>
      </c>
      <c r="J25" s="5">
        <f t="shared" si="4"/>
        <v>1.5900223323982887</v>
      </c>
      <c r="K25" s="5">
        <f t="shared" si="5"/>
        <v>1.037975328953844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40"/>
      <c r="W25" s="14"/>
      <c r="X25" s="14"/>
      <c r="Y25" s="14"/>
      <c r="Z25" s="14"/>
      <c r="AB25" s="42"/>
      <c r="AC25" s="42"/>
      <c r="AD25" s="42"/>
      <c r="AE25" s="42"/>
    </row>
    <row r="26" spans="1:32" x14ac:dyDescent="0.2">
      <c r="A26" s="14"/>
      <c r="B26" s="11">
        <v>34121</v>
      </c>
      <c r="C26" s="14">
        <v>45.662422607288086</v>
      </c>
      <c r="D26" s="14">
        <v>101.94116113623637</v>
      </c>
      <c r="E26" s="14">
        <v>57.765643792514382</v>
      </c>
      <c r="F26" s="14">
        <v>62.435626714957849</v>
      </c>
      <c r="G26" s="6"/>
      <c r="H26" s="14">
        <f t="shared" si="2"/>
        <v>0.90484922086468966</v>
      </c>
      <c r="I26" s="5">
        <f t="shared" si="3"/>
        <v>0.75369999999999049</v>
      </c>
      <c r="J26" s="5">
        <f t="shared" si="4"/>
        <v>1.1187166023052697</v>
      </c>
      <c r="K26" s="5">
        <f t="shared" si="5"/>
        <v>0.36612927682191376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40"/>
      <c r="W26" s="14"/>
      <c r="X26" s="14"/>
      <c r="Y26" s="14"/>
      <c r="Z26" s="14"/>
      <c r="AB26" s="42"/>
      <c r="AC26" s="42"/>
      <c r="AD26" s="42"/>
      <c r="AE26" s="42"/>
    </row>
    <row r="27" spans="1:32" x14ac:dyDescent="0.2">
      <c r="A27" s="14"/>
      <c r="B27" s="11">
        <v>34151</v>
      </c>
      <c r="C27" s="14">
        <v>46.169066504730125</v>
      </c>
      <c r="D27" s="14">
        <v>102.87728681895042</v>
      </c>
      <c r="E27" s="14">
        <v>58.466503218255085</v>
      </c>
      <c r="F27" s="14">
        <v>62.945966263963008</v>
      </c>
      <c r="G27" s="6"/>
      <c r="H27" s="14">
        <f t="shared" si="2"/>
        <v>1.10954230746656</v>
      </c>
      <c r="I27" s="5">
        <f t="shared" si="3"/>
        <v>0.91829999999999412</v>
      </c>
      <c r="J27" s="5">
        <f t="shared" si="4"/>
        <v>1.2132807318102179</v>
      </c>
      <c r="K27" s="5">
        <f t="shared" si="5"/>
        <v>0.81738516269733719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40"/>
      <c r="W27" s="14"/>
      <c r="X27" s="14"/>
      <c r="Y27" s="14"/>
      <c r="Z27" s="14"/>
      <c r="AB27" s="42"/>
      <c r="AC27" s="42"/>
      <c r="AD27" s="42"/>
      <c r="AE27" s="42"/>
    </row>
    <row r="28" spans="1:32" x14ac:dyDescent="0.2">
      <c r="A28" s="14"/>
      <c r="B28" s="11">
        <v>34182</v>
      </c>
      <c r="C28" s="14">
        <v>46.977555745314959</v>
      </c>
      <c r="D28" s="14">
        <v>103.84083548729672</v>
      </c>
      <c r="E28" s="14">
        <v>59.024897867963858</v>
      </c>
      <c r="F28" s="14">
        <v>63.649071262312503</v>
      </c>
      <c r="G28" s="6"/>
      <c r="H28" s="14">
        <f t="shared" si="2"/>
        <v>1.7511492039848919</v>
      </c>
      <c r="I28" s="5">
        <f t="shared" si="3"/>
        <v>0.93659999999999854</v>
      </c>
      <c r="J28" s="5">
        <f t="shared" si="4"/>
        <v>0.95506763526509442</v>
      </c>
      <c r="K28" s="5">
        <f t="shared" si="5"/>
        <v>1.1169977046678881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40"/>
      <c r="W28" s="14"/>
      <c r="X28" s="14"/>
      <c r="Y28" s="14"/>
      <c r="Z28" s="14"/>
      <c r="AB28" s="42"/>
      <c r="AC28" s="42"/>
      <c r="AD28" s="42"/>
      <c r="AE28" s="42"/>
    </row>
    <row r="29" spans="1:32" x14ac:dyDescent="0.2">
      <c r="A29" s="14"/>
      <c r="B29" s="11">
        <v>34213</v>
      </c>
      <c r="C29" s="14">
        <v>47.226313831907113</v>
      </c>
      <c r="D29" s="14">
        <v>104.59575836128937</v>
      </c>
      <c r="E29" s="14">
        <v>59.431526495816016</v>
      </c>
      <c r="F29" s="14">
        <v>63.740722368543558</v>
      </c>
      <c r="G29" s="6"/>
      <c r="H29" s="14">
        <f t="shared" si="2"/>
        <v>0.52952539280837208</v>
      </c>
      <c r="I29" s="5">
        <f t="shared" si="3"/>
        <v>0.72700000000001097</v>
      </c>
      <c r="J29" s="5">
        <f t="shared" si="4"/>
        <v>0.68891034553208996</v>
      </c>
      <c r="K29" s="5">
        <f t="shared" si="5"/>
        <v>0.1439944125081416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40"/>
      <c r="W29" s="14"/>
      <c r="X29" s="14"/>
      <c r="Y29" s="14"/>
      <c r="Z29" s="14"/>
      <c r="AB29" s="42"/>
      <c r="AC29" s="42"/>
      <c r="AD29" s="42"/>
      <c r="AE29" s="42"/>
    </row>
    <row r="30" spans="1:32" x14ac:dyDescent="0.2">
      <c r="A30" s="14"/>
      <c r="B30" s="11">
        <v>34243</v>
      </c>
      <c r="C30" s="14">
        <v>47.467661163454288</v>
      </c>
      <c r="D30" s="14">
        <v>105.68731969554777</v>
      </c>
      <c r="E30" s="14">
        <v>59.703553745920971</v>
      </c>
      <c r="F30" s="14">
        <v>63.932516523185967</v>
      </c>
      <c r="G30" s="6"/>
      <c r="H30" s="14">
        <f t="shared" si="2"/>
        <v>0.5110441869467186</v>
      </c>
      <c r="I30" s="5">
        <f t="shared" si="3"/>
        <v>1.043599999999989</v>
      </c>
      <c r="J30" s="5">
        <f t="shared" si="4"/>
        <v>0.45771540147820922</v>
      </c>
      <c r="K30" s="5">
        <f t="shared" si="5"/>
        <v>0.30089736594680616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40"/>
      <c r="W30" s="14"/>
      <c r="X30" s="14"/>
      <c r="Y30" s="14"/>
      <c r="Z30" s="14"/>
      <c r="AB30" s="42"/>
      <c r="AC30" s="42"/>
      <c r="AD30" s="42"/>
      <c r="AE30" s="42"/>
    </row>
    <row r="31" spans="1:32" x14ac:dyDescent="0.2">
      <c r="A31" s="14"/>
      <c r="B31" s="11">
        <v>34274</v>
      </c>
      <c r="C31" s="14">
        <v>47.555729323011164</v>
      </c>
      <c r="D31" s="14">
        <v>106.08597226543939</v>
      </c>
      <c r="E31" s="14">
        <v>59.997929413588309</v>
      </c>
      <c r="F31" s="14">
        <v>64.191074876175279</v>
      </c>
      <c r="G31" s="6"/>
      <c r="H31" s="14">
        <f t="shared" si="2"/>
        <v>0.18553296580932077</v>
      </c>
      <c r="I31" s="5">
        <f t="shared" si="3"/>
        <v>0.37720000000001086</v>
      </c>
      <c r="J31" s="5">
        <f t="shared" si="4"/>
        <v>0.49306222024925184</v>
      </c>
      <c r="K31" s="5">
        <f t="shared" si="5"/>
        <v>0.40442386292669497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40"/>
      <c r="W31" s="14"/>
      <c r="X31" s="14"/>
      <c r="Y31" s="14"/>
      <c r="Z31" s="14"/>
      <c r="AB31" s="42"/>
      <c r="AC31" s="42"/>
      <c r="AD31" s="42"/>
      <c r="AE31" s="42"/>
    </row>
    <row r="32" spans="1:32" x14ac:dyDescent="0.2">
      <c r="A32" s="14"/>
      <c r="B32" s="17">
        <v>34304</v>
      </c>
      <c r="C32" s="10">
        <v>47.784484248367981</v>
      </c>
      <c r="D32" s="10">
        <v>106.43976898294464</v>
      </c>
      <c r="E32" s="19">
        <v>60.242577355834271</v>
      </c>
      <c r="F32" s="19">
        <v>64.498612903565785</v>
      </c>
      <c r="G32" s="6"/>
      <c r="H32" s="10">
        <f t="shared" si="2"/>
        <v>0.48102495453923311</v>
      </c>
      <c r="I32" s="10">
        <f t="shared" si="3"/>
        <v>0.33350000000000879</v>
      </c>
      <c r="J32" s="10">
        <f t="shared" si="4"/>
        <v>0.40776064213734475</v>
      </c>
      <c r="K32" s="10">
        <f t="shared" si="5"/>
        <v>0.47909779978563272</v>
      </c>
      <c r="L32" s="3"/>
      <c r="M32" s="10"/>
      <c r="N32" s="10"/>
      <c r="O32" s="10"/>
      <c r="P32" s="10"/>
      <c r="Q32" s="5"/>
      <c r="R32" s="10"/>
      <c r="S32" s="10"/>
      <c r="T32" s="10"/>
      <c r="U32" s="10"/>
      <c r="V32" s="40"/>
      <c r="W32" s="14"/>
      <c r="X32" s="14"/>
      <c r="Y32" s="14"/>
      <c r="Z32" s="14"/>
      <c r="AB32" s="42"/>
      <c r="AC32" s="42"/>
      <c r="AD32" s="42"/>
      <c r="AE32" s="42"/>
    </row>
    <row r="33" spans="1:31" x14ac:dyDescent="0.2">
      <c r="A33" s="14"/>
      <c r="B33" s="11">
        <v>34335</v>
      </c>
      <c r="C33" s="14">
        <v>48.18164177641799</v>
      </c>
      <c r="D33" s="14">
        <v>107.298737918637</v>
      </c>
      <c r="E33" s="14">
        <v>60.691869184156644</v>
      </c>
      <c r="F33" s="14">
        <v>64.947183736519378</v>
      </c>
      <c r="G33" s="6"/>
      <c r="H33" s="14">
        <f t="shared" si="2"/>
        <v>0.83114327651987452</v>
      </c>
      <c r="I33" s="5">
        <f t="shared" si="3"/>
        <v>0.80700000000000216</v>
      </c>
      <c r="J33" s="5">
        <f t="shared" si="4"/>
        <v>0.74580445930880757</v>
      </c>
      <c r="K33" s="5">
        <f t="shared" si="5"/>
        <v>0.6954736121601135</v>
      </c>
      <c r="L33" s="5"/>
      <c r="M33" s="5">
        <f>+(C33/C$32-1)*100</f>
        <v>0.83114327651987452</v>
      </c>
      <c r="N33" s="5">
        <f>+(D33/D$32-1)*100</f>
        <v>0.80700000000000216</v>
      </c>
      <c r="O33" s="5">
        <f>+(E33/E$32-1)*100</f>
        <v>0.74580445930880757</v>
      </c>
      <c r="P33" s="5">
        <f>+(F33/F$32-1)*100</f>
        <v>0.6954736121601135</v>
      </c>
      <c r="Q33" s="5"/>
      <c r="R33" s="5">
        <f>+(C33/C21-1)*100</f>
        <v>8.3727306158699619</v>
      </c>
      <c r="S33" s="5">
        <f>+(D33/D21-1)*100</f>
        <v>7.2987379186369994</v>
      </c>
      <c r="T33" s="5">
        <f>+(E33/E21-1)*100</f>
        <v>9.8385114412365091</v>
      </c>
      <c r="U33" s="5">
        <f>+(F33/F21-1)*100</f>
        <v>8.20054416508491</v>
      </c>
      <c r="V33" s="40"/>
      <c r="W33" s="14"/>
      <c r="X33" s="14"/>
      <c r="Y33" s="14"/>
      <c r="Z33" s="14"/>
      <c r="AB33" s="42"/>
      <c r="AC33" s="42"/>
      <c r="AD33" s="42"/>
      <c r="AE33" s="42"/>
    </row>
    <row r="34" spans="1:31" x14ac:dyDescent="0.2">
      <c r="A34" s="14"/>
      <c r="B34" s="11">
        <v>34366</v>
      </c>
      <c r="C34" s="14">
        <v>48.444013963593527</v>
      </c>
      <c r="D34" s="14">
        <v>107.6764294761106</v>
      </c>
      <c r="E34" s="14">
        <v>61.232545064972356</v>
      </c>
      <c r="F34" s="14">
        <v>65.284558305562896</v>
      </c>
      <c r="G34" s="6"/>
      <c r="H34" s="14">
        <f t="shared" si="2"/>
        <v>0.54454804257821898</v>
      </c>
      <c r="I34" s="5">
        <f t="shared" si="3"/>
        <v>0.35199999999999676</v>
      </c>
      <c r="J34" s="5">
        <f t="shared" si="4"/>
        <v>0.89085389539600435</v>
      </c>
      <c r="K34" s="5">
        <f t="shared" si="5"/>
        <v>0.51945988976549451</v>
      </c>
      <c r="L34" s="5"/>
      <c r="M34" s="5">
        <f t="shared" ref="M34:M42" si="6">+(C34/C$32-1)*100</f>
        <v>1.3802172935414081</v>
      </c>
      <c r="N34" s="5">
        <f t="shared" ref="N34:P44" si="7">+(D34/D$32-1)*100</f>
        <v>1.1618406400000003</v>
      </c>
      <c r="O34" s="5">
        <f t="shared" si="7"/>
        <v>1.6433023827826077</v>
      </c>
      <c r="P34" s="5">
        <f t="shared" si="7"/>
        <v>1.2185462083846854</v>
      </c>
      <c r="Q34" s="5"/>
      <c r="R34" s="5">
        <f t="shared" ref="R34:R97" si="8">+(C34/C22-1)*100</f>
        <v>7.9364430516455586</v>
      </c>
      <c r="S34" s="5">
        <f t="shared" ref="S34:S97" si="9">+(D34/D22-1)*100</f>
        <v>6.9465194806551223</v>
      </c>
      <c r="T34" s="5">
        <f t="shared" ref="T34:U97" si="10">+(E34/E22-1)*100</f>
        <v>10.060931766474424</v>
      </c>
      <c r="U34" s="5">
        <f t="shared" si="10"/>
        <v>7.2311574952893531</v>
      </c>
      <c r="V34" s="40"/>
      <c r="W34" s="14"/>
      <c r="X34" s="14"/>
      <c r="Y34" s="14"/>
      <c r="Z34" s="14"/>
      <c r="AB34" s="42"/>
      <c r="AC34" s="42"/>
      <c r="AD34" s="42"/>
      <c r="AE34" s="42"/>
    </row>
    <row r="35" spans="1:31" x14ac:dyDescent="0.2">
      <c r="A35" s="14"/>
      <c r="B35" s="11">
        <v>34394</v>
      </c>
      <c r="C35" s="14">
        <v>48.402928930247647</v>
      </c>
      <c r="D35" s="14">
        <v>107.58964227395286</v>
      </c>
      <c r="E35" s="14">
        <v>61.641912861426661</v>
      </c>
      <c r="F35" s="14">
        <v>65.639077580591447</v>
      </c>
      <c r="G35" s="6"/>
      <c r="H35" s="14">
        <f t="shared" si="2"/>
        <v>-8.4809308693445384E-2</v>
      </c>
      <c r="I35" s="5">
        <f t="shared" si="3"/>
        <v>-8.059999999999734E-2</v>
      </c>
      <c r="J35" s="5">
        <f t="shared" si="4"/>
        <v>0.66854610733546593</v>
      </c>
      <c r="K35" s="5">
        <f t="shared" si="5"/>
        <v>0.54303695120250239</v>
      </c>
      <c r="L35" s="5"/>
      <c r="M35" s="5">
        <f t="shared" si="6"/>
        <v>1.2942374321028405</v>
      </c>
      <c r="N35" s="5">
        <f t="shared" si="7"/>
        <v>1.0803041964441595</v>
      </c>
      <c r="O35" s="5">
        <f t="shared" si="7"/>
        <v>2.3228347242299163</v>
      </c>
      <c r="P35" s="5">
        <f t="shared" si="7"/>
        <v>1.7682003157661885</v>
      </c>
      <c r="Q35" s="5"/>
      <c r="R35" s="5">
        <f t="shared" si="8"/>
        <v>7.8995519362770272</v>
      </c>
      <c r="S35" s="5">
        <f t="shared" si="9"/>
        <v>6.8472852171572285</v>
      </c>
      <c r="T35" s="5">
        <f t="shared" si="10"/>
        <v>10.563107385493996</v>
      </c>
      <c r="U35" s="5">
        <f t="shared" si="10"/>
        <v>7.284814280390095</v>
      </c>
      <c r="V35" s="40"/>
      <c r="W35" s="14"/>
      <c r="X35" s="14"/>
      <c r="Y35" s="14"/>
      <c r="Z35" s="14"/>
      <c r="AB35" s="42"/>
      <c r="AC35" s="42"/>
      <c r="AD35" s="42"/>
      <c r="AE35" s="42"/>
    </row>
    <row r="36" spans="1:31" x14ac:dyDescent="0.2">
      <c r="A36" s="14"/>
      <c r="B36" s="11">
        <v>34425</v>
      </c>
      <c r="C36" s="14">
        <v>48.63969310581178</v>
      </c>
      <c r="D36" s="14">
        <v>107.66796753352831</v>
      </c>
      <c r="E36" s="14">
        <v>62.091837240410868</v>
      </c>
      <c r="F36" s="14">
        <v>65.870935483815813</v>
      </c>
      <c r="G36" s="6"/>
      <c r="H36" s="14">
        <f t="shared" si="2"/>
        <v>0.48915257980632898</v>
      </c>
      <c r="I36" s="5">
        <f t="shared" si="3"/>
        <v>7.2800000000006193E-2</v>
      </c>
      <c r="J36" s="5">
        <f t="shared" si="4"/>
        <v>0.729900092483593</v>
      </c>
      <c r="K36" s="5">
        <f t="shared" si="5"/>
        <v>0.35323150746549015</v>
      </c>
      <c r="L36" s="5"/>
      <c r="M36" s="5">
        <f t="shared" si="6"/>
        <v>1.789720807697126</v>
      </c>
      <c r="N36" s="5">
        <f t="shared" si="7"/>
        <v>1.1538906578991925</v>
      </c>
      <c r="O36" s="5">
        <f t="shared" si="7"/>
        <v>3.0696891895139133</v>
      </c>
      <c r="P36" s="5">
        <f t="shared" si="7"/>
        <v>2.1276776638620598</v>
      </c>
      <c r="Q36" s="5"/>
      <c r="R36" s="5">
        <f t="shared" si="8"/>
        <v>8.3010049943391895</v>
      </c>
      <c r="S36" s="5">
        <f t="shared" si="9"/>
        <v>6.7154808364325858</v>
      </c>
      <c r="T36" s="5">
        <f t="shared" si="10"/>
        <v>10.419937565569271</v>
      </c>
      <c r="U36" s="5">
        <f t="shared" si="10"/>
        <v>6.9875312403363532</v>
      </c>
      <c r="V36" s="40"/>
      <c r="W36" s="14"/>
      <c r="X36" s="14"/>
      <c r="Y36" s="14"/>
      <c r="Z36" s="14"/>
      <c r="AB36" s="42"/>
      <c r="AC36" s="42"/>
      <c r="AD36" s="42"/>
      <c r="AE36" s="42"/>
    </row>
    <row r="37" spans="1:31" x14ac:dyDescent="0.2">
      <c r="A37" s="14"/>
      <c r="B37" s="11">
        <v>34455</v>
      </c>
      <c r="C37" s="14">
        <v>48.936667144909414</v>
      </c>
      <c r="D37" s="14">
        <v>108.11586627846778</v>
      </c>
      <c r="E37" s="14">
        <v>62.540535769212184</v>
      </c>
      <c r="F37" s="14">
        <v>66.460172721704666</v>
      </c>
      <c r="G37" s="6"/>
      <c r="H37" s="14">
        <f t="shared" si="2"/>
        <v>0.6105590313894238</v>
      </c>
      <c r="I37" s="5">
        <f t="shared" si="3"/>
        <v>0.41599999999999415</v>
      </c>
      <c r="J37" s="5">
        <f t="shared" si="4"/>
        <v>0.72263690163332228</v>
      </c>
      <c r="K37" s="5">
        <f t="shared" si="5"/>
        <v>0.8945329735504215</v>
      </c>
      <c r="L37" s="5"/>
      <c r="M37" s="5">
        <f t="shared" si="6"/>
        <v>2.4112071411146019</v>
      </c>
      <c r="N37" s="5">
        <f t="shared" si="7"/>
        <v>1.5746908430360307</v>
      </c>
      <c r="O37" s="5">
        <f t="shared" si="7"/>
        <v>3.814508797996119</v>
      </c>
      <c r="P37" s="5">
        <f t="shared" si="7"/>
        <v>3.0412434156865897</v>
      </c>
      <c r="Q37" s="5"/>
      <c r="R37" s="5">
        <f t="shared" si="8"/>
        <v>8.1402767894446235</v>
      </c>
      <c r="S37" s="5">
        <f t="shared" si="9"/>
        <v>6.8564791184114293</v>
      </c>
      <c r="T37" s="5">
        <f t="shared" si="10"/>
        <v>9.4771614650091873</v>
      </c>
      <c r="U37" s="5">
        <f t="shared" si="10"/>
        <v>6.8356423744921457</v>
      </c>
      <c r="V37" s="40"/>
      <c r="W37" s="14"/>
      <c r="X37" s="14"/>
      <c r="Y37" s="14"/>
      <c r="Z37" s="14"/>
      <c r="AB37" s="42"/>
      <c r="AC37" s="42"/>
      <c r="AD37" s="42"/>
      <c r="AE37" s="42"/>
    </row>
    <row r="38" spans="1:31" x14ac:dyDescent="0.2">
      <c r="A38" s="14"/>
      <c r="B38" s="11">
        <v>34486</v>
      </c>
      <c r="C38" s="14">
        <v>49.170463785013617</v>
      </c>
      <c r="D38" s="14">
        <v>108.59719811513951</v>
      </c>
      <c r="E38" s="14">
        <v>62.921354511488914</v>
      </c>
      <c r="F38" s="14">
        <v>66.763584316125815</v>
      </c>
      <c r="G38" s="6"/>
      <c r="H38" s="14">
        <f t="shared" si="2"/>
        <v>0.47775350007366324</v>
      </c>
      <c r="I38" s="5">
        <f t="shared" si="3"/>
        <v>0.44519999999999005</v>
      </c>
      <c r="J38" s="5">
        <f t="shared" si="4"/>
        <v>0.60891506219586944</v>
      </c>
      <c r="K38" s="5">
        <f t="shared" si="5"/>
        <v>0.4565314563530487</v>
      </c>
      <c r="L38" s="5"/>
      <c r="M38" s="5">
        <f t="shared" si="6"/>
        <v>2.9004802676989794</v>
      </c>
      <c r="N38" s="5">
        <f t="shared" si="7"/>
        <v>2.0269013666692093</v>
      </c>
      <c r="O38" s="5">
        <f t="shared" si="7"/>
        <v>4.4466509788117614</v>
      </c>
      <c r="P38" s="5">
        <f t="shared" si="7"/>
        <v>3.5116591048965251</v>
      </c>
      <c r="Q38" s="5"/>
      <c r="R38" s="5">
        <f t="shared" si="8"/>
        <v>7.6825559780212327</v>
      </c>
      <c r="S38" s="5">
        <f t="shared" si="9"/>
        <v>6.5292928829875363</v>
      </c>
      <c r="T38" s="5">
        <f t="shared" si="10"/>
        <v>8.925219872028233</v>
      </c>
      <c r="U38" s="5">
        <f t="shared" si="10"/>
        <v>6.9318717996164736</v>
      </c>
      <c r="V38" s="40"/>
      <c r="W38" s="14"/>
      <c r="X38" s="14"/>
      <c r="Y38" s="14"/>
      <c r="Z38" s="14"/>
      <c r="AB38" s="42"/>
      <c r="AC38" s="42"/>
      <c r="AD38" s="42"/>
      <c r="AE38" s="42"/>
    </row>
    <row r="39" spans="1:31" x14ac:dyDescent="0.2">
      <c r="A39" s="14"/>
      <c r="B39" s="11">
        <v>34516</v>
      </c>
      <c r="C39" s="14">
        <v>49.63066688967789</v>
      </c>
      <c r="D39" s="14">
        <v>109.21956865753737</v>
      </c>
      <c r="E39" s="14">
        <v>63.323166805399396</v>
      </c>
      <c r="F39" s="14">
        <v>67.206134063947218</v>
      </c>
      <c r="G39" s="6"/>
      <c r="H39" s="14">
        <f t="shared" si="2"/>
        <v>0.9359340328299659</v>
      </c>
      <c r="I39" s="5">
        <f t="shared" si="3"/>
        <v>0.57309999999999306</v>
      </c>
      <c r="J39" s="5">
        <f t="shared" si="4"/>
        <v>0.63859447564358351</v>
      </c>
      <c r="K39" s="5">
        <f t="shared" si="5"/>
        <v>0.66286097781378395</v>
      </c>
      <c r="L39" s="5"/>
      <c r="M39" s="5">
        <f t="shared" si="6"/>
        <v>3.8635608824698409</v>
      </c>
      <c r="N39" s="5">
        <f t="shared" si="7"/>
        <v>2.6116175384016005</v>
      </c>
      <c r="O39" s="5">
        <f t="shared" si="7"/>
        <v>5.1136415219571907</v>
      </c>
      <c r="P39" s="5">
        <f t="shared" si="7"/>
        <v>4.1977975005905055</v>
      </c>
      <c r="Q39" s="5"/>
      <c r="R39" s="5">
        <f t="shared" si="8"/>
        <v>7.4976616315019395</v>
      </c>
      <c r="S39" s="5">
        <f t="shared" si="9"/>
        <v>6.1648999839473584</v>
      </c>
      <c r="T39" s="5">
        <f t="shared" si="10"/>
        <v>8.3067454350988168</v>
      </c>
      <c r="U39" s="5">
        <f t="shared" si="10"/>
        <v>6.767975857450903</v>
      </c>
      <c r="V39" s="40"/>
      <c r="W39" s="14"/>
      <c r="X39" s="14"/>
      <c r="Y39" s="14"/>
      <c r="Z39" s="14"/>
      <c r="AB39" s="42"/>
      <c r="AC39" s="42"/>
      <c r="AD39" s="42"/>
      <c r="AE39" s="42"/>
    </row>
    <row r="40" spans="1:31" x14ac:dyDescent="0.2">
      <c r="A40" s="14"/>
      <c r="B40" s="11">
        <v>34547</v>
      </c>
      <c r="C40" s="14">
        <v>50.242539251108617</v>
      </c>
      <c r="D40" s="14">
        <v>110.35676280639966</v>
      </c>
      <c r="E40" s="14">
        <v>63.832392703742556</v>
      </c>
      <c r="F40" s="14">
        <v>67.591043174792745</v>
      </c>
      <c r="G40" s="6"/>
      <c r="H40" s="14">
        <f t="shared" si="2"/>
        <v>1.2328513795529572</v>
      </c>
      <c r="I40" s="5">
        <f t="shared" si="3"/>
        <v>1.0412000000000088</v>
      </c>
      <c r="J40" s="5">
        <f t="shared" si="4"/>
        <v>0.80416998080352631</v>
      </c>
      <c r="K40" s="5">
        <f t="shared" si="5"/>
        <v>0.57272913582453455</v>
      </c>
      <c r="L40" s="5"/>
      <c r="M40" s="5">
        <f t="shared" si="6"/>
        <v>5.1440442256621921</v>
      </c>
      <c r="N40" s="5">
        <f t="shared" si="7"/>
        <v>3.6800097002114507</v>
      </c>
      <c r="O40" s="5">
        <f t="shared" si="7"/>
        <v>5.9589338728061936</v>
      </c>
      <c r="P40" s="5">
        <f t="shared" si="7"/>
        <v>4.7945686457638415</v>
      </c>
      <c r="Q40" s="5"/>
      <c r="R40" s="5">
        <f t="shared" si="8"/>
        <v>6.9500923451498942</v>
      </c>
      <c r="S40" s="5">
        <f t="shared" si="9"/>
        <v>6.2749180402155602</v>
      </c>
      <c r="T40" s="5">
        <f t="shared" si="10"/>
        <v>8.1448592194650828</v>
      </c>
      <c r="U40" s="5">
        <f t="shared" si="10"/>
        <v>6.1932905450174935</v>
      </c>
      <c r="V40" s="40"/>
      <c r="W40" s="14"/>
      <c r="X40" s="14"/>
      <c r="Y40" s="14"/>
      <c r="Z40" s="14"/>
      <c r="AB40" s="42"/>
      <c r="AC40" s="42"/>
      <c r="AD40" s="42"/>
      <c r="AE40" s="42"/>
    </row>
    <row r="41" spans="1:31" x14ac:dyDescent="0.2">
      <c r="A41" s="14"/>
      <c r="B41" s="11">
        <v>34578</v>
      </c>
      <c r="C41" s="14">
        <v>50.547063316778001</v>
      </c>
      <c r="D41" s="14">
        <v>111.50513528016305</v>
      </c>
      <c r="E41" s="14">
        <v>64.244352560372278</v>
      </c>
      <c r="F41" s="14">
        <v>67.824894514839684</v>
      </c>
      <c r="G41" s="6"/>
      <c r="H41" s="14">
        <f t="shared" si="2"/>
        <v>0.60610803157736814</v>
      </c>
      <c r="I41" s="5">
        <f t="shared" si="3"/>
        <v>1.0405999999999915</v>
      </c>
      <c r="J41" s="5">
        <f t="shared" si="4"/>
        <v>0.64537743170884898</v>
      </c>
      <c r="K41" s="5">
        <f t="shared" si="5"/>
        <v>0.3459797764064465</v>
      </c>
      <c r="L41" s="5"/>
      <c r="M41" s="5">
        <f t="shared" si="6"/>
        <v>5.7813307224392041</v>
      </c>
      <c r="N41" s="5">
        <f t="shared" si="7"/>
        <v>4.7589038811518325</v>
      </c>
      <c r="O41" s="5">
        <f t="shared" si="7"/>
        <v>6.6427689189005878</v>
      </c>
      <c r="P41" s="5">
        <f t="shared" si="7"/>
        <v>5.1571366600505764</v>
      </c>
      <c r="Q41" s="5"/>
      <c r="R41" s="5">
        <f t="shared" si="8"/>
        <v>7.0315661236878491</v>
      </c>
      <c r="S41" s="5">
        <f t="shared" si="9"/>
        <v>6.6057907386718906</v>
      </c>
      <c r="T41" s="5">
        <f t="shared" si="10"/>
        <v>8.098102721448841</v>
      </c>
      <c r="U41" s="5">
        <f t="shared" si="10"/>
        <v>6.4074770327857022</v>
      </c>
      <c r="V41" s="40"/>
      <c r="W41" s="14"/>
      <c r="X41" s="14"/>
      <c r="Y41" s="14"/>
      <c r="Z41" s="14"/>
      <c r="AB41" s="42"/>
      <c r="AC41" s="42"/>
      <c r="AD41" s="42"/>
      <c r="AE41" s="42"/>
    </row>
    <row r="42" spans="1:31" x14ac:dyDescent="0.2">
      <c r="A42" s="14"/>
      <c r="B42" s="11">
        <v>34608</v>
      </c>
      <c r="C42" s="14">
        <v>50.934774026985636</v>
      </c>
      <c r="D42" s="14">
        <v>112.20772913756335</v>
      </c>
      <c r="E42" s="14">
        <v>64.307771122772195</v>
      </c>
      <c r="F42" s="14">
        <v>67.847553653438325</v>
      </c>
      <c r="G42" s="6"/>
      <c r="H42" s="14">
        <f t="shared" si="2"/>
        <v>0.7670291501958415</v>
      </c>
      <c r="I42" s="5">
        <f t="shared" si="3"/>
        <v>0.630099999999989</v>
      </c>
      <c r="J42" s="5">
        <f t="shared" si="4"/>
        <v>9.8714610502637079E-2</v>
      </c>
      <c r="K42" s="5">
        <f t="shared" si="5"/>
        <v>3.340829169100612E-2</v>
      </c>
      <c r="L42" s="5"/>
      <c r="M42" s="5">
        <f t="shared" si="6"/>
        <v>6.5927043645453764</v>
      </c>
      <c r="N42" s="5">
        <f t="shared" si="7"/>
        <v>5.4189897345069626</v>
      </c>
      <c r="O42" s="5">
        <f t="shared" si="7"/>
        <v>6.748040912868114</v>
      </c>
      <c r="P42" s="5">
        <f t="shared" si="7"/>
        <v>5.1922678629998886</v>
      </c>
      <c r="Q42" s="5"/>
      <c r="R42" s="5">
        <f t="shared" si="8"/>
        <v>7.3041577751058462</v>
      </c>
      <c r="S42" s="5">
        <f t="shared" si="9"/>
        <v>6.1695286253817816</v>
      </c>
      <c r="T42" s="5">
        <f t="shared" si="10"/>
        <v>7.7117978545218291</v>
      </c>
      <c r="U42" s="5">
        <f t="shared" si="10"/>
        <v>6.1237025275432622</v>
      </c>
      <c r="V42" s="40"/>
      <c r="W42" s="14"/>
      <c r="X42" s="14"/>
      <c r="Y42" s="14"/>
      <c r="Z42" s="14"/>
      <c r="AB42" s="42"/>
      <c r="AC42" s="42"/>
      <c r="AD42" s="42"/>
      <c r="AE42" s="42"/>
    </row>
    <row r="43" spans="1:31" x14ac:dyDescent="0.2">
      <c r="A43" s="14"/>
      <c r="B43" s="11">
        <v>34639</v>
      </c>
      <c r="C43" s="14">
        <v>51.788478532734054</v>
      </c>
      <c r="D43" s="14">
        <v>113.2426210233991</v>
      </c>
      <c r="E43" s="14">
        <v>64.641586053140088</v>
      </c>
      <c r="F43" s="14">
        <v>68.124672546754383</v>
      </c>
      <c r="G43" s="6"/>
      <c r="H43" s="14">
        <f t="shared" si="2"/>
        <v>1.6760740025981491</v>
      </c>
      <c r="I43" s="5">
        <f t="shared" si="3"/>
        <v>0.92229999999999812</v>
      </c>
      <c r="J43" s="5">
        <f t="shared" si="4"/>
        <v>0.51908956653248239</v>
      </c>
      <c r="K43" s="5">
        <f t="shared" si="5"/>
        <v>0.40844345653427983</v>
      </c>
      <c r="L43" s="5"/>
      <c r="M43" s="5">
        <f>+(C43/C$32-1)*100</f>
        <v>8.3792769710658188</v>
      </c>
      <c r="N43" s="5">
        <f t="shared" si="7"/>
        <v>6.3912690768283209</v>
      </c>
      <c r="O43" s="5">
        <f t="shared" si="7"/>
        <v>7.3021588557246275</v>
      </c>
      <c r="P43" s="5">
        <f t="shared" si="7"/>
        <v>5.6219187978663099</v>
      </c>
      <c r="Q43" s="5"/>
      <c r="R43" s="5">
        <f t="shared" si="8"/>
        <v>8.9006083388458492</v>
      </c>
      <c r="S43" s="5">
        <f t="shared" si="9"/>
        <v>6.7460839591995558</v>
      </c>
      <c r="T43" s="5">
        <f t="shared" si="10"/>
        <v>7.7396948277019817</v>
      </c>
      <c r="U43" s="5">
        <f t="shared" si="10"/>
        <v>6.1279510869182818</v>
      </c>
      <c r="V43" s="40"/>
      <c r="W43" s="14"/>
      <c r="X43" s="14"/>
      <c r="Y43" s="14"/>
      <c r="Z43" s="14"/>
      <c r="AB43" s="42"/>
      <c r="AC43" s="42"/>
      <c r="AD43" s="42"/>
      <c r="AE43" s="42"/>
    </row>
    <row r="44" spans="1:31" x14ac:dyDescent="0.2">
      <c r="A44" s="14"/>
      <c r="B44" s="17">
        <v>34669</v>
      </c>
      <c r="C44" s="10">
        <v>51.856532669534552</v>
      </c>
      <c r="D44" s="10">
        <v>113.76025304409707</v>
      </c>
      <c r="E44" s="19">
        <v>65.241866246292773</v>
      </c>
      <c r="F44" s="19">
        <v>68.680073623909408</v>
      </c>
      <c r="G44" s="6"/>
      <c r="H44" s="10">
        <f t="shared" si="2"/>
        <v>0.13140787049281677</v>
      </c>
      <c r="I44" s="10">
        <f t="shared" si="3"/>
        <v>0.45710000000001028</v>
      </c>
      <c r="J44" s="10">
        <f t="shared" si="4"/>
        <v>0.92862850342070313</v>
      </c>
      <c r="K44" s="10">
        <f t="shared" si="5"/>
        <v>0.81527155491845082</v>
      </c>
      <c r="L44" s="3"/>
      <c r="M44" s="10">
        <f>+(C44/C$32-1)*100</f>
        <v>8.52169587098901</v>
      </c>
      <c r="N44" s="10">
        <f t="shared" si="7"/>
        <v>6.8775835677785224</v>
      </c>
      <c r="O44" s="10">
        <f t="shared" si="7"/>
        <v>8.298597287644661</v>
      </c>
      <c r="P44" s="10">
        <f t="shared" si="7"/>
        <v>6.4830242575843799</v>
      </c>
      <c r="Q44" s="5"/>
      <c r="R44" s="10">
        <f t="shared" si="8"/>
        <v>8.52169587098901</v>
      </c>
      <c r="S44" s="10">
        <f t="shared" si="9"/>
        <v>6.8775835677785224</v>
      </c>
      <c r="T44" s="10">
        <f t="shared" si="10"/>
        <v>8.298597287644661</v>
      </c>
      <c r="U44" s="10">
        <f t="shared" si="10"/>
        <v>6.4830242575843799</v>
      </c>
      <c r="V44" s="40"/>
      <c r="W44" s="14"/>
      <c r="X44" s="14"/>
      <c r="Y44" s="14"/>
      <c r="Z44" s="14"/>
      <c r="AB44" s="42"/>
      <c r="AC44" s="42"/>
      <c r="AD44" s="42"/>
      <c r="AE44" s="42"/>
    </row>
    <row r="45" spans="1:31" x14ac:dyDescent="0.2">
      <c r="A45" s="14"/>
      <c r="B45" s="11">
        <v>34700</v>
      </c>
      <c r="C45" s="14">
        <v>52.285512215461793</v>
      </c>
      <c r="D45" s="14">
        <v>114.80752993362103</v>
      </c>
      <c r="E45" s="14">
        <v>66.09398273124188</v>
      </c>
      <c r="F45" s="14">
        <v>69.328190905104151</v>
      </c>
      <c r="G45" s="6"/>
      <c r="H45" s="14">
        <f t="shared" si="2"/>
        <v>0.82724301808028144</v>
      </c>
      <c r="I45" s="5">
        <f t="shared" si="3"/>
        <v>0.92060000000000475</v>
      </c>
      <c r="J45" s="5">
        <f t="shared" si="4"/>
        <v>1.3060884581877374</v>
      </c>
      <c r="K45" s="5">
        <f t="shared" si="5"/>
        <v>0.94367586840955475</v>
      </c>
      <c r="L45" s="5"/>
      <c r="M45" s="5">
        <f>+(C45/C$44-1)*100</f>
        <v>0.82724301808028144</v>
      </c>
      <c r="N45" s="5">
        <f>+(D45/D$44-1)*100</f>
        <v>0.92060000000000475</v>
      </c>
      <c r="O45" s="5">
        <f>+(E45/E$44-1)*100</f>
        <v>1.3060884581877374</v>
      </c>
      <c r="P45" s="5">
        <f>+(F45/F$44-1)*100</f>
        <v>0.94367586840955475</v>
      </c>
      <c r="Q45" s="5"/>
      <c r="R45" s="5">
        <f t="shared" si="8"/>
        <v>8.5174981335990996</v>
      </c>
      <c r="S45" s="5">
        <f t="shared" si="9"/>
        <v>6.9980245440331545</v>
      </c>
      <c r="T45" s="5">
        <f t="shared" si="10"/>
        <v>8.9008851098219886</v>
      </c>
      <c r="U45" s="5">
        <f t="shared" si="10"/>
        <v>6.7454921315107885</v>
      </c>
      <c r="V45" s="40"/>
      <c r="W45" s="14"/>
      <c r="X45" s="14"/>
      <c r="Y45" s="14"/>
      <c r="Z45" s="14"/>
      <c r="AB45" s="42"/>
      <c r="AC45" s="42"/>
      <c r="AD45" s="42"/>
      <c r="AE45" s="42"/>
    </row>
    <row r="46" spans="1:31" x14ac:dyDescent="0.2">
      <c r="A46" s="14"/>
      <c r="B46" s="11">
        <v>34731</v>
      </c>
      <c r="C46" s="14">
        <v>52.575726382089343</v>
      </c>
      <c r="D46" s="14">
        <v>115.42025772087675</v>
      </c>
      <c r="E46" s="14">
        <v>66.901498403662842</v>
      </c>
      <c r="F46" s="14">
        <v>70.095552286996124</v>
      </c>
      <c r="G46" s="6"/>
      <c r="H46" s="14">
        <f t="shared" si="2"/>
        <v>0.55505656219185795</v>
      </c>
      <c r="I46" s="5">
        <f t="shared" si="3"/>
        <v>0.53369999999999251</v>
      </c>
      <c r="J46" s="5">
        <f t="shared" si="4"/>
        <v>1.2217688192653897</v>
      </c>
      <c r="K46" s="5">
        <f t="shared" si="5"/>
        <v>1.1068533187925444</v>
      </c>
      <c r="L46" s="5"/>
      <c r="M46" s="5">
        <f t="shared" ref="M46:M56" si="11">+(C46/C$44-1)*100</f>
        <v>1.3868912469292782</v>
      </c>
      <c r="N46" s="5">
        <f t="shared" ref="N46:N56" si="12">+(D46/D$44-1)*100</f>
        <v>1.459213242199997</v>
      </c>
      <c r="O46" s="5">
        <f t="shared" ref="O46:P56" si="13">+(E46/E$44-1)*100</f>
        <v>2.5438146589872757</v>
      </c>
      <c r="P46" s="5">
        <f t="shared" si="13"/>
        <v>2.0609742948702214</v>
      </c>
      <c r="Q46" s="5"/>
      <c r="R46" s="5">
        <f t="shared" si="8"/>
        <v>8.528839954510925</v>
      </c>
      <c r="S46" s="5">
        <f t="shared" si="9"/>
        <v>7.1917580128195269</v>
      </c>
      <c r="T46" s="5">
        <f t="shared" si="10"/>
        <v>9.2580723742174964</v>
      </c>
      <c r="U46" s="5">
        <f t="shared" si="10"/>
        <v>7.3692678732932171</v>
      </c>
      <c r="V46" s="40"/>
      <c r="W46" s="14"/>
      <c r="X46" s="14"/>
      <c r="Y46" s="14"/>
      <c r="Z46" s="14"/>
      <c r="AB46" s="42"/>
      <c r="AC46" s="42"/>
      <c r="AD46" s="42"/>
      <c r="AE46" s="42"/>
    </row>
    <row r="47" spans="1:31" x14ac:dyDescent="0.2">
      <c r="A47" s="14"/>
      <c r="B47" s="11">
        <v>34759</v>
      </c>
      <c r="C47" s="14">
        <v>53.065845574707538</v>
      </c>
      <c r="D47" s="14">
        <v>116.17025855554699</v>
      </c>
      <c r="E47" s="14">
        <v>67.644765786477606</v>
      </c>
      <c r="F47" s="14">
        <v>70.673533681147376</v>
      </c>
      <c r="G47" s="6"/>
      <c r="H47" s="14">
        <f t="shared" si="2"/>
        <v>0.93221573213519981</v>
      </c>
      <c r="I47" s="5">
        <f t="shared" si="3"/>
        <v>0.64979999999998928</v>
      </c>
      <c r="J47" s="5">
        <f t="shared" si="4"/>
        <v>1.1109876468388125</v>
      </c>
      <c r="K47" s="5">
        <f t="shared" si="5"/>
        <v>0.82456215165378488</v>
      </c>
      <c r="L47" s="5"/>
      <c r="M47" s="5">
        <f t="shared" si="11"/>
        <v>2.3320357974559558</v>
      </c>
      <c r="N47" s="5">
        <f t="shared" si="12"/>
        <v>2.1184952098477927</v>
      </c>
      <c r="O47" s="5">
        <f t="shared" si="13"/>
        <v>3.6830637724459159</v>
      </c>
      <c r="P47" s="5">
        <f t="shared" si="13"/>
        <v>2.9025304605148072</v>
      </c>
      <c r="Q47" s="5"/>
      <c r="R47" s="5">
        <f t="shared" si="8"/>
        <v>9.6335423238116604</v>
      </c>
      <c r="S47" s="5">
        <f t="shared" si="9"/>
        <v>7.9753181628260394</v>
      </c>
      <c r="T47" s="5">
        <f t="shared" si="10"/>
        <v>9.7382651614747573</v>
      </c>
      <c r="U47" s="5">
        <f t="shared" si="10"/>
        <v>7.6699068392218628</v>
      </c>
      <c r="V47" s="40"/>
      <c r="W47" s="14"/>
      <c r="X47" s="14"/>
      <c r="Y47" s="14"/>
      <c r="Z47" s="14"/>
      <c r="AB47" s="42"/>
      <c r="AC47" s="42"/>
      <c r="AD47" s="42"/>
      <c r="AE47" s="42"/>
    </row>
    <row r="48" spans="1:31" x14ac:dyDescent="0.2">
      <c r="A48" s="14"/>
      <c r="B48" s="11">
        <v>34790</v>
      </c>
      <c r="C48" s="14">
        <v>53.890941544548944</v>
      </c>
      <c r="D48" s="14">
        <v>116.82569115431738</v>
      </c>
      <c r="E48" s="14">
        <v>68.652208155492175</v>
      </c>
      <c r="F48" s="14">
        <v>71.345398755579183</v>
      </c>
      <c r="G48" s="6"/>
      <c r="H48" s="14">
        <f t="shared" si="2"/>
        <v>1.5548531468886351</v>
      </c>
      <c r="I48" s="5">
        <f t="shared" si="3"/>
        <v>0.56419999999999249</v>
      </c>
      <c r="J48" s="5">
        <f t="shared" si="4"/>
        <v>1.4893131158064454</v>
      </c>
      <c r="K48" s="5">
        <f t="shared" si="5"/>
        <v>0.95066008367858945</v>
      </c>
      <c r="L48" s="5"/>
      <c r="M48" s="5">
        <f t="shared" si="11"/>
        <v>3.9231486763279033</v>
      </c>
      <c r="N48" s="5">
        <f t="shared" si="12"/>
        <v>2.6946477598217555</v>
      </c>
      <c r="O48" s="5">
        <f t="shared" si="13"/>
        <v>5.2272292400789233</v>
      </c>
      <c r="P48" s="5">
        <f t="shared" si="13"/>
        <v>3.8807837426981129</v>
      </c>
      <c r="Q48" s="5"/>
      <c r="R48" s="5">
        <f t="shared" si="8"/>
        <v>10.796220336574681</v>
      </c>
      <c r="S48" s="5">
        <f t="shared" si="9"/>
        <v>8.5055228872387811</v>
      </c>
      <c r="T48" s="5">
        <f t="shared" si="10"/>
        <v>10.565593170774568</v>
      </c>
      <c r="U48" s="5">
        <f t="shared" si="10"/>
        <v>8.3108934639442253</v>
      </c>
      <c r="V48" s="40"/>
      <c r="W48" s="14"/>
      <c r="X48" s="14"/>
      <c r="Y48" s="14"/>
      <c r="Z48" s="14"/>
      <c r="AB48" s="42"/>
      <c r="AC48" s="42"/>
      <c r="AD48" s="42"/>
      <c r="AE48" s="42"/>
    </row>
    <row r="49" spans="1:31" x14ac:dyDescent="0.2">
      <c r="A49" s="14"/>
      <c r="B49" s="11">
        <v>34820</v>
      </c>
      <c r="C49" s="14">
        <v>54.144735309457715</v>
      </c>
      <c r="D49" s="14">
        <v>116.91482915666813</v>
      </c>
      <c r="E49" s="14">
        <v>69.706002242251728</v>
      </c>
      <c r="F49" s="14">
        <v>72.15543663294163</v>
      </c>
      <c r="G49" s="6"/>
      <c r="H49" s="14">
        <f t="shared" si="2"/>
        <v>0.4709395635609237</v>
      </c>
      <c r="I49" s="5">
        <f t="shared" si="3"/>
        <v>7.6300000000006918E-2</v>
      </c>
      <c r="J49" s="5">
        <f t="shared" si="4"/>
        <v>1.5349747882439368</v>
      </c>
      <c r="K49" s="5">
        <f t="shared" si="5"/>
        <v>1.1353750788295924</v>
      </c>
      <c r="L49" s="5"/>
      <c r="M49" s="5">
        <f t="shared" si="11"/>
        <v>4.4125638991429739</v>
      </c>
      <c r="N49" s="5">
        <f t="shared" si="12"/>
        <v>2.7730037760624882</v>
      </c>
      <c r="O49" s="5">
        <f t="shared" si="13"/>
        <v>6.8424406792817916</v>
      </c>
      <c r="P49" s="5">
        <f t="shared" si="13"/>
        <v>5.060220273005589</v>
      </c>
      <c r="Q49" s="5"/>
      <c r="R49" s="5">
        <f t="shared" si="8"/>
        <v>10.642466004328345</v>
      </c>
      <c r="S49" s="5">
        <f t="shared" si="9"/>
        <v>8.1384566216556653</v>
      </c>
      <c r="T49" s="5">
        <f t="shared" si="10"/>
        <v>11.457315459339256</v>
      </c>
      <c r="U49" s="5">
        <f t="shared" si="10"/>
        <v>8.5694389256033343</v>
      </c>
      <c r="V49" s="40"/>
      <c r="W49" s="14"/>
      <c r="X49" s="14"/>
      <c r="Y49" s="14"/>
      <c r="Z49" s="14"/>
      <c r="AB49" s="42"/>
      <c r="AC49" s="42"/>
      <c r="AD49" s="42"/>
      <c r="AE49" s="42"/>
    </row>
    <row r="50" spans="1:31" x14ac:dyDescent="0.2">
      <c r="A50" s="14"/>
      <c r="B50" s="11">
        <v>34851</v>
      </c>
      <c r="C50" s="14">
        <v>54.516952353783317</v>
      </c>
      <c r="D50" s="14">
        <v>117.82676482409015</v>
      </c>
      <c r="E50" s="14">
        <v>70.000922227277684</v>
      </c>
      <c r="F50" s="14">
        <v>72.554444587485591</v>
      </c>
      <c r="G50" s="6"/>
      <c r="H50" s="14">
        <f t="shared" si="2"/>
        <v>0.687448266573365</v>
      </c>
      <c r="I50" s="5">
        <f t="shared" si="3"/>
        <v>0.78000000000000291</v>
      </c>
      <c r="J50" s="5">
        <f t="shared" si="4"/>
        <v>0.42309123395287696</v>
      </c>
      <c r="K50" s="5">
        <f t="shared" si="5"/>
        <v>0.55298390968616662</v>
      </c>
      <c r="L50" s="5"/>
      <c r="M50" s="5">
        <f t="shared" si="11"/>
        <v>5.1303462597524385</v>
      </c>
      <c r="N50" s="5">
        <f t="shared" si="12"/>
        <v>3.574633205515787</v>
      </c>
      <c r="O50" s="5">
        <f t="shared" si="13"/>
        <v>7.294481679937137</v>
      </c>
      <c r="P50" s="5">
        <f t="shared" si="13"/>
        <v>5.641186386596142</v>
      </c>
      <c r="Q50" s="5"/>
      <c r="R50" s="5">
        <f t="shared" si="8"/>
        <v>10.873374292636285</v>
      </c>
      <c r="S50" s="5">
        <f t="shared" si="9"/>
        <v>8.498899482807154</v>
      </c>
      <c r="T50" s="5">
        <f t="shared" si="10"/>
        <v>11.251454725908827</v>
      </c>
      <c r="U50" s="5">
        <f t="shared" si="10"/>
        <v>8.6736809155422598</v>
      </c>
      <c r="V50" s="40"/>
      <c r="W50" s="14"/>
      <c r="X50" s="14"/>
      <c r="Y50" s="14"/>
      <c r="Z50" s="14"/>
      <c r="AB50" s="42"/>
      <c r="AC50" s="42"/>
      <c r="AD50" s="42"/>
      <c r="AE50" s="42"/>
    </row>
    <row r="51" spans="1:31" x14ac:dyDescent="0.2">
      <c r="A51" s="14"/>
      <c r="B51" s="11">
        <v>34881</v>
      </c>
      <c r="C51" s="14">
        <v>54.728762154041767</v>
      </c>
      <c r="D51" s="14">
        <v>118.41189253820659</v>
      </c>
      <c r="E51" s="14">
        <v>70.096019432463947</v>
      </c>
      <c r="F51" s="14">
        <v>72.890753507714479</v>
      </c>
      <c r="G51" s="6"/>
      <c r="H51" s="14">
        <f t="shared" si="2"/>
        <v>0.38852098496615639</v>
      </c>
      <c r="I51" s="5">
        <f t="shared" si="3"/>
        <v>0.49660000000000259</v>
      </c>
      <c r="J51" s="5">
        <f t="shared" si="4"/>
        <v>0.13585136046851964</v>
      </c>
      <c r="K51" s="5">
        <f t="shared" si="5"/>
        <v>0.46352628311194799</v>
      </c>
      <c r="L51" s="5"/>
      <c r="M51" s="5">
        <f t="shared" si="11"/>
        <v>5.5387997165391667</v>
      </c>
      <c r="N51" s="5">
        <f t="shared" si="12"/>
        <v>4.0889848340143864</v>
      </c>
      <c r="O51" s="5">
        <f t="shared" si="13"/>
        <v>7.4402426930069598</v>
      </c>
      <c r="P51" s="5">
        <f t="shared" si="13"/>
        <v>6.1308610512892825</v>
      </c>
      <c r="Q51" s="5"/>
      <c r="R51" s="5">
        <f t="shared" si="8"/>
        <v>10.272066816462978</v>
      </c>
      <c r="S51" s="5">
        <f t="shared" si="9"/>
        <v>8.4163707966034451</v>
      </c>
      <c r="T51" s="5">
        <f t="shared" si="10"/>
        <v>10.695694749250983</v>
      </c>
      <c r="U51" s="5">
        <f t="shared" si="10"/>
        <v>8.458483028287711</v>
      </c>
      <c r="V51" s="40"/>
      <c r="W51" s="14"/>
      <c r="X51" s="14"/>
      <c r="Y51" s="14"/>
      <c r="Z51" s="14"/>
      <c r="AB51" s="42"/>
      <c r="AC51" s="42"/>
      <c r="AD51" s="42"/>
      <c r="AE51" s="42"/>
    </row>
    <row r="52" spans="1:31" x14ac:dyDescent="0.2">
      <c r="A52" s="14"/>
      <c r="B52" s="11">
        <v>34912</v>
      </c>
      <c r="C52" s="14">
        <v>55.013949817052477</v>
      </c>
      <c r="D52" s="14">
        <v>119.24740685195617</v>
      </c>
      <c r="E52" s="14">
        <v>70.238408584528244</v>
      </c>
      <c r="F52" s="14">
        <v>73.475090547872526</v>
      </c>
      <c r="G52" s="6"/>
      <c r="H52" s="14">
        <f t="shared" si="2"/>
        <v>0.52109284366419484</v>
      </c>
      <c r="I52" s="5">
        <f t="shared" si="3"/>
        <v>0.70559999999999512</v>
      </c>
      <c r="J52" s="5">
        <f t="shared" si="4"/>
        <v>0.20313443361998917</v>
      </c>
      <c r="K52" s="5">
        <f t="shared" si="5"/>
        <v>0.80166140702084832</v>
      </c>
      <c r="L52" s="5"/>
      <c r="M52" s="5">
        <f t="shared" si="11"/>
        <v>6.0887548491511234</v>
      </c>
      <c r="N52" s="5">
        <f t="shared" si="12"/>
        <v>4.8234367110031817</v>
      </c>
      <c r="O52" s="5">
        <f t="shared" si="13"/>
        <v>7.6584908214813563</v>
      </c>
      <c r="P52" s="5">
        <f t="shared" si="13"/>
        <v>6.9816712052763963</v>
      </c>
      <c r="Q52" s="5"/>
      <c r="R52" s="5">
        <f t="shared" si="8"/>
        <v>9.4967544177986021</v>
      </c>
      <c r="S52" s="5">
        <f t="shared" si="9"/>
        <v>8.0562747759767905</v>
      </c>
      <c r="T52" s="5">
        <f t="shared" si="10"/>
        <v>10.035681899810879</v>
      </c>
      <c r="U52" s="5">
        <f t="shared" si="10"/>
        <v>8.7053655287778753</v>
      </c>
      <c r="V52" s="40"/>
      <c r="W52" s="14"/>
      <c r="X52" s="14"/>
      <c r="Y52" s="14"/>
      <c r="Z52" s="14"/>
      <c r="AB52" s="42"/>
      <c r="AC52" s="42"/>
      <c r="AD52" s="42"/>
      <c r="AE52" s="42"/>
    </row>
    <row r="53" spans="1:31" x14ac:dyDescent="0.2">
      <c r="A53" s="14"/>
      <c r="B53" s="11">
        <v>34943</v>
      </c>
      <c r="C53" s="14">
        <v>55.29726492688021</v>
      </c>
      <c r="D53" s="14">
        <v>120.51441054975822</v>
      </c>
      <c r="E53" s="14">
        <v>70.621642801126555</v>
      </c>
      <c r="F53" s="14">
        <v>73.739984438290946</v>
      </c>
      <c r="G53" s="6"/>
      <c r="H53" s="14">
        <f t="shared" si="2"/>
        <v>0.51498776359431009</v>
      </c>
      <c r="I53" s="5">
        <f t="shared" si="3"/>
        <v>1.0625000000000107</v>
      </c>
      <c r="J53" s="5">
        <f t="shared" si="4"/>
        <v>0.54561916239475039</v>
      </c>
      <c r="K53" s="5">
        <f t="shared" si="5"/>
        <v>0.36052203330845245</v>
      </c>
      <c r="L53" s="5"/>
      <c r="M53" s="5">
        <f t="shared" si="11"/>
        <v>6.6350989551738238</v>
      </c>
      <c r="N53" s="5">
        <f t="shared" si="12"/>
        <v>5.9371857260576144</v>
      </c>
      <c r="O53" s="5">
        <f t="shared" si="13"/>
        <v>8.2458961773483441</v>
      </c>
      <c r="P53" s="5">
        <f t="shared" si="13"/>
        <v>7.3673637015730264</v>
      </c>
      <c r="Q53" s="5"/>
      <c r="R53" s="5">
        <f t="shared" si="8"/>
        <v>9.3975817750929114</v>
      </c>
      <c r="S53" s="5">
        <f t="shared" si="9"/>
        <v>8.0796953852922293</v>
      </c>
      <c r="T53" s="5">
        <f t="shared" si="10"/>
        <v>9.9266160940159729</v>
      </c>
      <c r="U53" s="5">
        <f t="shared" si="10"/>
        <v>8.7211192376525979</v>
      </c>
      <c r="V53" s="40"/>
      <c r="W53" s="14"/>
      <c r="X53" s="14"/>
      <c r="Y53" s="14"/>
      <c r="Z53" s="14"/>
      <c r="AB53" s="42"/>
      <c r="AC53" s="42"/>
      <c r="AD53" s="42"/>
      <c r="AE53" s="42"/>
    </row>
    <row r="54" spans="1:31" x14ac:dyDescent="0.2">
      <c r="A54" s="14"/>
      <c r="B54" s="11">
        <v>34973</v>
      </c>
      <c r="C54" s="14">
        <v>56.339606411567168</v>
      </c>
      <c r="D54" s="14">
        <v>122.48915968102656</v>
      </c>
      <c r="E54" s="14">
        <v>71.163626260999223</v>
      </c>
      <c r="F54" s="14">
        <v>74.054897698377275</v>
      </c>
      <c r="G54" s="6"/>
      <c r="H54" s="14">
        <f t="shared" si="2"/>
        <v>1.8849783729181668</v>
      </c>
      <c r="I54" s="5">
        <f t="shared" si="3"/>
        <v>1.6386000000000012</v>
      </c>
      <c r="J54" s="5">
        <f t="shared" si="4"/>
        <v>0.76744668967687613</v>
      </c>
      <c r="K54" s="5">
        <f t="shared" si="5"/>
        <v>0.42705902704640586</v>
      </c>
      <c r="L54" s="5"/>
      <c r="M54" s="5">
        <f t="shared" si="11"/>
        <v>8.6451475084187379</v>
      </c>
      <c r="N54" s="5">
        <f t="shared" si="12"/>
        <v>7.673072451364793</v>
      </c>
      <c r="O54" s="5">
        <f t="shared" si="13"/>
        <v>9.0766257242724802</v>
      </c>
      <c r="P54" s="5">
        <f t="shared" si="13"/>
        <v>7.8258857203623355</v>
      </c>
      <c r="Q54" s="5"/>
      <c r="R54" s="5">
        <f t="shared" si="8"/>
        <v>10.611281757563141</v>
      </c>
      <c r="S54" s="5">
        <f t="shared" si="9"/>
        <v>9.1628541300024846</v>
      </c>
      <c r="T54" s="5">
        <f t="shared" si="10"/>
        <v>10.661005689558545</v>
      </c>
      <c r="U54" s="5">
        <f t="shared" si="10"/>
        <v>9.1489577894668486</v>
      </c>
      <c r="V54" s="40"/>
      <c r="W54" s="14"/>
      <c r="X54" s="14"/>
      <c r="Y54" s="14"/>
      <c r="Z54" s="14"/>
      <c r="AB54" s="42"/>
      <c r="AC54" s="42"/>
      <c r="AD54" s="42"/>
      <c r="AE54" s="42"/>
    </row>
    <row r="55" spans="1:31" x14ac:dyDescent="0.2">
      <c r="A55" s="14"/>
      <c r="B55" s="11">
        <v>35004</v>
      </c>
      <c r="C55" s="14">
        <v>57.348721257563263</v>
      </c>
      <c r="D55" s="14">
        <v>124.43196024272731</v>
      </c>
      <c r="E55" s="14">
        <v>71.463396791398665</v>
      </c>
      <c r="F55" s="14">
        <v>74.412641329195125</v>
      </c>
      <c r="G55" s="6"/>
      <c r="H55" s="14">
        <f t="shared" si="2"/>
        <v>1.7911286753130584</v>
      </c>
      <c r="I55" s="5">
        <f t="shared" si="3"/>
        <v>1.5860999999999903</v>
      </c>
      <c r="J55" s="5">
        <f t="shared" si="4"/>
        <v>0.42124122413325082</v>
      </c>
      <c r="K55" s="5">
        <f t="shared" si="5"/>
        <v>0.48307896160348918</v>
      </c>
      <c r="L55" s="5"/>
      <c r="M55" s="5">
        <f t="shared" si="11"/>
        <v>10.5911218997782</v>
      </c>
      <c r="N55" s="5">
        <f t="shared" si="12"/>
        <v>9.3808750535158794</v>
      </c>
      <c r="O55" s="5">
        <f t="shared" si="13"/>
        <v>9.5361014377166384</v>
      </c>
      <c r="P55" s="5">
        <f t="shared" si="13"/>
        <v>8.3467698894400311</v>
      </c>
      <c r="Q55" s="5"/>
      <c r="R55" s="5">
        <f t="shared" si="8"/>
        <v>10.736447338020817</v>
      </c>
      <c r="S55" s="5">
        <f t="shared" si="9"/>
        <v>9.8808550333855152</v>
      </c>
      <c r="T55" s="5">
        <f t="shared" si="10"/>
        <v>10.553284897203108</v>
      </c>
      <c r="U55" s="5">
        <f t="shared" si="10"/>
        <v>9.2300902850215749</v>
      </c>
      <c r="V55" s="40"/>
      <c r="W55" s="14"/>
      <c r="X55" s="14"/>
      <c r="Y55" s="14"/>
      <c r="Z55" s="14"/>
      <c r="AB55" s="42"/>
      <c r="AC55" s="42"/>
      <c r="AD55" s="42"/>
      <c r="AE55" s="42"/>
    </row>
    <row r="56" spans="1:31" x14ac:dyDescent="0.2">
      <c r="A56" s="14"/>
      <c r="B56" s="17">
        <v>35034</v>
      </c>
      <c r="C56" s="10">
        <v>58.37855997766404</v>
      </c>
      <c r="D56" s="10">
        <v>125.62115648676706</v>
      </c>
      <c r="E56" s="19">
        <v>72.005287346815763</v>
      </c>
      <c r="F56" s="19">
        <v>74.969801452520585</v>
      </c>
      <c r="G56" s="6"/>
      <c r="H56" s="10">
        <f t="shared" si="2"/>
        <v>1.7957483576235056</v>
      </c>
      <c r="I56" s="10">
        <f t="shared" si="3"/>
        <v>0.95570000000000377</v>
      </c>
      <c r="J56" s="10">
        <f t="shared" si="4"/>
        <v>0.75827707574391834</v>
      </c>
      <c r="K56" s="10">
        <f t="shared" si="5"/>
        <v>0.74874391416994701</v>
      </c>
      <c r="L56" s="3"/>
      <c r="M56" s="10">
        <f t="shared" si="11"/>
        <v>12.577060154970887</v>
      </c>
      <c r="N56" s="10">
        <f t="shared" si="12"/>
        <v>10.426228076402344</v>
      </c>
      <c r="O56" s="10">
        <f t="shared" si="13"/>
        <v>10.366688584582452</v>
      </c>
      <c r="P56" s="10">
        <f t="shared" si="13"/>
        <v>9.1580097351869227</v>
      </c>
      <c r="Q56" s="5"/>
      <c r="R56" s="10">
        <f t="shared" si="8"/>
        <v>12.577060154970887</v>
      </c>
      <c r="S56" s="10">
        <f t="shared" si="9"/>
        <v>10.426228076402344</v>
      </c>
      <c r="T56" s="10">
        <f t="shared" si="10"/>
        <v>10.366688584582452</v>
      </c>
      <c r="U56" s="10">
        <f t="shared" si="10"/>
        <v>9.1580097351869227</v>
      </c>
      <c r="V56" s="40"/>
      <c r="W56" s="14"/>
      <c r="X56" s="14"/>
      <c r="Y56" s="14"/>
      <c r="Z56" s="14"/>
      <c r="AB56" s="42"/>
      <c r="AC56" s="42"/>
      <c r="AD56" s="42"/>
      <c r="AE56" s="42"/>
    </row>
    <row r="57" spans="1:31" x14ac:dyDescent="0.2">
      <c r="A57" s="14"/>
      <c r="B57" s="11">
        <v>35065</v>
      </c>
      <c r="C57" s="14">
        <v>59.281567147055888</v>
      </c>
      <c r="D57" s="14">
        <v>127.60056904952906</v>
      </c>
      <c r="E57" s="14">
        <v>72.597347302312798</v>
      </c>
      <c r="F57" s="14">
        <v>76.178051905919219</v>
      </c>
      <c r="G57" s="6"/>
      <c r="H57" s="14">
        <f t="shared" si="2"/>
        <v>1.546813024742888</v>
      </c>
      <c r="I57" s="5">
        <f t="shared" si="3"/>
        <v>1.5757000000000021</v>
      </c>
      <c r="J57" s="5">
        <f t="shared" si="4"/>
        <v>0.82224511186985705</v>
      </c>
      <c r="K57" s="5">
        <f t="shared" si="5"/>
        <v>1.6116495308632128</v>
      </c>
      <c r="L57" s="5"/>
      <c r="M57" s="5">
        <f>+(C57/C$56-1)*100</f>
        <v>1.546813024742888</v>
      </c>
      <c r="N57" s="5">
        <f>+(D57/D$56-1)*100</f>
        <v>1.5757000000000021</v>
      </c>
      <c r="O57" s="5">
        <f>+(E57/E$56-1)*100</f>
        <v>0.82224511186985705</v>
      </c>
      <c r="P57" s="5">
        <f>+(F57/F$56-1)*100</f>
        <v>1.6116495308632128</v>
      </c>
      <c r="Q57" s="5"/>
      <c r="R57" s="5">
        <f t="shared" si="8"/>
        <v>13.380484641260203</v>
      </c>
      <c r="S57" s="5">
        <f t="shared" si="9"/>
        <v>11.14303140508699</v>
      </c>
      <c r="T57" s="5">
        <f t="shared" si="10"/>
        <v>9.8395713230288617</v>
      </c>
      <c r="U57" s="5">
        <f t="shared" si="10"/>
        <v>9.8803400339569016</v>
      </c>
      <c r="V57" s="40"/>
      <c r="W57" s="14"/>
      <c r="X57" s="14"/>
      <c r="Y57" s="14"/>
      <c r="Z57" s="14"/>
      <c r="AB57" s="42"/>
      <c r="AC57" s="42"/>
      <c r="AD57" s="42"/>
      <c r="AE57" s="42"/>
    </row>
    <row r="58" spans="1:31" x14ac:dyDescent="0.2">
      <c r="A58" s="14"/>
      <c r="B58" s="11">
        <v>35096</v>
      </c>
      <c r="C58" s="14">
        <v>60.919221553783466</v>
      </c>
      <c r="D58" s="14">
        <v>130.59560960625959</v>
      </c>
      <c r="E58" s="14">
        <v>74.10812849078161</v>
      </c>
      <c r="F58" s="14">
        <v>78.859503916514939</v>
      </c>
      <c r="G58" s="6"/>
      <c r="H58" s="14">
        <f t="shared" si="2"/>
        <v>2.7625018796570533</v>
      </c>
      <c r="I58" s="5">
        <f t="shared" si="3"/>
        <v>2.3471999999999937</v>
      </c>
      <c r="J58" s="5">
        <f t="shared" si="4"/>
        <v>2.0810418625594629</v>
      </c>
      <c r="K58" s="5">
        <f t="shared" si="5"/>
        <v>3.5199797625533158</v>
      </c>
      <c r="L58" s="5"/>
      <c r="M58" s="5">
        <f t="shared" ref="M58:M68" si="14">+(C58/C$56-1)*100</f>
        <v>4.3520456432832422</v>
      </c>
      <c r="N58" s="5">
        <f t="shared" ref="N58:N68" si="15">+(D58/D$56-1)*100</f>
        <v>3.9598848303999956</v>
      </c>
      <c r="O58" s="5">
        <f t="shared" ref="O58:P68" si="16">+(E58/E$56-1)*100</f>
        <v>2.9203982394201855</v>
      </c>
      <c r="P58" s="5">
        <f t="shared" si="16"/>
        <v>5.1883590307462146</v>
      </c>
      <c r="Q58" s="5"/>
      <c r="R58" s="5">
        <f t="shared" si="8"/>
        <v>15.869481499995874</v>
      </c>
      <c r="S58" s="5">
        <f t="shared" si="9"/>
        <v>13.147910241269534</v>
      </c>
      <c r="T58" s="5">
        <f t="shared" si="10"/>
        <v>10.772001015038857</v>
      </c>
      <c r="U58" s="5">
        <f t="shared" si="10"/>
        <v>12.502864081355813</v>
      </c>
      <c r="V58" s="40"/>
      <c r="W58" s="14"/>
      <c r="X58" s="14"/>
      <c r="Y58" s="14"/>
      <c r="Z58" s="14"/>
      <c r="AB58" s="42"/>
      <c r="AC58" s="42"/>
      <c r="AD58" s="42"/>
      <c r="AE58" s="42"/>
    </row>
    <row r="59" spans="1:31" x14ac:dyDescent="0.2">
      <c r="A59" s="14"/>
      <c r="B59" s="11">
        <v>35125</v>
      </c>
      <c r="C59" s="14">
        <v>60.784254324553061</v>
      </c>
      <c r="D59" s="14">
        <v>130.85915154644502</v>
      </c>
      <c r="E59" s="14">
        <v>75.004664997847698</v>
      </c>
      <c r="F59" s="14">
        <v>79.629251407064274</v>
      </c>
      <c r="G59" s="6"/>
      <c r="H59" s="14">
        <f t="shared" si="2"/>
        <v>-0.22155113901324297</v>
      </c>
      <c r="I59" s="5">
        <f t="shared" si="3"/>
        <v>0.20180000000000753</v>
      </c>
      <c r="J59" s="5">
        <f t="shared" si="4"/>
        <v>1.2097681122491322</v>
      </c>
      <c r="K59" s="5">
        <f t="shared" si="5"/>
        <v>0.97609983872612993</v>
      </c>
      <c r="L59" s="5"/>
      <c r="M59" s="5">
        <f t="shared" si="14"/>
        <v>4.1208524975769434</v>
      </c>
      <c r="N59" s="5">
        <f t="shared" si="15"/>
        <v>4.169675877987733</v>
      </c>
      <c r="O59" s="5">
        <f t="shared" si="16"/>
        <v>4.1654963983204896</v>
      </c>
      <c r="P59" s="5">
        <f t="shared" si="16"/>
        <v>6.2151024336039917</v>
      </c>
      <c r="Q59" s="5"/>
      <c r="R59" s="5">
        <f t="shared" si="8"/>
        <v>14.544965158388635</v>
      </c>
      <c r="S59" s="5">
        <f t="shared" si="9"/>
        <v>12.644280191452362</v>
      </c>
      <c r="T59" s="5">
        <f t="shared" si="10"/>
        <v>10.880219815679148</v>
      </c>
      <c r="U59" s="5">
        <f t="shared" si="10"/>
        <v>12.671954067447299</v>
      </c>
      <c r="V59" s="40"/>
      <c r="W59" s="14"/>
      <c r="X59" s="14"/>
      <c r="Y59" s="14"/>
      <c r="Z59" s="14"/>
      <c r="AB59" s="42"/>
      <c r="AC59" s="42"/>
      <c r="AD59" s="42"/>
      <c r="AE59" s="42"/>
    </row>
    <row r="60" spans="1:31" x14ac:dyDescent="0.2">
      <c r="A60" s="14"/>
      <c r="B60" s="11">
        <v>35156</v>
      </c>
      <c r="C60" s="14">
        <v>60.648826499991245</v>
      </c>
      <c r="D60" s="14">
        <v>131.25434618411529</v>
      </c>
      <c r="E60" s="14">
        <v>75.330495150847796</v>
      </c>
      <c r="F60" s="14">
        <v>79.851763592158676</v>
      </c>
      <c r="G60" s="6"/>
      <c r="H60" s="14">
        <f t="shared" si="2"/>
        <v>-0.22280083233185977</v>
      </c>
      <c r="I60" s="5">
        <f t="shared" si="3"/>
        <v>0.30200000000000227</v>
      </c>
      <c r="J60" s="5">
        <f t="shared" si="4"/>
        <v>0.43441318351258307</v>
      </c>
      <c r="K60" s="5">
        <f t="shared" si="5"/>
        <v>0.27943523411630977</v>
      </c>
      <c r="L60" s="5"/>
      <c r="M60" s="5">
        <f t="shared" si="14"/>
        <v>3.8888703715813211</v>
      </c>
      <c r="N60" s="5">
        <f t="shared" si="15"/>
        <v>4.4842682991392602</v>
      </c>
      <c r="O60" s="5">
        <f t="shared" si="16"/>
        <v>4.6180050473461298</v>
      </c>
      <c r="P60" s="5">
        <f t="shared" si="16"/>
        <v>6.5119048537562119</v>
      </c>
      <c r="Q60" s="5"/>
      <c r="R60" s="5">
        <f t="shared" si="8"/>
        <v>12.539927419631169</v>
      </c>
      <c r="S60" s="5">
        <f t="shared" si="9"/>
        <v>12.350583923136238</v>
      </c>
      <c r="T60" s="5">
        <f t="shared" si="10"/>
        <v>9.7277089474380638</v>
      </c>
      <c r="U60" s="5">
        <f t="shared" si="10"/>
        <v>11.922793880122917</v>
      </c>
      <c r="V60" s="40"/>
      <c r="W60" s="14"/>
      <c r="X60" s="14"/>
      <c r="Y60" s="14"/>
      <c r="Z60" s="14"/>
      <c r="AB60" s="42"/>
      <c r="AC60" s="42"/>
      <c r="AD60" s="42"/>
      <c r="AE60" s="42"/>
    </row>
    <row r="61" spans="1:31" x14ac:dyDescent="0.2">
      <c r="A61" s="14"/>
      <c r="B61" s="11">
        <v>35186</v>
      </c>
      <c r="C61" s="14">
        <v>60.882800881594058</v>
      </c>
      <c r="D61" s="14">
        <v>131.58261330392179</v>
      </c>
      <c r="E61" s="14">
        <v>75.550754875683452</v>
      </c>
      <c r="F61" s="14">
        <v>80.111526565945383</v>
      </c>
      <c r="G61" s="6"/>
      <c r="H61" s="14">
        <f t="shared" si="2"/>
        <v>0.38578550502184061</v>
      </c>
      <c r="I61" s="5">
        <f t="shared" si="3"/>
        <v>0.25010000000000865</v>
      </c>
      <c r="J61" s="5">
        <f t="shared" si="4"/>
        <v>0.29239118154551491</v>
      </c>
      <c r="K61" s="5">
        <f t="shared" si="5"/>
        <v>0.32530649556274938</v>
      </c>
      <c r="L61" s="5"/>
      <c r="M61" s="5">
        <f t="shared" si="14"/>
        <v>4.2896585748058103</v>
      </c>
      <c r="N61" s="5">
        <f t="shared" si="15"/>
        <v>4.7455834541554331</v>
      </c>
      <c r="O61" s="5">
        <f t="shared" si="16"/>
        <v>4.9238988684134233</v>
      </c>
      <c r="P61" s="5">
        <f t="shared" si="16"/>
        <v>6.8583949987931048</v>
      </c>
      <c r="Q61" s="5"/>
      <c r="R61" s="5">
        <f t="shared" si="8"/>
        <v>12.444544300799954</v>
      </c>
      <c r="S61" s="5">
        <f t="shared" si="9"/>
        <v>12.54570036415017</v>
      </c>
      <c r="T61" s="5">
        <f t="shared" si="10"/>
        <v>8.3848627742547208</v>
      </c>
      <c r="U61" s="5">
        <f t="shared" si="10"/>
        <v>11.026320821086276</v>
      </c>
      <c r="V61" s="40"/>
      <c r="W61" s="14"/>
      <c r="X61" s="14"/>
      <c r="Y61" s="14"/>
      <c r="Z61" s="14"/>
      <c r="AB61" s="42"/>
      <c r="AC61" s="42"/>
      <c r="AD61" s="42"/>
      <c r="AE61" s="42"/>
    </row>
    <row r="62" spans="1:31" x14ac:dyDescent="0.2">
      <c r="A62" s="14"/>
      <c r="B62" s="11">
        <v>35217</v>
      </c>
      <c r="C62" s="14">
        <v>61.203994114413064</v>
      </c>
      <c r="D62" s="14">
        <v>131.57116561656434</v>
      </c>
      <c r="E62" s="14">
        <v>75.662132831142856</v>
      </c>
      <c r="F62" s="14">
        <v>80.325088396511745</v>
      </c>
      <c r="G62" s="6"/>
      <c r="H62" s="14">
        <f t="shared" si="2"/>
        <v>0.52755988254165054</v>
      </c>
      <c r="I62" s="5">
        <f t="shared" si="3"/>
        <v>-8.7000000000059252E-3</v>
      </c>
      <c r="J62" s="5">
        <f t="shared" si="4"/>
        <v>0.14742136679199991</v>
      </c>
      <c r="K62" s="5">
        <f t="shared" si="5"/>
        <v>0.26658065289839605</v>
      </c>
      <c r="L62" s="5"/>
      <c r="M62" s="5">
        <f t="shared" si="14"/>
        <v>4.8398489750861362</v>
      </c>
      <c r="N62" s="5">
        <f t="shared" si="15"/>
        <v>4.7364705883949254</v>
      </c>
      <c r="O62" s="5">
        <f t="shared" si="16"/>
        <v>5.0785791142166747</v>
      </c>
      <c r="P62" s="5">
        <f t="shared" si="16"/>
        <v>7.1432588058576441</v>
      </c>
      <c r="Q62" s="5"/>
      <c r="R62" s="5">
        <f t="shared" si="8"/>
        <v>12.265986031711273</v>
      </c>
      <c r="S62" s="5">
        <f t="shared" si="9"/>
        <v>11.664922492774842</v>
      </c>
      <c r="T62" s="5">
        <f t="shared" si="10"/>
        <v>8.0873371717653306</v>
      </c>
      <c r="U62" s="5">
        <f t="shared" si="10"/>
        <v>10.710086547015552</v>
      </c>
      <c r="V62" s="40"/>
      <c r="W62" s="14"/>
      <c r="X62" s="14"/>
      <c r="Y62" s="14"/>
      <c r="Z62" s="14"/>
      <c r="AB62" s="42"/>
      <c r="AC62" s="42"/>
      <c r="AD62" s="42"/>
      <c r="AE62" s="42"/>
    </row>
    <row r="63" spans="1:31" x14ac:dyDescent="0.2">
      <c r="A63" s="14"/>
      <c r="B63" s="11">
        <v>35247</v>
      </c>
      <c r="C63" s="14">
        <v>61.895070461318952</v>
      </c>
      <c r="D63" s="14">
        <v>132.32901553051576</v>
      </c>
      <c r="E63" s="14">
        <v>76.000045788958687</v>
      </c>
      <c r="F63" s="14">
        <v>80.824882637470722</v>
      </c>
      <c r="G63" s="6"/>
      <c r="H63" s="14">
        <f t="shared" si="2"/>
        <v>1.1291360260149208</v>
      </c>
      <c r="I63" s="5">
        <f t="shared" si="3"/>
        <v>0.57599999999999874</v>
      </c>
      <c r="J63" s="5">
        <f t="shared" si="4"/>
        <v>0.44660776159979321</v>
      </c>
      <c r="K63" s="5">
        <f t="shared" si="5"/>
        <v>0.62221436780975914</v>
      </c>
      <c r="L63" s="5"/>
      <c r="M63" s="5">
        <f t="shared" si="14"/>
        <v>6.0236334794834701</v>
      </c>
      <c r="N63" s="5">
        <f t="shared" si="15"/>
        <v>5.339752658984076</v>
      </c>
      <c r="O63" s="5">
        <f t="shared" si="16"/>
        <v>5.5478682043195615</v>
      </c>
      <c r="P63" s="5">
        <f t="shared" si="16"/>
        <v>7.8099195562872703</v>
      </c>
      <c r="Q63" s="5"/>
      <c r="R63" s="5">
        <f t="shared" si="8"/>
        <v>13.094226920584484</v>
      </c>
      <c r="S63" s="5">
        <f t="shared" si="9"/>
        <v>11.75314632169966</v>
      </c>
      <c r="T63" s="5">
        <f t="shared" si="10"/>
        <v>8.4227698010486129</v>
      </c>
      <c r="U63" s="5">
        <f t="shared" si="10"/>
        <v>10.884959679990857</v>
      </c>
      <c r="V63" s="40"/>
      <c r="W63" s="14"/>
      <c r="X63" s="14"/>
      <c r="Y63" s="14"/>
      <c r="Z63" s="14"/>
      <c r="AB63" s="42"/>
      <c r="AC63" s="42"/>
      <c r="AD63" s="42"/>
      <c r="AE63" s="42"/>
    </row>
    <row r="64" spans="1:31" x14ac:dyDescent="0.2">
      <c r="A64" s="14"/>
      <c r="B64" s="11">
        <v>35278</v>
      </c>
      <c r="C64" s="14">
        <v>62.540696328450693</v>
      </c>
      <c r="D64" s="14">
        <v>132.88122451232459</v>
      </c>
      <c r="E64" s="14">
        <v>76.194239943326551</v>
      </c>
      <c r="F64" s="14">
        <v>80.86652481053342</v>
      </c>
      <c r="G64" s="6"/>
      <c r="H64" s="14">
        <f t="shared" si="2"/>
        <v>1.0430973942185284</v>
      </c>
      <c r="I64" s="5">
        <f t="shared" si="3"/>
        <v>0.41729999999999823</v>
      </c>
      <c r="J64" s="5">
        <f t="shared" si="4"/>
        <v>0.25551847022187157</v>
      </c>
      <c r="K64" s="5">
        <f t="shared" si="5"/>
        <v>5.1521476683702438E-2</v>
      </c>
      <c r="L64" s="5"/>
      <c r="M64" s="5">
        <f t="shared" si="14"/>
        <v>7.1295632375637741</v>
      </c>
      <c r="N64" s="5">
        <f t="shared" si="15"/>
        <v>5.7793354468300029</v>
      </c>
      <c r="O64" s="5">
        <f t="shared" si="16"/>
        <v>5.8175625025070232</v>
      </c>
      <c r="P64" s="5">
        <f t="shared" si="16"/>
        <v>7.8654648188541731</v>
      </c>
      <c r="Q64" s="5"/>
      <c r="R64" s="5">
        <f t="shared" si="8"/>
        <v>13.681523570709286</v>
      </c>
      <c r="S64" s="5">
        <f t="shared" si="9"/>
        <v>11.433219405177164</v>
      </c>
      <c r="T64" s="5">
        <f t="shared" si="10"/>
        <v>8.4794508856657522</v>
      </c>
      <c r="U64" s="5">
        <f t="shared" si="10"/>
        <v>10.059782448100595</v>
      </c>
      <c r="V64" s="40"/>
      <c r="W64" s="14"/>
      <c r="X64" s="14"/>
      <c r="Y64" s="14"/>
      <c r="Z64" s="14"/>
      <c r="AB64" s="42"/>
      <c r="AC64" s="42"/>
      <c r="AD64" s="42"/>
      <c r="AE64" s="42"/>
    </row>
    <row r="65" spans="1:31" x14ac:dyDescent="0.2">
      <c r="A65" s="14"/>
      <c r="B65" s="11">
        <v>35309</v>
      </c>
      <c r="C65" s="14">
        <v>62.639839805361639</v>
      </c>
      <c r="D65" s="14">
        <v>134.1241954864129</v>
      </c>
      <c r="E65" s="14">
        <v>76.583177801008958</v>
      </c>
      <c r="F65" s="14">
        <v>80.955819938242371</v>
      </c>
      <c r="G65" s="6"/>
      <c r="H65" s="14">
        <f t="shared" si="2"/>
        <v>0.15852634001749522</v>
      </c>
      <c r="I65" s="5">
        <f t="shared" si="3"/>
        <v>0.93540000000000845</v>
      </c>
      <c r="J65" s="5">
        <f t="shared" si="4"/>
        <v>0.51045572207517598</v>
      </c>
      <c r="K65" s="5">
        <f t="shared" si="5"/>
        <v>0.1104228578118871</v>
      </c>
      <c r="L65" s="5"/>
      <c r="M65" s="5">
        <f t="shared" si="14"/>
        <v>7.2993918132409963</v>
      </c>
      <c r="N65" s="5">
        <f t="shared" si="15"/>
        <v>6.7687953505996878</v>
      </c>
      <c r="O65" s="5">
        <f t="shared" si="16"/>
        <v>6.3577143052615526</v>
      </c>
      <c r="P65" s="5">
        <f t="shared" si="16"/>
        <v>7.9845729476992311</v>
      </c>
      <c r="Q65" s="5"/>
      <c r="R65" s="5">
        <f t="shared" si="8"/>
        <v>13.278368990203294</v>
      </c>
      <c r="S65" s="5">
        <f t="shared" si="9"/>
        <v>11.293076798509038</v>
      </c>
      <c r="T65" s="5">
        <f t="shared" si="10"/>
        <v>8.4415127762891728</v>
      </c>
      <c r="U65" s="5">
        <f t="shared" si="10"/>
        <v>9.7855126427236705</v>
      </c>
      <c r="V65" s="40"/>
      <c r="W65" s="14"/>
      <c r="X65" s="14"/>
      <c r="Y65" s="14"/>
      <c r="Z65" s="14"/>
      <c r="AB65" s="42"/>
      <c r="AC65" s="42"/>
      <c r="AD65" s="42"/>
      <c r="AE65" s="42"/>
    </row>
    <row r="66" spans="1:31" x14ac:dyDescent="0.2">
      <c r="A66" s="14"/>
      <c r="B66" s="11">
        <v>35339</v>
      </c>
      <c r="C66" s="14">
        <v>62.594316348724327</v>
      </c>
      <c r="D66" s="14">
        <v>134.34617102994292</v>
      </c>
      <c r="E66" s="14">
        <v>76.438227812653011</v>
      </c>
      <c r="F66" s="14">
        <v>80.830752233745784</v>
      </c>
      <c r="G66" s="6"/>
      <c r="H66" s="14">
        <f t="shared" si="2"/>
        <v>-7.2674925061699813E-2</v>
      </c>
      <c r="I66" s="5">
        <f t="shared" si="3"/>
        <v>0.16549999999999621</v>
      </c>
      <c r="J66" s="5">
        <f t="shared" si="4"/>
        <v>-0.18927131586596868</v>
      </c>
      <c r="K66" s="5">
        <f t="shared" si="5"/>
        <v>-0.15448883674082925</v>
      </c>
      <c r="L66" s="5"/>
      <c r="M66" s="5">
        <f t="shared" si="14"/>
        <v>7.2214120606490795</v>
      </c>
      <c r="N66" s="5">
        <f t="shared" si="15"/>
        <v>6.9454977069049351</v>
      </c>
      <c r="O66" s="5">
        <f t="shared" si="16"/>
        <v>6.1564096598710094</v>
      </c>
      <c r="P66" s="5">
        <f t="shared" si="16"/>
        <v>7.8177488370927861</v>
      </c>
      <c r="Q66" s="5"/>
      <c r="R66" s="5">
        <f t="shared" si="8"/>
        <v>11.101799134814328</v>
      </c>
      <c r="S66" s="5">
        <f t="shared" si="9"/>
        <v>9.6800495487054938</v>
      </c>
      <c r="T66" s="5">
        <f t="shared" si="10"/>
        <v>7.4119347604753916</v>
      </c>
      <c r="U66" s="5">
        <f t="shared" si="10"/>
        <v>9.1497723256148475</v>
      </c>
      <c r="V66" s="40"/>
      <c r="W66" s="14"/>
      <c r="X66" s="14"/>
      <c r="Y66" s="14"/>
      <c r="Z66" s="14"/>
      <c r="AB66" s="42"/>
      <c r="AC66" s="42"/>
      <c r="AD66" s="42"/>
      <c r="AE66" s="42"/>
    </row>
    <row r="67" spans="1:31" x14ac:dyDescent="0.2">
      <c r="A67" s="14"/>
      <c r="B67" s="11">
        <v>35370</v>
      </c>
      <c r="C67" s="14">
        <v>62.915609281349369</v>
      </c>
      <c r="D67" s="14">
        <v>135.06223612153252</v>
      </c>
      <c r="E67" s="14">
        <v>76.941512419346338</v>
      </c>
      <c r="F67" s="14">
        <v>81.259672828503838</v>
      </c>
      <c r="G67" s="6"/>
      <c r="H67" s="14">
        <f t="shared" si="2"/>
        <v>0.51329409979503637</v>
      </c>
      <c r="I67" s="5">
        <f t="shared" si="3"/>
        <v>0.53300000000000569</v>
      </c>
      <c r="J67" s="5">
        <f t="shared" si="4"/>
        <v>0.65842003549174688</v>
      </c>
      <c r="K67" s="5">
        <f t="shared" si="5"/>
        <v>0.5306403601412768</v>
      </c>
      <c r="L67" s="5"/>
      <c r="M67" s="5">
        <f t="shared" si="14"/>
        <v>7.7717732424733121</v>
      </c>
      <c r="N67" s="5">
        <f t="shared" si="15"/>
        <v>7.5155172096827316</v>
      </c>
      <c r="O67" s="5">
        <f t="shared" si="16"/>
        <v>6.8553647300303</v>
      </c>
      <c r="P67" s="5">
        <f t="shared" si="16"/>
        <v>8.3898733278181545</v>
      </c>
      <c r="Q67" s="5"/>
      <c r="R67" s="5">
        <f t="shared" si="8"/>
        <v>9.7070830904567593</v>
      </c>
      <c r="S67" s="5">
        <f t="shared" si="9"/>
        <v>8.5430430076556707</v>
      </c>
      <c r="T67" s="5">
        <f t="shared" si="10"/>
        <v>7.6656244649806693</v>
      </c>
      <c r="U67" s="5">
        <f t="shared" si="10"/>
        <v>9.2014359079367161</v>
      </c>
      <c r="V67" s="40"/>
      <c r="W67" s="14"/>
      <c r="X67" s="14"/>
      <c r="Y67" s="14"/>
      <c r="Z67" s="14"/>
      <c r="AB67" s="42"/>
      <c r="AC67" s="42"/>
      <c r="AD67" s="42"/>
      <c r="AE67" s="42"/>
    </row>
    <row r="68" spans="1:31" x14ac:dyDescent="0.2">
      <c r="A68" s="14"/>
      <c r="B68" s="17">
        <v>35400</v>
      </c>
      <c r="C68" s="10">
        <v>63.020056605324164</v>
      </c>
      <c r="D68" s="10">
        <v>135.18406225851413</v>
      </c>
      <c r="E68" s="19">
        <v>77.311594426777788</v>
      </c>
      <c r="F68" s="19">
        <v>81.83132399417795</v>
      </c>
      <c r="G68" s="6"/>
      <c r="H68" s="10">
        <f t="shared" si="2"/>
        <v>0.16601178176265385</v>
      </c>
      <c r="I68" s="10">
        <f t="shared" si="3"/>
        <v>9.0199999999995839E-2</v>
      </c>
      <c r="J68" s="10">
        <f t="shared" si="4"/>
        <v>0.48099133457948362</v>
      </c>
      <c r="K68" s="10">
        <f t="shared" si="5"/>
        <v>0.70348691518924422</v>
      </c>
      <c r="L68" s="3"/>
      <c r="M68" s="10">
        <f t="shared" si="14"/>
        <v>7.9506870834703536</v>
      </c>
      <c r="N68" s="10">
        <f t="shared" si="15"/>
        <v>7.6124962062058543</v>
      </c>
      <c r="O68" s="10">
        <f t="shared" si="16"/>
        <v>7.3693297749150455</v>
      </c>
      <c r="P68" s="10">
        <f t="shared" si="16"/>
        <v>9.15238190406955</v>
      </c>
      <c r="Q68" s="5"/>
      <c r="R68" s="10">
        <f t="shared" si="8"/>
        <v>7.9506870834703536</v>
      </c>
      <c r="S68" s="10">
        <f t="shared" si="9"/>
        <v>7.6124962062058543</v>
      </c>
      <c r="T68" s="10">
        <f t="shared" si="10"/>
        <v>7.3693297749150455</v>
      </c>
      <c r="U68" s="10">
        <f t="shared" si="10"/>
        <v>9.15238190406955</v>
      </c>
      <c r="V68" s="40"/>
      <c r="W68" s="14"/>
      <c r="X68" s="14"/>
      <c r="Y68" s="14"/>
      <c r="Z68" s="14"/>
      <c r="AB68" s="42"/>
      <c r="AC68" s="42"/>
      <c r="AD68" s="42"/>
      <c r="AE68" s="42"/>
    </row>
    <row r="69" spans="1:31" x14ac:dyDescent="0.2">
      <c r="A69" s="14"/>
      <c r="B69" s="11">
        <v>35431</v>
      </c>
      <c r="C69" s="14">
        <v>63.015916210639105</v>
      </c>
      <c r="D69" s="14">
        <v>135.65788239673023</v>
      </c>
      <c r="E69" s="14">
        <v>77.872769252624124</v>
      </c>
      <c r="F69" s="14">
        <v>82.802231968225982</v>
      </c>
      <c r="G69" s="6"/>
      <c r="H69" s="14">
        <f t="shared" si="2"/>
        <v>-6.5699634498761483E-3</v>
      </c>
      <c r="I69" s="5">
        <f t="shared" si="3"/>
        <v>0.35050000000000914</v>
      </c>
      <c r="J69" s="5">
        <f t="shared" si="4"/>
        <v>0.72586114671044921</v>
      </c>
      <c r="K69" s="5">
        <f t="shared" si="5"/>
        <v>1.1864747222189775</v>
      </c>
      <c r="L69" s="5"/>
      <c r="M69" s="5">
        <f>+(C69/C$68-1)*100</f>
        <v>-6.5699634498761483E-3</v>
      </c>
      <c r="N69" s="5">
        <f>+(D69/D$68-1)*100</f>
        <v>0.35050000000000914</v>
      </c>
      <c r="O69" s="5">
        <f>+(E69/E$68-1)*100</f>
        <v>0.72586114671044921</v>
      </c>
      <c r="P69" s="5">
        <f>+(F69/F$68-1)*100</f>
        <v>1.1864747222189775</v>
      </c>
      <c r="Q69" s="5"/>
      <c r="R69" s="5">
        <f t="shared" si="8"/>
        <v>6.299342684918674</v>
      </c>
      <c r="S69" s="5">
        <f t="shared" si="9"/>
        <v>6.3144807325065111</v>
      </c>
      <c r="T69" s="5">
        <f t="shared" si="10"/>
        <v>7.2666869332610684</v>
      </c>
      <c r="U69" s="5">
        <f t="shared" si="10"/>
        <v>8.6956543211261117</v>
      </c>
      <c r="V69" s="40"/>
      <c r="W69" s="14"/>
      <c r="X69" s="14"/>
      <c r="Y69" s="14"/>
      <c r="Z69" s="14"/>
      <c r="AB69" s="42"/>
      <c r="AC69" s="42"/>
      <c r="AD69" s="42"/>
      <c r="AE69" s="42"/>
    </row>
    <row r="70" spans="1:31" x14ac:dyDescent="0.2">
      <c r="A70" s="14"/>
      <c r="B70" s="11">
        <v>35462</v>
      </c>
      <c r="C70" s="14">
        <v>63.135247487912523</v>
      </c>
      <c r="D70" s="14">
        <v>136.16347932442284</v>
      </c>
      <c r="E70" s="14">
        <v>78.209630727288371</v>
      </c>
      <c r="F70" s="14">
        <v>83.604769101850067</v>
      </c>
      <c r="G70" s="6"/>
      <c r="H70" s="14">
        <f t="shared" si="2"/>
        <v>0.18936688450983397</v>
      </c>
      <c r="I70" s="5">
        <f t="shared" si="3"/>
        <v>0.37270000000000358</v>
      </c>
      <c r="J70" s="5">
        <f t="shared" si="4"/>
        <v>0.4325792929893657</v>
      </c>
      <c r="K70" s="5">
        <f t="shared" si="5"/>
        <v>0.96922161945107721</v>
      </c>
      <c r="L70" s="5"/>
      <c r="M70" s="5">
        <f>+(C70/C$68-1)*100</f>
        <v>0.18278447972486234</v>
      </c>
      <c r="N70" s="5">
        <f t="shared" ref="N70:N80" si="17">+(D70/D$68-1)*100</f>
        <v>0.72450631350000627</v>
      </c>
      <c r="O70" s="5">
        <f t="shared" ref="O70:P80" si="18">+(E70/E$68-1)*100</f>
        <v>1.1615803647163414</v>
      </c>
      <c r="P70" s="5">
        <f t="shared" si="18"/>
        <v>2.1671959111871253</v>
      </c>
      <c r="Q70" s="5"/>
      <c r="R70" s="5">
        <f t="shared" si="8"/>
        <v>3.6376465056642271</v>
      </c>
      <c r="S70" s="5">
        <f t="shared" si="9"/>
        <v>4.2634432619520268</v>
      </c>
      <c r="T70" s="5">
        <f t="shared" si="10"/>
        <v>5.5344836255269314</v>
      </c>
      <c r="U70" s="5">
        <f t="shared" si="10"/>
        <v>6.0173662648939974</v>
      </c>
      <c r="V70" s="40"/>
      <c r="W70" s="14"/>
      <c r="X70" s="14"/>
      <c r="Y70" s="14"/>
      <c r="Z70" s="14"/>
      <c r="AB70" s="42"/>
      <c r="AC70" s="42"/>
      <c r="AD70" s="42"/>
      <c r="AE70" s="42"/>
    </row>
    <row r="71" spans="1:31" x14ac:dyDescent="0.2">
      <c r="A71" s="14"/>
      <c r="B71" s="11">
        <v>35490</v>
      </c>
      <c r="C71" s="14">
        <v>62.98253239793452</v>
      </c>
      <c r="D71" s="14">
        <v>136.16511328617472</v>
      </c>
      <c r="E71" s="14">
        <v>78.363578989347573</v>
      </c>
      <c r="F71" s="14">
        <v>83.696869457868701</v>
      </c>
      <c r="G71" s="6"/>
      <c r="H71" s="14">
        <f t="shared" si="2"/>
        <v>-0.24188562816236381</v>
      </c>
      <c r="I71" s="5">
        <f t="shared" si="3"/>
        <v>1.1999999999900979E-3</v>
      </c>
      <c r="J71" s="5">
        <f t="shared" si="4"/>
        <v>0.19684054332900214</v>
      </c>
      <c r="K71" s="5">
        <f t="shared" si="5"/>
        <v>0.11016160562136168</v>
      </c>
      <c r="L71" s="5"/>
      <c r="M71" s="5">
        <f t="shared" ref="M71:M80" si="19">+(C71/C$68-1)*100</f>
        <v>-5.9543277824469776E-2</v>
      </c>
      <c r="N71" s="5">
        <f t="shared" si="17"/>
        <v>0.72571500757574459</v>
      </c>
      <c r="O71" s="5">
        <f t="shared" si="18"/>
        <v>1.3607073691464633</v>
      </c>
      <c r="P71" s="5">
        <f t="shared" si="18"/>
        <v>2.2797449346212195</v>
      </c>
      <c r="Q71" s="5"/>
      <c r="R71" s="5">
        <f t="shared" si="8"/>
        <v>3.6165255259099194</v>
      </c>
      <c r="S71" s="5">
        <f t="shared" si="9"/>
        <v>4.0547120144260429</v>
      </c>
      <c r="T71" s="5">
        <f t="shared" si="10"/>
        <v>4.4782734401870306</v>
      </c>
      <c r="U71" s="5">
        <f t="shared" si="10"/>
        <v>5.1081957684253387</v>
      </c>
      <c r="V71" s="40"/>
      <c r="W71" s="14"/>
      <c r="X71" s="14"/>
      <c r="Y71" s="14"/>
      <c r="Z71" s="14"/>
      <c r="AB71" s="42"/>
      <c r="AC71" s="42"/>
      <c r="AD71" s="42"/>
      <c r="AE71" s="42"/>
    </row>
    <row r="72" spans="1:31" x14ac:dyDescent="0.2">
      <c r="A72" s="14"/>
      <c r="B72" s="11">
        <v>35521</v>
      </c>
      <c r="C72" s="14">
        <v>63.331099182858459</v>
      </c>
      <c r="D72" s="14">
        <v>136.03439477742</v>
      </c>
      <c r="E72" s="14">
        <v>78.567359288192137</v>
      </c>
      <c r="F72" s="14">
        <v>83.893398844843745</v>
      </c>
      <c r="G72" s="6"/>
      <c r="H72" s="14">
        <f t="shared" si="2"/>
        <v>0.55343405806809187</v>
      </c>
      <c r="I72" s="5">
        <f t="shared" si="3"/>
        <v>-9.5999999999984986E-2</v>
      </c>
      <c r="J72" s="5">
        <f t="shared" si="4"/>
        <v>0.26004465527571519</v>
      </c>
      <c r="K72" s="5">
        <f t="shared" si="5"/>
        <v>0.23481091735930715</v>
      </c>
      <c r="L72" s="5"/>
      <c r="M72" s="5">
        <f t="shared" si="19"/>
        <v>0.49356124746484653</v>
      </c>
      <c r="N72" s="5">
        <f t="shared" si="17"/>
        <v>0.62901832116848411</v>
      </c>
      <c r="O72" s="5">
        <f t="shared" si="18"/>
        <v>1.6242904712095774</v>
      </c>
      <c r="P72" s="5">
        <f t="shared" si="18"/>
        <v>2.5199089419749576</v>
      </c>
      <c r="Q72" s="5"/>
      <c r="R72" s="5">
        <f t="shared" si="8"/>
        <v>4.4226291548569385</v>
      </c>
      <c r="S72" s="5">
        <f t="shared" si="9"/>
        <v>3.641821190895711</v>
      </c>
      <c r="T72" s="5">
        <f t="shared" si="10"/>
        <v>4.2968841912728539</v>
      </c>
      <c r="U72" s="5">
        <f t="shared" si="10"/>
        <v>5.0614226547676999</v>
      </c>
      <c r="V72" s="40"/>
      <c r="W72" s="14"/>
      <c r="X72" s="14"/>
      <c r="Y72" s="14"/>
      <c r="Z72" s="14"/>
      <c r="AB72" s="42"/>
      <c r="AC72" s="42"/>
      <c r="AD72" s="42"/>
      <c r="AE72" s="42"/>
    </row>
    <row r="73" spans="1:31" x14ac:dyDescent="0.2">
      <c r="A73" s="14"/>
      <c r="B73" s="11">
        <v>35551</v>
      </c>
      <c r="C73" s="14">
        <v>63.788166103667194</v>
      </c>
      <c r="D73" s="14">
        <v>136.28891513004857</v>
      </c>
      <c r="E73" s="14">
        <v>78.910021962551653</v>
      </c>
      <c r="F73" s="14">
        <v>84.308719099671521</v>
      </c>
      <c r="G73" s="6"/>
      <c r="H73" s="14">
        <f t="shared" si="2"/>
        <v>0.72171007089112393</v>
      </c>
      <c r="I73" s="5">
        <f t="shared" si="3"/>
        <v>0.1870999999999956</v>
      </c>
      <c r="J73" s="5">
        <f t="shared" si="4"/>
        <v>0.43613871901000412</v>
      </c>
      <c r="K73" s="5">
        <f t="shared" si="5"/>
        <v>0.49505713267845586</v>
      </c>
      <c r="L73" s="5"/>
      <c r="M73" s="5">
        <f t="shared" si="19"/>
        <v>1.218833399584951</v>
      </c>
      <c r="N73" s="5">
        <f t="shared" si="17"/>
        <v>0.81729521444739994</v>
      </c>
      <c r="O73" s="5">
        <f t="shared" si="18"/>
        <v>2.0675133498737397</v>
      </c>
      <c r="P73" s="5">
        <f t="shared" si="18"/>
        <v>3.027441063607661</v>
      </c>
      <c r="Q73" s="5"/>
      <c r="R73" s="5">
        <f t="shared" si="8"/>
        <v>4.7720623558754172</v>
      </c>
      <c r="S73" s="5">
        <f t="shared" si="9"/>
        <v>3.5766897373108453</v>
      </c>
      <c r="T73" s="5">
        <f t="shared" si="10"/>
        <v>4.4463713068066291</v>
      </c>
      <c r="U73" s="5">
        <f t="shared" si="10"/>
        <v>5.2391868107408257</v>
      </c>
      <c r="V73" s="40"/>
      <c r="W73" s="14"/>
      <c r="X73" s="14"/>
      <c r="Y73" s="14"/>
      <c r="Z73" s="14"/>
      <c r="AB73" s="42"/>
      <c r="AC73" s="42"/>
      <c r="AD73" s="42"/>
      <c r="AE73" s="42"/>
    </row>
    <row r="74" spans="1:31" x14ac:dyDescent="0.2">
      <c r="A74" s="14"/>
      <c r="B74" s="11">
        <v>35582</v>
      </c>
      <c r="C74" s="14">
        <v>64.385220898439798</v>
      </c>
      <c r="D74" s="14">
        <v>137.41902281430691</v>
      </c>
      <c r="E74" s="14">
        <v>79.181803694037868</v>
      </c>
      <c r="F74" s="14">
        <v>84.293601242204787</v>
      </c>
      <c r="G74" s="6"/>
      <c r="H74" s="14">
        <f t="shared" si="2"/>
        <v>0.93599617490536247</v>
      </c>
      <c r="I74" s="5">
        <f t="shared" si="3"/>
        <v>0.82919999999999661</v>
      </c>
      <c r="J74" s="5">
        <f t="shared" si="4"/>
        <v>0.34441978943460239</v>
      </c>
      <c r="K74" s="5">
        <f t="shared" si="5"/>
        <v>-1.7931546853255931E-2</v>
      </c>
      <c r="L74" s="5"/>
      <c r="M74" s="5">
        <f t="shared" si="19"/>
        <v>2.1662378084889022</v>
      </c>
      <c r="N74" s="5">
        <f t="shared" si="17"/>
        <v>1.6532722263655986</v>
      </c>
      <c r="O74" s="5">
        <f t="shared" si="18"/>
        <v>2.4190540644345004</v>
      </c>
      <c r="P74" s="5">
        <f t="shared" si="18"/>
        <v>3.0089666497416401</v>
      </c>
      <c r="Q74" s="5"/>
      <c r="R74" s="5">
        <f t="shared" si="8"/>
        <v>5.1977437584871167</v>
      </c>
      <c r="S74" s="5">
        <f t="shared" si="9"/>
        <v>4.4446343317994685</v>
      </c>
      <c r="T74" s="5">
        <f t="shared" si="10"/>
        <v>4.651826126485159</v>
      </c>
      <c r="U74" s="5">
        <f t="shared" si="10"/>
        <v>4.9405645545052224</v>
      </c>
      <c r="V74" s="40"/>
      <c r="W74" s="14"/>
      <c r="X74" s="14"/>
      <c r="Y74" s="14"/>
      <c r="Z74" s="14"/>
      <c r="AB74" s="42"/>
      <c r="AC74" s="42"/>
      <c r="AD74" s="42"/>
      <c r="AE74" s="42"/>
    </row>
    <row r="75" spans="1:31" x14ac:dyDescent="0.2">
      <c r="A75" s="14"/>
      <c r="B75" s="11">
        <v>35612</v>
      </c>
      <c r="C75" s="14">
        <v>65.201465961141608</v>
      </c>
      <c r="D75" s="14">
        <v>138.60055157246433</v>
      </c>
      <c r="E75" s="14">
        <v>79.877627203930444</v>
      </c>
      <c r="F75" s="14">
        <v>84.882330841567807</v>
      </c>
      <c r="G75" s="6"/>
      <c r="H75" s="14">
        <f t="shared" si="2"/>
        <v>1.2677522128709429</v>
      </c>
      <c r="I75" s="5">
        <f t="shared" si="3"/>
        <v>0.85980000000001056</v>
      </c>
      <c r="J75" s="5">
        <f t="shared" si="4"/>
        <v>0.87876693562232155</v>
      </c>
      <c r="K75" s="5">
        <f t="shared" si="5"/>
        <v>0.69842739032039969</v>
      </c>
      <c r="L75" s="5"/>
      <c r="M75" s="5">
        <f t="shared" si="19"/>
        <v>3.4614525491129866</v>
      </c>
      <c r="N75" s="5">
        <f t="shared" si="17"/>
        <v>2.5272870609678755</v>
      </c>
      <c r="O75" s="5">
        <f t="shared" si="18"/>
        <v>3.3190788473298927</v>
      </c>
      <c r="P75" s="5">
        <f t="shared" si="18"/>
        <v>3.7284094873094364</v>
      </c>
      <c r="Q75" s="5"/>
      <c r="R75" s="5">
        <f t="shared" si="8"/>
        <v>5.3419367248139338</v>
      </c>
      <c r="S75" s="5">
        <f t="shared" si="9"/>
        <v>4.7393506381087747</v>
      </c>
      <c r="T75" s="5">
        <f t="shared" si="10"/>
        <v>5.1020777352414282</v>
      </c>
      <c r="U75" s="5">
        <f t="shared" si="10"/>
        <v>5.02004837086647</v>
      </c>
      <c r="V75" s="40"/>
      <c r="W75" s="14"/>
      <c r="X75" s="14"/>
      <c r="Y75" s="14"/>
      <c r="Z75" s="14"/>
      <c r="AB75" s="42"/>
      <c r="AC75" s="42"/>
      <c r="AD75" s="42"/>
      <c r="AE75" s="42"/>
    </row>
    <row r="76" spans="1:31" x14ac:dyDescent="0.2">
      <c r="A76" s="14"/>
      <c r="B76" s="11">
        <v>35643</v>
      </c>
      <c r="C76" s="14">
        <v>65.632233292458253</v>
      </c>
      <c r="D76" s="14">
        <v>139.82564184781333</v>
      </c>
      <c r="E76" s="14">
        <v>80.39053084876106</v>
      </c>
      <c r="F76" s="14">
        <v>85.19772171784939</v>
      </c>
      <c r="G76" s="6"/>
      <c r="H76" s="14">
        <f t="shared" si="2"/>
        <v>0.66067123640036751</v>
      </c>
      <c r="I76" s="5">
        <f t="shared" si="3"/>
        <v>0.88390000000000413</v>
      </c>
      <c r="J76" s="5">
        <f t="shared" si="4"/>
        <v>0.64211176869481967</v>
      </c>
      <c r="K76" s="5">
        <f t="shared" si="5"/>
        <v>0.37156245964811152</v>
      </c>
      <c r="L76" s="5"/>
      <c r="M76" s="5">
        <f t="shared" si="19"/>
        <v>4.144992606867004</v>
      </c>
      <c r="N76" s="5">
        <f t="shared" si="17"/>
        <v>3.4335257512997819</v>
      </c>
      <c r="O76" s="5">
        <f t="shared" si="18"/>
        <v>3.982502811915678</v>
      </c>
      <c r="P76" s="5">
        <f t="shared" si="18"/>
        <v>4.113825316954367</v>
      </c>
      <c r="Q76" s="5"/>
      <c r="R76" s="5">
        <f t="shared" si="8"/>
        <v>4.9432403946567005</v>
      </c>
      <c r="S76" s="5">
        <f t="shared" si="9"/>
        <v>5.2260335205179143</v>
      </c>
      <c r="T76" s="5">
        <f t="shared" si="10"/>
        <v>5.5073597539075481</v>
      </c>
      <c r="U76" s="5">
        <f t="shared" si="10"/>
        <v>5.3559824877645879</v>
      </c>
      <c r="V76" s="40"/>
      <c r="W76" s="14"/>
      <c r="X76" s="14"/>
      <c r="Y76" s="14"/>
      <c r="Z76" s="14"/>
      <c r="AB76" s="42"/>
      <c r="AC76" s="42"/>
      <c r="AD76" s="42"/>
      <c r="AE76" s="42"/>
    </row>
    <row r="77" spans="1:31" x14ac:dyDescent="0.2">
      <c r="A77" s="14"/>
      <c r="B77" s="11">
        <v>35674</v>
      </c>
      <c r="C77" s="14">
        <v>64.944678581225972</v>
      </c>
      <c r="D77" s="14">
        <v>140.07495096722801</v>
      </c>
      <c r="E77" s="14">
        <v>80.649998644453788</v>
      </c>
      <c r="F77" s="14">
        <v>85.449560724389997</v>
      </c>
      <c r="G77" s="6"/>
      <c r="H77" s="14">
        <f t="shared" si="2"/>
        <v>-1.0475869504067092</v>
      </c>
      <c r="I77" s="5">
        <f t="shared" si="3"/>
        <v>0.17830000000000901</v>
      </c>
      <c r="J77" s="5">
        <f t="shared" si="4"/>
        <v>0.3227591520459816</v>
      </c>
      <c r="K77" s="5">
        <f t="shared" si="5"/>
        <v>0.29559359271909003</v>
      </c>
      <c r="L77" s="5"/>
      <c r="M77" s="5">
        <f t="shared" si="19"/>
        <v>3.0539832548154289</v>
      </c>
      <c r="N77" s="5">
        <f t="shared" si="17"/>
        <v>3.6179477277143546</v>
      </c>
      <c r="O77" s="5">
        <f t="shared" si="18"/>
        <v>4.3181158562676236</v>
      </c>
      <c r="P77" s="5">
        <f t="shared" si="18"/>
        <v>4.4215791137260263</v>
      </c>
      <c r="Q77" s="5"/>
      <c r="R77" s="5">
        <f t="shared" si="8"/>
        <v>3.6795093713937854</v>
      </c>
      <c r="S77" s="5">
        <f t="shared" si="9"/>
        <v>4.4367501771281237</v>
      </c>
      <c r="T77" s="5">
        <f t="shared" si="10"/>
        <v>5.3103317989910526</v>
      </c>
      <c r="U77" s="5">
        <f t="shared" si="10"/>
        <v>5.5508557501804168</v>
      </c>
      <c r="V77" s="40"/>
      <c r="W77" s="14"/>
      <c r="X77" s="14"/>
      <c r="Y77" s="14"/>
      <c r="Z77" s="14"/>
      <c r="AB77" s="42"/>
      <c r="AC77" s="42"/>
      <c r="AD77" s="42"/>
      <c r="AE77" s="42"/>
    </row>
    <row r="78" spans="1:31" x14ac:dyDescent="0.2">
      <c r="A78" s="14"/>
      <c r="B78" s="11">
        <v>35704</v>
      </c>
      <c r="C78" s="14">
        <v>65.192066262978841</v>
      </c>
      <c r="D78" s="14">
        <v>140.36196454175985</v>
      </c>
      <c r="E78" s="14">
        <v>80.838372205548922</v>
      </c>
      <c r="F78" s="14">
        <v>85.658334347231602</v>
      </c>
      <c r="G78" s="6"/>
      <c r="H78" s="14">
        <f t="shared" si="2"/>
        <v>0.38092063454200353</v>
      </c>
      <c r="I78" s="5">
        <f t="shared" si="3"/>
        <v>0.20489999999999675</v>
      </c>
      <c r="J78" s="5">
        <f t="shared" si="4"/>
        <v>0.23356920553163629</v>
      </c>
      <c r="K78" s="5">
        <f t="shared" si="5"/>
        <v>0.24432381052839069</v>
      </c>
      <c r="L78" s="5"/>
      <c r="M78" s="5">
        <f t="shared" si="19"/>
        <v>3.4465371417504942</v>
      </c>
      <c r="N78" s="5">
        <f t="shared" si="17"/>
        <v>3.8302609026084289</v>
      </c>
      <c r="O78" s="5">
        <f t="shared" si="18"/>
        <v>4.5617708506986876</v>
      </c>
      <c r="P78" s="5">
        <f t="shared" si="18"/>
        <v>4.6767058948306017</v>
      </c>
      <c r="Q78" s="5"/>
      <c r="R78" s="5">
        <f t="shared" si="8"/>
        <v>4.1501370504343882</v>
      </c>
      <c r="S78" s="5">
        <f t="shared" si="9"/>
        <v>4.4778302691456107</v>
      </c>
      <c r="T78" s="5">
        <f t="shared" si="10"/>
        <v>5.7564709685322457</v>
      </c>
      <c r="U78" s="5">
        <f t="shared" si="10"/>
        <v>5.9724572394494801</v>
      </c>
      <c r="V78" s="40"/>
      <c r="W78" s="14"/>
      <c r="X78" s="14"/>
      <c r="Y78" s="14"/>
      <c r="Z78" s="14"/>
      <c r="AB78" s="42"/>
      <c r="AC78" s="42"/>
      <c r="AD78" s="42"/>
      <c r="AE78" s="42"/>
    </row>
    <row r="79" spans="1:31" x14ac:dyDescent="0.2">
      <c r="A79" s="14"/>
      <c r="B79" s="11">
        <v>35735</v>
      </c>
      <c r="C79" s="14">
        <v>65.272481271522253</v>
      </c>
      <c r="D79" s="14">
        <v>140.59398286914737</v>
      </c>
      <c r="E79" s="14">
        <v>81.030524139589943</v>
      </c>
      <c r="F79" s="14">
        <v>86.004252032874703</v>
      </c>
      <c r="G79" s="6"/>
      <c r="H79" s="14">
        <f t="shared" si="2"/>
        <v>0.123350912393283</v>
      </c>
      <c r="I79" s="5">
        <f t="shared" si="3"/>
        <v>0.16529999999999045</v>
      </c>
      <c r="J79" s="5">
        <f t="shared" si="4"/>
        <v>0.23769891550071698</v>
      </c>
      <c r="K79" s="5">
        <f t="shared" si="5"/>
        <v>0.40383424249281763</v>
      </c>
      <c r="L79" s="5"/>
      <c r="M79" s="5">
        <f t="shared" si="19"/>
        <v>3.574139389154074</v>
      </c>
      <c r="N79" s="5">
        <f t="shared" si="17"/>
        <v>4.0018923238804405</v>
      </c>
      <c r="O79" s="5">
        <f t="shared" si="18"/>
        <v>4.8103130460391386</v>
      </c>
      <c r="P79" s="5">
        <f t="shared" si="18"/>
        <v>5.0994262771474119</v>
      </c>
      <c r="Q79" s="5"/>
      <c r="R79" s="5">
        <f t="shared" si="8"/>
        <v>3.7460846633993405</v>
      </c>
      <c r="S79" s="5">
        <f t="shared" si="9"/>
        <v>4.0957020307565761</v>
      </c>
      <c r="T79" s="5">
        <f t="shared" si="10"/>
        <v>5.3144415695361991</v>
      </c>
      <c r="U79" s="5">
        <f t="shared" si="10"/>
        <v>5.8387869889461097</v>
      </c>
      <c r="V79" s="40"/>
      <c r="W79" s="14"/>
      <c r="X79" s="14"/>
      <c r="Y79" s="14"/>
      <c r="Z79" s="14"/>
      <c r="AB79" s="42"/>
      <c r="AC79" s="42"/>
      <c r="AD79" s="42"/>
      <c r="AE79" s="42"/>
    </row>
    <row r="80" spans="1:31" x14ac:dyDescent="0.2">
      <c r="A80" s="14"/>
      <c r="B80" s="17">
        <v>35765</v>
      </c>
      <c r="C80" s="10">
        <v>67.261897460461654</v>
      </c>
      <c r="D80" s="10">
        <v>143.23714974708733</v>
      </c>
      <c r="E80" s="19">
        <v>81.958561625258412</v>
      </c>
      <c r="F80" s="19">
        <v>90.290394174007361</v>
      </c>
      <c r="G80" s="6"/>
      <c r="H80" s="10">
        <f t="shared" si="2"/>
        <v>3.0478635868977921</v>
      </c>
      <c r="I80" s="10">
        <f t="shared" si="3"/>
        <v>1.8799999999999928</v>
      </c>
      <c r="J80" s="10">
        <f t="shared" si="4"/>
        <v>1.1452936970637762</v>
      </c>
      <c r="K80" s="10">
        <f t="shared" si="5"/>
        <v>4.9836398082902855</v>
      </c>
      <c r="L80" s="3"/>
      <c r="M80" s="10">
        <f t="shared" si="19"/>
        <v>6.7309378690388666</v>
      </c>
      <c r="N80" s="10">
        <f t="shared" si="17"/>
        <v>5.9571278995693921</v>
      </c>
      <c r="O80" s="10">
        <f t="shared" si="18"/>
        <v>6.0106989552282331</v>
      </c>
      <c r="P80" s="10">
        <f t="shared" si="18"/>
        <v>10.337203123380046</v>
      </c>
      <c r="Q80" s="5"/>
      <c r="R80" s="10">
        <f t="shared" si="8"/>
        <v>6.7309378690388666</v>
      </c>
      <c r="S80" s="10">
        <f t="shared" si="9"/>
        <v>5.9571278995693921</v>
      </c>
      <c r="T80" s="10">
        <f t="shared" si="10"/>
        <v>6.0106989552282331</v>
      </c>
      <c r="U80" s="10">
        <f t="shared" si="10"/>
        <v>10.337203123380046</v>
      </c>
      <c r="V80" s="40"/>
      <c r="W80" s="14"/>
      <c r="X80" s="14"/>
      <c r="Y80" s="14"/>
      <c r="Z80" s="14"/>
      <c r="AB80" s="42"/>
      <c r="AC80" s="42"/>
      <c r="AD80" s="42"/>
      <c r="AE80" s="42"/>
    </row>
    <row r="81" spans="1:31" x14ac:dyDescent="0.2">
      <c r="A81" s="14"/>
      <c r="B81" s="11">
        <v>35796</v>
      </c>
      <c r="C81" s="14">
        <v>68.202119961858969</v>
      </c>
      <c r="D81" s="14">
        <v>145.12229387490873</v>
      </c>
      <c r="E81" s="14">
        <v>82.722860680452158</v>
      </c>
      <c r="F81" s="14">
        <v>91.925003050582831</v>
      </c>
      <c r="G81" s="6"/>
      <c r="H81" s="14">
        <f t="shared" si="2"/>
        <v>1.397853074171751</v>
      </c>
      <c r="I81" s="5">
        <f t="shared" si="3"/>
        <v>1.3160999999999978</v>
      </c>
      <c r="J81" s="5">
        <f t="shared" si="4"/>
        <v>0.9325432755742824</v>
      </c>
      <c r="K81" s="5">
        <f t="shared" si="5"/>
        <v>1.8103906750315701</v>
      </c>
      <c r="L81" s="5"/>
      <c r="M81" s="5">
        <f>+(C81/C$80-1)*100</f>
        <v>1.397853074171751</v>
      </c>
      <c r="N81" s="5">
        <f>+(D81/D$80-1)*100</f>
        <v>1.3160999999999978</v>
      </c>
      <c r="O81" s="5">
        <f>+(E81/E$80-1)*100</f>
        <v>0.9325432755742824</v>
      </c>
      <c r="P81" s="5">
        <f>+(F81/F$80-1)*100</f>
        <v>1.8103906750315701</v>
      </c>
      <c r="Q81" s="5"/>
      <c r="R81" s="5">
        <f t="shared" si="8"/>
        <v>8.2299902359338706</v>
      </c>
      <c r="S81" s="5">
        <f t="shared" si="9"/>
        <v>6.9766764090419153</v>
      </c>
      <c r="T81" s="5">
        <f t="shared" si="10"/>
        <v>6.2282251862573856</v>
      </c>
      <c r="U81" s="5">
        <f t="shared" si="10"/>
        <v>11.017542481049979</v>
      </c>
      <c r="V81" s="40"/>
      <c r="W81" s="14"/>
      <c r="X81" s="14"/>
      <c r="Y81" s="14"/>
      <c r="Z81" s="14"/>
      <c r="AB81" s="42"/>
      <c r="AC81" s="42"/>
      <c r="AD81" s="42"/>
      <c r="AE81" s="42"/>
    </row>
    <row r="82" spans="1:31" x14ac:dyDescent="0.2">
      <c r="A82" s="14"/>
      <c r="B82" s="11">
        <v>35827</v>
      </c>
      <c r="C82" s="14">
        <v>68.767879667170504</v>
      </c>
      <c r="D82" s="14">
        <v>145.19543551102169</v>
      </c>
      <c r="E82" s="14">
        <v>83.176222912481535</v>
      </c>
      <c r="F82" s="14">
        <v>92.355353633235325</v>
      </c>
      <c r="G82" s="6"/>
      <c r="H82" s="14">
        <f t="shared" si="2"/>
        <v>0.82953389957369783</v>
      </c>
      <c r="I82" s="5">
        <f t="shared" si="3"/>
        <v>5.0400000000005996E-2</v>
      </c>
      <c r="J82" s="5">
        <f t="shared" si="4"/>
        <v>0.54804950928941665</v>
      </c>
      <c r="K82" s="5">
        <f t="shared" si="5"/>
        <v>0.46815400421111875</v>
      </c>
      <c r="L82" s="5"/>
      <c r="M82" s="5">
        <f t="shared" ref="M82:M92" si="20">+(C82/C$80-1)*100</f>
        <v>2.2389826388619305</v>
      </c>
      <c r="N82" s="5">
        <f t="shared" ref="N82:N92" si="21">+(D82/D$80-1)*100</f>
        <v>1.3671633143999884</v>
      </c>
      <c r="O82" s="5">
        <f t="shared" ref="O82:P92" si="22">+(E82/E$80-1)*100</f>
        <v>1.4857035837093857</v>
      </c>
      <c r="P82" s="5">
        <f t="shared" si="22"/>
        <v>2.2870200956796927</v>
      </c>
      <c r="Q82" s="5"/>
      <c r="R82" s="5">
        <f t="shared" si="8"/>
        <v>8.9215333801239574</v>
      </c>
      <c r="S82" s="5">
        <f t="shared" si="9"/>
        <v>6.6331708262825195</v>
      </c>
      <c r="T82" s="5">
        <f t="shared" si="10"/>
        <v>6.35035882283006</v>
      </c>
      <c r="U82" s="5">
        <f t="shared" si="10"/>
        <v>10.46660929201899</v>
      </c>
      <c r="V82" s="40"/>
      <c r="W82" s="14"/>
      <c r="X82" s="14"/>
      <c r="Y82" s="14"/>
      <c r="Z82" s="14"/>
      <c r="AB82" s="42"/>
      <c r="AC82" s="42"/>
      <c r="AD82" s="42"/>
      <c r="AE82" s="42"/>
    </row>
    <row r="83" spans="1:31" x14ac:dyDescent="0.2">
      <c r="A83" s="14"/>
      <c r="B83" s="11">
        <v>35855</v>
      </c>
      <c r="C83" s="14">
        <v>68.912688223867306</v>
      </c>
      <c r="D83" s="14">
        <v>145.80728907626514</v>
      </c>
      <c r="E83" s="14">
        <v>83.680224440726406</v>
      </c>
      <c r="F83" s="14">
        <v>92.449861232891706</v>
      </c>
      <c r="G83" s="6"/>
      <c r="H83" s="14">
        <f t="shared" si="2"/>
        <v>0.21057586390282879</v>
      </c>
      <c r="I83" s="5">
        <f t="shared" si="3"/>
        <v>0.421399999999994</v>
      </c>
      <c r="J83" s="5">
        <f t="shared" si="4"/>
        <v>0.6059442357405187</v>
      </c>
      <c r="K83" s="5">
        <f t="shared" si="5"/>
        <v>0.10233039660234589</v>
      </c>
      <c r="L83" s="5"/>
      <c r="M83" s="5">
        <f t="shared" si="20"/>
        <v>2.4542732597991668</v>
      </c>
      <c r="N83" s="5">
        <f t="shared" si="21"/>
        <v>1.7943245406068842</v>
      </c>
      <c r="O83" s="5">
        <f t="shared" si="22"/>
        <v>2.1006503546755706</v>
      </c>
      <c r="P83" s="5">
        <f t="shared" si="22"/>
        <v>2.3916908090163336</v>
      </c>
      <c r="Q83" s="5"/>
      <c r="R83" s="5">
        <f t="shared" si="8"/>
        <v>9.4155563457897209</v>
      </c>
      <c r="S83" s="5">
        <f t="shared" si="9"/>
        <v>7.0812380332880842</v>
      </c>
      <c r="T83" s="5">
        <f t="shared" si="10"/>
        <v>6.7845873299145154</v>
      </c>
      <c r="U83" s="5">
        <f t="shared" si="10"/>
        <v>10.457967940400792</v>
      </c>
      <c r="V83" s="40"/>
      <c r="W83" s="14"/>
      <c r="X83" s="14"/>
      <c r="Y83" s="14"/>
      <c r="Z83" s="14"/>
      <c r="AB83" s="42"/>
      <c r="AC83" s="42"/>
      <c r="AD83" s="42"/>
      <c r="AE83" s="42"/>
    </row>
    <row r="84" spans="1:31" x14ac:dyDescent="0.2">
      <c r="A84" s="14"/>
      <c r="B84" s="11">
        <v>35886</v>
      </c>
      <c r="C84" s="14">
        <v>69.104055357187079</v>
      </c>
      <c r="D84" s="14">
        <v>146.30274224454629</v>
      </c>
      <c r="E84" s="14">
        <v>84.160910587995829</v>
      </c>
      <c r="F84" s="14">
        <v>92.701609156451767</v>
      </c>
      <c r="G84" s="6"/>
      <c r="H84" s="14">
        <f t="shared" si="2"/>
        <v>0.27769506349557549</v>
      </c>
      <c r="I84" s="5">
        <f t="shared" si="3"/>
        <v>0.33980000000000121</v>
      </c>
      <c r="J84" s="5">
        <f t="shared" si="4"/>
        <v>0.57443219169412973</v>
      </c>
      <c r="K84" s="5">
        <f t="shared" si="5"/>
        <v>0.2723075191274571</v>
      </c>
      <c r="L84" s="5"/>
      <c r="M84" s="5">
        <f t="shared" si="20"/>
        <v>2.7387837189819075</v>
      </c>
      <c r="N84" s="5">
        <f t="shared" si="21"/>
        <v>2.1402216553958686</v>
      </c>
      <c r="O84" s="5">
        <f t="shared" si="22"/>
        <v>2.6871493582419026</v>
      </c>
      <c r="P84" s="5">
        <f t="shared" si="22"/>
        <v>2.6705110820510081</v>
      </c>
      <c r="Q84" s="5"/>
      <c r="R84" s="5">
        <f t="shared" si="8"/>
        <v>9.1155155189398087</v>
      </c>
      <c r="S84" s="5">
        <f t="shared" si="9"/>
        <v>7.54834649275824</v>
      </c>
      <c r="T84" s="5">
        <f t="shared" si="10"/>
        <v>7.1194340123944322</v>
      </c>
      <c r="U84" s="5">
        <f t="shared" si="10"/>
        <v>10.499288898639492</v>
      </c>
      <c r="V84" s="40"/>
      <c r="W84" s="14"/>
      <c r="X84" s="14"/>
      <c r="Y84" s="14"/>
      <c r="Z84" s="14"/>
      <c r="AB84" s="42"/>
      <c r="AC84" s="42"/>
      <c r="AD84" s="42"/>
      <c r="AE84" s="42"/>
    </row>
    <row r="85" spans="1:31" x14ac:dyDescent="0.2">
      <c r="A85" s="14"/>
      <c r="B85" s="11">
        <v>35916</v>
      </c>
      <c r="C85" s="14">
        <v>69.319874521119473</v>
      </c>
      <c r="D85" s="14">
        <v>146.00443095310968</v>
      </c>
      <c r="E85" s="14">
        <v>84.568896631443906</v>
      </c>
      <c r="F85" s="14">
        <v>93.196232550398392</v>
      </c>
      <c r="G85" s="6"/>
      <c r="H85" s="14">
        <f t="shared" si="2"/>
        <v>0.31231041769814727</v>
      </c>
      <c r="I85" s="5">
        <f t="shared" si="3"/>
        <v>-0.2038999999999902</v>
      </c>
      <c r="J85" s="5">
        <f t="shared" si="4"/>
        <v>0.48476904610186278</v>
      </c>
      <c r="K85" s="5">
        <f t="shared" si="5"/>
        <v>0.53356505722770287</v>
      </c>
      <c r="L85" s="5"/>
      <c r="M85" s="5">
        <f t="shared" si="20"/>
        <v>3.0596476435526654</v>
      </c>
      <c r="N85" s="5">
        <f t="shared" si="21"/>
        <v>1.9319577434405266</v>
      </c>
      <c r="O85" s="5">
        <f t="shared" si="22"/>
        <v>3.1849448726550378</v>
      </c>
      <c r="P85" s="5">
        <f t="shared" si="22"/>
        <v>3.218325053261939</v>
      </c>
      <c r="Q85" s="5"/>
      <c r="R85" s="5">
        <f t="shared" si="8"/>
        <v>8.671997888232541</v>
      </c>
      <c r="S85" s="5">
        <f t="shared" si="9"/>
        <v>7.128617770411072</v>
      </c>
      <c r="T85" s="5">
        <f t="shared" si="10"/>
        <v>7.1713003344211268</v>
      </c>
      <c r="U85" s="5">
        <f t="shared" si="10"/>
        <v>10.541630267469571</v>
      </c>
      <c r="V85" s="40"/>
      <c r="W85" s="14"/>
      <c r="X85" s="14"/>
      <c r="Y85" s="14"/>
      <c r="Z85" s="14"/>
      <c r="AB85" s="42"/>
      <c r="AC85" s="42"/>
      <c r="AD85" s="42"/>
      <c r="AE85" s="42"/>
    </row>
    <row r="86" spans="1:31" x14ac:dyDescent="0.2">
      <c r="A86" s="14"/>
      <c r="B86" s="11">
        <v>35947</v>
      </c>
      <c r="C86" s="14">
        <v>69.476974265498995</v>
      </c>
      <c r="D86" s="14">
        <v>146.79752702204698</v>
      </c>
      <c r="E86" s="14">
        <v>84.651833000839417</v>
      </c>
      <c r="F86" s="14">
        <v>93.283851452102752</v>
      </c>
      <c r="G86" s="6"/>
      <c r="H86" s="14">
        <f t="shared" si="2"/>
        <v>0.22663016265509484</v>
      </c>
      <c r="I86" s="5">
        <f t="shared" si="3"/>
        <v>0.54320000000001034</v>
      </c>
      <c r="J86" s="5">
        <f t="shared" si="4"/>
        <v>9.8069589055826967E-2</v>
      </c>
      <c r="K86" s="5">
        <f t="shared" si="5"/>
        <v>9.4015497522370595E-2</v>
      </c>
      <c r="L86" s="5"/>
      <c r="M86" s="5">
        <f t="shared" si="20"/>
        <v>3.2932118906390029</v>
      </c>
      <c r="N86" s="5">
        <f t="shared" si="21"/>
        <v>2.4856521379029051</v>
      </c>
      <c r="O86" s="5">
        <f t="shared" si="22"/>
        <v>3.2861379240591404</v>
      </c>
      <c r="P86" s="5">
        <f t="shared" si="22"/>
        <v>3.3153662750950108</v>
      </c>
      <c r="Q86" s="5"/>
      <c r="R86" s="5">
        <f t="shared" si="8"/>
        <v>7.9082641885951599</v>
      </c>
      <c r="S86" s="5">
        <f t="shared" si="9"/>
        <v>6.8247495984694595</v>
      </c>
      <c r="T86" s="5">
        <f t="shared" si="10"/>
        <v>6.9081898259579777</v>
      </c>
      <c r="U86" s="5">
        <f t="shared" si="10"/>
        <v>10.665400549284708</v>
      </c>
      <c r="V86" s="40"/>
      <c r="W86" s="14"/>
      <c r="X86" s="14"/>
      <c r="Y86" s="14"/>
      <c r="Z86" s="14"/>
      <c r="AB86" s="42"/>
      <c r="AC86" s="42"/>
      <c r="AD86" s="42"/>
      <c r="AE86" s="42"/>
    </row>
    <row r="87" spans="1:31" x14ac:dyDescent="0.2">
      <c r="A87" s="14"/>
      <c r="B87" s="11">
        <v>35977</v>
      </c>
      <c r="C87" s="14">
        <v>69.637118450331158</v>
      </c>
      <c r="D87" s="14">
        <v>147.25450772366659</v>
      </c>
      <c r="E87" s="14">
        <v>84.870184747919012</v>
      </c>
      <c r="F87" s="14">
        <v>93.557787258785083</v>
      </c>
      <c r="G87" s="6"/>
      <c r="H87" s="14">
        <f t="shared" ref="H87:H150" si="23">+(C87/C86-1)*100</f>
        <v>0.23049965333865607</v>
      </c>
      <c r="I87" s="5">
        <f t="shared" ref="I87:I150" si="24">+(D87/D86-1)*100</f>
        <v>0.31129999999999214</v>
      </c>
      <c r="J87" s="5">
        <f t="shared" ref="J87:J150" si="25">+(E87/E86-1)*100</f>
        <v>0.25794095572322373</v>
      </c>
      <c r="K87" s="5">
        <f t="shared" ref="K87:K150" si="26">+(F87/F86-1)*100</f>
        <v>0.29365833680548015</v>
      </c>
      <c r="L87" s="5"/>
      <c r="M87" s="5">
        <f t="shared" si="20"/>
        <v>3.5313023859693038</v>
      </c>
      <c r="N87" s="5">
        <f t="shared" si="21"/>
        <v>2.8046899730081787</v>
      </c>
      <c r="O87" s="5">
        <f t="shared" si="22"/>
        <v>3.5525551753500695</v>
      </c>
      <c r="P87" s="5">
        <f t="shared" si="22"/>
        <v>3.6187604613629354</v>
      </c>
      <c r="Q87" s="5"/>
      <c r="R87" s="5">
        <f t="shared" si="8"/>
        <v>6.8029950305612541</v>
      </c>
      <c r="S87" s="5">
        <f t="shared" si="9"/>
        <v>6.243810759063062</v>
      </c>
      <c r="T87" s="5">
        <f t="shared" si="10"/>
        <v>6.2502576988702874</v>
      </c>
      <c r="U87" s="5">
        <f t="shared" si="10"/>
        <v>10.220568086672777</v>
      </c>
      <c r="V87" s="40"/>
      <c r="W87" s="14"/>
      <c r="X87" s="14"/>
      <c r="Y87" s="14"/>
      <c r="Z87" s="14"/>
      <c r="AB87" s="42"/>
      <c r="AC87" s="42"/>
      <c r="AD87" s="42"/>
      <c r="AE87" s="42"/>
    </row>
    <row r="88" spans="1:31" x14ac:dyDescent="0.2">
      <c r="A88" s="14"/>
      <c r="B88" s="11">
        <v>36008</v>
      </c>
      <c r="C88" s="14">
        <v>69.655956916808691</v>
      </c>
      <c r="D88" s="14">
        <v>147.68802499440508</v>
      </c>
      <c r="E88" s="14">
        <v>85.187415717362342</v>
      </c>
      <c r="F88" s="14">
        <v>93.788078323830746</v>
      </c>
      <c r="G88" s="6"/>
      <c r="H88" s="14">
        <f t="shared" si="23"/>
        <v>2.7052334870769634E-2</v>
      </c>
      <c r="I88" s="5">
        <f t="shared" si="24"/>
        <v>0.29440000000000577</v>
      </c>
      <c r="J88" s="5">
        <f t="shared" si="25"/>
        <v>0.37378376208978548</v>
      </c>
      <c r="K88" s="5">
        <f t="shared" si="26"/>
        <v>0.24614847335868717</v>
      </c>
      <c r="L88" s="5"/>
      <c r="M88" s="5">
        <f t="shared" si="20"/>
        <v>3.5593100205868033</v>
      </c>
      <c r="N88" s="5">
        <f t="shared" si="21"/>
        <v>3.1073469802887166</v>
      </c>
      <c r="O88" s="5">
        <f t="shared" si="22"/>
        <v>3.9396178118246139</v>
      </c>
      <c r="P88" s="5">
        <f t="shared" si="22"/>
        <v>3.8738164583517642</v>
      </c>
      <c r="Q88" s="5"/>
      <c r="R88" s="5">
        <f t="shared" si="8"/>
        <v>6.1307126430098169</v>
      </c>
      <c r="S88" s="5">
        <f t="shared" si="9"/>
        <v>5.622990921185389</v>
      </c>
      <c r="T88" s="5">
        <f t="shared" si="10"/>
        <v>5.9669774760234828</v>
      </c>
      <c r="U88" s="5">
        <f t="shared" si="10"/>
        <v>10.082847795426009</v>
      </c>
      <c r="V88" s="40"/>
      <c r="W88" s="14"/>
      <c r="X88" s="14"/>
      <c r="Y88" s="14"/>
      <c r="Z88" s="14"/>
      <c r="AB88" s="42"/>
      <c r="AC88" s="42"/>
      <c r="AD88" s="42"/>
      <c r="AE88" s="42"/>
    </row>
    <row r="89" spans="1:31" x14ac:dyDescent="0.2">
      <c r="A89" s="14"/>
      <c r="B89" s="11">
        <v>36039</v>
      </c>
      <c r="C89" s="14">
        <v>69.620314455910602</v>
      </c>
      <c r="D89" s="14">
        <v>148.80469415138776</v>
      </c>
      <c r="E89" s="14">
        <v>85.552961611872306</v>
      </c>
      <c r="F89" s="14">
        <v>93.968941195489492</v>
      </c>
      <c r="G89" s="6"/>
      <c r="H89" s="14">
        <f t="shared" si="23"/>
        <v>-5.1169293303454655E-2</v>
      </c>
      <c r="I89" s="5">
        <f t="shared" si="24"/>
        <v>0.75609999999999289</v>
      </c>
      <c r="J89" s="5">
        <f t="shared" si="25"/>
        <v>0.42910785757697134</v>
      </c>
      <c r="K89" s="5">
        <f t="shared" si="26"/>
        <v>0.19284207000622722</v>
      </c>
      <c r="L89" s="5"/>
      <c r="M89" s="5">
        <f t="shared" si="20"/>
        <v>3.5063194534993514</v>
      </c>
      <c r="N89" s="5">
        <f t="shared" si="21"/>
        <v>3.8869416308066729</v>
      </c>
      <c r="O89" s="5">
        <f t="shared" si="22"/>
        <v>4.3856308789906207</v>
      </c>
      <c r="P89" s="5">
        <f t="shared" si="22"/>
        <v>4.0741288762045302</v>
      </c>
      <c r="Q89" s="5"/>
      <c r="R89" s="5">
        <f t="shared" si="8"/>
        <v>7.1994133727782517</v>
      </c>
      <c r="S89" s="5">
        <f t="shared" si="9"/>
        <v>6.2321943530090351</v>
      </c>
      <c r="T89" s="5">
        <f t="shared" si="10"/>
        <v>6.0793094232193035</v>
      </c>
      <c r="U89" s="5">
        <f t="shared" si="10"/>
        <v>9.9700693589028546</v>
      </c>
      <c r="V89" s="40"/>
      <c r="W89" s="14"/>
      <c r="X89" s="14"/>
      <c r="Y89" s="14"/>
      <c r="Z89" s="14"/>
      <c r="AB89" s="42"/>
      <c r="AC89" s="42"/>
      <c r="AD89" s="42"/>
      <c r="AE89" s="42"/>
    </row>
    <row r="90" spans="1:31" x14ac:dyDescent="0.2">
      <c r="A90" s="14"/>
      <c r="B90" s="11">
        <v>36069</v>
      </c>
      <c r="C90" s="14">
        <v>70.307789555199648</v>
      </c>
      <c r="D90" s="14">
        <v>149.31063011150249</v>
      </c>
      <c r="E90" s="14">
        <v>85.899990942217414</v>
      </c>
      <c r="F90" s="14">
        <v>94.323941408220804</v>
      </c>
      <c r="G90" s="6"/>
      <c r="H90" s="14">
        <f t="shared" si="23"/>
        <v>0.9874633641943964</v>
      </c>
      <c r="I90" s="5">
        <f t="shared" si="24"/>
        <v>0.34000000000000696</v>
      </c>
      <c r="J90" s="5">
        <f t="shared" si="25"/>
        <v>0.40563099606005792</v>
      </c>
      <c r="K90" s="5">
        <f t="shared" si="26"/>
        <v>0.37778462565922766</v>
      </c>
      <c r="L90" s="5"/>
      <c r="M90" s="5">
        <f t="shared" si="20"/>
        <v>4.5284064377286493</v>
      </c>
      <c r="N90" s="5">
        <f t="shared" si="21"/>
        <v>4.2401572323514269</v>
      </c>
      <c r="O90" s="5">
        <f t="shared" si="22"/>
        <v>4.8090513532686341</v>
      </c>
      <c r="P90" s="5">
        <f t="shared" si="22"/>
        <v>4.4673049343876059</v>
      </c>
      <c r="Q90" s="5"/>
      <c r="R90" s="5">
        <f t="shared" si="8"/>
        <v>7.8471562346013712</v>
      </c>
      <c r="S90" s="5">
        <f t="shared" si="9"/>
        <v>6.3754205770469197</v>
      </c>
      <c r="T90" s="5">
        <f t="shared" si="10"/>
        <v>6.26140606072354</v>
      </c>
      <c r="U90" s="5">
        <f t="shared" si="10"/>
        <v>10.116478597239119</v>
      </c>
      <c r="V90" s="40"/>
      <c r="W90" s="14"/>
      <c r="X90" s="14"/>
      <c r="Y90" s="14"/>
      <c r="Z90" s="14"/>
      <c r="AB90" s="42"/>
      <c r="AC90" s="42"/>
      <c r="AD90" s="42"/>
      <c r="AE90" s="42"/>
    </row>
    <row r="91" spans="1:31" x14ac:dyDescent="0.2">
      <c r="A91" s="14"/>
      <c r="B91" s="11">
        <v>36100</v>
      </c>
      <c r="C91" s="14">
        <v>70.327406425834255</v>
      </c>
      <c r="D91" s="14">
        <v>149.58312201145597</v>
      </c>
      <c r="E91" s="14">
        <v>86.018767852995211</v>
      </c>
      <c r="F91" s="14">
        <v>94.451977302857301</v>
      </c>
      <c r="G91" s="6"/>
      <c r="H91" s="14">
        <f t="shared" si="23"/>
        <v>2.790141854651651E-2</v>
      </c>
      <c r="I91" s="5">
        <f t="shared" si="24"/>
        <v>0.18249999999999655</v>
      </c>
      <c r="J91" s="5">
        <f t="shared" si="25"/>
        <v>0.13827348463597566</v>
      </c>
      <c r="K91" s="5">
        <f t="shared" si="26"/>
        <v>0.13574061126471193</v>
      </c>
      <c r="L91" s="5"/>
      <c r="M91" s="5">
        <f t="shared" si="20"/>
        <v>4.5575713459088618</v>
      </c>
      <c r="N91" s="5">
        <f t="shared" si="21"/>
        <v>4.4303955193004452</v>
      </c>
      <c r="O91" s="5">
        <f t="shared" si="22"/>
        <v>4.9539744807887143</v>
      </c>
      <c r="P91" s="5">
        <f t="shared" si="22"/>
        <v>4.6091094926773213</v>
      </c>
      <c r="Q91" s="5"/>
      <c r="R91" s="5">
        <f t="shared" si="8"/>
        <v>7.7443434903054831</v>
      </c>
      <c r="S91" s="5">
        <f t="shared" si="9"/>
        <v>6.3936869550633046</v>
      </c>
      <c r="T91" s="5">
        <f t="shared" si="10"/>
        <v>6.1560057353351239</v>
      </c>
      <c r="U91" s="5">
        <f t="shared" si="10"/>
        <v>9.8224507164523587</v>
      </c>
      <c r="V91" s="40"/>
      <c r="W91" s="14"/>
      <c r="X91" s="14"/>
      <c r="Y91" s="14"/>
      <c r="Z91" s="14"/>
      <c r="AB91" s="42"/>
      <c r="AC91" s="42"/>
      <c r="AD91" s="42"/>
      <c r="AE91" s="42"/>
    </row>
    <row r="92" spans="1:31" x14ac:dyDescent="0.2">
      <c r="A92" s="14"/>
      <c r="B92" s="17">
        <v>36130</v>
      </c>
      <c r="C92" s="10">
        <v>70.216151585861667</v>
      </c>
      <c r="D92" s="10">
        <v>149.39464727772153</v>
      </c>
      <c r="E92" s="19">
        <v>86.440942035444422</v>
      </c>
      <c r="F92" s="19">
        <v>95.05821194662029</v>
      </c>
      <c r="G92" s="6"/>
      <c r="H92" s="10">
        <f t="shared" si="23"/>
        <v>-0.15819556788279066</v>
      </c>
      <c r="I92" s="10">
        <f t="shared" si="24"/>
        <v>-0.12600000000000389</v>
      </c>
      <c r="J92" s="10">
        <f t="shared" si="25"/>
        <v>0.49079310595416814</v>
      </c>
      <c r="K92" s="10">
        <f t="shared" si="26"/>
        <v>0.64184431186560253</v>
      </c>
      <c r="L92" s="3"/>
      <c r="M92" s="10">
        <f t="shared" si="20"/>
        <v>4.392165902153744</v>
      </c>
      <c r="N92" s="10">
        <f t="shared" si="21"/>
        <v>4.2988132209461405</v>
      </c>
      <c r="O92" s="10">
        <f t="shared" si="22"/>
        <v>5.4690813519653103</v>
      </c>
      <c r="P92" s="10">
        <f t="shared" si="22"/>
        <v>5.2805371116493305</v>
      </c>
      <c r="Q92" s="5"/>
      <c r="R92" s="10">
        <f t="shared" si="8"/>
        <v>4.392165902153744</v>
      </c>
      <c r="S92" s="10">
        <f t="shared" si="9"/>
        <v>4.2988132209461405</v>
      </c>
      <c r="T92" s="10">
        <f t="shared" si="10"/>
        <v>5.4690813519653103</v>
      </c>
      <c r="U92" s="10">
        <f t="shared" si="10"/>
        <v>5.2805371116493305</v>
      </c>
      <c r="V92" s="40"/>
      <c r="W92" s="14"/>
      <c r="X92" s="14"/>
      <c r="Y92" s="14"/>
      <c r="Z92" s="14"/>
      <c r="AB92" s="42"/>
      <c r="AC92" s="42"/>
      <c r="AD92" s="42"/>
      <c r="AE92" s="42"/>
    </row>
    <row r="93" spans="1:31" x14ac:dyDescent="0.2">
      <c r="A93" s="14"/>
      <c r="B93" s="11">
        <v>36161</v>
      </c>
      <c r="C93" s="14">
        <v>70.318953930209247</v>
      </c>
      <c r="D93" s="14">
        <v>150.10681156129442</v>
      </c>
      <c r="E93" s="14">
        <v>86.770231865079765</v>
      </c>
      <c r="F93" s="14">
        <v>95.751303644766082</v>
      </c>
      <c r="G93" s="6"/>
      <c r="H93" s="14">
        <f t="shared" si="23"/>
        <v>0.14640840038331326</v>
      </c>
      <c r="I93" s="5">
        <f t="shared" si="24"/>
        <v>0.47669999999999657</v>
      </c>
      <c r="J93" s="5">
        <f t="shared" si="25"/>
        <v>0.38094197249760597</v>
      </c>
      <c r="K93" s="5">
        <f t="shared" si="26"/>
        <v>0.72912343284450287</v>
      </c>
      <c r="L93" s="5"/>
      <c r="M93" s="5">
        <f>+(C93/C$92-1)*100</f>
        <v>0.14640840038331326</v>
      </c>
      <c r="N93" s="5">
        <f>+(D93/D$92-1)*100</f>
        <v>0.47669999999999657</v>
      </c>
      <c r="O93" s="5">
        <f>+(E93/E$92-1)*100</f>
        <v>0.38094197249760597</v>
      </c>
      <c r="P93" s="5">
        <f>+(F93/F$92-1)*100</f>
        <v>0.72912343284450287</v>
      </c>
      <c r="Q93" s="5"/>
      <c r="R93" s="5">
        <f t="shared" si="8"/>
        <v>3.1037656447249429</v>
      </c>
      <c r="S93" s="5">
        <f t="shared" si="9"/>
        <v>3.4347015563867878</v>
      </c>
      <c r="T93" s="5">
        <f t="shared" si="10"/>
        <v>4.8926876456341306</v>
      </c>
      <c r="U93" s="5">
        <f t="shared" si="10"/>
        <v>4.1624155204844415</v>
      </c>
      <c r="V93" s="40"/>
      <c r="W93" s="14"/>
      <c r="X93" s="14"/>
      <c r="Y93" s="14"/>
      <c r="Z93" s="14"/>
      <c r="AB93" s="42"/>
      <c r="AC93" s="42"/>
      <c r="AD93" s="42"/>
      <c r="AE93" s="42"/>
    </row>
    <row r="94" spans="1:31" x14ac:dyDescent="0.2">
      <c r="A94" s="14"/>
      <c r="B94" s="11">
        <v>36192</v>
      </c>
      <c r="C94" s="14">
        <v>70.585985927609428</v>
      </c>
      <c r="D94" s="14">
        <v>150.60651713698195</v>
      </c>
      <c r="E94" s="14">
        <v>87.128728133356631</v>
      </c>
      <c r="F94" s="14">
        <v>96.164457553273365</v>
      </c>
      <c r="G94" s="6"/>
      <c r="H94" s="14">
        <f t="shared" si="23"/>
        <v>0.37974398433913148</v>
      </c>
      <c r="I94" s="5">
        <f t="shared" si="24"/>
        <v>0.33289999999999154</v>
      </c>
      <c r="J94" s="5">
        <f t="shared" si="25"/>
        <v>0.41315582610670365</v>
      </c>
      <c r="K94" s="5">
        <f t="shared" si="26"/>
        <v>0.43148645791817319</v>
      </c>
      <c r="L94" s="5"/>
      <c r="M94" s="5">
        <f t="shared" ref="M94:M104" si="27">+(C94/C$92-1)*100</f>
        <v>0.52670836181547553</v>
      </c>
      <c r="N94" s="5">
        <f t="shared" ref="N94:N104" si="28">+(D94/D$92-1)*100</f>
        <v>0.8111869342999789</v>
      </c>
      <c r="O94" s="5">
        <f t="shared" ref="O94:P104" si="29">+(E94/E$92-1)*100</f>
        <v>0.79567168255776366</v>
      </c>
      <c r="P94" s="5">
        <f t="shared" si="29"/>
        <v>1.163755959636914</v>
      </c>
      <c r="Q94" s="5"/>
      <c r="R94" s="5">
        <f t="shared" si="8"/>
        <v>2.6438306215610829</v>
      </c>
      <c r="S94" s="5">
        <f t="shared" si="9"/>
        <v>3.7267573921423436</v>
      </c>
      <c r="T94" s="5">
        <f t="shared" si="10"/>
        <v>4.7519652642004973</v>
      </c>
      <c r="U94" s="5">
        <f t="shared" si="10"/>
        <v>4.1243996911807468</v>
      </c>
      <c r="V94" s="40"/>
      <c r="W94" s="14"/>
      <c r="X94" s="14"/>
      <c r="Y94" s="14"/>
      <c r="Z94" s="14"/>
      <c r="AB94" s="42"/>
      <c r="AC94" s="42"/>
      <c r="AD94" s="42"/>
      <c r="AE94" s="42"/>
    </row>
    <row r="95" spans="1:31" x14ac:dyDescent="0.2">
      <c r="A95" s="14"/>
      <c r="B95" s="11">
        <v>36220</v>
      </c>
      <c r="C95" s="14">
        <v>70.289494357647342</v>
      </c>
      <c r="D95" s="14">
        <v>149.89866650643813</v>
      </c>
      <c r="E95" s="14">
        <v>87.195307578100966</v>
      </c>
      <c r="F95" s="14">
        <v>96.167858349992727</v>
      </c>
      <c r="G95" s="6"/>
      <c r="H95" s="14">
        <f t="shared" si="23"/>
        <v>-0.42004310921739396</v>
      </c>
      <c r="I95" s="5">
        <f t="shared" si="24"/>
        <v>-0.47000000000000375</v>
      </c>
      <c r="J95" s="5">
        <f t="shared" si="25"/>
        <v>7.641503115072279E-2</v>
      </c>
      <c r="K95" s="5">
        <f t="shared" si="26"/>
        <v>3.5364383119240728E-3</v>
      </c>
      <c r="L95" s="5"/>
      <c r="M95" s="5">
        <f t="shared" si="27"/>
        <v>0.10445285041860153</v>
      </c>
      <c r="N95" s="5">
        <f t="shared" si="28"/>
        <v>0.33737435570877494</v>
      </c>
      <c r="O95" s="5">
        <f t="shared" si="29"/>
        <v>0.87269472647257817</v>
      </c>
      <c r="P95" s="5">
        <f t="shared" si="29"/>
        <v>1.1673335534604368</v>
      </c>
      <c r="Q95" s="5"/>
      <c r="R95" s="5">
        <f t="shared" si="8"/>
        <v>1.9978993263292777</v>
      </c>
      <c r="S95" s="5">
        <f t="shared" si="9"/>
        <v>2.806017076439149</v>
      </c>
      <c r="T95" s="5">
        <f t="shared" si="10"/>
        <v>4.2006138975695606</v>
      </c>
      <c r="U95" s="5">
        <f t="shared" si="10"/>
        <v>4.0216362334335676</v>
      </c>
      <c r="V95" s="40"/>
      <c r="W95" s="14"/>
      <c r="X95" s="14"/>
      <c r="Y95" s="14"/>
      <c r="Z95" s="14"/>
      <c r="AB95" s="42"/>
      <c r="AC95" s="42"/>
      <c r="AD95" s="42"/>
      <c r="AE95" s="42"/>
    </row>
    <row r="96" spans="1:31" x14ac:dyDescent="0.2">
      <c r="A96" s="14"/>
      <c r="B96" s="11">
        <v>36251</v>
      </c>
      <c r="C96" s="14">
        <v>70.182663643957099</v>
      </c>
      <c r="D96" s="14">
        <v>149.96612090636603</v>
      </c>
      <c r="E96" s="14">
        <v>87.427419976214495</v>
      </c>
      <c r="F96" s="14">
        <v>96.510417437368062</v>
      </c>
      <c r="G96" s="6"/>
      <c r="H96" s="14">
        <f t="shared" si="23"/>
        <v>-0.15198674377520094</v>
      </c>
      <c r="I96" s="5">
        <f t="shared" si="24"/>
        <v>4.5000000000006146E-2</v>
      </c>
      <c r="J96" s="5">
        <f t="shared" si="25"/>
        <v>0.26619826749922915</v>
      </c>
      <c r="K96" s="5">
        <f t="shared" si="26"/>
        <v>0.35620954157951079</v>
      </c>
      <c r="L96" s="5"/>
      <c r="M96" s="5">
        <f t="shared" si="27"/>
        <v>-4.7692647842734193E-2</v>
      </c>
      <c r="N96" s="5">
        <f t="shared" si="28"/>
        <v>0.38252617416882906</v>
      </c>
      <c r="O96" s="5">
        <f t="shared" si="29"/>
        <v>1.1412160922142478</v>
      </c>
      <c r="P96" s="5">
        <f t="shared" si="29"/>
        <v>1.5277012485394259</v>
      </c>
      <c r="Q96" s="5"/>
      <c r="R96" s="5">
        <f t="shared" si="8"/>
        <v>1.5608465830187157</v>
      </c>
      <c r="S96" s="5">
        <f t="shared" si="9"/>
        <v>2.5039712896812061</v>
      </c>
      <c r="T96" s="5">
        <f t="shared" si="10"/>
        <v>3.8812666894844305</v>
      </c>
      <c r="U96" s="5">
        <f t="shared" si="10"/>
        <v>4.1086754756200605</v>
      </c>
      <c r="V96" s="40"/>
      <c r="W96" s="14"/>
      <c r="X96" s="14"/>
      <c r="Y96" s="14"/>
      <c r="Z96" s="14"/>
      <c r="AB96" s="42"/>
      <c r="AC96" s="42"/>
      <c r="AD96" s="42"/>
      <c r="AE96" s="42"/>
    </row>
    <row r="97" spans="1:31" x14ac:dyDescent="0.2">
      <c r="A97" s="14"/>
      <c r="B97" s="11">
        <v>36281</v>
      </c>
      <c r="C97" s="14">
        <v>70.245145245355545</v>
      </c>
      <c r="D97" s="14">
        <v>150.05999969805342</v>
      </c>
      <c r="E97" s="14">
        <v>87.559675391855791</v>
      </c>
      <c r="F97" s="14">
        <v>97.034378481057558</v>
      </c>
      <c r="G97" s="6"/>
      <c r="H97" s="14">
        <f t="shared" si="23"/>
        <v>8.9027116034556819E-2</v>
      </c>
      <c r="I97" s="5">
        <f t="shared" si="24"/>
        <v>6.2600000000001543E-2</v>
      </c>
      <c r="J97" s="5">
        <f t="shared" si="25"/>
        <v>0.15127452654701834</v>
      </c>
      <c r="K97" s="5">
        <f t="shared" si="26"/>
        <v>0.54290620391268529</v>
      </c>
      <c r="L97" s="5"/>
      <c r="M97" s="5">
        <f t="shared" si="27"/>
        <v>4.1292008802873426E-2</v>
      </c>
      <c r="N97" s="5">
        <f t="shared" si="28"/>
        <v>0.44536563555386266</v>
      </c>
      <c r="O97" s="5">
        <f t="shared" si="29"/>
        <v>1.2942169880016285</v>
      </c>
      <c r="P97" s="5">
        <f t="shared" si="29"/>
        <v>2.0789014373076897</v>
      </c>
      <c r="Q97" s="5"/>
      <c r="R97" s="5">
        <f t="shared" si="8"/>
        <v>1.3347841879808531</v>
      </c>
      <c r="S97" s="5">
        <f t="shared" si="9"/>
        <v>2.7777025111287212</v>
      </c>
      <c r="T97" s="5">
        <f t="shared" si="10"/>
        <v>3.5364996819644778</v>
      </c>
      <c r="U97" s="5">
        <f t="shared" si="10"/>
        <v>4.1183488061961926</v>
      </c>
      <c r="V97" s="40"/>
      <c r="W97" s="14"/>
      <c r="X97" s="14"/>
      <c r="Y97" s="14"/>
      <c r="Z97" s="14"/>
      <c r="AB97" s="42"/>
      <c r="AC97" s="42"/>
      <c r="AD97" s="42"/>
      <c r="AE97" s="42"/>
    </row>
    <row r="98" spans="1:31" x14ac:dyDescent="0.2">
      <c r="A98" s="14"/>
      <c r="B98" s="11">
        <v>36312</v>
      </c>
      <c r="C98" s="14">
        <v>70.502067407725889</v>
      </c>
      <c r="D98" s="14">
        <v>150.59481353697726</v>
      </c>
      <c r="E98" s="14">
        <v>87.78239266475255</v>
      </c>
      <c r="F98" s="14">
        <v>97.762121942861938</v>
      </c>
      <c r="G98" s="6"/>
      <c r="H98" s="14">
        <f t="shared" si="23"/>
        <v>0.36575077391178823</v>
      </c>
      <c r="I98" s="5">
        <f t="shared" si="24"/>
        <v>0.35639999999999006</v>
      </c>
      <c r="J98" s="5">
        <f t="shared" si="25"/>
        <v>0.25436055113272626</v>
      </c>
      <c r="K98" s="5">
        <f t="shared" si="26"/>
        <v>0.74998518380415824</v>
      </c>
      <c r="L98" s="5"/>
      <c r="M98" s="5">
        <f t="shared" si="27"/>
        <v>0.40719380855642751</v>
      </c>
      <c r="N98" s="5">
        <f t="shared" si="28"/>
        <v>0.80335291867896785</v>
      </c>
      <c r="O98" s="5">
        <f t="shared" si="29"/>
        <v>1.5518695165979146</v>
      </c>
      <c r="P98" s="5">
        <f t="shared" si="29"/>
        <v>2.8444780738775322</v>
      </c>
      <c r="Q98" s="5"/>
      <c r="R98" s="5">
        <f t="shared" ref="R98:R161" si="30">+(C98/C86-1)*100</f>
        <v>1.4754429839008321</v>
      </c>
      <c r="S98" s="5">
        <f t="shared" ref="S98:S161" si="31">+(D98/D86-1)*100</f>
        <v>2.5867510113845249</v>
      </c>
      <c r="T98" s="5">
        <f t="shared" ref="T98:U161" si="32">+(E98/E86-1)*100</f>
        <v>3.6981593344612929</v>
      </c>
      <c r="U98" s="5">
        <f t="shared" si="32"/>
        <v>4.8006921037759609</v>
      </c>
      <c r="V98" s="40"/>
      <c r="W98" s="14"/>
      <c r="X98" s="14"/>
      <c r="Y98" s="14"/>
      <c r="Z98" s="14"/>
      <c r="AB98" s="42"/>
      <c r="AC98" s="42"/>
      <c r="AD98" s="42"/>
      <c r="AE98" s="42"/>
    </row>
    <row r="99" spans="1:31" x14ac:dyDescent="0.2">
      <c r="A99" s="14"/>
      <c r="B99" s="11">
        <v>36342</v>
      </c>
      <c r="C99" s="14">
        <v>70.642342568591687</v>
      </c>
      <c r="D99" s="14">
        <v>150.70760905231646</v>
      </c>
      <c r="E99" s="14">
        <v>87.736173228768834</v>
      </c>
      <c r="F99" s="14">
        <v>98.328368388128098</v>
      </c>
      <c r="G99" s="6"/>
      <c r="H99" s="14">
        <f t="shared" si="23"/>
        <v>0.19896602471891622</v>
      </c>
      <c r="I99" s="5">
        <f t="shared" si="24"/>
        <v>7.4900000000011069E-2</v>
      </c>
      <c r="J99" s="5">
        <f t="shared" si="25"/>
        <v>-5.2652285476240124E-2</v>
      </c>
      <c r="K99" s="5">
        <f t="shared" si="26"/>
        <v>0.5792084234803152</v>
      </c>
      <c r="L99" s="5"/>
      <c r="M99" s="5">
        <f t="shared" si="27"/>
        <v>0.60697001060912026</v>
      </c>
      <c r="N99" s="5">
        <f t="shared" si="28"/>
        <v>0.87885463001506903</v>
      </c>
      <c r="O99" s="5">
        <f t="shared" si="29"/>
        <v>1.4984001363535615</v>
      </c>
      <c r="P99" s="5">
        <f t="shared" si="29"/>
        <v>3.4401619539658146</v>
      </c>
      <c r="Q99" s="5"/>
      <c r="R99" s="5">
        <f t="shared" si="30"/>
        <v>1.4435176822796159</v>
      </c>
      <c r="S99" s="5">
        <f t="shared" si="31"/>
        <v>2.3449885385715019</v>
      </c>
      <c r="T99" s="5">
        <f t="shared" si="32"/>
        <v>3.3769084977985697</v>
      </c>
      <c r="U99" s="5">
        <f t="shared" si="32"/>
        <v>5.0990743465825883</v>
      </c>
      <c r="V99" s="40"/>
      <c r="W99" s="14"/>
      <c r="X99" s="14"/>
      <c r="Y99" s="14"/>
      <c r="Z99" s="14"/>
      <c r="AB99" s="42"/>
      <c r="AC99" s="42"/>
      <c r="AD99" s="42"/>
      <c r="AE99" s="42"/>
    </row>
    <row r="100" spans="1:31" x14ac:dyDescent="0.2">
      <c r="A100" s="14"/>
      <c r="B100" s="11">
        <v>36373</v>
      </c>
      <c r="C100" s="14">
        <v>71.009670026638346</v>
      </c>
      <c r="D100" s="14">
        <v>151.5696565760957</v>
      </c>
      <c r="E100" s="14">
        <v>87.78218985532331</v>
      </c>
      <c r="F100" s="14">
        <v>99.174530363265205</v>
      </c>
      <c r="G100" s="6"/>
      <c r="H100" s="14">
        <f t="shared" si="23"/>
        <v>0.51998198911651361</v>
      </c>
      <c r="I100" s="5">
        <f t="shared" si="24"/>
        <v>0.57199999999999473</v>
      </c>
      <c r="J100" s="5">
        <f t="shared" si="25"/>
        <v>5.2448864431875464E-2</v>
      </c>
      <c r="K100" s="5">
        <f t="shared" si="26"/>
        <v>0.86054715338821364</v>
      </c>
      <c r="L100" s="5"/>
      <c r="M100" s="5">
        <f t="shared" si="27"/>
        <v>1.1301081344601283</v>
      </c>
      <c r="N100" s="5">
        <f t="shared" si="28"/>
        <v>1.4558816784987494</v>
      </c>
      <c r="O100" s="5">
        <f t="shared" si="29"/>
        <v>1.551634894641607</v>
      </c>
      <c r="P100" s="5">
        <f t="shared" si="29"/>
        <v>4.3303133231208157</v>
      </c>
      <c r="Q100" s="5"/>
      <c r="R100" s="5">
        <f t="shared" si="30"/>
        <v>1.9434276259335803</v>
      </c>
      <c r="S100" s="5">
        <f t="shared" si="31"/>
        <v>2.6282642630217623</v>
      </c>
      <c r="T100" s="5">
        <f t="shared" si="32"/>
        <v>3.0459594484823826</v>
      </c>
      <c r="U100" s="5">
        <f t="shared" si="32"/>
        <v>5.7432161269326265</v>
      </c>
      <c r="V100" s="40"/>
      <c r="W100" s="14"/>
      <c r="X100" s="14"/>
      <c r="Y100" s="14"/>
      <c r="Z100" s="14"/>
      <c r="AB100" s="42"/>
      <c r="AC100" s="42"/>
      <c r="AD100" s="42"/>
      <c r="AE100" s="42"/>
    </row>
    <row r="101" spans="1:31" x14ac:dyDescent="0.2">
      <c r="A101" s="14"/>
      <c r="B101" s="11">
        <v>36404</v>
      </c>
      <c r="C101" s="14">
        <v>71.431715725182059</v>
      </c>
      <c r="D101" s="14">
        <v>153.22464565625006</v>
      </c>
      <c r="E101" s="14">
        <v>88.02640403661708</v>
      </c>
      <c r="F101" s="14">
        <v>100.51798345964158</v>
      </c>
      <c r="G101" s="6"/>
      <c r="H101" s="14">
        <f t="shared" si="23"/>
        <v>0.59434961236319861</v>
      </c>
      <c r="I101" s="5">
        <f t="shared" si="24"/>
        <v>1.0918999999999901</v>
      </c>
      <c r="J101" s="5">
        <f t="shared" si="25"/>
        <v>0.27820470382007301</v>
      </c>
      <c r="K101" s="5">
        <f t="shared" si="26"/>
        <v>1.3546351986295946</v>
      </c>
      <c r="L101" s="5"/>
      <c r="M101" s="5">
        <f t="shared" si="27"/>
        <v>1.7311745401397793</v>
      </c>
      <c r="N101" s="5">
        <f t="shared" si="28"/>
        <v>2.5636784505462584</v>
      </c>
      <c r="O101" s="5">
        <f t="shared" si="29"/>
        <v>1.834156319724678</v>
      </c>
      <c r="P101" s="5">
        <f t="shared" si="29"/>
        <v>5.7436084702363388</v>
      </c>
      <c r="Q101" s="5"/>
      <c r="R101" s="5">
        <f t="shared" si="30"/>
        <v>2.6018286234811283</v>
      </c>
      <c r="S101" s="5">
        <f t="shared" si="31"/>
        <v>2.9703038133767512</v>
      </c>
      <c r="T101" s="5">
        <f t="shared" si="32"/>
        <v>2.8911242558335104</v>
      </c>
      <c r="U101" s="5">
        <f t="shared" si="32"/>
        <v>6.9693690072847758</v>
      </c>
      <c r="V101" s="40"/>
      <c r="W101" s="14"/>
      <c r="X101" s="14"/>
      <c r="Y101" s="14"/>
      <c r="Z101" s="14"/>
      <c r="AB101" s="42"/>
      <c r="AC101" s="42"/>
      <c r="AD101" s="42"/>
      <c r="AE101" s="42"/>
    </row>
    <row r="102" spans="1:31" x14ac:dyDescent="0.2">
      <c r="A102" s="14"/>
      <c r="B102" s="11">
        <v>36434</v>
      </c>
      <c r="C102" s="14">
        <v>71.942229198169699</v>
      </c>
      <c r="D102" s="14">
        <v>153.82635883974217</v>
      </c>
      <c r="E102" s="14">
        <v>88.074523514148666</v>
      </c>
      <c r="F102" s="14">
        <v>100.63056463374872</v>
      </c>
      <c r="G102" s="6"/>
      <c r="H102" s="14">
        <f t="shared" si="23"/>
        <v>0.71468740153426413</v>
      </c>
      <c r="I102" s="5">
        <f t="shared" si="24"/>
        <v>0.39270000000000138</v>
      </c>
      <c r="J102" s="5">
        <f t="shared" si="25"/>
        <v>5.4664822513439404E-2</v>
      </c>
      <c r="K102" s="5">
        <f t="shared" si="26"/>
        <v>0.11200102731103723</v>
      </c>
      <c r="L102" s="5"/>
      <c r="M102" s="5">
        <f t="shared" si="27"/>
        <v>2.4582344280109858</v>
      </c>
      <c r="N102" s="5">
        <f t="shared" si="28"/>
        <v>2.9664460158215666</v>
      </c>
      <c r="O102" s="5">
        <f t="shared" si="29"/>
        <v>1.8898237805349272</v>
      </c>
      <c r="P102" s="5">
        <f t="shared" si="29"/>
        <v>5.8620423980387582</v>
      </c>
      <c r="Q102" s="5"/>
      <c r="R102" s="5">
        <f t="shared" si="30"/>
        <v>2.3246921191951708</v>
      </c>
      <c r="S102" s="5">
        <f t="shared" si="31"/>
        <v>3.024385286477882</v>
      </c>
      <c r="T102" s="5">
        <f t="shared" si="32"/>
        <v>2.5314700829176973</v>
      </c>
      <c r="U102" s="5">
        <f t="shared" si="32"/>
        <v>6.686131995093092</v>
      </c>
      <c r="V102" s="40"/>
      <c r="W102" s="14"/>
      <c r="X102" s="14"/>
      <c r="Y102" s="14"/>
      <c r="Z102" s="14"/>
      <c r="AB102" s="42"/>
      <c r="AC102" s="42"/>
      <c r="AD102" s="42"/>
      <c r="AE102" s="42"/>
    </row>
    <row r="103" spans="1:31" x14ac:dyDescent="0.2">
      <c r="A103" s="14"/>
      <c r="B103" s="11">
        <v>36465</v>
      </c>
      <c r="C103" s="14">
        <v>71.990573937505701</v>
      </c>
      <c r="D103" s="14">
        <v>154.08940191335813</v>
      </c>
      <c r="E103" s="14">
        <v>88.329015656361335</v>
      </c>
      <c r="F103" s="14">
        <v>101.01738473528394</v>
      </c>
      <c r="G103" s="6"/>
      <c r="H103" s="14">
        <f t="shared" si="23"/>
        <v>6.7199390225769484E-2</v>
      </c>
      <c r="I103" s="5">
        <f t="shared" si="24"/>
        <v>0.17100000000001003</v>
      </c>
      <c r="J103" s="5">
        <f t="shared" si="25"/>
        <v>0.28895091572285203</v>
      </c>
      <c r="K103" s="5">
        <f t="shared" si="26"/>
        <v>0.38439623482495744</v>
      </c>
      <c r="L103" s="5"/>
      <c r="M103" s="5">
        <f t="shared" si="27"/>
        <v>2.5270857367827082</v>
      </c>
      <c r="N103" s="5">
        <f t="shared" si="28"/>
        <v>3.1425186385086068</v>
      </c>
      <c r="O103" s="5">
        <f t="shared" si="29"/>
        <v>2.1842353593771735</v>
      </c>
      <c r="P103" s="5">
        <f t="shared" si="29"/>
        <v>6.2689721031256251</v>
      </c>
      <c r="Q103" s="5"/>
      <c r="R103" s="5">
        <f t="shared" si="30"/>
        <v>2.3648924312677178</v>
      </c>
      <c r="S103" s="5">
        <f t="shared" si="31"/>
        <v>3.0125590650240897</v>
      </c>
      <c r="T103" s="5">
        <f t="shared" si="32"/>
        <v>2.685748541892985</v>
      </c>
      <c r="U103" s="5">
        <f t="shared" si="32"/>
        <v>6.9510534558475889</v>
      </c>
      <c r="V103" s="40"/>
      <c r="W103" s="14"/>
      <c r="X103" s="14"/>
      <c r="Y103" s="14"/>
      <c r="Z103" s="14"/>
      <c r="AB103" s="42"/>
      <c r="AC103" s="42"/>
      <c r="AD103" s="42"/>
      <c r="AE103" s="42"/>
    </row>
    <row r="104" spans="1:31" x14ac:dyDescent="0.2">
      <c r="A104" s="14"/>
      <c r="B104" s="17">
        <v>36495</v>
      </c>
      <c r="C104" s="10">
        <v>72.416365621852393</v>
      </c>
      <c r="D104" s="10">
        <v>154.76107761629845</v>
      </c>
      <c r="E104" s="19">
        <v>88.776709461601001</v>
      </c>
      <c r="F104" s="19">
        <v>101.93994580387154</v>
      </c>
      <c r="G104" s="6"/>
      <c r="H104" s="10">
        <f t="shared" si="23"/>
        <v>0.59145477117090728</v>
      </c>
      <c r="I104" s="10">
        <f t="shared" si="24"/>
        <v>0.43590000000000018</v>
      </c>
      <c r="J104" s="10">
        <f t="shared" si="25"/>
        <v>0.50684795014741546</v>
      </c>
      <c r="K104" s="10">
        <f t="shared" si="26"/>
        <v>0.91326960305413429</v>
      </c>
      <c r="L104" s="3"/>
      <c r="M104" s="10">
        <f t="shared" si="27"/>
        <v>3.1334870771153822</v>
      </c>
      <c r="N104" s="10">
        <f t="shared" si="28"/>
        <v>3.5921168772538703</v>
      </c>
      <c r="O104" s="10">
        <f t="shared" si="29"/>
        <v>2.7021540616700035</v>
      </c>
      <c r="P104" s="10">
        <f t="shared" si="29"/>
        <v>7.239494322821538</v>
      </c>
      <c r="Q104" s="5"/>
      <c r="R104" s="10">
        <f t="shared" si="30"/>
        <v>3.1334870771153822</v>
      </c>
      <c r="S104" s="10">
        <f t="shared" si="31"/>
        <v>3.5921168772538703</v>
      </c>
      <c r="T104" s="10">
        <f t="shared" si="32"/>
        <v>2.7021540616700035</v>
      </c>
      <c r="U104" s="10">
        <f t="shared" si="32"/>
        <v>7.239494322821538</v>
      </c>
      <c r="V104" s="40"/>
      <c r="W104" s="14"/>
      <c r="X104" s="14"/>
      <c r="Y104" s="14"/>
      <c r="Z104" s="14"/>
      <c r="AB104" s="42"/>
      <c r="AC104" s="42"/>
      <c r="AD104" s="42"/>
      <c r="AE104" s="42"/>
    </row>
    <row r="105" spans="1:31" x14ac:dyDescent="0.2">
      <c r="A105" s="14"/>
      <c r="B105" s="11">
        <v>36526</v>
      </c>
      <c r="C105" s="14">
        <v>72.796613482332447</v>
      </c>
      <c r="D105" s="14">
        <v>155.4841213709218</v>
      </c>
      <c r="E105" s="14">
        <v>89.390484134578244</v>
      </c>
      <c r="F105" s="14">
        <v>103.04581818279236</v>
      </c>
      <c r="G105" s="6"/>
      <c r="H105" s="14">
        <f t="shared" si="23"/>
        <v>0.5250855344849148</v>
      </c>
      <c r="I105" s="5">
        <f t="shared" si="24"/>
        <v>0.46720000000000095</v>
      </c>
      <c r="J105" s="5">
        <f t="shared" si="25"/>
        <v>0.69136902764201924</v>
      </c>
      <c r="K105" s="5">
        <f t="shared" si="26"/>
        <v>1.084827316907222</v>
      </c>
      <c r="L105" s="5"/>
      <c r="M105" s="5">
        <f>+(C105/C$104-1)*100</f>
        <v>0.5250855344849148</v>
      </c>
      <c r="N105" s="5">
        <f>+(D105/D$104-1)*100</f>
        <v>0.46720000000000095</v>
      </c>
      <c r="O105" s="5">
        <f>+(E105/E$104-1)*100</f>
        <v>0.69136902764201924</v>
      </c>
      <c r="P105" s="5">
        <f>+(F105/F$104-1)*100</f>
        <v>1.084827316907222</v>
      </c>
      <c r="Q105" s="5"/>
      <c r="R105" s="5">
        <f t="shared" si="30"/>
        <v>3.5234590585381032</v>
      </c>
      <c r="S105" s="5">
        <f t="shared" si="31"/>
        <v>3.582322316820119</v>
      </c>
      <c r="T105" s="5">
        <f t="shared" si="32"/>
        <v>3.0197594418933216</v>
      </c>
      <c r="U105" s="5">
        <f t="shared" si="32"/>
        <v>7.6181882234091169</v>
      </c>
      <c r="V105" s="40"/>
      <c r="W105" s="14"/>
      <c r="X105" s="14"/>
      <c r="Y105" s="14"/>
      <c r="Z105" s="14"/>
      <c r="AB105" s="42"/>
      <c r="AC105" s="42"/>
      <c r="AD105" s="42"/>
      <c r="AE105" s="42"/>
    </row>
    <row r="106" spans="1:31" x14ac:dyDescent="0.2">
      <c r="A106" s="14"/>
      <c r="B106" s="11">
        <v>36557</v>
      </c>
      <c r="C106" s="14">
        <v>73.098916691595775</v>
      </c>
      <c r="D106" s="14">
        <v>156.26667295378167</v>
      </c>
      <c r="E106" s="14">
        <v>90.261347392801667</v>
      </c>
      <c r="F106" s="14">
        <v>103.94422735929406</v>
      </c>
      <c r="G106" s="6"/>
      <c r="H106" s="14">
        <f t="shared" si="23"/>
        <v>0.4152709786928499</v>
      </c>
      <c r="I106" s="5">
        <f t="shared" si="24"/>
        <v>0.50330000000000652</v>
      </c>
      <c r="J106" s="5">
        <f t="shared" si="25"/>
        <v>0.97422367341957194</v>
      </c>
      <c r="K106" s="5">
        <f t="shared" si="26"/>
        <v>0.871854086216306</v>
      </c>
      <c r="L106" s="5"/>
      <c r="M106" s="5">
        <f t="shared" ref="M106:M116" si="33">+(C106/C$104-1)*100</f>
        <v>0.94253704101578961</v>
      </c>
      <c r="N106" s="5">
        <f t="shared" ref="N106:N116" si="34">+(D106/D$104-1)*100</f>
        <v>0.97285141760001803</v>
      </c>
      <c r="O106" s="5">
        <f t="shared" ref="O106:P116" si="35">+(E106/E$104-1)*100</f>
        <v>1.672328181799565</v>
      </c>
      <c r="P106" s="5">
        <f t="shared" si="35"/>
        <v>1.9661395144143778</v>
      </c>
      <c r="Q106" s="5"/>
      <c r="R106" s="5">
        <f t="shared" si="30"/>
        <v>3.5600986951765723</v>
      </c>
      <c r="S106" s="5">
        <f t="shared" si="31"/>
        <v>3.7582409608819312</v>
      </c>
      <c r="T106" s="5">
        <f t="shared" si="32"/>
        <v>3.5953919293419956</v>
      </c>
      <c r="U106" s="5">
        <f t="shared" si="32"/>
        <v>8.0900677900781037</v>
      </c>
      <c r="V106" s="40"/>
      <c r="W106" s="14"/>
      <c r="X106" s="14"/>
      <c r="Y106" s="14"/>
      <c r="Z106" s="14"/>
      <c r="AB106" s="42"/>
      <c r="AC106" s="42"/>
      <c r="AD106" s="42"/>
      <c r="AE106" s="42"/>
    </row>
    <row r="107" spans="1:31" x14ac:dyDescent="0.2">
      <c r="A107" s="14"/>
      <c r="B107" s="11">
        <v>36586</v>
      </c>
      <c r="C107" s="14">
        <v>73.546157966474311</v>
      </c>
      <c r="D107" s="14">
        <v>156.51857483058316</v>
      </c>
      <c r="E107" s="14">
        <v>90.648119597502955</v>
      </c>
      <c r="F107" s="14">
        <v>104.63752881640649</v>
      </c>
      <c r="G107" s="6"/>
      <c r="H107" s="14">
        <f t="shared" si="23"/>
        <v>0.61183023650739354</v>
      </c>
      <c r="I107" s="5">
        <f t="shared" si="24"/>
        <v>0.16119999999999468</v>
      </c>
      <c r="J107" s="5">
        <f t="shared" si="25"/>
        <v>0.42850258263720242</v>
      </c>
      <c r="K107" s="5">
        <f t="shared" si="26"/>
        <v>0.66699370876648345</v>
      </c>
      <c r="L107" s="5"/>
      <c r="M107" s="5">
        <f t="shared" si="33"/>
        <v>1.5601340041303979</v>
      </c>
      <c r="N107" s="5">
        <f t="shared" si="34"/>
        <v>1.1356196540851737</v>
      </c>
      <c r="O107" s="5">
        <f t="shared" si="35"/>
        <v>2.1079967338859307</v>
      </c>
      <c r="P107" s="5">
        <f t="shared" si="35"/>
        <v>2.6462472500475842</v>
      </c>
      <c r="Q107" s="5"/>
      <c r="R107" s="5">
        <f t="shared" si="30"/>
        <v>4.6332153027825118</v>
      </c>
      <c r="S107" s="5">
        <f t="shared" si="31"/>
        <v>4.4162556468510639</v>
      </c>
      <c r="T107" s="5">
        <f t="shared" si="32"/>
        <v>3.9598598999255774</v>
      </c>
      <c r="U107" s="5">
        <f t="shared" si="32"/>
        <v>8.8071738434574378</v>
      </c>
      <c r="V107" s="40"/>
      <c r="W107" s="14"/>
      <c r="X107" s="14"/>
      <c r="Y107" s="14"/>
      <c r="Z107" s="14"/>
      <c r="AB107" s="42"/>
      <c r="AC107" s="42"/>
      <c r="AD107" s="42"/>
      <c r="AE107" s="42"/>
    </row>
    <row r="108" spans="1:31" x14ac:dyDescent="0.2">
      <c r="A108" s="14"/>
      <c r="B108" s="11">
        <v>36617</v>
      </c>
      <c r="C108" s="14">
        <v>74.255862489888202</v>
      </c>
      <c r="D108" s="14">
        <v>157.3509406115322</v>
      </c>
      <c r="E108" s="14">
        <v>90.944624311166763</v>
      </c>
      <c r="F108" s="14">
        <v>105.12180108986172</v>
      </c>
      <c r="G108" s="6"/>
      <c r="H108" s="14">
        <f t="shared" si="23"/>
        <v>0.96497837961488919</v>
      </c>
      <c r="I108" s="5">
        <f t="shared" si="24"/>
        <v>0.53179999999999339</v>
      </c>
      <c r="J108" s="5">
        <f t="shared" si="25"/>
        <v>0.32709416916794076</v>
      </c>
      <c r="K108" s="5">
        <f t="shared" si="26"/>
        <v>0.4628093561965807</v>
      </c>
      <c r="L108" s="5"/>
      <c r="M108" s="5">
        <f t="shared" si="33"/>
        <v>2.540167339578181</v>
      </c>
      <c r="N108" s="5">
        <f t="shared" si="34"/>
        <v>1.6734588794055982</v>
      </c>
      <c r="O108" s="5">
        <f t="shared" si="35"/>
        <v>2.4419860374566671</v>
      </c>
      <c r="P108" s="5">
        <f t="shared" si="35"/>
        <v>3.121303686105481</v>
      </c>
      <c r="Q108" s="5"/>
      <c r="R108" s="5">
        <f t="shared" si="30"/>
        <v>5.8037108232238177</v>
      </c>
      <c r="S108" s="5">
        <f t="shared" si="31"/>
        <v>4.9243253479744231</v>
      </c>
      <c r="T108" s="5">
        <f t="shared" si="32"/>
        <v>4.0229991184792535</v>
      </c>
      <c r="U108" s="5">
        <f t="shared" si="32"/>
        <v>8.9227503943624988</v>
      </c>
      <c r="V108" s="40"/>
      <c r="W108" s="14"/>
      <c r="X108" s="14"/>
      <c r="Y108" s="14"/>
      <c r="Z108" s="14"/>
      <c r="AB108" s="42"/>
      <c r="AC108" s="42"/>
      <c r="AD108" s="42"/>
      <c r="AE108" s="42"/>
    </row>
    <row r="109" spans="1:31" x14ac:dyDescent="0.2">
      <c r="A109" s="14"/>
      <c r="B109" s="11">
        <v>36647</v>
      </c>
      <c r="C109" s="14">
        <v>73.331375502672074</v>
      </c>
      <c r="D109" s="14">
        <v>156.41312900548746</v>
      </c>
      <c r="E109" s="14">
        <v>91.137567105349348</v>
      </c>
      <c r="F109" s="14">
        <v>105.42319531192337</v>
      </c>
      <c r="G109" s="6"/>
      <c r="H109" s="14">
        <f t="shared" si="23"/>
        <v>-1.2450020189880839</v>
      </c>
      <c r="I109" s="5">
        <f t="shared" si="24"/>
        <v>-0.59599999999999653</v>
      </c>
      <c r="J109" s="5">
        <f t="shared" si="25"/>
        <v>0.2121541494552126</v>
      </c>
      <c r="K109" s="5">
        <f t="shared" si="26"/>
        <v>0.28670953021818768</v>
      </c>
      <c r="L109" s="5"/>
      <c r="M109" s="5">
        <f t="shared" si="33"/>
        <v>1.2635401859266482</v>
      </c>
      <c r="N109" s="5">
        <f t="shared" si="34"/>
        <v>1.0674850644843525</v>
      </c>
      <c r="O109" s="5">
        <f t="shared" si="35"/>
        <v>2.6593209616194491</v>
      </c>
      <c r="P109" s="5">
        <f t="shared" si="35"/>
        <v>3.4169622914588027</v>
      </c>
      <c r="Q109" s="5"/>
      <c r="R109" s="5">
        <f t="shared" si="30"/>
        <v>4.3935139525113076</v>
      </c>
      <c r="S109" s="5">
        <f t="shared" si="31"/>
        <v>4.2337260563892087</v>
      </c>
      <c r="T109" s="5">
        <f t="shared" si="32"/>
        <v>4.0862322724261047</v>
      </c>
      <c r="U109" s="5">
        <f t="shared" si="32"/>
        <v>8.6452007651117277</v>
      </c>
      <c r="V109" s="40"/>
      <c r="W109" s="14"/>
      <c r="X109" s="14"/>
      <c r="Y109" s="14"/>
      <c r="Z109" s="14"/>
      <c r="AB109" s="42"/>
      <c r="AC109" s="42"/>
      <c r="AD109" s="42"/>
      <c r="AE109" s="42"/>
    </row>
    <row r="110" spans="1:31" x14ac:dyDescent="0.2">
      <c r="A110" s="14"/>
      <c r="B110" s="11">
        <v>36678</v>
      </c>
      <c r="C110" s="14">
        <v>73.472057995497494</v>
      </c>
      <c r="D110" s="14">
        <v>156.60645563293824</v>
      </c>
      <c r="E110" s="14">
        <v>91.188506587245627</v>
      </c>
      <c r="F110" s="14">
        <v>105.57705388902147</v>
      </c>
      <c r="G110" s="6"/>
      <c r="H110" s="14">
        <f t="shared" si="23"/>
        <v>0.19184488475918471</v>
      </c>
      <c r="I110" s="5">
        <f t="shared" si="24"/>
        <v>0.12360000000000149</v>
      </c>
      <c r="J110" s="5">
        <f t="shared" si="25"/>
        <v>5.58929577716194E-2</v>
      </c>
      <c r="K110" s="5">
        <f t="shared" si="26"/>
        <v>0.14594376184755564</v>
      </c>
      <c r="L110" s="5"/>
      <c r="M110" s="5">
        <f t="shared" si="33"/>
        <v>1.4578091078994104</v>
      </c>
      <c r="N110" s="5">
        <f t="shared" si="34"/>
        <v>1.1924044760240449</v>
      </c>
      <c r="O110" s="5">
        <f t="shared" si="35"/>
        <v>2.7167002925331474</v>
      </c>
      <c r="P110" s="5">
        <f t="shared" si="35"/>
        <v>3.56789289661541</v>
      </c>
      <c r="Q110" s="5"/>
      <c r="R110" s="5">
        <f t="shared" si="30"/>
        <v>4.2126290717059867</v>
      </c>
      <c r="S110" s="5">
        <f t="shared" si="31"/>
        <v>3.9919316972260033</v>
      </c>
      <c r="T110" s="5">
        <f t="shared" si="32"/>
        <v>3.8801789505798379</v>
      </c>
      <c r="U110" s="5">
        <f t="shared" si="32"/>
        <v>7.9938239789097976</v>
      </c>
      <c r="V110" s="40"/>
      <c r="W110" s="14"/>
      <c r="X110" s="14"/>
      <c r="Y110" s="14"/>
      <c r="Z110" s="14"/>
      <c r="AB110" s="42"/>
      <c r="AC110" s="42"/>
      <c r="AD110" s="42"/>
      <c r="AE110" s="42"/>
    </row>
    <row r="111" spans="1:31" x14ac:dyDescent="0.2">
      <c r="A111" s="14"/>
      <c r="B111" s="11">
        <v>36708</v>
      </c>
      <c r="C111" s="14">
        <v>74.000907484543518</v>
      </c>
      <c r="D111" s="14">
        <v>157.08332229034053</v>
      </c>
      <c r="E111" s="14">
        <v>91.205477550236168</v>
      </c>
      <c r="F111" s="14">
        <v>106.30004407648423</v>
      </c>
      <c r="G111" s="6"/>
      <c r="H111" s="14">
        <f t="shared" si="23"/>
        <v>0.71979675467703785</v>
      </c>
      <c r="I111" s="5">
        <f t="shared" si="24"/>
        <v>0.30449999999999644</v>
      </c>
      <c r="J111" s="5">
        <f t="shared" si="25"/>
        <v>1.8610857470613418E-2</v>
      </c>
      <c r="K111" s="5">
        <f t="shared" si="26"/>
        <v>0.68479860048258345</v>
      </c>
      <c r="L111" s="5"/>
      <c r="M111" s="5">
        <f t="shared" si="33"/>
        <v>2.1880991252245074</v>
      </c>
      <c r="N111" s="5">
        <f t="shared" si="34"/>
        <v>1.500535347653531</v>
      </c>
      <c r="O111" s="5">
        <f t="shared" si="35"/>
        <v>2.7358167512231191</v>
      </c>
      <c r="P111" s="5">
        <f t="shared" si="35"/>
        <v>4.2771243777207202</v>
      </c>
      <c r="Q111" s="5"/>
      <c r="R111" s="5">
        <f t="shared" si="30"/>
        <v>4.7543226821658235</v>
      </c>
      <c r="S111" s="5">
        <f t="shared" si="31"/>
        <v>4.2305184709093391</v>
      </c>
      <c r="T111" s="5">
        <f t="shared" si="32"/>
        <v>3.9542462291138003</v>
      </c>
      <c r="U111" s="5">
        <f t="shared" si="32"/>
        <v>8.1071981759015976</v>
      </c>
      <c r="V111" s="40"/>
      <c r="W111" s="14"/>
      <c r="X111" s="14"/>
      <c r="Y111" s="14"/>
      <c r="Z111" s="14"/>
      <c r="AB111" s="42"/>
      <c r="AC111" s="42"/>
      <c r="AD111" s="42"/>
      <c r="AE111" s="42"/>
    </row>
    <row r="112" spans="1:31" x14ac:dyDescent="0.2">
      <c r="A112" s="14"/>
      <c r="B112" s="11">
        <v>36739</v>
      </c>
      <c r="C112" s="14">
        <v>74.29331324761219</v>
      </c>
      <c r="D112" s="14">
        <v>157.68023891504384</v>
      </c>
      <c r="E112" s="14">
        <v>91.386115420462573</v>
      </c>
      <c r="F112" s="14">
        <v>106.60222773653423</v>
      </c>
      <c r="G112" s="6"/>
      <c r="H112" s="14">
        <f t="shared" si="23"/>
        <v>0.39513807736715201</v>
      </c>
      <c r="I112" s="5">
        <f t="shared" si="24"/>
        <v>0.38000000000000256</v>
      </c>
      <c r="J112" s="5">
        <f t="shared" si="25"/>
        <v>0.19805594475059696</v>
      </c>
      <c r="K112" s="5">
        <f t="shared" si="26"/>
        <v>0.28427425658692496</v>
      </c>
      <c r="L112" s="5"/>
      <c r="M112" s="5">
        <f t="shared" si="33"/>
        <v>2.5918832154059546</v>
      </c>
      <c r="N112" s="5">
        <f t="shared" si="34"/>
        <v>1.8862373819746203</v>
      </c>
      <c r="O112" s="5">
        <f t="shared" si="35"/>
        <v>2.939291143686984</v>
      </c>
      <c r="P112" s="5">
        <f t="shared" si="35"/>
        <v>4.5735573978357147</v>
      </c>
      <c r="Q112" s="5"/>
      <c r="R112" s="5">
        <f t="shared" si="30"/>
        <v>4.6242197995597367</v>
      </c>
      <c r="S112" s="5">
        <f t="shared" si="31"/>
        <v>4.0315340662399279</v>
      </c>
      <c r="T112" s="5">
        <f t="shared" si="32"/>
        <v>4.1055316244434259</v>
      </c>
      <c r="U112" s="5">
        <f t="shared" si="32"/>
        <v>7.4895210958521252</v>
      </c>
      <c r="V112" s="40"/>
      <c r="W112" s="14"/>
      <c r="X112" s="14"/>
      <c r="Y112" s="14"/>
      <c r="Z112" s="14"/>
      <c r="AB112" s="42"/>
      <c r="AC112" s="42"/>
      <c r="AD112" s="42"/>
      <c r="AE112" s="42"/>
    </row>
    <row r="113" spans="1:31" x14ac:dyDescent="0.2">
      <c r="A113" s="14"/>
      <c r="B113" s="11">
        <v>36770</v>
      </c>
      <c r="C113" s="14">
        <v>75.662909220251848</v>
      </c>
      <c r="D113" s="14">
        <v>159.85622621207145</v>
      </c>
      <c r="E113" s="14">
        <v>91.730207871324922</v>
      </c>
      <c r="F113" s="14">
        <v>106.63105139452259</v>
      </c>
      <c r="G113" s="6"/>
      <c r="H113" s="14">
        <f t="shared" si="23"/>
        <v>1.8434983079499201</v>
      </c>
      <c r="I113" s="5">
        <f t="shared" si="24"/>
        <v>1.3800000000000034</v>
      </c>
      <c r="J113" s="5">
        <f t="shared" si="25"/>
        <v>0.37652596270143501</v>
      </c>
      <c r="K113" s="5">
        <f t="shared" si="26"/>
        <v>2.7038513735000436E-2</v>
      </c>
      <c r="L113" s="5"/>
      <c r="M113" s="5">
        <f t="shared" si="33"/>
        <v>4.4831628465759055</v>
      </c>
      <c r="N113" s="5">
        <f t="shared" si="34"/>
        <v>3.2922674578458766</v>
      </c>
      <c r="O113" s="5">
        <f t="shared" si="35"/>
        <v>3.3268843006638127</v>
      </c>
      <c r="P113" s="5">
        <f t="shared" si="35"/>
        <v>4.6018325335159149</v>
      </c>
      <c r="Q113" s="5"/>
      <c r="R113" s="5">
        <f t="shared" si="30"/>
        <v>5.9234101436795639</v>
      </c>
      <c r="S113" s="5">
        <f t="shared" si="31"/>
        <v>4.3280116768544596</v>
      </c>
      <c r="T113" s="5">
        <f t="shared" si="32"/>
        <v>4.2076055193247974</v>
      </c>
      <c r="U113" s="5">
        <f t="shared" si="32"/>
        <v>6.0815664267035663</v>
      </c>
      <c r="V113" s="40"/>
      <c r="W113" s="14"/>
      <c r="X113" s="14"/>
      <c r="Y113" s="14"/>
      <c r="Z113" s="14"/>
      <c r="AB113" s="42"/>
      <c r="AC113" s="42"/>
      <c r="AD113" s="42"/>
      <c r="AE113" s="42"/>
    </row>
    <row r="114" spans="1:31" x14ac:dyDescent="0.2">
      <c r="A114" s="14"/>
      <c r="B114" s="11">
        <v>36800</v>
      </c>
      <c r="C114" s="14">
        <v>76.675082092425612</v>
      </c>
      <c r="D114" s="14">
        <v>161.93275859056627</v>
      </c>
      <c r="E114" s="14">
        <v>91.933377588105586</v>
      </c>
      <c r="F114" s="14">
        <v>106.55547907024973</v>
      </c>
      <c r="G114" s="6"/>
      <c r="H114" s="14">
        <f t="shared" si="23"/>
        <v>1.3377398286753328</v>
      </c>
      <c r="I114" s="5">
        <f t="shared" si="24"/>
        <v>1.2990000000000057</v>
      </c>
      <c r="J114" s="5">
        <f t="shared" si="25"/>
        <v>0.2214861619693087</v>
      </c>
      <c r="K114" s="5">
        <f t="shared" si="26"/>
        <v>-7.0872717922709771E-2</v>
      </c>
      <c r="L114" s="5"/>
      <c r="M114" s="5">
        <f t="shared" si="33"/>
        <v>5.8808757302342585</v>
      </c>
      <c r="N114" s="5">
        <f t="shared" si="34"/>
        <v>4.6340340121233004</v>
      </c>
      <c r="O114" s="5">
        <f t="shared" si="35"/>
        <v>3.5557390509838083</v>
      </c>
      <c r="P114" s="5">
        <f t="shared" si="35"/>
        <v>4.5276983718024466</v>
      </c>
      <c r="Q114" s="5"/>
      <c r="R114" s="5">
        <f t="shared" si="30"/>
        <v>6.5786853521301758</v>
      </c>
      <c r="S114" s="5">
        <f t="shared" si="31"/>
        <v>5.2698378951226532</v>
      </c>
      <c r="T114" s="5">
        <f t="shared" si="32"/>
        <v>4.3813510649728604</v>
      </c>
      <c r="U114" s="5">
        <f t="shared" si="32"/>
        <v>5.8877881268629695</v>
      </c>
      <c r="V114" s="40"/>
      <c r="W114" s="14"/>
      <c r="X114" s="14"/>
      <c r="Y114" s="14"/>
      <c r="Z114" s="14"/>
      <c r="AB114" s="42"/>
      <c r="AC114" s="42"/>
      <c r="AD114" s="42"/>
      <c r="AE114" s="42"/>
    </row>
    <row r="115" spans="1:31" x14ac:dyDescent="0.2">
      <c r="A115" s="14"/>
      <c r="B115" s="11">
        <v>36831</v>
      </c>
      <c r="C115" s="14">
        <v>74.72191793901888</v>
      </c>
      <c r="D115" s="14">
        <v>158.89182331699402</v>
      </c>
      <c r="E115" s="14">
        <v>91.724147577633559</v>
      </c>
      <c r="F115" s="14">
        <v>106.66717536786051</v>
      </c>
      <c r="G115" s="6"/>
      <c r="H115" s="14">
        <f t="shared" si="23"/>
        <v>-2.5473258066451732</v>
      </c>
      <c r="I115" s="5">
        <f t="shared" si="24"/>
        <v>-1.877899999999999</v>
      </c>
      <c r="J115" s="5">
        <f t="shared" si="25"/>
        <v>-0.22758873432177085</v>
      </c>
      <c r="K115" s="5">
        <f t="shared" si="26"/>
        <v>0.10482454641036476</v>
      </c>
      <c r="L115" s="5"/>
      <c r="M115" s="5">
        <f t="shared" si="33"/>
        <v>3.1837448584560946</v>
      </c>
      <c r="N115" s="5">
        <f t="shared" si="34"/>
        <v>2.6691114874096478</v>
      </c>
      <c r="O115" s="5">
        <f t="shared" si="35"/>
        <v>3.320057855160119</v>
      </c>
      <c r="P115" s="5">
        <f t="shared" si="35"/>
        <v>4.6372690574938868</v>
      </c>
      <c r="Q115" s="5"/>
      <c r="R115" s="5">
        <f t="shared" si="30"/>
        <v>3.794030040494234</v>
      </c>
      <c r="S115" s="5">
        <f t="shared" si="31"/>
        <v>3.1166461443832505</v>
      </c>
      <c r="T115" s="5">
        <f t="shared" si="32"/>
        <v>3.8437334504901388</v>
      </c>
      <c r="U115" s="5">
        <f t="shared" si="32"/>
        <v>5.5928894292619491</v>
      </c>
      <c r="V115" s="40"/>
      <c r="W115" s="14"/>
      <c r="X115" s="14"/>
      <c r="Y115" s="14"/>
      <c r="Z115" s="14"/>
      <c r="AB115" s="42"/>
      <c r="AC115" s="42"/>
      <c r="AD115" s="42"/>
      <c r="AE115" s="42"/>
    </row>
    <row r="116" spans="1:31" x14ac:dyDescent="0.2">
      <c r="A116" s="14"/>
      <c r="B116" s="17">
        <v>36861</v>
      </c>
      <c r="C116" s="10">
        <v>74.887147360473278</v>
      </c>
      <c r="D116" s="10">
        <v>158.94393983504202</v>
      </c>
      <c r="E116" s="19">
        <v>91.485131297030961</v>
      </c>
      <c r="F116" s="19">
        <v>107.02887968115213</v>
      </c>
      <c r="G116" s="6"/>
      <c r="H116" s="10">
        <f t="shared" si="23"/>
        <v>0.22112577676236533</v>
      </c>
      <c r="I116" s="10">
        <f t="shared" si="24"/>
        <v>3.2800000000010598E-2</v>
      </c>
      <c r="J116" s="10">
        <f t="shared" si="25"/>
        <v>-0.26058163189829342</v>
      </c>
      <c r="K116" s="10">
        <f t="shared" si="26"/>
        <v>0.33909617653624657</v>
      </c>
      <c r="L116" s="3"/>
      <c r="M116" s="10">
        <f t="shared" si="33"/>
        <v>3.4119107157668527</v>
      </c>
      <c r="N116" s="10">
        <f t="shared" si="34"/>
        <v>2.7027869559775208</v>
      </c>
      <c r="O116" s="10">
        <f t="shared" si="35"/>
        <v>3.050824762322879</v>
      </c>
      <c r="P116" s="10">
        <f t="shared" si="35"/>
        <v>4.9920900360997944</v>
      </c>
      <c r="Q116" s="5"/>
      <c r="R116" s="10">
        <f t="shared" si="30"/>
        <v>3.4119107157668527</v>
      </c>
      <c r="S116" s="10">
        <f t="shared" si="31"/>
        <v>2.7027869559775208</v>
      </c>
      <c r="T116" s="10">
        <f t="shared" si="32"/>
        <v>3.050824762322879</v>
      </c>
      <c r="U116" s="10">
        <f t="shared" si="32"/>
        <v>4.9920900360997944</v>
      </c>
      <c r="V116" s="40"/>
      <c r="W116" s="14"/>
      <c r="X116" s="14"/>
      <c r="Y116" s="14"/>
      <c r="Z116" s="14"/>
      <c r="AB116" s="42"/>
      <c r="AC116" s="42"/>
      <c r="AD116" s="42"/>
      <c r="AE116" s="42"/>
    </row>
    <row r="117" spans="1:31" x14ac:dyDescent="0.2">
      <c r="A117" s="14"/>
      <c r="B117" s="11">
        <v>36892</v>
      </c>
      <c r="C117" s="14">
        <v>75.055572113782191</v>
      </c>
      <c r="D117" s="14">
        <v>159.18601145541078</v>
      </c>
      <c r="E117" s="14">
        <v>91.446813273637957</v>
      </c>
      <c r="F117" s="14">
        <v>107.61867706868786</v>
      </c>
      <c r="G117" s="13"/>
      <c r="H117" s="14">
        <f t="shared" si="23"/>
        <v>0.22490475234446805</v>
      </c>
      <c r="I117" s="5">
        <f t="shared" si="24"/>
        <v>0.15229999999999411</v>
      </c>
      <c r="J117" s="5">
        <f t="shared" si="25"/>
        <v>-4.1884427392457901E-2</v>
      </c>
      <c r="K117" s="5">
        <f t="shared" si="26"/>
        <v>0.55106377763907144</v>
      </c>
      <c r="L117" s="12"/>
      <c r="M117" s="5">
        <f>+(C117/C$116-1)*100</f>
        <v>0.22490475234446805</v>
      </c>
      <c r="N117" s="5">
        <f>+(D117/D$116-1)*100</f>
        <v>0.15229999999999411</v>
      </c>
      <c r="O117" s="5">
        <f>+(E117/E$116-1)*100</f>
        <v>-4.1884427392457901E-2</v>
      </c>
      <c r="P117" s="5">
        <f>+(F117/F$116-1)*100</f>
        <v>0.55106377763907144</v>
      </c>
      <c r="Q117" s="12"/>
      <c r="R117" s="5">
        <f t="shared" si="30"/>
        <v>3.1031095038479783</v>
      </c>
      <c r="S117" s="5">
        <f t="shared" si="31"/>
        <v>2.3808798299459699</v>
      </c>
      <c r="T117" s="5">
        <f t="shared" si="32"/>
        <v>2.3003893076178894</v>
      </c>
      <c r="U117" s="5">
        <f t="shared" si="32"/>
        <v>4.4376947716439519</v>
      </c>
      <c r="V117" s="40"/>
      <c r="W117" s="14"/>
      <c r="X117" s="14"/>
      <c r="Y117" s="14"/>
      <c r="Z117" s="14"/>
      <c r="AB117" s="42"/>
      <c r="AC117" s="42"/>
      <c r="AD117" s="42"/>
      <c r="AE117" s="42"/>
    </row>
    <row r="118" spans="1:31" x14ac:dyDescent="0.2">
      <c r="A118" s="14"/>
      <c r="B118" s="11">
        <v>36923</v>
      </c>
      <c r="C118" s="14">
        <v>75.036372166720909</v>
      </c>
      <c r="D118" s="14">
        <v>158.82720618559028</v>
      </c>
      <c r="E118" s="14">
        <v>91.769177281731913</v>
      </c>
      <c r="F118" s="14">
        <v>107.66699154136678</v>
      </c>
      <c r="G118" s="13"/>
      <c r="H118" s="14">
        <f t="shared" si="23"/>
        <v>-2.5580974897077002E-2</v>
      </c>
      <c r="I118" s="5">
        <f t="shared" si="24"/>
        <v>-0.22539999999999782</v>
      </c>
      <c r="J118" s="5">
        <f t="shared" si="25"/>
        <v>0.35251529993651776</v>
      </c>
      <c r="K118" s="5">
        <f t="shared" si="26"/>
        <v>4.4894133615946963E-2</v>
      </c>
      <c r="L118" s="12"/>
      <c r="M118" s="5">
        <f t="shared" ref="M118:M128" si="36">+(C118/C$116-1)*100</f>
        <v>0.19926624461916731</v>
      </c>
      <c r="N118" s="5">
        <f t="shared" ref="N118:N128" si="37">+(D118/D$116-1)*100</f>
        <v>-7.3443284200003234E-2</v>
      </c>
      <c r="O118" s="5">
        <f t="shared" ref="O118:P128" si="38">+(E118/E$116-1)*100</f>
        <v>0.31048322352920099</v>
      </c>
      <c r="P118" s="5">
        <f t="shared" si="38"/>
        <v>0.59620530656365744</v>
      </c>
      <c r="Q118" s="12"/>
      <c r="R118" s="5">
        <f t="shared" si="30"/>
        <v>2.6504571651851716</v>
      </c>
      <c r="S118" s="5">
        <f t="shared" si="31"/>
        <v>1.6385664220073037</v>
      </c>
      <c r="T118" s="5">
        <f t="shared" si="32"/>
        <v>1.6705155999593435</v>
      </c>
      <c r="U118" s="5">
        <f t="shared" si="32"/>
        <v>3.5815016154813417</v>
      </c>
      <c r="V118" s="40"/>
      <c r="W118" s="14"/>
      <c r="X118" s="14"/>
      <c r="Y118" s="14"/>
      <c r="Z118" s="14"/>
      <c r="AB118" s="42"/>
      <c r="AC118" s="42"/>
      <c r="AD118" s="42"/>
      <c r="AE118" s="42"/>
    </row>
    <row r="119" spans="1:31" x14ac:dyDescent="0.2">
      <c r="A119" s="14"/>
      <c r="B119" s="11">
        <v>36951</v>
      </c>
      <c r="C119" s="14">
        <v>74.867073973885979</v>
      </c>
      <c r="D119" s="14">
        <v>158.62057199034282</v>
      </c>
      <c r="E119" s="14">
        <v>91.629523532933121</v>
      </c>
      <c r="F119" s="14">
        <v>107.57865026467051</v>
      </c>
      <c r="G119" s="13"/>
      <c r="H119" s="14">
        <f t="shared" si="23"/>
        <v>-0.22562150587287499</v>
      </c>
      <c r="I119" s="5">
        <f t="shared" si="24"/>
        <v>-0.13009999999999966</v>
      </c>
      <c r="J119" s="5">
        <f t="shared" si="25"/>
        <v>-0.15217936232559959</v>
      </c>
      <c r="K119" s="5">
        <f t="shared" si="26"/>
        <v>-8.2050473809636149E-2</v>
      </c>
      <c r="L119" s="12"/>
      <c r="M119" s="5">
        <f t="shared" si="36"/>
        <v>-2.6804848755523913E-2</v>
      </c>
      <c r="N119" s="5">
        <f t="shared" si="37"/>
        <v>-0.20344773448726095</v>
      </c>
      <c r="O119" s="5">
        <f t="shared" si="38"/>
        <v>0.15783136981390999</v>
      </c>
      <c r="P119" s="5">
        <f t="shared" si="38"/>
        <v>0.51366564347510302</v>
      </c>
      <c r="Q119" s="12"/>
      <c r="R119" s="5">
        <f t="shared" si="30"/>
        <v>1.7960367256897314</v>
      </c>
      <c r="S119" s="5">
        <f t="shared" si="31"/>
        <v>1.3429697798072127</v>
      </c>
      <c r="T119" s="5">
        <f t="shared" si="32"/>
        <v>1.0826522820195361</v>
      </c>
      <c r="U119" s="5">
        <f t="shared" si="32"/>
        <v>2.8107711272734814</v>
      </c>
      <c r="V119" s="40"/>
      <c r="W119" s="14"/>
      <c r="X119" s="14"/>
      <c r="Y119" s="14"/>
      <c r="Z119" s="14"/>
      <c r="AB119" s="42"/>
      <c r="AC119" s="42"/>
      <c r="AD119" s="42"/>
      <c r="AE119" s="42"/>
    </row>
    <row r="120" spans="1:31" x14ac:dyDescent="0.2">
      <c r="A120" s="14"/>
      <c r="B120" s="11">
        <v>36982</v>
      </c>
      <c r="C120" s="14">
        <v>75.025312009722896</v>
      </c>
      <c r="D120" s="14">
        <v>158.49732380590632</v>
      </c>
      <c r="E120" s="14">
        <v>91.915979532755642</v>
      </c>
      <c r="F120" s="14">
        <v>107.77862596151486</v>
      </c>
      <c r="G120" s="13"/>
      <c r="H120" s="14">
        <f t="shared" si="23"/>
        <v>0.21135864865255982</v>
      </c>
      <c r="I120" s="5">
        <f t="shared" si="24"/>
        <v>-7.7700000000002767E-2</v>
      </c>
      <c r="J120" s="5">
        <f t="shared" si="25"/>
        <v>0.31262412896817526</v>
      </c>
      <c r="K120" s="5">
        <f t="shared" si="26"/>
        <v>0.18588790280633649</v>
      </c>
      <c r="L120" s="12"/>
      <c r="M120" s="5">
        <f t="shared" si="36"/>
        <v>0.18449714553092633</v>
      </c>
      <c r="N120" s="5">
        <f t="shared" si="37"/>
        <v>-0.28098965559757438</v>
      </c>
      <c r="O120" s="5">
        <f t="shared" si="38"/>
        <v>0.4709489177272097</v>
      </c>
      <c r="P120" s="5">
        <f t="shared" si="38"/>
        <v>0.70050838857351749</v>
      </c>
      <c r="Q120" s="12"/>
      <c r="R120" s="5">
        <f t="shared" si="30"/>
        <v>1.0362138342133953</v>
      </c>
      <c r="S120" s="5">
        <f t="shared" si="31"/>
        <v>0.72855185353122298</v>
      </c>
      <c r="T120" s="5">
        <f t="shared" si="32"/>
        <v>1.0680732687018413</v>
      </c>
      <c r="U120" s="5">
        <f t="shared" si="32"/>
        <v>2.5273776173050821</v>
      </c>
      <c r="V120" s="40"/>
      <c r="W120" s="14"/>
      <c r="X120" s="14"/>
      <c r="Y120" s="14"/>
      <c r="Z120" s="14"/>
      <c r="AB120" s="42"/>
      <c r="AC120" s="42"/>
      <c r="AD120" s="42"/>
      <c r="AE120" s="42"/>
    </row>
    <row r="121" spans="1:31" x14ac:dyDescent="0.2">
      <c r="A121" s="14"/>
      <c r="B121" s="11">
        <v>37012</v>
      </c>
      <c r="C121" s="14">
        <v>74.889957082793671</v>
      </c>
      <c r="D121" s="14">
        <v>158.21123613643667</v>
      </c>
      <c r="E121" s="14">
        <v>92.096380600704236</v>
      </c>
      <c r="F121" s="14">
        <v>107.86400645144229</v>
      </c>
      <c r="G121" s="13"/>
      <c r="H121" s="14">
        <f t="shared" si="23"/>
        <v>-0.18041234791756899</v>
      </c>
      <c r="I121" s="5">
        <f t="shared" si="24"/>
        <v>-0.18049999999999455</v>
      </c>
      <c r="J121" s="5">
        <f t="shared" si="25"/>
        <v>0.19626736163356195</v>
      </c>
      <c r="K121" s="5">
        <f t="shared" si="26"/>
        <v>7.9218387844282034E-2</v>
      </c>
      <c r="L121" s="12"/>
      <c r="M121" s="5">
        <f t="shared" si="36"/>
        <v>3.7519419812781507E-3</v>
      </c>
      <c r="N121" s="5">
        <f t="shared" si="37"/>
        <v>-0.46098246926921105</v>
      </c>
      <c r="O121" s="5">
        <f t="shared" si="38"/>
        <v>0.6681405983762545</v>
      </c>
      <c r="P121" s="5">
        <f t="shared" si="38"/>
        <v>0.78028170786994533</v>
      </c>
      <c r="Q121" s="12"/>
      <c r="R121" s="5">
        <f t="shared" si="30"/>
        <v>2.1253952614932237</v>
      </c>
      <c r="S121" s="5">
        <f t="shared" si="31"/>
        <v>1.1495883640855409</v>
      </c>
      <c r="T121" s="5">
        <f t="shared" si="32"/>
        <v>1.0520507906981447</v>
      </c>
      <c r="U121" s="5">
        <f t="shared" si="32"/>
        <v>2.3152505786768529</v>
      </c>
      <c r="V121" s="40"/>
      <c r="W121" s="14"/>
      <c r="X121" s="14"/>
      <c r="Y121" s="14"/>
      <c r="Z121" s="14"/>
      <c r="AB121" s="42"/>
      <c r="AC121" s="42"/>
      <c r="AD121" s="42"/>
      <c r="AE121" s="42"/>
    </row>
    <row r="122" spans="1:31" x14ac:dyDescent="0.2">
      <c r="A122" s="14"/>
      <c r="B122" s="11">
        <v>37043</v>
      </c>
      <c r="C122" s="14">
        <v>75.442190212271811</v>
      </c>
      <c r="D122" s="14">
        <v>158.78870714833465</v>
      </c>
      <c r="E122" s="14">
        <v>91.937185307170381</v>
      </c>
      <c r="F122" s="14">
        <v>107.93815031965896</v>
      </c>
      <c r="G122" s="13"/>
      <c r="H122" s="14">
        <f t="shared" si="23"/>
        <v>0.73739277065898445</v>
      </c>
      <c r="I122" s="5">
        <f t="shared" si="24"/>
        <v>0.36499999999999311</v>
      </c>
      <c r="J122" s="5">
        <f t="shared" si="25"/>
        <v>-0.17285727462413858</v>
      </c>
      <c r="K122" s="5">
        <f t="shared" si="26"/>
        <v>6.8738285046032743E-2</v>
      </c>
      <c r="L122" s="12"/>
      <c r="M122" s="5">
        <f t="shared" si="36"/>
        <v>0.74117237918918111</v>
      </c>
      <c r="N122" s="5">
        <f t="shared" si="37"/>
        <v>-9.7665055282047941E-2</v>
      </c>
      <c r="O122" s="5">
        <f t="shared" si="38"/>
        <v>0.4941283941230834</v>
      </c>
      <c r="P122" s="5">
        <f t="shared" si="38"/>
        <v>0.84955634518049106</v>
      </c>
      <c r="Q122" s="12"/>
      <c r="R122" s="5">
        <f t="shared" si="30"/>
        <v>2.6814713926960554</v>
      </c>
      <c r="S122" s="5">
        <f t="shared" si="31"/>
        <v>1.3934620425299027</v>
      </c>
      <c r="T122" s="5">
        <f t="shared" si="32"/>
        <v>0.82102311787335402</v>
      </c>
      <c r="U122" s="5">
        <f t="shared" si="32"/>
        <v>2.2363727189426807</v>
      </c>
      <c r="V122" s="40"/>
      <c r="W122" s="14"/>
      <c r="X122" s="14"/>
      <c r="Y122" s="14"/>
      <c r="Z122" s="14"/>
      <c r="AB122" s="42"/>
      <c r="AC122" s="42"/>
      <c r="AD122" s="42"/>
      <c r="AE122" s="42"/>
    </row>
    <row r="123" spans="1:31" x14ac:dyDescent="0.2">
      <c r="A123" s="14"/>
      <c r="B123" s="11">
        <v>37073</v>
      </c>
      <c r="C123" s="14">
        <v>76.34390016162169</v>
      </c>
      <c r="D123" s="14">
        <v>159.87148734237914</v>
      </c>
      <c r="E123" s="14">
        <v>91.864809887159325</v>
      </c>
      <c r="F123" s="14">
        <v>108.12263691463227</v>
      </c>
      <c r="G123" s="13"/>
      <c r="H123" s="14">
        <f t="shared" si="23"/>
        <v>1.1952329947112261</v>
      </c>
      <c r="I123" s="5">
        <f t="shared" si="24"/>
        <v>0.68189999999999085</v>
      </c>
      <c r="J123" s="5">
        <f t="shared" si="25"/>
        <v>-7.872268415575201E-2</v>
      </c>
      <c r="K123" s="5">
        <f t="shared" si="26"/>
        <v>0.17091880343229615</v>
      </c>
      <c r="L123" s="12"/>
      <c r="M123" s="5">
        <f t="shared" si="36"/>
        <v>1.9452641107241764</v>
      </c>
      <c r="N123" s="5">
        <f t="shared" si="37"/>
        <v>0.5835689667059718</v>
      </c>
      <c r="O123" s="5">
        <f t="shared" si="38"/>
        <v>0.41501671883230618</v>
      </c>
      <c r="P123" s="5">
        <f t="shared" si="38"/>
        <v>1.0219272001524615</v>
      </c>
      <c r="Q123" s="12"/>
      <c r="R123" s="5">
        <f t="shared" si="30"/>
        <v>3.166167492699401</v>
      </c>
      <c r="S123" s="5">
        <f t="shared" si="31"/>
        <v>1.774959309101698</v>
      </c>
      <c r="T123" s="5">
        <f t="shared" si="32"/>
        <v>0.72290870530227203</v>
      </c>
      <c r="U123" s="5">
        <f t="shared" si="32"/>
        <v>1.7145739251402947</v>
      </c>
      <c r="V123" s="40"/>
      <c r="W123" s="14"/>
      <c r="X123" s="14"/>
      <c r="Y123" s="14"/>
      <c r="Z123" s="14"/>
      <c r="AB123" s="42"/>
      <c r="AC123" s="42"/>
      <c r="AD123" s="42"/>
      <c r="AE123" s="42"/>
    </row>
    <row r="124" spans="1:31" x14ac:dyDescent="0.2">
      <c r="A124" s="14"/>
      <c r="B124" s="11">
        <v>37104</v>
      </c>
      <c r="C124" s="14">
        <v>75.84369854325162</v>
      </c>
      <c r="D124" s="14">
        <v>159.5755652193084</v>
      </c>
      <c r="E124" s="14">
        <v>91.902083983577214</v>
      </c>
      <c r="F124" s="14">
        <v>108.36775946664045</v>
      </c>
      <c r="G124" s="13"/>
      <c r="H124" s="14">
        <f t="shared" si="23"/>
        <v>-0.65519526420726448</v>
      </c>
      <c r="I124" s="5">
        <f t="shared" si="24"/>
        <v>-0.1850999999999936</v>
      </c>
      <c r="J124" s="5">
        <f t="shared" si="25"/>
        <v>4.0574945361204762E-2</v>
      </c>
      <c r="K124" s="5">
        <f t="shared" si="26"/>
        <v>0.22670789300276439</v>
      </c>
      <c r="L124" s="12"/>
      <c r="M124" s="5">
        <f t="shared" si="36"/>
        <v>1.2773235681871054</v>
      </c>
      <c r="N124" s="5">
        <f t="shared" si="37"/>
        <v>0.39738878054860205</v>
      </c>
      <c r="O124" s="5">
        <f t="shared" si="38"/>
        <v>0.45576005700040945</v>
      </c>
      <c r="P124" s="5">
        <f t="shared" si="38"/>
        <v>1.2509518827787058</v>
      </c>
      <c r="Q124" s="12"/>
      <c r="R124" s="5">
        <f t="shared" si="30"/>
        <v>2.086843657749049</v>
      </c>
      <c r="S124" s="5">
        <f t="shared" si="31"/>
        <v>1.2020062357247729</v>
      </c>
      <c r="T124" s="5">
        <f t="shared" si="32"/>
        <v>0.56460279632271071</v>
      </c>
      <c r="U124" s="5">
        <f t="shared" si="32"/>
        <v>1.6561865240468654</v>
      </c>
      <c r="V124" s="40"/>
      <c r="W124" s="14"/>
      <c r="X124" s="14"/>
      <c r="Y124" s="14"/>
      <c r="Z124" s="14"/>
      <c r="AB124" s="42"/>
      <c r="AC124" s="42"/>
      <c r="AD124" s="42"/>
      <c r="AE124" s="42"/>
    </row>
    <row r="125" spans="1:31" x14ac:dyDescent="0.2">
      <c r="A125" s="14"/>
      <c r="B125" s="11">
        <v>37135</v>
      </c>
      <c r="C125" s="14">
        <v>75.644769433260961</v>
      </c>
      <c r="D125" s="14">
        <v>159.56822474330832</v>
      </c>
      <c r="E125" s="14">
        <v>91.965787352982673</v>
      </c>
      <c r="F125" s="14">
        <v>108.55506418167131</v>
      </c>
      <c r="G125" s="13"/>
      <c r="H125" s="14">
        <f t="shared" si="23"/>
        <v>-0.26228825045657711</v>
      </c>
      <c r="I125" s="5">
        <f t="shared" si="24"/>
        <v>-4.5999999999990493E-3</v>
      </c>
      <c r="J125" s="5">
        <f t="shared" si="25"/>
        <v>6.9316566767785304E-2</v>
      </c>
      <c r="K125" s="5">
        <f t="shared" si="26"/>
        <v>0.17284173443534723</v>
      </c>
      <c r="L125" s="12"/>
      <c r="M125" s="5">
        <f t="shared" si="36"/>
        <v>1.0116850480908601</v>
      </c>
      <c r="N125" s="5">
        <f t="shared" si="37"/>
        <v>0.39277050066470753</v>
      </c>
      <c r="O125" s="5">
        <f t="shared" si="38"/>
        <v>0.52539254099241983</v>
      </c>
      <c r="P125" s="5">
        <f t="shared" si="38"/>
        <v>1.4259557841451942</v>
      </c>
      <c r="Q125" s="12"/>
      <c r="R125" s="5">
        <f t="shared" si="30"/>
        <v>-2.3974477293864371E-2</v>
      </c>
      <c r="S125" s="5">
        <f t="shared" si="31"/>
        <v>-0.18016280978699895</v>
      </c>
      <c r="T125" s="5">
        <f t="shared" si="32"/>
        <v>0.25681777805215411</v>
      </c>
      <c r="U125" s="5">
        <f t="shared" si="32"/>
        <v>1.8043644529304181</v>
      </c>
      <c r="V125" s="40"/>
      <c r="W125" s="14"/>
      <c r="X125" s="14"/>
      <c r="Y125" s="14"/>
      <c r="Z125" s="14"/>
      <c r="AB125" s="42"/>
      <c r="AC125" s="42"/>
      <c r="AD125" s="42"/>
      <c r="AE125" s="42"/>
    </row>
    <row r="126" spans="1:31" x14ac:dyDescent="0.2">
      <c r="A126" s="14"/>
      <c r="B126" s="11">
        <v>37165</v>
      </c>
      <c r="C126" s="14">
        <v>75.700186482435981</v>
      </c>
      <c r="D126" s="14">
        <v>159.74039885780635</v>
      </c>
      <c r="E126" s="14">
        <v>92.134907092702008</v>
      </c>
      <c r="F126" s="14">
        <v>108.80770296028953</v>
      </c>
      <c r="G126" s="13"/>
      <c r="H126" s="14">
        <f t="shared" si="23"/>
        <v>7.325959162836071E-2</v>
      </c>
      <c r="I126" s="5">
        <f t="shared" si="24"/>
        <v>0.10790000000000521</v>
      </c>
      <c r="J126" s="5">
        <f t="shared" si="25"/>
        <v>0.18389418998852047</v>
      </c>
      <c r="K126" s="5">
        <f t="shared" si="26"/>
        <v>0.23272868983377215</v>
      </c>
      <c r="L126" s="12"/>
      <c r="M126" s="5">
        <f t="shared" si="36"/>
        <v>1.0856857960540145</v>
      </c>
      <c r="N126" s="5">
        <f t="shared" si="37"/>
        <v>0.50109430003493216</v>
      </c>
      <c r="O126" s="5">
        <f t="shared" si="38"/>
        <v>0.7102528973384592</v>
      </c>
      <c r="P126" s="5">
        <f t="shared" si="38"/>
        <v>1.6620030821930198</v>
      </c>
      <c r="Q126" s="12"/>
      <c r="R126" s="5">
        <f t="shared" si="30"/>
        <v>-1.2714634055617569</v>
      </c>
      <c r="S126" s="5">
        <f t="shared" si="31"/>
        <v>-1.3538704285913639</v>
      </c>
      <c r="T126" s="5">
        <f t="shared" si="32"/>
        <v>0.21921255357260083</v>
      </c>
      <c r="U126" s="5">
        <f t="shared" si="32"/>
        <v>2.113663144956579</v>
      </c>
      <c r="V126" s="40"/>
      <c r="W126" s="14"/>
      <c r="X126" s="14"/>
      <c r="Y126" s="14"/>
      <c r="Z126" s="14"/>
      <c r="AB126" s="42"/>
      <c r="AC126" s="42"/>
      <c r="AD126" s="42"/>
      <c r="AE126" s="42"/>
    </row>
    <row r="127" spans="1:31" x14ac:dyDescent="0.2">
      <c r="A127" s="14"/>
      <c r="B127" s="11">
        <v>37196</v>
      </c>
      <c r="C127" s="14">
        <v>75.529055523426635</v>
      </c>
      <c r="D127" s="14">
        <v>159.51197008743969</v>
      </c>
      <c r="E127" s="14">
        <v>92.08564970739647</v>
      </c>
      <c r="F127" s="14">
        <v>108.93119434007821</v>
      </c>
      <c r="G127" s="13"/>
      <c r="H127" s="14">
        <f t="shared" si="23"/>
        <v>-0.22606411814989347</v>
      </c>
      <c r="I127" s="5">
        <f t="shared" si="24"/>
        <v>-0.14300000000000423</v>
      </c>
      <c r="J127" s="5">
        <f t="shared" si="25"/>
        <v>-5.3462240164825481E-2</v>
      </c>
      <c r="K127" s="5">
        <f t="shared" si="26"/>
        <v>0.11349507105553602</v>
      </c>
      <c r="L127" s="12"/>
      <c r="M127" s="5">
        <f t="shared" si="36"/>
        <v>0.85716733188339056</v>
      </c>
      <c r="N127" s="5">
        <f t="shared" si="37"/>
        <v>0.3573777351858709</v>
      </c>
      <c r="O127" s="5">
        <f t="shared" si="38"/>
        <v>0.65641094006387846</v>
      </c>
      <c r="P127" s="5">
        <f t="shared" si="38"/>
        <v>1.7773844448276233</v>
      </c>
      <c r="Q127" s="12"/>
      <c r="R127" s="5">
        <f t="shared" si="30"/>
        <v>1.0801885265665501</v>
      </c>
      <c r="S127" s="5">
        <f t="shared" si="31"/>
        <v>0.39029495508302592</v>
      </c>
      <c r="T127" s="5">
        <f t="shared" si="32"/>
        <v>0.3941188218260061</v>
      </c>
      <c r="U127" s="5">
        <f t="shared" si="32"/>
        <v>2.1225076640586371</v>
      </c>
      <c r="V127" s="40"/>
      <c r="W127" s="14"/>
      <c r="X127" s="14"/>
      <c r="Y127" s="14"/>
      <c r="Z127" s="14"/>
      <c r="AB127" s="42"/>
      <c r="AC127" s="42"/>
      <c r="AD127" s="42"/>
      <c r="AE127" s="42"/>
    </row>
    <row r="128" spans="1:31" x14ac:dyDescent="0.2">
      <c r="A128" s="14"/>
      <c r="B128" s="17">
        <v>37226</v>
      </c>
      <c r="C128" s="10">
        <v>75.579776386350844</v>
      </c>
      <c r="D128" s="10">
        <v>159.81105503135365</v>
      </c>
      <c r="E128" s="19">
        <v>92.318077351868126</v>
      </c>
      <c r="F128" s="19">
        <v>109.31107986233356</v>
      </c>
      <c r="G128" s="6"/>
      <c r="H128" s="10">
        <f t="shared" si="23"/>
        <v>6.7154107214384418E-2</v>
      </c>
      <c r="I128" s="10">
        <f t="shared" si="24"/>
        <v>0.18750000000000711</v>
      </c>
      <c r="J128" s="10">
        <f t="shared" si="25"/>
        <v>0.2524037623779618</v>
      </c>
      <c r="K128" s="10">
        <f t="shared" si="26"/>
        <v>0.34873896734242127</v>
      </c>
      <c r="L128" s="3"/>
      <c r="M128" s="10">
        <f t="shared" si="36"/>
        <v>0.92489706216682954</v>
      </c>
      <c r="N128" s="10">
        <f t="shared" si="37"/>
        <v>0.54554781843936251</v>
      </c>
      <c r="O128" s="10">
        <f t="shared" si="38"/>
        <v>0.91047150835121826</v>
      </c>
      <c r="P128" s="10">
        <f t="shared" si="38"/>
        <v>2.1323218443286329</v>
      </c>
      <c r="Q128" s="5"/>
      <c r="R128" s="10">
        <f t="shared" si="30"/>
        <v>0.92489706216682954</v>
      </c>
      <c r="S128" s="10">
        <f t="shared" si="31"/>
        <v>0.54554781843936251</v>
      </c>
      <c r="T128" s="10">
        <f t="shared" si="32"/>
        <v>0.91047150835121826</v>
      </c>
      <c r="U128" s="10">
        <f t="shared" si="32"/>
        <v>2.1323218443286329</v>
      </c>
      <c r="V128" s="40"/>
      <c r="W128" s="14"/>
      <c r="X128" s="14"/>
      <c r="Y128" s="14"/>
      <c r="Z128" s="14"/>
      <c r="AB128" s="42"/>
      <c r="AC128" s="42"/>
      <c r="AD128" s="42"/>
      <c r="AE128" s="42"/>
    </row>
    <row r="129" spans="1:31" x14ac:dyDescent="0.2">
      <c r="A129" s="14"/>
      <c r="B129" s="11">
        <v>37257</v>
      </c>
      <c r="C129" s="14">
        <v>75.57491822366724</v>
      </c>
      <c r="D129" s="14">
        <v>159.86091608052345</v>
      </c>
      <c r="E129" s="14">
        <v>92.285179080181265</v>
      </c>
      <c r="F129" s="14">
        <v>109.51468984452787</v>
      </c>
      <c r="G129" s="13"/>
      <c r="H129" s="14">
        <f t="shared" si="23"/>
        <v>-6.4278606207723854E-3</v>
      </c>
      <c r="I129" s="5">
        <f t="shared" si="24"/>
        <v>3.1200000000008998E-2</v>
      </c>
      <c r="J129" s="5">
        <f t="shared" si="25"/>
        <v>-3.5635785136067799E-2</v>
      </c>
      <c r="K129" s="5">
        <f t="shared" si="26"/>
        <v>0.18626655454390129</v>
      </c>
      <c r="L129" s="12"/>
      <c r="M129" s="5">
        <f>+(C129/C$128-1)*100</f>
        <v>-6.4278606207723854E-3</v>
      </c>
      <c r="N129" s="5">
        <f>+(D129/D$128-1)*100</f>
        <v>3.1200000000008998E-2</v>
      </c>
      <c r="O129" s="5">
        <f>+(E129/E$128-1)*100</f>
        <v>-3.5635785136067799E-2</v>
      </c>
      <c r="P129" s="5">
        <f>+(F129/F$128-1)*100</f>
        <v>0.18626655454390129</v>
      </c>
      <c r="Q129" s="12"/>
      <c r="R129" s="5">
        <f t="shared" si="30"/>
        <v>0.69194877243454744</v>
      </c>
      <c r="S129" s="5">
        <f t="shared" si="31"/>
        <v>0.42397231951609715</v>
      </c>
      <c r="T129" s="5">
        <f t="shared" si="32"/>
        <v>0.91677968485861516</v>
      </c>
      <c r="U129" s="5">
        <f t="shared" si="32"/>
        <v>1.7617878489900596</v>
      </c>
      <c r="V129" s="40"/>
      <c r="W129" s="14"/>
      <c r="X129" s="14"/>
      <c r="Y129" s="14"/>
      <c r="Z129" s="14"/>
      <c r="AB129" s="42"/>
      <c r="AC129" s="42"/>
      <c r="AD129" s="42"/>
      <c r="AE129" s="42"/>
    </row>
    <row r="130" spans="1:31" x14ac:dyDescent="0.2">
      <c r="A130" s="14"/>
      <c r="B130" s="11">
        <v>37288</v>
      </c>
      <c r="C130" s="14">
        <v>75.73539716403539</v>
      </c>
      <c r="D130" s="14">
        <v>160.22284119452976</v>
      </c>
      <c r="E130" s="14">
        <v>92.373778867791955</v>
      </c>
      <c r="F130" s="14">
        <v>109.59935559106475</v>
      </c>
      <c r="G130" s="13"/>
      <c r="H130" s="14">
        <f t="shared" si="23"/>
        <v>0.21234417997411104</v>
      </c>
      <c r="I130" s="5">
        <f t="shared" si="24"/>
        <v>0.22640000000000438</v>
      </c>
      <c r="J130" s="5">
        <f t="shared" si="25"/>
        <v>9.6006518591362777E-2</v>
      </c>
      <c r="K130" s="5">
        <f t="shared" si="26"/>
        <v>7.7309945046710737E-2</v>
      </c>
      <c r="L130" s="12"/>
      <c r="M130" s="5">
        <f>+(C130/C$128-1)*100</f>
        <v>0.20590267016542541</v>
      </c>
      <c r="N130" s="5">
        <f t="shared" ref="N130:N140" si="39">+(D130/D$128-1)*100</f>
        <v>0.25767063680002256</v>
      </c>
      <c r="O130" s="5">
        <f t="shared" ref="O130:P140" si="40">+(E130/E$128-1)*100</f>
        <v>6.03365207786144E-2</v>
      </c>
      <c r="P130" s="5">
        <f t="shared" si="40"/>
        <v>0.26372050216159071</v>
      </c>
      <c r="Q130" s="12"/>
      <c r="R130" s="5">
        <f t="shared" si="30"/>
        <v>0.93158154789432235</v>
      </c>
      <c r="S130" s="5">
        <f t="shared" si="31"/>
        <v>0.8787128115246734</v>
      </c>
      <c r="T130" s="5">
        <f t="shared" si="32"/>
        <v>0.65882860015613609</v>
      </c>
      <c r="U130" s="5">
        <f t="shared" si="32"/>
        <v>1.7947599557061489</v>
      </c>
      <c r="V130" s="40"/>
      <c r="W130" s="14"/>
      <c r="X130" s="14"/>
      <c r="Y130" s="14"/>
      <c r="Z130" s="14"/>
      <c r="AB130" s="42"/>
      <c r="AC130" s="42"/>
      <c r="AD130" s="42"/>
      <c r="AE130" s="42"/>
    </row>
    <row r="131" spans="1:31" x14ac:dyDescent="0.2">
      <c r="A131" s="14"/>
      <c r="B131" s="11">
        <v>37316</v>
      </c>
      <c r="C131" s="14">
        <v>75.503352177689194</v>
      </c>
      <c r="D131" s="14">
        <v>160.13087328368411</v>
      </c>
      <c r="E131" s="14">
        <v>92.59162800207632</v>
      </c>
      <c r="F131" s="14">
        <v>109.92516304152298</v>
      </c>
      <c r="G131" s="13"/>
      <c r="H131" s="14">
        <f t="shared" si="23"/>
        <v>-0.30638907965796491</v>
      </c>
      <c r="I131" s="5">
        <f t="shared" si="24"/>
        <v>-5.7399999999996343E-2</v>
      </c>
      <c r="J131" s="5">
        <f t="shared" si="25"/>
        <v>0.23583438607199803</v>
      </c>
      <c r="K131" s="5">
        <f t="shared" si="26"/>
        <v>0.2972713194353771</v>
      </c>
      <c r="L131" s="12"/>
      <c r="M131" s="5">
        <f>+(C131/C$128-1)*100</f>
        <v>-0.10111727278866445</v>
      </c>
      <c r="N131" s="5">
        <f t="shared" si="39"/>
        <v>0.20012273385450197</v>
      </c>
      <c r="O131" s="5">
        <f t="shared" si="40"/>
        <v>0.29631320111396242</v>
      </c>
      <c r="P131" s="5">
        <f t="shared" si="40"/>
        <v>0.56177578701335218</v>
      </c>
      <c r="Q131" s="12"/>
      <c r="R131" s="5">
        <f t="shared" si="30"/>
        <v>0.84987721575060515</v>
      </c>
      <c r="S131" s="5">
        <f t="shared" si="31"/>
        <v>0.95214717384402014</v>
      </c>
      <c r="T131" s="5">
        <f t="shared" si="32"/>
        <v>1.0499939670617131</v>
      </c>
      <c r="U131" s="5">
        <f t="shared" si="32"/>
        <v>2.1812067460220463</v>
      </c>
      <c r="V131" s="40"/>
      <c r="W131" s="14"/>
      <c r="X131" s="14"/>
      <c r="Y131" s="14"/>
      <c r="Z131" s="14"/>
      <c r="AB131" s="42"/>
      <c r="AC131" s="42"/>
      <c r="AD131" s="42"/>
      <c r="AE131" s="42"/>
    </row>
    <row r="132" spans="1:31" x14ac:dyDescent="0.2">
      <c r="A132" s="14"/>
      <c r="B132" s="11">
        <v>37347</v>
      </c>
      <c r="C132" s="14">
        <v>75.479895343944563</v>
      </c>
      <c r="D132" s="14">
        <v>160.27579172400584</v>
      </c>
      <c r="E132" s="14">
        <v>92.680414856313334</v>
      </c>
      <c r="F132" s="14">
        <v>110.11654785907152</v>
      </c>
      <c r="G132" s="13"/>
      <c r="H132" s="14">
        <f t="shared" si="23"/>
        <v>-3.1067274588592042E-2</v>
      </c>
      <c r="I132" s="5">
        <f t="shared" si="24"/>
        <v>9.0499999999993364E-2</v>
      </c>
      <c r="J132" s="5">
        <f t="shared" si="25"/>
        <v>9.5890801525833069E-2</v>
      </c>
      <c r="K132" s="5">
        <f t="shared" si="26"/>
        <v>0.17410464742839693</v>
      </c>
      <c r="L132" s="12"/>
      <c r="M132" s="5">
        <f>+(C132/C$128-1)*100</f>
        <v>-0.13215313299645981</v>
      </c>
      <c r="N132" s="5">
        <f t="shared" si="39"/>
        <v>0.2908038449286332</v>
      </c>
      <c r="O132" s="5">
        <f t="shared" si="40"/>
        <v>0.39248813974339658</v>
      </c>
      <c r="P132" s="5">
        <f t="shared" si="40"/>
        <v>0.73685851219507104</v>
      </c>
      <c r="Q132" s="12"/>
      <c r="R132" s="5">
        <f t="shared" si="30"/>
        <v>0.60590662277120177</v>
      </c>
      <c r="S132" s="5">
        <f t="shared" si="31"/>
        <v>1.1220807237587227</v>
      </c>
      <c r="T132" s="5">
        <f t="shared" si="32"/>
        <v>0.83166749399137263</v>
      </c>
      <c r="U132" s="5">
        <f t="shared" si="32"/>
        <v>2.1691888133658965</v>
      </c>
      <c r="V132" s="40"/>
      <c r="W132" s="14"/>
      <c r="X132" s="14"/>
      <c r="Y132" s="14"/>
      <c r="Z132" s="14"/>
      <c r="AB132" s="42"/>
      <c r="AC132" s="42"/>
      <c r="AD132" s="42"/>
      <c r="AE132" s="42"/>
    </row>
    <row r="133" spans="1:31" x14ac:dyDescent="0.2">
      <c r="A133" s="14"/>
      <c r="B133" s="11">
        <v>37377</v>
      </c>
      <c r="C133" s="14">
        <v>75.51295189810574</v>
      </c>
      <c r="D133" s="14">
        <v>160.32515666785685</v>
      </c>
      <c r="E133" s="14">
        <v>93.001699273692708</v>
      </c>
      <c r="F133" s="14">
        <v>110.4474585330813</v>
      </c>
      <c r="G133" s="13"/>
      <c r="H133" s="14">
        <f t="shared" si="23"/>
        <v>4.3795177524486029E-2</v>
      </c>
      <c r="I133" s="5">
        <f t="shared" si="24"/>
        <v>3.0799999999997496E-2</v>
      </c>
      <c r="J133" s="5">
        <f t="shared" si="25"/>
        <v>0.34665837208160966</v>
      </c>
      <c r="K133" s="5">
        <f t="shared" si="26"/>
        <v>0.30050948785036447</v>
      </c>
      <c r="L133" s="12"/>
      <c r="M133" s="5">
        <f>+(C133/C$128-1)*100</f>
        <v>-8.8415832171173658E-2</v>
      </c>
      <c r="N133" s="5">
        <f t="shared" si="39"/>
        <v>0.32169341251289119</v>
      </c>
      <c r="O133" s="5">
        <f t="shared" si="40"/>
        <v>0.74050710482083115</v>
      </c>
      <c r="P133" s="5">
        <f t="shared" si="40"/>
        <v>1.0395823297866036</v>
      </c>
      <c r="Q133" s="12"/>
      <c r="R133" s="5">
        <f t="shared" si="30"/>
        <v>0.83188032091314756</v>
      </c>
      <c r="S133" s="5">
        <f t="shared" si="31"/>
        <v>1.3361380538087664</v>
      </c>
      <c r="T133" s="5">
        <f t="shared" si="32"/>
        <v>0.98301221729180099</v>
      </c>
      <c r="U133" s="5">
        <f t="shared" si="32"/>
        <v>2.3951011710305892</v>
      </c>
      <c r="V133" s="40"/>
      <c r="W133" s="14"/>
      <c r="X133" s="14"/>
      <c r="Y133" s="14"/>
      <c r="Z133" s="14"/>
      <c r="AB133" s="42"/>
      <c r="AC133" s="42"/>
      <c r="AD133" s="42"/>
      <c r="AE133" s="42"/>
    </row>
    <row r="134" spans="1:31" x14ac:dyDescent="0.2">
      <c r="A134" s="14"/>
      <c r="B134" s="11">
        <v>37408</v>
      </c>
      <c r="C134" s="14">
        <v>75.593366061489562</v>
      </c>
      <c r="D134" s="14">
        <v>160.4429956580077</v>
      </c>
      <c r="E134" s="14">
        <v>93.190134347246385</v>
      </c>
      <c r="F134" s="14">
        <v>110.68567828562425</v>
      </c>
      <c r="G134" s="13"/>
      <c r="H134" s="14">
        <f t="shared" si="23"/>
        <v>0.10649055739779811</v>
      </c>
      <c r="I134" s="5">
        <f t="shared" si="24"/>
        <v>7.3499999999993015E-2</v>
      </c>
      <c r="J134" s="5">
        <f t="shared" si="25"/>
        <v>0.20261465653346189</v>
      </c>
      <c r="K134" s="5">
        <f t="shared" si="26"/>
        <v>0.21568604267303559</v>
      </c>
      <c r="L134" s="12"/>
      <c r="M134" s="5">
        <f t="shared" ref="M134:M140" si="41">+(C134/C$128-1)*100</f>
        <v>1.7980570714115629E-2</v>
      </c>
      <c r="N134" s="5">
        <f t="shared" si="39"/>
        <v>0.39542985717107015</v>
      </c>
      <c r="O134" s="5">
        <f t="shared" si="40"/>
        <v>0.94462213728134792</v>
      </c>
      <c r="P134" s="5">
        <f t="shared" si="40"/>
        <v>1.2575106064470987</v>
      </c>
      <c r="Q134" s="12"/>
      <c r="R134" s="5">
        <f t="shared" si="30"/>
        <v>0.20038634720491721</v>
      </c>
      <c r="S134" s="5">
        <f t="shared" si="31"/>
        <v>1.0418174814709413</v>
      </c>
      <c r="T134" s="5">
        <f t="shared" si="32"/>
        <v>1.36283162888855</v>
      </c>
      <c r="U134" s="5">
        <f t="shared" si="32"/>
        <v>2.5454651185224941</v>
      </c>
      <c r="V134" s="40"/>
      <c r="W134" s="14"/>
      <c r="X134" s="14"/>
      <c r="Y134" s="14"/>
      <c r="Z134" s="14"/>
      <c r="AB134" s="42"/>
      <c r="AC134" s="42"/>
      <c r="AD134" s="42"/>
      <c r="AE134" s="42"/>
    </row>
    <row r="135" spans="1:31" x14ac:dyDescent="0.2">
      <c r="A135" s="14"/>
      <c r="B135" s="11">
        <v>37438</v>
      </c>
      <c r="C135" s="14">
        <v>75.902986988163633</v>
      </c>
      <c r="D135" s="14">
        <v>160.88822497095867</v>
      </c>
      <c r="E135" s="14">
        <v>93.312963093324072</v>
      </c>
      <c r="F135" s="14">
        <v>110.87317763666367</v>
      </c>
      <c r="G135" s="13"/>
      <c r="H135" s="14">
        <f t="shared" si="23"/>
        <v>0.4095874318154058</v>
      </c>
      <c r="I135" s="5">
        <f t="shared" si="24"/>
        <v>0.27749999999999719</v>
      </c>
      <c r="J135" s="5">
        <f t="shared" si="25"/>
        <v>0.13180445219662662</v>
      </c>
      <c r="K135" s="5">
        <f t="shared" si="26"/>
        <v>0.169398023252465</v>
      </c>
      <c r="L135" s="12"/>
      <c r="M135" s="5">
        <f t="shared" si="41"/>
        <v>0.42764164868733801</v>
      </c>
      <c r="N135" s="5">
        <f t="shared" si="39"/>
        <v>0.67402717502471621</v>
      </c>
      <c r="O135" s="5">
        <f t="shared" si="40"/>
        <v>1.0776716435113354</v>
      </c>
      <c r="P135" s="5">
        <f t="shared" si="40"/>
        <v>1.4290388278090482</v>
      </c>
      <c r="Q135" s="12"/>
      <c r="R135" s="5">
        <f t="shared" si="30"/>
        <v>-0.57753556279497298</v>
      </c>
      <c r="S135" s="5">
        <f t="shared" si="31"/>
        <v>0.63597183305243998</v>
      </c>
      <c r="T135" s="5">
        <f t="shared" si="32"/>
        <v>1.5763960192630488</v>
      </c>
      <c r="U135" s="5">
        <f t="shared" si="32"/>
        <v>2.5439082883291775</v>
      </c>
      <c r="V135" s="40"/>
      <c r="W135" s="14"/>
      <c r="X135" s="14"/>
      <c r="Y135" s="14"/>
      <c r="Z135" s="14"/>
      <c r="AB135" s="42"/>
      <c r="AC135" s="42"/>
      <c r="AD135" s="42"/>
      <c r="AE135" s="42"/>
    </row>
    <row r="136" spans="1:31" x14ac:dyDescent="0.2">
      <c r="A136" s="14"/>
      <c r="B136" s="11">
        <v>37469</v>
      </c>
      <c r="C136" s="14">
        <v>76.072467309022642</v>
      </c>
      <c r="D136" s="14">
        <v>161.23526087222103</v>
      </c>
      <c r="E136" s="14">
        <v>93.668984506919216</v>
      </c>
      <c r="F136" s="14">
        <v>111.32727423021805</v>
      </c>
      <c r="G136" s="13"/>
      <c r="H136" s="14">
        <f t="shared" si="23"/>
        <v>0.22328544314789145</v>
      </c>
      <c r="I136" s="5">
        <f t="shared" si="24"/>
        <v>0.21569999999999645</v>
      </c>
      <c r="J136" s="5">
        <f t="shared" si="25"/>
        <v>0.38153478551428144</v>
      </c>
      <c r="K136" s="5">
        <f t="shared" si="26"/>
        <v>0.40956397501519248</v>
      </c>
      <c r="L136" s="12"/>
      <c r="M136" s="5">
        <f t="shared" si="41"/>
        <v>0.6518819533855913</v>
      </c>
      <c r="N136" s="5">
        <f t="shared" si="39"/>
        <v>0.89118105164125438</v>
      </c>
      <c r="O136" s="5">
        <f t="shared" si="40"/>
        <v>1.4633181212192481</v>
      </c>
      <c r="P136" s="5">
        <f t="shared" si="40"/>
        <v>1.8444556310519333</v>
      </c>
      <c r="Q136" s="12"/>
      <c r="R136" s="5">
        <f t="shared" si="30"/>
        <v>0.30163186944338616</v>
      </c>
      <c r="S136" s="5">
        <f t="shared" si="31"/>
        <v>1.0400687916296336</v>
      </c>
      <c r="T136" s="5">
        <f t="shared" si="32"/>
        <v>1.9225902686360596</v>
      </c>
      <c r="U136" s="5">
        <f t="shared" si="32"/>
        <v>2.730991927990023</v>
      </c>
      <c r="V136" s="40"/>
      <c r="W136" s="14"/>
      <c r="X136" s="14"/>
      <c r="Y136" s="14"/>
      <c r="Z136" s="14"/>
      <c r="AB136" s="42"/>
      <c r="AC136" s="42"/>
      <c r="AD136" s="42"/>
      <c r="AE136" s="42"/>
    </row>
    <row r="137" spans="1:31" x14ac:dyDescent="0.2">
      <c r="A137" s="14"/>
      <c r="B137" s="11">
        <v>37500</v>
      </c>
      <c r="C137" s="14">
        <v>76.422028180749933</v>
      </c>
      <c r="D137" s="14">
        <v>161.76346758683843</v>
      </c>
      <c r="E137" s="14">
        <v>93.939889729979129</v>
      </c>
      <c r="F137" s="14">
        <v>111.64834692952442</v>
      </c>
      <c r="G137" s="13"/>
      <c r="H137" s="14">
        <f t="shared" si="23"/>
        <v>0.45951036438360848</v>
      </c>
      <c r="I137" s="5">
        <f t="shared" si="24"/>
        <v>0.32760000000000566</v>
      </c>
      <c r="J137" s="5">
        <f t="shared" si="25"/>
        <v>0.28921550125260431</v>
      </c>
      <c r="K137" s="5">
        <f t="shared" si="26"/>
        <v>0.28840434792503089</v>
      </c>
      <c r="L137" s="12"/>
      <c r="M137" s="5">
        <f t="shared" si="41"/>
        <v>1.1143877829085325</v>
      </c>
      <c r="N137" s="5">
        <f t="shared" si="39"/>
        <v>1.2217005607664255</v>
      </c>
      <c r="O137" s="5">
        <f t="shared" si="40"/>
        <v>1.7567657653110524</v>
      </c>
      <c r="P137" s="5">
        <f t="shared" si="40"/>
        <v>2.1381794692124645</v>
      </c>
      <c r="Q137" s="12"/>
      <c r="R137" s="5">
        <f t="shared" si="30"/>
        <v>1.0275115560696158</v>
      </c>
      <c r="S137" s="5">
        <f t="shared" si="31"/>
        <v>1.3757393410007035</v>
      </c>
      <c r="T137" s="5">
        <f t="shared" si="32"/>
        <v>2.1465617093229028</v>
      </c>
      <c r="U137" s="5">
        <f t="shared" si="32"/>
        <v>2.8495057058566919</v>
      </c>
      <c r="V137" s="40"/>
      <c r="W137" s="14"/>
      <c r="X137" s="14"/>
      <c r="Y137" s="14"/>
      <c r="Z137" s="14"/>
      <c r="AB137" s="42"/>
      <c r="AC137" s="42"/>
      <c r="AD137" s="42"/>
      <c r="AE137" s="42"/>
    </row>
    <row r="138" spans="1:31" x14ac:dyDescent="0.2">
      <c r="A138" s="14"/>
      <c r="B138" s="11">
        <v>37530</v>
      </c>
      <c r="C138" s="14">
        <v>76.835449853542244</v>
      </c>
      <c r="D138" s="14">
        <v>162.18858197965665</v>
      </c>
      <c r="E138" s="14">
        <v>94.117964597632323</v>
      </c>
      <c r="F138" s="14">
        <v>111.90007116952913</v>
      </c>
      <c r="G138" s="13"/>
      <c r="H138" s="14">
        <f t="shared" si="23"/>
        <v>0.54097186718795598</v>
      </c>
      <c r="I138" s="5">
        <f t="shared" si="24"/>
        <v>0.26280000000000747</v>
      </c>
      <c r="J138" s="5">
        <f t="shared" si="25"/>
        <v>0.18956256832434182</v>
      </c>
      <c r="K138" s="5">
        <f t="shared" si="26"/>
        <v>0.22546168118691146</v>
      </c>
      <c r="L138" s="12"/>
      <c r="M138" s="5">
        <f t="shared" si="41"/>
        <v>1.6613881744934167</v>
      </c>
      <c r="N138" s="5">
        <f t="shared" si="39"/>
        <v>1.4877111898401241</v>
      </c>
      <c r="O138" s="5">
        <f t="shared" si="40"/>
        <v>1.9496585039395553</v>
      </c>
      <c r="P138" s="5">
        <f t="shared" si="40"/>
        <v>2.3684619257774653</v>
      </c>
      <c r="Q138" s="12"/>
      <c r="R138" s="5">
        <f t="shared" si="30"/>
        <v>1.4996837179122036</v>
      </c>
      <c r="S138" s="5">
        <f t="shared" si="31"/>
        <v>1.5326011073939716</v>
      </c>
      <c r="T138" s="5">
        <f t="shared" si="32"/>
        <v>2.1523411348698174</v>
      </c>
      <c r="U138" s="5">
        <f t="shared" si="32"/>
        <v>2.8420489773303803</v>
      </c>
      <c r="V138" s="40"/>
      <c r="W138" s="14"/>
      <c r="X138" s="14"/>
      <c r="Y138" s="14"/>
      <c r="Z138" s="14"/>
      <c r="AB138" s="42"/>
      <c r="AC138" s="42"/>
      <c r="AD138" s="42"/>
      <c r="AE138" s="42"/>
    </row>
    <row r="139" spans="1:31" x14ac:dyDescent="0.2">
      <c r="A139" s="14"/>
      <c r="B139" s="11">
        <v>37561</v>
      </c>
      <c r="C139" s="14">
        <v>77.247146735222017</v>
      </c>
      <c r="D139" s="14">
        <v>162.61497576168117</v>
      </c>
      <c r="E139" s="14">
        <v>94.350704224097115</v>
      </c>
      <c r="F139" s="14">
        <v>112.24974664756893</v>
      </c>
      <c r="G139" s="13"/>
      <c r="H139" s="14">
        <f t="shared" si="23"/>
        <v>0.53581632236749943</v>
      </c>
      <c r="I139" s="5">
        <f t="shared" si="24"/>
        <v>0.26289999999999925</v>
      </c>
      <c r="J139" s="5">
        <f t="shared" si="25"/>
        <v>0.24728501881632337</v>
      </c>
      <c r="K139" s="5">
        <f t="shared" si="26"/>
        <v>0.31248905776837255</v>
      </c>
      <c r="L139" s="12"/>
      <c r="M139" s="5">
        <f t="shared" si="41"/>
        <v>2.2061064858777346</v>
      </c>
      <c r="N139" s="5">
        <f t="shared" si="39"/>
        <v>1.7545223825582212</v>
      </c>
      <c r="O139" s="5">
        <f t="shared" si="40"/>
        <v>2.2017647361541881</v>
      </c>
      <c r="P139" s="5">
        <f t="shared" si="40"/>
        <v>2.6883521679013089</v>
      </c>
      <c r="Q139" s="12"/>
      <c r="R139" s="5">
        <f t="shared" si="30"/>
        <v>2.2747420842069044</v>
      </c>
      <c r="S139" s="5">
        <f t="shared" si="31"/>
        <v>1.9453121120255101</v>
      </c>
      <c r="T139" s="5">
        <f t="shared" si="32"/>
        <v>2.4597258355649299</v>
      </c>
      <c r="U139" s="5">
        <f t="shared" si="32"/>
        <v>3.046466466832598</v>
      </c>
      <c r="V139" s="40"/>
      <c r="W139" s="14"/>
      <c r="X139" s="14"/>
      <c r="Y139" s="14"/>
      <c r="Z139" s="14"/>
      <c r="AB139" s="42"/>
      <c r="AC139" s="42"/>
      <c r="AD139" s="42"/>
      <c r="AE139" s="42"/>
    </row>
    <row r="140" spans="1:31" x14ac:dyDescent="0.2">
      <c r="A140" s="14"/>
      <c r="B140" s="17">
        <v>37591</v>
      </c>
      <c r="C140" s="10">
        <v>77.42838561454289</v>
      </c>
      <c r="D140" s="10">
        <v>162.89142122047602</v>
      </c>
      <c r="E140" s="19">
        <v>94.890805934933809</v>
      </c>
      <c r="F140" s="19">
        <v>112.695917838174</v>
      </c>
      <c r="G140" s="6"/>
      <c r="H140" s="10">
        <f t="shared" si="23"/>
        <v>0.23462210189082455</v>
      </c>
      <c r="I140" s="10">
        <f t="shared" si="24"/>
        <v>0.17000000000000348</v>
      </c>
      <c r="J140" s="10">
        <f t="shared" si="25"/>
        <v>0.57244057188368114</v>
      </c>
      <c r="K140" s="10">
        <f t="shared" si="26"/>
        <v>0.39748079967245609</v>
      </c>
      <c r="L140" s="3"/>
      <c r="M140" s="10">
        <f t="shared" si="41"/>
        <v>2.4459046011756858</v>
      </c>
      <c r="N140" s="10">
        <f t="shared" si="39"/>
        <v>1.9275050706085484</v>
      </c>
      <c r="O140" s="10">
        <f t="shared" si="40"/>
        <v>2.7868091026850506</v>
      </c>
      <c r="P140" s="10">
        <f t="shared" si="40"/>
        <v>3.0965186512687426</v>
      </c>
      <c r="Q140" s="5"/>
      <c r="R140" s="10">
        <f t="shared" si="30"/>
        <v>2.4459046011756858</v>
      </c>
      <c r="S140" s="10">
        <f t="shared" si="31"/>
        <v>1.9275050706085484</v>
      </c>
      <c r="T140" s="10">
        <f t="shared" si="32"/>
        <v>2.7868091026850506</v>
      </c>
      <c r="U140" s="10">
        <f t="shared" si="32"/>
        <v>3.0965186512687426</v>
      </c>
      <c r="V140" s="40"/>
      <c r="W140" s="14"/>
      <c r="X140" s="14"/>
      <c r="Y140" s="14"/>
      <c r="Z140" s="14"/>
      <c r="AB140" s="42"/>
      <c r="AC140" s="42"/>
      <c r="AD140" s="42"/>
      <c r="AE140" s="42"/>
    </row>
    <row r="141" spans="1:31" x14ac:dyDescent="0.2">
      <c r="A141" s="14"/>
      <c r="B141" s="11">
        <v>37622</v>
      </c>
      <c r="C141" s="14">
        <v>77.735501797976255</v>
      </c>
      <c r="D141" s="14">
        <v>163.34132732588697</v>
      </c>
      <c r="E141" s="14">
        <v>95.136905862434773</v>
      </c>
      <c r="F141" s="14">
        <v>113.27027155667331</v>
      </c>
      <c r="G141" s="13"/>
      <c r="H141" s="14">
        <f t="shared" si="23"/>
        <v>0.39664546922399957</v>
      </c>
      <c r="I141" s="5">
        <f t="shared" si="24"/>
        <v>0.27619999999999312</v>
      </c>
      <c r="J141" s="5">
        <f t="shared" si="25"/>
        <v>0.25935065581561556</v>
      </c>
      <c r="K141" s="5">
        <f t="shared" si="26"/>
        <v>0.50964908890849259</v>
      </c>
      <c r="L141" s="12"/>
      <c r="M141" s="5">
        <f>+(C141/C$140-1)*100</f>
        <v>0.39664546922399957</v>
      </c>
      <c r="N141" s="5">
        <f>+(D141/D$140-1)*100</f>
        <v>0.27619999999999312</v>
      </c>
      <c r="O141" s="5">
        <f>+(E141/E$140-1)*100</f>
        <v>0.25935065581561556</v>
      </c>
      <c r="P141" s="5">
        <f>+(F141/F$140-1)*100</f>
        <v>0.50964908890849259</v>
      </c>
      <c r="Q141" s="12"/>
      <c r="R141" s="5">
        <f t="shared" si="30"/>
        <v>2.858863264548539</v>
      </c>
      <c r="S141" s="5">
        <f t="shared" si="31"/>
        <v>2.1771495689480558</v>
      </c>
      <c r="T141" s="5">
        <f t="shared" si="32"/>
        <v>3.090124341391598</v>
      </c>
      <c r="U141" s="5">
        <f t="shared" si="32"/>
        <v>3.4292949352064506</v>
      </c>
      <c r="V141" s="40"/>
      <c r="W141" s="14"/>
      <c r="X141" s="14"/>
      <c r="Y141" s="14"/>
      <c r="Z141" s="14"/>
      <c r="AB141" s="42"/>
      <c r="AC141" s="42"/>
      <c r="AD141" s="42"/>
      <c r="AE141" s="42"/>
    </row>
    <row r="142" spans="1:31" x14ac:dyDescent="0.2">
      <c r="A142" s="14"/>
      <c r="B142" s="11">
        <v>37653</v>
      </c>
      <c r="C142" s="14">
        <v>77.569920922556179</v>
      </c>
      <c r="D142" s="14">
        <v>163.15332145813485</v>
      </c>
      <c r="E142" s="14">
        <v>95.373912212328165</v>
      </c>
      <c r="F142" s="14">
        <v>113.46507818248094</v>
      </c>
      <c r="G142" s="13"/>
      <c r="H142" s="14">
        <f t="shared" si="23"/>
        <v>-0.21300547573539497</v>
      </c>
      <c r="I142" s="5">
        <f t="shared" si="24"/>
        <v>-0.11510000000001241</v>
      </c>
      <c r="J142" s="5">
        <f t="shared" si="25"/>
        <v>0.2491213559500105</v>
      </c>
      <c r="K142" s="5">
        <f t="shared" si="26"/>
        <v>0.17198389580108664</v>
      </c>
      <c r="L142" s="12"/>
      <c r="M142" s="5">
        <f t="shared" ref="M142:M152" si="42">+(C142/C$140-1)*100</f>
        <v>0.18279511691989825</v>
      </c>
      <c r="N142" s="5">
        <f t="shared" ref="N142:N152" si="43">+(D142/D$140-1)*100</f>
        <v>0.16078209379999375</v>
      </c>
      <c r="O142" s="5">
        <f t="shared" ref="O142:P152" si="44">+(E142/E$140-1)*100</f>
        <v>0.50911810963605308</v>
      </c>
      <c r="P142" s="5">
        <f t="shared" si="44"/>
        <v>0.68250949906758507</v>
      </c>
      <c r="Q142" s="12"/>
      <c r="R142" s="5">
        <f t="shared" si="30"/>
        <v>2.422280501873364</v>
      </c>
      <c r="S142" s="5">
        <f t="shared" si="31"/>
        <v>1.8290028074381404</v>
      </c>
      <c r="T142" s="5">
        <f t="shared" si="32"/>
        <v>3.2478192202465728</v>
      </c>
      <c r="U142" s="5">
        <f t="shared" si="32"/>
        <v>3.5271398910773799</v>
      </c>
      <c r="V142" s="40"/>
      <c r="W142" s="14"/>
      <c r="X142" s="14"/>
      <c r="Y142" s="14"/>
      <c r="Z142" s="14"/>
      <c r="AB142" s="42"/>
      <c r="AC142" s="42"/>
      <c r="AD142" s="42"/>
      <c r="AE142" s="42"/>
    </row>
    <row r="143" spans="1:31" x14ac:dyDescent="0.2">
      <c r="A143" s="14"/>
      <c r="B143" s="11">
        <v>37681</v>
      </c>
      <c r="C143" s="14">
        <v>77.616778237393277</v>
      </c>
      <c r="D143" s="14">
        <v>163.2404453317935</v>
      </c>
      <c r="E143" s="14">
        <v>95.598571812515857</v>
      </c>
      <c r="F143" s="14">
        <v>113.83073861363852</v>
      </c>
      <c r="G143" s="13"/>
      <c r="H143" s="14">
        <f t="shared" si="23"/>
        <v>6.0406552281877524E-2</v>
      </c>
      <c r="I143" s="5">
        <f t="shared" si="24"/>
        <v>5.3400000000003445E-2</v>
      </c>
      <c r="J143" s="5">
        <f t="shared" si="25"/>
        <v>0.23555665797534431</v>
      </c>
      <c r="K143" s="5">
        <f t="shared" si="26"/>
        <v>0.32226693623698122</v>
      </c>
      <c r="L143" s="12"/>
      <c r="M143" s="5">
        <f t="shared" si="42"/>
        <v>0.2433120894296481</v>
      </c>
      <c r="N143" s="5">
        <f t="shared" si="43"/>
        <v>0.21426795143806299</v>
      </c>
      <c r="O143" s="5">
        <f t="shared" si="44"/>
        <v>0.74587402921559853</v>
      </c>
      <c r="P143" s="5">
        <f t="shared" si="44"/>
        <v>1.0069759377567378</v>
      </c>
      <c r="Q143" s="12"/>
      <c r="R143" s="5">
        <f t="shared" si="30"/>
        <v>2.7991155342750318</v>
      </c>
      <c r="S143" s="5">
        <f t="shared" si="31"/>
        <v>1.9418941421749158</v>
      </c>
      <c r="T143" s="5">
        <f t="shared" si="32"/>
        <v>3.2475331467031854</v>
      </c>
      <c r="U143" s="5">
        <f t="shared" si="32"/>
        <v>3.5529404406161813</v>
      </c>
      <c r="V143" s="40"/>
      <c r="W143" s="14"/>
      <c r="X143" s="14"/>
      <c r="Y143" s="14"/>
      <c r="Z143" s="14"/>
      <c r="AB143" s="42"/>
      <c r="AC143" s="42"/>
      <c r="AD143" s="42"/>
      <c r="AE143" s="42"/>
    </row>
    <row r="144" spans="1:31" x14ac:dyDescent="0.2">
      <c r="A144" s="14"/>
      <c r="B144" s="11">
        <v>37712</v>
      </c>
      <c r="C144" s="14">
        <v>77.861979218953493</v>
      </c>
      <c r="D144" s="14">
        <v>163.30590475037155</v>
      </c>
      <c r="E144" s="14">
        <v>95.713365686796607</v>
      </c>
      <c r="F144" s="14">
        <v>114.04940942546996</v>
      </c>
      <c r="G144" s="13"/>
      <c r="H144" s="14">
        <f t="shared" si="23"/>
        <v>0.31591234154328962</v>
      </c>
      <c r="I144" s="5">
        <f t="shared" si="24"/>
        <v>4.0100000000009572E-2</v>
      </c>
      <c r="J144" s="5">
        <f t="shared" si="25"/>
        <v>0.12007906823741088</v>
      </c>
      <c r="K144" s="5">
        <f t="shared" si="26"/>
        <v>0.19210172445041085</v>
      </c>
      <c r="L144" s="12"/>
      <c r="M144" s="5">
        <f t="shared" si="42"/>
        <v>0.55999308389191871</v>
      </c>
      <c r="N144" s="5">
        <f t="shared" si="43"/>
        <v>0.25445387288660637</v>
      </c>
      <c r="O144" s="5">
        <f t="shared" si="44"/>
        <v>0.86684873603752877</v>
      </c>
      <c r="P144" s="5">
        <f t="shared" si="44"/>
        <v>1.2010120803483959</v>
      </c>
      <c r="Q144" s="12"/>
      <c r="R144" s="5">
        <f t="shared" si="30"/>
        <v>3.15591835965634</v>
      </c>
      <c r="S144" s="5">
        <f t="shared" si="31"/>
        <v>1.8905618832216087</v>
      </c>
      <c r="T144" s="5">
        <f t="shared" si="32"/>
        <v>3.2724830107692116</v>
      </c>
      <c r="U144" s="5">
        <f t="shared" si="32"/>
        <v>3.5715445524425293</v>
      </c>
      <c r="V144" s="40"/>
      <c r="W144" s="14"/>
      <c r="X144" s="14"/>
      <c r="Y144" s="14"/>
      <c r="Z144" s="14"/>
      <c r="AB144" s="42"/>
      <c r="AC144" s="42"/>
      <c r="AD144" s="42"/>
      <c r="AE144" s="42"/>
    </row>
    <row r="145" spans="1:31" x14ac:dyDescent="0.2">
      <c r="A145" s="14"/>
      <c r="B145" s="11">
        <v>37742</v>
      </c>
      <c r="C145" s="14">
        <v>77.874124794102585</v>
      </c>
      <c r="D145" s="14">
        <v>163.36012231074866</v>
      </c>
      <c r="E145" s="14">
        <v>95.886864544072381</v>
      </c>
      <c r="F145" s="14">
        <v>114.15303146496228</v>
      </c>
      <c r="G145" s="13"/>
      <c r="H145" s="14">
        <f t="shared" si="23"/>
        <v>1.5598852316522915E-2</v>
      </c>
      <c r="I145" s="5">
        <f t="shared" si="24"/>
        <v>3.3199999999999896E-2</v>
      </c>
      <c r="J145" s="5">
        <f t="shared" si="25"/>
        <v>0.18126920522627543</v>
      </c>
      <c r="K145" s="5">
        <f t="shared" si="26"/>
        <v>9.0857146928091659E-2</v>
      </c>
      <c r="L145" s="12"/>
      <c r="M145" s="5">
        <f t="shared" si="42"/>
        <v>0.57567928870259077</v>
      </c>
      <c r="N145" s="5">
        <f t="shared" si="43"/>
        <v>0.28773835157238636</v>
      </c>
      <c r="O145" s="5">
        <f t="shared" si="44"/>
        <v>1.0496892710781358</v>
      </c>
      <c r="P145" s="5">
        <f t="shared" si="44"/>
        <v>1.2929604325869537</v>
      </c>
      <c r="Q145" s="12"/>
      <c r="R145" s="5">
        <f t="shared" si="30"/>
        <v>3.1268449142114241</v>
      </c>
      <c r="S145" s="5">
        <f t="shared" si="31"/>
        <v>1.8930065037636723</v>
      </c>
      <c r="T145" s="5">
        <f t="shared" si="32"/>
        <v>3.1022715637581966</v>
      </c>
      <c r="U145" s="5">
        <f t="shared" si="32"/>
        <v>3.3550549565348975</v>
      </c>
      <c r="V145" s="40"/>
      <c r="W145" s="14"/>
      <c r="X145" s="14"/>
      <c r="Y145" s="14"/>
      <c r="Z145" s="14"/>
      <c r="AB145" s="42"/>
      <c r="AC145" s="42"/>
      <c r="AD145" s="42"/>
      <c r="AE145" s="42"/>
    </row>
    <row r="146" spans="1:31" x14ac:dyDescent="0.2">
      <c r="A146" s="14"/>
      <c r="B146" s="11">
        <v>37773</v>
      </c>
      <c r="C146" s="14">
        <v>78.033043404233183</v>
      </c>
      <c r="D146" s="14">
        <v>163.69860448417654</v>
      </c>
      <c r="E146" s="14">
        <v>96.176018418423567</v>
      </c>
      <c r="F146" s="14">
        <v>114.29626395331519</v>
      </c>
      <c r="G146" s="13"/>
      <c r="H146" s="14">
        <f t="shared" si="23"/>
        <v>0.20407113473284166</v>
      </c>
      <c r="I146" s="5">
        <f t="shared" si="24"/>
        <v>0.20720000000000738</v>
      </c>
      <c r="J146" s="5">
        <f t="shared" si="25"/>
        <v>0.30155733606065382</v>
      </c>
      <c r="K146" s="5">
        <f t="shared" si="26"/>
        <v>0.1254740995615844</v>
      </c>
      <c r="L146" s="12"/>
      <c r="M146" s="5">
        <f t="shared" si="42"/>
        <v>0.78092521869230769</v>
      </c>
      <c r="N146" s="5">
        <f t="shared" si="43"/>
        <v>0.49553454543684872</v>
      </c>
      <c r="O146" s="5">
        <f t="shared" si="44"/>
        <v>1.354412022141549</v>
      </c>
      <c r="P146" s="5">
        <f t="shared" si="44"/>
        <v>1.4200568626089982</v>
      </c>
      <c r="Q146" s="12"/>
      <c r="R146" s="5">
        <f t="shared" si="30"/>
        <v>3.2273696355300974</v>
      </c>
      <c r="S146" s="5">
        <f t="shared" si="31"/>
        <v>2.0291373972525006</v>
      </c>
      <c r="T146" s="5">
        <f t="shared" si="32"/>
        <v>3.204077440269737</v>
      </c>
      <c r="U146" s="5">
        <f t="shared" si="32"/>
        <v>3.2620170229917367</v>
      </c>
      <c r="V146" s="40"/>
      <c r="W146" s="14"/>
      <c r="X146" s="14"/>
      <c r="Y146" s="14"/>
      <c r="Z146" s="14"/>
      <c r="AB146" s="42"/>
      <c r="AC146" s="42"/>
      <c r="AD146" s="42"/>
      <c r="AE146" s="42"/>
    </row>
    <row r="147" spans="1:31" x14ac:dyDescent="0.2">
      <c r="A147" s="14"/>
      <c r="B147" s="11">
        <v>37803</v>
      </c>
      <c r="C147" s="14">
        <v>78.497628213781852</v>
      </c>
      <c r="D147" s="14">
        <v>164.16498180835197</v>
      </c>
      <c r="E147" s="14">
        <v>96.302402428702322</v>
      </c>
      <c r="F147" s="14">
        <v>114.6519994029823</v>
      </c>
      <c r="G147" s="13"/>
      <c r="H147" s="14">
        <f t="shared" si="23"/>
        <v>0.5953693323762721</v>
      </c>
      <c r="I147" s="5">
        <f t="shared" si="24"/>
        <v>0.28490000000001015</v>
      </c>
      <c r="J147" s="5">
        <f t="shared" si="25"/>
        <v>0.1314090688688152</v>
      </c>
      <c r="K147" s="5">
        <f t="shared" si="26"/>
        <v>0.31123978804101782</v>
      </c>
      <c r="L147" s="12"/>
      <c r="M147" s="5">
        <f t="shared" si="42"/>
        <v>1.3809439403294599</v>
      </c>
      <c r="N147" s="5">
        <f t="shared" si="43"/>
        <v>0.78184632335680515</v>
      </c>
      <c r="O147" s="5">
        <f t="shared" si="44"/>
        <v>1.487600911237319</v>
      </c>
      <c r="P147" s="5">
        <f t="shared" si="44"/>
        <v>1.735716432619272</v>
      </c>
      <c r="Q147" s="12"/>
      <c r="R147" s="5">
        <f t="shared" si="30"/>
        <v>3.4183651112739799</v>
      </c>
      <c r="S147" s="5">
        <f t="shared" si="31"/>
        <v>2.0366666597165572</v>
      </c>
      <c r="T147" s="5">
        <f t="shared" si="32"/>
        <v>3.2036699256763113</v>
      </c>
      <c r="U147" s="5">
        <f t="shared" si="32"/>
        <v>3.4082379948574992</v>
      </c>
      <c r="V147" s="40"/>
      <c r="W147" s="14"/>
      <c r="X147" s="14"/>
      <c r="Y147" s="14"/>
      <c r="Z147" s="14"/>
      <c r="AB147" s="42"/>
      <c r="AC147" s="42"/>
      <c r="AD147" s="42"/>
      <c r="AE147" s="42"/>
    </row>
    <row r="148" spans="1:31" x14ac:dyDescent="0.2">
      <c r="A148" s="14"/>
      <c r="B148" s="11">
        <v>37834</v>
      </c>
      <c r="C148" s="14">
        <v>79.003514676641686</v>
      </c>
      <c r="D148" s="14">
        <v>164.54551623618374</v>
      </c>
      <c r="E148" s="14">
        <v>96.51702714732096</v>
      </c>
      <c r="F148" s="14">
        <v>114.7831983832958</v>
      </c>
      <c r="G148" s="13"/>
      <c r="H148" s="14">
        <f t="shared" si="23"/>
        <v>0.64446082559601603</v>
      </c>
      <c r="I148" s="5">
        <f t="shared" si="24"/>
        <v>0.23180000000000422</v>
      </c>
      <c r="J148" s="5">
        <f t="shared" si="25"/>
        <v>0.22286538363103237</v>
      </c>
      <c r="K148" s="5">
        <f t="shared" si="26"/>
        <v>0.11443235268175922</v>
      </c>
      <c r="L148" s="12"/>
      <c r="M148" s="5">
        <f t="shared" si="42"/>
        <v>2.0343044086443607</v>
      </c>
      <c r="N148" s="5">
        <f t="shared" si="43"/>
        <v>1.0154586431343704</v>
      </c>
      <c r="O148" s="5">
        <f t="shared" si="44"/>
        <v>1.7137816423461016</v>
      </c>
      <c r="P148" s="5">
        <f t="shared" si="44"/>
        <v>1.8521350064507613</v>
      </c>
      <c r="Q148" s="12"/>
      <c r="R148" s="5">
        <f t="shared" si="30"/>
        <v>3.8529674024013305</v>
      </c>
      <c r="S148" s="5">
        <f t="shared" si="31"/>
        <v>2.0530592043300544</v>
      </c>
      <c r="T148" s="5">
        <f t="shared" si="32"/>
        <v>3.0405396785222472</v>
      </c>
      <c r="U148" s="5">
        <f t="shared" si="32"/>
        <v>3.104292435949807</v>
      </c>
      <c r="V148" s="40"/>
      <c r="W148" s="14"/>
      <c r="X148" s="14"/>
      <c r="Y148" s="14"/>
      <c r="Z148" s="14"/>
      <c r="AB148" s="42"/>
      <c r="AC148" s="42"/>
      <c r="AD148" s="42"/>
      <c r="AE148" s="42"/>
    </row>
    <row r="149" spans="1:31" x14ac:dyDescent="0.2">
      <c r="A149" s="14"/>
      <c r="B149" s="11">
        <v>37865</v>
      </c>
      <c r="C149" s="14">
        <v>79.187078611607447</v>
      </c>
      <c r="D149" s="14">
        <v>165.10349008174063</v>
      </c>
      <c r="E149" s="14">
        <v>96.789197642894308</v>
      </c>
      <c r="F149" s="14">
        <v>114.76400860710922</v>
      </c>
      <c r="G149" s="13"/>
      <c r="H149" s="14">
        <f t="shared" si="23"/>
        <v>0.23234907423685947</v>
      </c>
      <c r="I149" s="5">
        <f t="shared" si="24"/>
        <v>0.33909999999999219</v>
      </c>
      <c r="J149" s="5">
        <f t="shared" si="25"/>
        <v>0.28199220761111476</v>
      </c>
      <c r="K149" s="5">
        <f t="shared" si="26"/>
        <v>-1.6718279728100693E-2</v>
      </c>
      <c r="L149" s="12"/>
      <c r="M149" s="5">
        <f t="shared" si="42"/>
        <v>2.2713801703418524</v>
      </c>
      <c r="N149" s="5">
        <f t="shared" si="43"/>
        <v>1.3580020633932266</v>
      </c>
      <c r="O149" s="5">
        <f t="shared" si="44"/>
        <v>2.0006065806440931</v>
      </c>
      <c r="P149" s="5">
        <f t="shared" si="44"/>
        <v>1.8351070816113424</v>
      </c>
      <c r="Q149" s="12"/>
      <c r="R149" s="5">
        <f t="shared" si="30"/>
        <v>3.6181327513550743</v>
      </c>
      <c r="S149" s="5">
        <f t="shared" si="31"/>
        <v>2.0647569842116464</v>
      </c>
      <c r="T149" s="5">
        <f t="shared" si="32"/>
        <v>3.0331182217748331</v>
      </c>
      <c r="U149" s="5">
        <f t="shared" si="32"/>
        <v>2.7906026047582078</v>
      </c>
      <c r="V149" s="40"/>
      <c r="W149" s="14"/>
      <c r="X149" s="14"/>
      <c r="Y149" s="14"/>
      <c r="Z149" s="14"/>
      <c r="AB149" s="42"/>
      <c r="AC149" s="42"/>
      <c r="AD149" s="42"/>
      <c r="AE149" s="42"/>
    </row>
    <row r="150" spans="1:31" x14ac:dyDescent="0.2">
      <c r="A150" s="14"/>
      <c r="B150" s="11">
        <v>37895</v>
      </c>
      <c r="C150" s="14">
        <v>80.176472699170702</v>
      </c>
      <c r="D150" s="14">
        <v>167.03388008777634</v>
      </c>
      <c r="E150" s="14">
        <v>97.223082285464827</v>
      </c>
      <c r="F150" s="14">
        <v>114.99280655157339</v>
      </c>
      <c r="G150" s="13"/>
      <c r="H150" s="14">
        <f t="shared" si="23"/>
        <v>1.2494388035401371</v>
      </c>
      <c r="I150" s="5">
        <f t="shared" si="24"/>
        <v>1.1692000000000036</v>
      </c>
      <c r="J150" s="5">
        <f t="shared" si="25"/>
        <v>0.44827796193882552</v>
      </c>
      <c r="K150" s="5">
        <f t="shared" si="26"/>
        <v>0.19936384868488588</v>
      </c>
      <c r="L150" s="12"/>
      <c r="M150" s="5">
        <f t="shared" si="42"/>
        <v>3.5491984791061748</v>
      </c>
      <c r="N150" s="5">
        <f t="shared" si="43"/>
        <v>2.5430798235184238</v>
      </c>
      <c r="O150" s="5">
        <f t="shared" si="44"/>
        <v>2.4578528209890482</v>
      </c>
      <c r="P150" s="5">
        <f t="shared" si="44"/>
        <v>2.0381294704016062</v>
      </c>
      <c r="Q150" s="12"/>
      <c r="R150" s="5">
        <f t="shared" si="30"/>
        <v>4.3482830542371564</v>
      </c>
      <c r="S150" s="5">
        <f t="shared" si="31"/>
        <v>2.9874471118610746</v>
      </c>
      <c r="T150" s="5">
        <f t="shared" si="32"/>
        <v>3.2991764123962097</v>
      </c>
      <c r="U150" s="5">
        <f t="shared" si="32"/>
        <v>2.7638368320237694</v>
      </c>
      <c r="V150" s="40"/>
      <c r="W150" s="14"/>
      <c r="X150" s="14"/>
      <c r="Y150" s="14"/>
      <c r="Z150" s="14"/>
      <c r="AB150" s="42"/>
      <c r="AC150" s="42"/>
      <c r="AD150" s="42"/>
      <c r="AE150" s="42"/>
    </row>
    <row r="151" spans="1:31" x14ac:dyDescent="0.2">
      <c r="A151" s="14"/>
      <c r="B151" s="11">
        <v>37926</v>
      </c>
      <c r="C151" s="14">
        <v>79.763750487598827</v>
      </c>
      <c r="D151" s="14">
        <v>166.29308482958706</v>
      </c>
      <c r="E151" s="14">
        <v>97.330673663437494</v>
      </c>
      <c r="F151" s="14">
        <v>115.28920853319649</v>
      </c>
      <c r="G151" s="13"/>
      <c r="H151" s="14">
        <f t="shared" ref="H151:H214" si="45">+(C151/C150-1)*100</f>
        <v>-0.51476723492245302</v>
      </c>
      <c r="I151" s="5">
        <f t="shared" ref="I151:I211" si="46">+(D151/D150-1)*100</f>
        <v>-0.44349999999999667</v>
      </c>
      <c r="J151" s="5">
        <f t="shared" ref="J151:K203" si="47">+(E151/E150-1)*100</f>
        <v>0.11066443836531548</v>
      </c>
      <c r="K151" s="5">
        <f t="shared" ref="K151:K191" si="48">+(F151/F150-1)*100</f>
        <v>0.25775697672894005</v>
      </c>
      <c r="L151" s="12"/>
      <c r="M151" s="5">
        <f t="shared" si="42"/>
        <v>3.0161611333109128</v>
      </c>
      <c r="N151" s="5">
        <f t="shared" si="43"/>
        <v>2.0883012645011245</v>
      </c>
      <c r="O151" s="5">
        <f t="shared" si="44"/>
        <v>2.5712372283745788</v>
      </c>
      <c r="P151" s="5">
        <f t="shared" si="44"/>
        <v>2.3011398680352624</v>
      </c>
      <c r="Q151" s="12"/>
      <c r="R151" s="5">
        <f t="shared" si="30"/>
        <v>3.2578598158491179</v>
      </c>
      <c r="S151" s="5">
        <f t="shared" si="31"/>
        <v>2.2618513766507586</v>
      </c>
      <c r="T151" s="5">
        <f t="shared" si="32"/>
        <v>3.1583966053528423</v>
      </c>
      <c r="U151" s="5">
        <f t="shared" si="32"/>
        <v>2.7077672568567746</v>
      </c>
      <c r="V151" s="40"/>
      <c r="W151" s="14"/>
      <c r="X151" s="14"/>
      <c r="Y151" s="14"/>
      <c r="Z151" s="14"/>
      <c r="AB151" s="42"/>
      <c r="AC151" s="42"/>
      <c r="AD151" s="42"/>
      <c r="AE151" s="42"/>
    </row>
    <row r="152" spans="1:31" x14ac:dyDescent="0.2">
      <c r="A152" s="14"/>
      <c r="B152" s="17">
        <v>37956</v>
      </c>
      <c r="C152" s="10">
        <v>80.478136875272796</v>
      </c>
      <c r="D152" s="10">
        <v>167.1082535314217</v>
      </c>
      <c r="E152" s="19">
        <v>97.682234100131168</v>
      </c>
      <c r="F152" s="19">
        <v>116.05916434578252</v>
      </c>
      <c r="G152" s="6"/>
      <c r="H152" s="10">
        <f t="shared" si="45"/>
        <v>0.89562788021739781</v>
      </c>
      <c r="I152" s="10">
        <f t="shared" si="46"/>
        <v>0.49019999999999619</v>
      </c>
      <c r="J152" s="10">
        <f t="shared" si="47"/>
        <v>0.36120209946284287</v>
      </c>
      <c r="K152" s="10">
        <f t="shared" si="48"/>
        <v>0.66784725333970396</v>
      </c>
      <c r="L152" s="3"/>
      <c r="M152" s="10">
        <f t="shared" si="42"/>
        <v>3.9388025935505055</v>
      </c>
      <c r="N152" s="10">
        <f t="shared" si="43"/>
        <v>2.5887381172996937</v>
      </c>
      <c r="O152" s="10">
        <f t="shared" si="44"/>
        <v>2.9417266906884842</v>
      </c>
      <c r="P152" s="10">
        <f t="shared" si="44"/>
        <v>2.9843552207791557</v>
      </c>
      <c r="Q152" s="5"/>
      <c r="R152" s="10">
        <f t="shared" si="30"/>
        <v>3.9388025935505055</v>
      </c>
      <c r="S152" s="10">
        <f t="shared" si="31"/>
        <v>2.5887381172996937</v>
      </c>
      <c r="T152" s="10">
        <f t="shared" si="32"/>
        <v>2.9417266906884842</v>
      </c>
      <c r="U152" s="10">
        <f t="shared" si="32"/>
        <v>2.9843552207791557</v>
      </c>
      <c r="V152" s="40"/>
      <c r="W152" s="14"/>
      <c r="X152" s="14"/>
      <c r="Y152" s="14"/>
      <c r="Z152" s="14"/>
      <c r="AB152" s="42"/>
      <c r="AC152" s="42"/>
      <c r="AD152" s="42"/>
      <c r="AE152" s="42"/>
    </row>
    <row r="153" spans="1:31" x14ac:dyDescent="0.2">
      <c r="A153" s="14"/>
      <c r="B153" s="11">
        <v>37987</v>
      </c>
      <c r="C153" s="14">
        <v>80.975421725105917</v>
      </c>
      <c r="D153" s="14">
        <v>167.49694732913579</v>
      </c>
      <c r="E153" s="14">
        <v>98.247528205418575</v>
      </c>
      <c r="F153" s="14">
        <v>116.63856349960612</v>
      </c>
      <c r="G153" s="13"/>
      <c r="H153" s="14">
        <f t="shared" si="45"/>
        <v>0.61791297505287002</v>
      </c>
      <c r="I153" s="5">
        <f t="shared" si="46"/>
        <v>0.23260000000000502</v>
      </c>
      <c r="J153" s="5">
        <f t="shared" si="47"/>
        <v>0.57870718303589808</v>
      </c>
      <c r="K153" s="5">
        <f t="shared" si="48"/>
        <v>0.49922740447911895</v>
      </c>
      <c r="L153" s="12"/>
      <c r="M153" s="5">
        <f>+(C153/C$152-1)*100</f>
        <v>0.61791297505287002</v>
      </c>
      <c r="N153" s="5">
        <f>+(D153/D$152-1)*100</f>
        <v>0.23260000000000502</v>
      </c>
      <c r="O153" s="5">
        <f>+(E153/E$152-1)*100</f>
        <v>0.57870718303589808</v>
      </c>
      <c r="P153" s="5">
        <f>+(F153/F$152-1)*100</f>
        <v>0.49922740447911895</v>
      </c>
      <c r="Q153" s="12"/>
      <c r="R153" s="5">
        <f t="shared" si="30"/>
        <v>4.1678767772667991</v>
      </c>
      <c r="S153" s="5">
        <f t="shared" si="31"/>
        <v>2.5441326278424548</v>
      </c>
      <c r="T153" s="5">
        <f t="shared" si="32"/>
        <v>3.2696274014646587</v>
      </c>
      <c r="U153" s="5">
        <f t="shared" si="32"/>
        <v>2.9736769380371175</v>
      </c>
      <c r="V153" s="40"/>
      <c r="W153" s="14"/>
      <c r="X153" s="14"/>
      <c r="Y153" s="14"/>
      <c r="Z153" s="14"/>
      <c r="AB153" s="42"/>
      <c r="AC153" s="42"/>
      <c r="AD153" s="42"/>
      <c r="AE153" s="42"/>
    </row>
    <row r="154" spans="1:31" x14ac:dyDescent="0.2">
      <c r="A154" s="14"/>
      <c r="B154" s="11">
        <v>38018</v>
      </c>
      <c r="C154" s="14">
        <v>81.130309061324397</v>
      </c>
      <c r="D154" s="14">
        <v>167.95521897702832</v>
      </c>
      <c r="E154" s="14">
        <v>98.593161403359034</v>
      </c>
      <c r="F154" s="14">
        <v>116.9322696417278</v>
      </c>
      <c r="G154" s="13"/>
      <c r="H154" s="14">
        <f t="shared" si="45"/>
        <v>0.19127697382581577</v>
      </c>
      <c r="I154" s="5">
        <f t="shared" si="46"/>
        <v>0.27360000000000717</v>
      </c>
      <c r="J154" s="5">
        <f t="shared" si="47"/>
        <v>0.3517983650619616</v>
      </c>
      <c r="K154" s="5">
        <f t="shared" si="48"/>
        <v>0.25180877859720674</v>
      </c>
      <c r="L154" s="12"/>
      <c r="M154" s="5">
        <f t="shared" ref="M154:M164" si="49">+(C154/C$152-1)*100</f>
        <v>0.81037187411825418</v>
      </c>
      <c r="N154" s="5">
        <f t="shared" ref="N154:N164" si="50">+(D154/D$152-1)*100</f>
        <v>0.50683639360000754</v>
      </c>
      <c r="O154" s="5">
        <f t="shared" ref="O154:P164" si="51">+(E154/E$152-1)*100</f>
        <v>0.93254143050629512</v>
      </c>
      <c r="P154" s="5">
        <f t="shared" si="51"/>
        <v>0.75229328150596686</v>
      </c>
      <c r="Q154" s="12"/>
      <c r="R154" s="5">
        <f t="shared" si="30"/>
        <v>4.5899081711360923</v>
      </c>
      <c r="S154" s="5">
        <f t="shared" si="31"/>
        <v>2.9431809760156469</v>
      </c>
      <c r="T154" s="5">
        <f t="shared" si="32"/>
        <v>3.3753980688806751</v>
      </c>
      <c r="U154" s="5">
        <f t="shared" si="32"/>
        <v>3.0557344292934996</v>
      </c>
      <c r="V154" s="40"/>
      <c r="W154" s="14"/>
      <c r="X154" s="14"/>
      <c r="Y154" s="14"/>
      <c r="Z154" s="14"/>
      <c r="AB154" s="42"/>
      <c r="AC154" s="42"/>
      <c r="AD154" s="42"/>
      <c r="AE154" s="42"/>
    </row>
    <row r="155" spans="1:31" x14ac:dyDescent="0.2">
      <c r="A155" s="14"/>
      <c r="B155" s="11">
        <v>38047</v>
      </c>
      <c r="C155" s="14">
        <v>80.913963415856571</v>
      </c>
      <c r="D155" s="14">
        <v>167.76207047520475</v>
      </c>
      <c r="E155" s="14">
        <v>98.753791072152055</v>
      </c>
      <c r="F155" s="14">
        <v>117.02470001860296</v>
      </c>
      <c r="G155" s="13"/>
      <c r="H155" s="14">
        <f t="shared" si="45"/>
        <v>-0.266664392100735</v>
      </c>
      <c r="I155" s="5">
        <f t="shared" si="46"/>
        <v>-0.11499999999999844</v>
      </c>
      <c r="J155" s="5">
        <f t="shared" si="47"/>
        <v>0.1629217143528372</v>
      </c>
      <c r="K155" s="5">
        <f t="shared" si="48"/>
        <v>7.9046081255729206E-2</v>
      </c>
      <c r="L155" s="12"/>
      <c r="M155" s="5">
        <f t="shared" si="49"/>
        <v>0.5415465087856397</v>
      </c>
      <c r="N155" s="5">
        <f t="shared" si="50"/>
        <v>0.39125353174738198</v>
      </c>
      <c r="O155" s="5">
        <f t="shared" si="51"/>
        <v>1.0969824573447751</v>
      </c>
      <c r="P155" s="5">
        <f t="shared" si="51"/>
        <v>0.83193402112025083</v>
      </c>
      <c r="Q155" s="12"/>
      <c r="R155" s="5">
        <f t="shared" si="30"/>
        <v>4.2480314866699898</v>
      </c>
      <c r="S155" s="5">
        <f t="shared" si="31"/>
        <v>2.7699171821179869</v>
      </c>
      <c r="T155" s="5">
        <f t="shared" si="32"/>
        <v>3.3004878627518552</v>
      </c>
      <c r="U155" s="5">
        <f t="shared" si="32"/>
        <v>2.8058865679553513</v>
      </c>
      <c r="V155" s="40"/>
      <c r="W155" s="14"/>
      <c r="X155" s="14"/>
      <c r="Y155" s="14"/>
      <c r="Z155" s="14"/>
      <c r="AB155" s="42"/>
      <c r="AC155" s="42"/>
      <c r="AD155" s="42"/>
      <c r="AE155" s="42"/>
    </row>
    <row r="156" spans="1:31" x14ac:dyDescent="0.2">
      <c r="A156" s="14"/>
      <c r="B156" s="11">
        <v>38078</v>
      </c>
      <c r="C156" s="14">
        <v>80.932107528954887</v>
      </c>
      <c r="D156" s="14">
        <v>168.03334174316316</v>
      </c>
      <c r="E156" s="14">
        <v>99.18550899276589</v>
      </c>
      <c r="F156" s="14">
        <v>117.38313763247564</v>
      </c>
      <c r="G156" s="13"/>
      <c r="H156" s="14">
        <f t="shared" si="45"/>
        <v>2.2423957908301873E-2</v>
      </c>
      <c r="I156" s="5">
        <f t="shared" si="46"/>
        <v>0.16169999999999796</v>
      </c>
      <c r="J156" s="5">
        <f t="shared" si="47"/>
        <v>0.43716592135527588</v>
      </c>
      <c r="K156" s="5">
        <f t="shared" si="48"/>
        <v>0.30629227318310637</v>
      </c>
      <c r="L156" s="12"/>
      <c r="M156" s="5">
        <f t="shared" si="49"/>
        <v>0.564091902855135</v>
      </c>
      <c r="N156" s="5">
        <f t="shared" si="50"/>
        <v>0.55358618870822163</v>
      </c>
      <c r="O156" s="5">
        <f t="shared" si="51"/>
        <v>1.5389440121667874</v>
      </c>
      <c r="P156" s="5">
        <f t="shared" si="51"/>
        <v>1.1407744439280387</v>
      </c>
      <c r="Q156" s="12"/>
      <c r="R156" s="5">
        <f t="shared" si="30"/>
        <v>3.9430391325758318</v>
      </c>
      <c r="S156" s="5">
        <f t="shared" si="31"/>
        <v>2.8948353092424606</v>
      </c>
      <c r="T156" s="5">
        <f t="shared" si="32"/>
        <v>3.6276472789925629</v>
      </c>
      <c r="U156" s="5">
        <f t="shared" si="32"/>
        <v>2.9230560892857804</v>
      </c>
      <c r="V156" s="40"/>
      <c r="W156" s="14"/>
      <c r="X156" s="14"/>
      <c r="Y156" s="14"/>
      <c r="Z156" s="14"/>
      <c r="AB156" s="42"/>
      <c r="AC156" s="42"/>
      <c r="AD156" s="42"/>
      <c r="AE156" s="42"/>
    </row>
    <row r="157" spans="1:31" x14ac:dyDescent="0.2">
      <c r="A157" s="14"/>
      <c r="B157" s="11">
        <v>38108</v>
      </c>
      <c r="C157" s="14">
        <v>81.263549974236696</v>
      </c>
      <c r="D157" s="14">
        <v>168.36151085958758</v>
      </c>
      <c r="E157" s="14">
        <v>99.515610329136877</v>
      </c>
      <c r="F157" s="14">
        <v>117.49482930578233</v>
      </c>
      <c r="G157" s="13"/>
      <c r="H157" s="14">
        <f t="shared" si="45"/>
        <v>0.40953146458373446</v>
      </c>
      <c r="I157" s="5">
        <f t="shared" si="46"/>
        <v>0.19530000000000936</v>
      </c>
      <c r="J157" s="5">
        <f t="shared" si="47"/>
        <v>0.33281206067619085</v>
      </c>
      <c r="K157" s="5">
        <f t="shared" si="48"/>
        <v>9.5151378263880204E-2</v>
      </c>
      <c r="L157" s="12"/>
      <c r="M157" s="5">
        <f t="shared" si="49"/>
        <v>0.97593350127023193</v>
      </c>
      <c r="N157" s="5">
        <f t="shared" si="50"/>
        <v>0.74996734253478525</v>
      </c>
      <c r="O157" s="5">
        <f t="shared" si="51"/>
        <v>1.876877864122517</v>
      </c>
      <c r="P157" s="5">
        <f t="shared" si="51"/>
        <v>1.237011284798184</v>
      </c>
      <c r="Q157" s="12"/>
      <c r="R157" s="5">
        <f t="shared" si="30"/>
        <v>4.3524407999392389</v>
      </c>
      <c r="S157" s="5">
        <f t="shared" si="31"/>
        <v>3.0615724805378886</v>
      </c>
      <c r="T157" s="5">
        <f t="shared" si="32"/>
        <v>3.7844034240963387</v>
      </c>
      <c r="U157" s="5">
        <f t="shared" si="32"/>
        <v>2.9274718313948345</v>
      </c>
      <c r="V157" s="40"/>
      <c r="W157" s="14"/>
      <c r="X157" s="14"/>
      <c r="Y157" s="14"/>
      <c r="Z157" s="14"/>
      <c r="AB157" s="42"/>
      <c r="AC157" s="42"/>
      <c r="AD157" s="42"/>
      <c r="AE157" s="42"/>
    </row>
    <row r="158" spans="1:31" x14ac:dyDescent="0.2">
      <c r="A158" s="14"/>
      <c r="B158" s="11">
        <v>38139</v>
      </c>
      <c r="C158" s="14">
        <v>81.86843281507015</v>
      </c>
      <c r="D158" s="14">
        <v>169.29440199126057</v>
      </c>
      <c r="E158" s="14">
        <v>99.778658203383415</v>
      </c>
      <c r="F158" s="14">
        <v>117.58017908130662</v>
      </c>
      <c r="G158" s="13"/>
      <c r="H158" s="14">
        <f t="shared" si="45"/>
        <v>0.74434705476837948</v>
      </c>
      <c r="I158" s="5">
        <f t="shared" si="46"/>
        <v>0.55410000000000181</v>
      </c>
      <c r="J158" s="5">
        <f t="shared" si="47"/>
        <v>0.26432825300124474</v>
      </c>
      <c r="K158" s="5">
        <f t="shared" si="48"/>
        <v>7.2641303475728947E-2</v>
      </c>
      <c r="L158" s="12"/>
      <c r="M158" s="5">
        <f t="shared" si="49"/>
        <v>1.7275448883118161</v>
      </c>
      <c r="N158" s="5">
        <f t="shared" si="50"/>
        <v>1.3082229115797706</v>
      </c>
      <c r="O158" s="5">
        <f t="shared" si="51"/>
        <v>2.1461672355929773</v>
      </c>
      <c r="P158" s="5">
        <f t="shared" si="51"/>
        <v>1.3105511693953353</v>
      </c>
      <c r="Q158" s="12"/>
      <c r="R158" s="5">
        <f t="shared" si="30"/>
        <v>4.9150837177637241</v>
      </c>
      <c r="S158" s="5">
        <f t="shared" si="31"/>
        <v>3.4183538245281309</v>
      </c>
      <c r="T158" s="5">
        <f t="shared" si="32"/>
        <v>3.7458816077061918</v>
      </c>
      <c r="U158" s="5">
        <f t="shared" si="32"/>
        <v>2.8731605167188645</v>
      </c>
      <c r="V158" s="40"/>
      <c r="W158" s="14"/>
      <c r="X158" s="14"/>
      <c r="Y158" s="14"/>
      <c r="Z158" s="14"/>
      <c r="AB158" s="42"/>
      <c r="AC158" s="42"/>
      <c r="AD158" s="42"/>
      <c r="AE158" s="42"/>
    </row>
    <row r="159" spans="1:31" x14ac:dyDescent="0.2">
      <c r="A159" s="14"/>
      <c r="B159" s="11">
        <v>38169</v>
      </c>
      <c r="C159" s="14">
        <v>82.298900271154764</v>
      </c>
      <c r="D159" s="14">
        <v>169.5397095797459</v>
      </c>
      <c r="E159" s="14">
        <v>99.842640254042266</v>
      </c>
      <c r="F159" s="14">
        <v>118.14850359872888</v>
      </c>
      <c r="G159" s="13"/>
      <c r="H159" s="14">
        <f t="shared" si="45"/>
        <v>0.52580395310239947</v>
      </c>
      <c r="I159" s="5">
        <f t="shared" si="46"/>
        <v>0.14490000000000336</v>
      </c>
      <c r="J159" s="5">
        <f t="shared" si="47"/>
        <v>6.4123983836728016E-2</v>
      </c>
      <c r="K159" s="5">
        <f t="shared" si="48"/>
        <v>0.48335061390682998</v>
      </c>
      <c r="L159" s="12"/>
      <c r="M159" s="5">
        <f t="shared" si="49"/>
        <v>2.2624323407285596</v>
      </c>
      <c r="N159" s="5">
        <f t="shared" si="50"/>
        <v>1.4550185265786553</v>
      </c>
      <c r="O159" s="5">
        <f t="shared" si="51"/>
        <v>2.211667427360986</v>
      </c>
      <c r="P159" s="5">
        <f t="shared" si="51"/>
        <v>1.8002363404250099</v>
      </c>
      <c r="Q159" s="12"/>
      <c r="R159" s="5">
        <f t="shared" si="30"/>
        <v>4.8425310979084202</v>
      </c>
      <c r="S159" s="5">
        <f t="shared" si="31"/>
        <v>3.2739794517617993</v>
      </c>
      <c r="T159" s="5">
        <f t="shared" si="32"/>
        <v>3.6761677134285131</v>
      </c>
      <c r="U159" s="5">
        <f t="shared" si="32"/>
        <v>3.0496670044601437</v>
      </c>
      <c r="V159" s="40"/>
      <c r="W159" s="14"/>
      <c r="X159" s="14"/>
      <c r="Y159" s="14"/>
      <c r="Z159" s="14"/>
      <c r="AB159" s="42"/>
      <c r="AC159" s="42"/>
      <c r="AD159" s="42"/>
      <c r="AE159" s="42"/>
    </row>
    <row r="160" spans="1:31" x14ac:dyDescent="0.2">
      <c r="A160" s="14"/>
      <c r="B160" s="11">
        <v>38200</v>
      </c>
      <c r="C160" s="14">
        <v>82.589462841174623</v>
      </c>
      <c r="D160" s="14">
        <v>169.82860524486978</v>
      </c>
      <c r="E160" s="14">
        <v>99.992388070938162</v>
      </c>
      <c r="F160" s="14">
        <v>118.78848147800154</v>
      </c>
      <c r="G160" s="13"/>
      <c r="H160" s="14">
        <f t="shared" si="45"/>
        <v>0.35305765819777513</v>
      </c>
      <c r="I160" s="5">
        <f t="shared" si="46"/>
        <v>0.17039999999999278</v>
      </c>
      <c r="J160" s="5">
        <f t="shared" si="47"/>
        <v>0.14998383107145408</v>
      </c>
      <c r="K160" s="5">
        <f t="shared" si="48"/>
        <v>0.54167243746585658</v>
      </c>
      <c r="L160" s="12"/>
      <c r="M160" s="5">
        <f t="shared" si="49"/>
        <v>2.623477689566811</v>
      </c>
      <c r="N160" s="5">
        <f t="shared" si="50"/>
        <v>1.6278978781479436</v>
      </c>
      <c r="O160" s="5">
        <f t="shared" si="51"/>
        <v>2.3649684019705353</v>
      </c>
      <c r="P160" s="5">
        <f t="shared" si="51"/>
        <v>2.3516601619561817</v>
      </c>
      <c r="Q160" s="12"/>
      <c r="R160" s="5">
        <f t="shared" si="30"/>
        <v>4.5389729548237057</v>
      </c>
      <c r="S160" s="5">
        <f t="shared" si="31"/>
        <v>3.2107158733531538</v>
      </c>
      <c r="T160" s="5">
        <f t="shared" si="32"/>
        <v>3.6007749371647302</v>
      </c>
      <c r="U160" s="5">
        <f t="shared" si="32"/>
        <v>3.4894332542737549</v>
      </c>
      <c r="V160" s="40"/>
      <c r="W160" s="14"/>
      <c r="X160" s="14"/>
      <c r="Y160" s="14"/>
      <c r="Z160" s="14"/>
      <c r="AB160" s="42"/>
      <c r="AC160" s="42"/>
      <c r="AD160" s="42"/>
      <c r="AE160" s="42"/>
    </row>
    <row r="161" spans="1:31" x14ac:dyDescent="0.2">
      <c r="A161" s="14"/>
      <c r="B161" s="11">
        <v>38231</v>
      </c>
      <c r="C161" s="14">
        <v>82.568207849475527</v>
      </c>
      <c r="D161" s="14">
        <v>170.06194974847622</v>
      </c>
      <c r="E161" s="14">
        <v>100.17458638063104</v>
      </c>
      <c r="F161" s="14">
        <v>118.74077864361448</v>
      </c>
      <c r="G161" s="13"/>
      <c r="H161" s="14">
        <f t="shared" si="45"/>
        <v>-2.5735718538300034E-2</v>
      </c>
      <c r="I161" s="5">
        <f t="shared" si="46"/>
        <v>0.13739999999999863</v>
      </c>
      <c r="J161" s="5">
        <f t="shared" si="47"/>
        <v>0.18221217955471936</v>
      </c>
      <c r="K161" s="5">
        <f t="shared" si="48"/>
        <v>-4.0157794588779883E-2</v>
      </c>
      <c r="L161" s="12"/>
      <c r="M161" s="5">
        <f t="shared" si="49"/>
        <v>2.5970668001944253</v>
      </c>
      <c r="N161" s="5">
        <f t="shared" si="50"/>
        <v>1.7675346098324995</v>
      </c>
      <c r="O161" s="5">
        <f t="shared" si="51"/>
        <v>2.5514898419962684</v>
      </c>
      <c r="P161" s="5">
        <f t="shared" si="51"/>
        <v>2.3105579925101427</v>
      </c>
      <c r="Q161" s="12"/>
      <c r="R161" s="5">
        <f t="shared" si="30"/>
        <v>4.2697991858642315</v>
      </c>
      <c r="S161" s="5">
        <f t="shared" si="31"/>
        <v>3.0032433985984985</v>
      </c>
      <c r="T161" s="5">
        <f t="shared" si="32"/>
        <v>3.4976927386330736</v>
      </c>
      <c r="U161" s="5">
        <f t="shared" si="32"/>
        <v>3.4651717770852741</v>
      </c>
      <c r="V161" s="40"/>
      <c r="W161" s="14"/>
      <c r="X161" s="14"/>
      <c r="Y161" s="14"/>
      <c r="Z161" s="14"/>
      <c r="AB161" s="42"/>
      <c r="AC161" s="42"/>
      <c r="AD161" s="42"/>
      <c r="AE161" s="42"/>
    </row>
    <row r="162" spans="1:31" x14ac:dyDescent="0.2">
      <c r="A162" s="14"/>
      <c r="B162" s="11">
        <v>38261</v>
      </c>
      <c r="C162" s="14">
        <v>83.238974703006335</v>
      </c>
      <c r="D162" s="14">
        <v>171.17619564322823</v>
      </c>
      <c r="E162" s="14">
        <v>100.63104624031567</v>
      </c>
      <c r="F162" s="14">
        <v>118.79001167063646</v>
      </c>
      <c r="G162" s="13"/>
      <c r="H162" s="14">
        <f t="shared" si="45"/>
        <v>0.81237908754618893</v>
      </c>
      <c r="I162" s="5">
        <f t="shared" si="46"/>
        <v>0.65519999999998912</v>
      </c>
      <c r="J162" s="5">
        <f t="shared" si="47"/>
        <v>0.45566433181987165</v>
      </c>
      <c r="K162" s="5">
        <f t="shared" si="48"/>
        <v>4.1462610894393848E-2</v>
      </c>
      <c r="L162" s="12"/>
      <c r="M162" s="5">
        <f t="shared" si="49"/>
        <v>3.4305439153149875</v>
      </c>
      <c r="N162" s="5">
        <f t="shared" si="50"/>
        <v>2.4343154965961178</v>
      </c>
      <c r="O162" s="5">
        <f t="shared" si="51"/>
        <v>3.0187804029561338</v>
      </c>
      <c r="P162" s="5">
        <f t="shared" si="51"/>
        <v>2.3529786210744641</v>
      </c>
      <c r="Q162" s="12"/>
      <c r="R162" s="5">
        <f t="shared" ref="R162:R212" si="52">+(C162/C150-1)*100</f>
        <v>3.8197015916706878</v>
      </c>
      <c r="S162" s="5">
        <f t="shared" ref="S162:S210" si="53">+(D162/D150-1)*100</f>
        <v>2.4799253620134465</v>
      </c>
      <c r="T162" s="5">
        <f t="shared" ref="T162:U212" si="54">+(E162/E150-1)*100</f>
        <v>3.5053033443688042</v>
      </c>
      <c r="U162" s="5">
        <f t="shared" si="54"/>
        <v>3.3021240483943171</v>
      </c>
      <c r="V162" s="40"/>
      <c r="W162" s="14"/>
      <c r="X162" s="14"/>
      <c r="Y162" s="14"/>
      <c r="Z162" s="14"/>
      <c r="AB162" s="42"/>
      <c r="AC162" s="42"/>
      <c r="AD162" s="42"/>
      <c r="AE162" s="42"/>
    </row>
    <row r="163" spans="1:31" x14ac:dyDescent="0.2">
      <c r="A163" s="14"/>
      <c r="B163" s="11">
        <v>38292</v>
      </c>
      <c r="C163" s="14">
        <v>83.693270643717042</v>
      </c>
      <c r="D163" s="14">
        <v>172.10243003785374</v>
      </c>
      <c r="E163" s="14">
        <v>100.61836736231577</v>
      </c>
      <c r="F163" s="14">
        <v>119.03147096817335</v>
      </c>
      <c r="G163" s="13"/>
      <c r="H163" s="14">
        <f t="shared" si="45"/>
        <v>0.54577310969003978</v>
      </c>
      <c r="I163" s="5">
        <f t="shared" si="46"/>
        <v>0.54110000000000547</v>
      </c>
      <c r="J163" s="5">
        <f t="shared" si="47"/>
        <v>-1.259937014828072E-2</v>
      </c>
      <c r="K163" s="5">
        <f t="shared" si="48"/>
        <v>0.20326565688568721</v>
      </c>
      <c r="L163" s="12"/>
      <c r="M163" s="5">
        <f t="shared" si="49"/>
        <v>3.9950400112109374</v>
      </c>
      <c r="N163" s="5">
        <f t="shared" si="50"/>
        <v>2.9885875777482029</v>
      </c>
      <c r="O163" s="5">
        <f t="shared" si="51"/>
        <v>3.0058006854909225</v>
      </c>
      <c r="P163" s="5">
        <f t="shared" si="51"/>
        <v>2.5610270754106379</v>
      </c>
      <c r="Q163" s="12"/>
      <c r="R163" s="5">
        <f t="shared" si="52"/>
        <v>4.9264485835945671</v>
      </c>
      <c r="S163" s="5">
        <f t="shared" si="53"/>
        <v>3.4934376340543194</v>
      </c>
      <c r="T163" s="5">
        <f t="shared" si="54"/>
        <v>3.3778598001354521</v>
      </c>
      <c r="U163" s="5">
        <f t="shared" si="54"/>
        <v>3.2459780777307712</v>
      </c>
      <c r="V163" s="40"/>
      <c r="W163" s="14"/>
      <c r="X163" s="14"/>
      <c r="Y163" s="14"/>
      <c r="Z163" s="14"/>
      <c r="AB163" s="42"/>
      <c r="AC163" s="42"/>
      <c r="AD163" s="42"/>
      <c r="AE163" s="42"/>
    </row>
    <row r="164" spans="1:31" x14ac:dyDescent="0.2">
      <c r="A164" s="14"/>
      <c r="B164" s="17">
        <v>38322</v>
      </c>
      <c r="C164" s="10">
        <v>84.199585263083264</v>
      </c>
      <c r="D164" s="10">
        <v>172.47158975028495</v>
      </c>
      <c r="E164" s="19">
        <v>101.22817611162425</v>
      </c>
      <c r="F164" s="19">
        <v>120.53914683976186</v>
      </c>
      <c r="G164" s="6"/>
      <c r="H164" s="10">
        <f t="shared" si="45"/>
        <v>0.60496455147702743</v>
      </c>
      <c r="I164" s="10">
        <f t="shared" si="46"/>
        <v>0.21450000000000635</v>
      </c>
      <c r="J164" s="10">
        <f t="shared" si="47"/>
        <v>0.60606106548382055</v>
      </c>
      <c r="K164" s="10">
        <f t="shared" si="48"/>
        <v>1.2666195413073789</v>
      </c>
      <c r="L164" s="3"/>
      <c r="M164" s="10">
        <f t="shared" si="49"/>
        <v>4.6241731385731066</v>
      </c>
      <c r="N164" s="10">
        <f t="shared" si="50"/>
        <v>3.2094980981024923</v>
      </c>
      <c r="O164" s="10">
        <f t="shared" si="51"/>
        <v>3.6300787386355671</v>
      </c>
      <c r="P164" s="10">
        <f t="shared" si="51"/>
        <v>3.8600850861133518</v>
      </c>
      <c r="Q164" s="5"/>
      <c r="R164" s="10">
        <f t="shared" si="52"/>
        <v>4.6241731385731066</v>
      </c>
      <c r="S164" s="10">
        <f t="shared" si="53"/>
        <v>3.2094980981024923</v>
      </c>
      <c r="T164" s="10">
        <f t="shared" si="54"/>
        <v>3.6300787386355671</v>
      </c>
      <c r="U164" s="10">
        <f t="shared" si="54"/>
        <v>3.8600850861133518</v>
      </c>
      <c r="V164" s="40"/>
      <c r="W164" s="14"/>
      <c r="X164" s="14"/>
      <c r="Y164" s="14"/>
      <c r="Z164" s="14"/>
      <c r="AB164" s="42"/>
      <c r="AC164" s="42"/>
      <c r="AD164" s="42"/>
      <c r="AE164" s="42"/>
    </row>
    <row r="165" spans="1:31" x14ac:dyDescent="0.2">
      <c r="A165" s="14"/>
      <c r="B165" s="11">
        <v>38353</v>
      </c>
      <c r="C165" s="14">
        <v>85.354530745565143</v>
      </c>
      <c r="D165" s="14">
        <v>174.15353269352971</v>
      </c>
      <c r="E165" s="14">
        <v>101.93423332894925</v>
      </c>
      <c r="F165" s="14">
        <v>122.51607750957878</v>
      </c>
      <c r="G165" s="13"/>
      <c r="H165" s="14">
        <f t="shared" si="45"/>
        <v>1.37167597544956</v>
      </c>
      <c r="I165" s="5">
        <f t="shared" si="46"/>
        <v>0.97519999999999829</v>
      </c>
      <c r="J165" s="5">
        <f t="shared" si="47"/>
        <v>0.6974908019151016</v>
      </c>
      <c r="K165" s="5">
        <f t="shared" si="48"/>
        <v>1.6400735542329237</v>
      </c>
      <c r="L165" s="12"/>
      <c r="M165" s="5">
        <f>+(C165/C$164-1)*100</f>
        <v>1.37167597544956</v>
      </c>
      <c r="N165" s="5">
        <f>+(D165/D$164-1)*100</f>
        <v>0.97519999999999829</v>
      </c>
      <c r="O165" s="5">
        <f>+(E165/E$164-1)*100</f>
        <v>0.6974908019151016</v>
      </c>
      <c r="P165" s="5">
        <f>+(F165/F$164-1)*100</f>
        <v>1.6400735542329237</v>
      </c>
      <c r="Q165" s="12"/>
      <c r="R165" s="5">
        <f t="shared" si="52"/>
        <v>5.407948396150819</v>
      </c>
      <c r="S165" s="5">
        <f t="shared" si="53"/>
        <v>3.9741532431116777</v>
      </c>
      <c r="T165" s="5">
        <f t="shared" si="54"/>
        <v>3.7524660323488446</v>
      </c>
      <c r="U165" s="5">
        <f t="shared" si="54"/>
        <v>5.0390829873282028</v>
      </c>
      <c r="V165" s="40"/>
      <c r="W165" s="14"/>
      <c r="X165" s="14"/>
      <c r="Y165" s="14"/>
      <c r="Z165" s="14"/>
      <c r="AB165" s="42"/>
      <c r="AC165" s="42"/>
      <c r="AD165" s="42"/>
      <c r="AE165" s="42"/>
    </row>
    <row r="166" spans="1:31" x14ac:dyDescent="0.2">
      <c r="A166" s="14"/>
      <c r="B166" s="11">
        <v>38384</v>
      </c>
      <c r="C166" s="5">
        <v>85.398195922414061</v>
      </c>
      <c r="D166" s="5">
        <v>174.60180388668286</v>
      </c>
      <c r="E166" s="5">
        <v>102.64428481635996</v>
      </c>
      <c r="F166" s="5">
        <v>122.94943960908681</v>
      </c>
      <c r="G166" s="13"/>
      <c r="H166" s="5">
        <f t="shared" si="45"/>
        <v>5.1157421249348189E-2</v>
      </c>
      <c r="I166" s="5">
        <f t="shared" si="46"/>
        <v>0.25740000000000762</v>
      </c>
      <c r="J166" s="5">
        <f t="shared" si="47"/>
        <v>0.69657804274578794</v>
      </c>
      <c r="K166" s="5">
        <f t="shared" si="48"/>
        <v>0.35371855540686781</v>
      </c>
      <c r="L166" s="12"/>
      <c r="M166" s="5">
        <f t="shared" ref="M166:M176" si="55">+(C166/C$164-1)*100</f>
        <v>1.423535110755858</v>
      </c>
      <c r="N166" s="5">
        <f t="shared" ref="N166:N176" si="56">+(D166/D$164-1)*100</f>
        <v>1.2351101648000018</v>
      </c>
      <c r="O166" s="5">
        <f t="shared" ref="O166:P176" si="57">+(E166/E$164-1)*100</f>
        <v>1.3989274124371898</v>
      </c>
      <c r="P166" s="5">
        <f t="shared" si="57"/>
        <v>1.9995933541234301</v>
      </c>
      <c r="Q166" s="12"/>
      <c r="R166" s="5">
        <f t="shared" si="52"/>
        <v>5.2605332217626311</v>
      </c>
      <c r="S166" s="5">
        <f t="shared" si="53"/>
        <v>3.9573553892145563</v>
      </c>
      <c r="T166" s="5">
        <f t="shared" si="54"/>
        <v>4.1089294179615488</v>
      </c>
      <c r="U166" s="5">
        <f t="shared" si="54"/>
        <v>5.1458592104602019</v>
      </c>
      <c r="V166" s="40"/>
      <c r="W166" s="14"/>
      <c r="X166" s="14"/>
      <c r="Y166" s="14"/>
      <c r="Z166" s="14"/>
      <c r="AB166" s="42"/>
      <c r="AC166" s="42"/>
      <c r="AD166" s="42"/>
      <c r="AE166" s="42"/>
    </row>
    <row r="167" spans="1:31" x14ac:dyDescent="0.2">
      <c r="A167" s="14"/>
      <c r="B167" s="11">
        <v>38412</v>
      </c>
      <c r="C167" s="5">
        <v>85.533290870854387</v>
      </c>
      <c r="D167" s="5">
        <v>175.0821334491751</v>
      </c>
      <c r="E167" s="5">
        <v>103.36882695410372</v>
      </c>
      <c r="F167" s="5">
        <v>123.03680839844814</v>
      </c>
      <c r="G167" s="13"/>
      <c r="H167" s="5">
        <f t="shared" si="45"/>
        <v>0.1581941479923854</v>
      </c>
      <c r="I167" s="5">
        <f t="shared" si="46"/>
        <v>0.27509999999999479</v>
      </c>
      <c r="J167" s="5">
        <f t="shared" si="47"/>
        <v>0.70587674612379026</v>
      </c>
      <c r="K167" s="5">
        <f t="shared" si="48"/>
        <v>7.1060746302809008E-2</v>
      </c>
      <c r="L167" s="12"/>
      <c r="M167" s="5">
        <f t="shared" si="55"/>
        <v>1.5839812079880611</v>
      </c>
      <c r="N167" s="5">
        <f t="shared" si="56"/>
        <v>1.5136079528633495</v>
      </c>
      <c r="O167" s="5">
        <f t="shared" si="57"/>
        <v>2.1146788618605417</v>
      </c>
      <c r="P167" s="5">
        <f t="shared" si="57"/>
        <v>2.0720750263866883</v>
      </c>
      <c r="Q167" s="12"/>
      <c r="R167" s="5">
        <f t="shared" si="52"/>
        <v>5.7089373205670535</v>
      </c>
      <c r="S167" s="5">
        <f t="shared" si="53"/>
        <v>4.363359937818756</v>
      </c>
      <c r="T167" s="5">
        <f t="shared" si="54"/>
        <v>4.6732746478358456</v>
      </c>
      <c r="U167" s="5">
        <f t="shared" si="54"/>
        <v>5.1374695930769043</v>
      </c>
      <c r="V167" s="40"/>
      <c r="W167" s="14"/>
      <c r="X167" s="14"/>
      <c r="Y167" s="14"/>
      <c r="Z167" s="14"/>
      <c r="AB167" s="42"/>
      <c r="AC167" s="42"/>
      <c r="AD167" s="42"/>
      <c r="AE167" s="42"/>
    </row>
    <row r="168" spans="1:31" x14ac:dyDescent="0.2">
      <c r="A168" s="14"/>
      <c r="B168" s="11">
        <v>38443</v>
      </c>
      <c r="C168" s="5">
        <v>85.212042925907156</v>
      </c>
      <c r="D168" s="5">
        <v>174.86398111089744</v>
      </c>
      <c r="E168" s="5">
        <v>103.70328179043364</v>
      </c>
      <c r="F168" s="5">
        <v>123.24419206880511</v>
      </c>
      <c r="G168" s="13"/>
      <c r="H168" s="5">
        <f t="shared" si="45"/>
        <v>-0.37558235124178774</v>
      </c>
      <c r="I168" s="5">
        <f t="shared" si="46"/>
        <v>-0.12459999999999694</v>
      </c>
      <c r="J168" s="5">
        <f t="shared" si="47"/>
        <v>0.32355483387502826</v>
      </c>
      <c r="K168" s="5">
        <f t="shared" si="48"/>
        <v>0.16855416932253231</v>
      </c>
      <c r="L168" s="12"/>
      <c r="M168" s="5">
        <f t="shared" si="55"/>
        <v>1.2024497028820802</v>
      </c>
      <c r="N168" s="5">
        <f t="shared" si="56"/>
        <v>1.3871219973540905</v>
      </c>
      <c r="O168" s="5">
        <f t="shared" si="57"/>
        <v>2.4450758414140461</v>
      </c>
      <c r="P168" s="5">
        <f t="shared" si="57"/>
        <v>2.2441217645576828</v>
      </c>
      <c r="Q168" s="12"/>
      <c r="R168" s="5">
        <f t="shared" si="52"/>
        <v>5.2883034034681975</v>
      </c>
      <c r="S168" s="5">
        <f t="shared" si="53"/>
        <v>4.0650500054773886</v>
      </c>
      <c r="T168" s="5">
        <f t="shared" si="54"/>
        <v>4.5548718190247417</v>
      </c>
      <c r="U168" s="5">
        <f t="shared" si="54"/>
        <v>4.9930974367718095</v>
      </c>
      <c r="V168" s="40"/>
      <c r="W168" s="14"/>
      <c r="X168" s="14"/>
      <c r="Y168" s="14"/>
      <c r="Z168" s="14"/>
      <c r="AB168" s="42"/>
      <c r="AC168" s="42"/>
      <c r="AD168" s="42"/>
      <c r="AE168" s="42"/>
    </row>
    <row r="169" spans="1:31" x14ac:dyDescent="0.2">
      <c r="A169" s="14"/>
      <c r="B169" s="11">
        <v>38503</v>
      </c>
      <c r="C169" s="5">
        <v>85.786874770190892</v>
      </c>
      <c r="D169" s="5">
        <v>175.61344813393876</v>
      </c>
      <c r="E169" s="5">
        <v>104.25597207983152</v>
      </c>
      <c r="F169" s="5">
        <v>123.53057659969919</v>
      </c>
      <c r="G169" s="13"/>
      <c r="H169" s="5">
        <f t="shared" si="45"/>
        <v>0.674589910704948</v>
      </c>
      <c r="I169" s="5">
        <f t="shared" si="46"/>
        <v>0.4286000000000012</v>
      </c>
      <c r="J169" s="5">
        <f t="shared" si="47"/>
        <v>0.53295351878523967</v>
      </c>
      <c r="K169" s="5">
        <f t="shared" si="48"/>
        <v>0.2323716242419005</v>
      </c>
      <c r="L169" s="12"/>
      <c r="M169" s="5">
        <f t="shared" si="55"/>
        <v>1.8851512179639762</v>
      </c>
      <c r="N169" s="5">
        <f t="shared" si="56"/>
        <v>1.8216672022347558</v>
      </c>
      <c r="O169" s="5">
        <f t="shared" si="57"/>
        <v>2.9910604779330718</v>
      </c>
      <c r="P169" s="5">
        <f t="shared" si="57"/>
        <v>2.4817080909938616</v>
      </c>
      <c r="Q169" s="12"/>
      <c r="R169" s="5">
        <f t="shared" si="52"/>
        <v>5.5662407037204709</v>
      </c>
      <c r="S169" s="5">
        <f t="shared" si="53"/>
        <v>4.3073605346766186</v>
      </c>
      <c r="T169" s="5">
        <f t="shared" si="54"/>
        <v>4.7634353394572226</v>
      </c>
      <c r="U169" s="5">
        <f t="shared" si="54"/>
        <v>5.137032267359376</v>
      </c>
      <c r="V169" s="40"/>
      <c r="W169" s="14"/>
      <c r="X169" s="14"/>
      <c r="Y169" s="14"/>
      <c r="Z169" s="14"/>
      <c r="AB169" s="42"/>
      <c r="AC169" s="42"/>
      <c r="AD169" s="42"/>
      <c r="AE169" s="42"/>
    </row>
    <row r="170" spans="1:31" x14ac:dyDescent="0.2">
      <c r="A170" s="14"/>
      <c r="B170" s="11">
        <v>38533</v>
      </c>
      <c r="C170" s="5">
        <v>87.107426656189091</v>
      </c>
      <c r="D170" s="5">
        <v>178.12717903052794</v>
      </c>
      <c r="E170" s="5">
        <v>104.86441094007631</v>
      </c>
      <c r="F170" s="5">
        <v>124.38913090200934</v>
      </c>
      <c r="G170" s="13"/>
      <c r="H170" s="5">
        <f t="shared" si="45"/>
        <v>1.5393402423572899</v>
      </c>
      <c r="I170" s="5">
        <f t="shared" si="46"/>
        <v>1.4313999999999938</v>
      </c>
      <c r="J170" s="5">
        <f t="shared" si="47"/>
        <v>0.58360096607117384</v>
      </c>
      <c r="K170" s="5">
        <f t="shared" si="48"/>
        <v>0.69501359577741617</v>
      </c>
      <c r="L170" s="12"/>
      <c r="M170" s="5">
        <f t="shared" si="55"/>
        <v>3.4535103516486698</v>
      </c>
      <c r="N170" s="5">
        <f t="shared" si="56"/>
        <v>3.2791425465675372</v>
      </c>
      <c r="O170" s="5">
        <f t="shared" si="57"/>
        <v>3.5921173018492292</v>
      </c>
      <c r="P170" s="5">
        <f t="shared" si="57"/>
        <v>3.1939698954111861</v>
      </c>
      <c r="Q170" s="12"/>
      <c r="R170" s="5">
        <f t="shared" si="52"/>
        <v>6.3992843895682272</v>
      </c>
      <c r="S170" s="5">
        <f t="shared" si="53"/>
        <v>5.217406444262318</v>
      </c>
      <c r="T170" s="5">
        <f t="shared" si="54"/>
        <v>5.0970346046610215</v>
      </c>
      <c r="U170" s="5">
        <f t="shared" si="54"/>
        <v>5.7909010463356614</v>
      </c>
      <c r="V170" s="40"/>
      <c r="W170" s="14"/>
      <c r="X170" s="14"/>
      <c r="Y170" s="14"/>
      <c r="Z170" s="14"/>
      <c r="AB170" s="42"/>
      <c r="AC170" s="42"/>
      <c r="AD170" s="42"/>
      <c r="AE170" s="42"/>
    </row>
    <row r="171" spans="1:31" ht="13.5" customHeight="1" x14ac:dyDescent="0.2">
      <c r="A171" s="14"/>
      <c r="B171" s="11">
        <v>38564</v>
      </c>
      <c r="C171" s="5">
        <v>86.702892925029346</v>
      </c>
      <c r="D171" s="5">
        <v>177.19201134061768</v>
      </c>
      <c r="E171" s="5">
        <v>105.11616607432269</v>
      </c>
      <c r="F171" s="5">
        <v>124.55407615820924</v>
      </c>
      <c r="G171" s="13"/>
      <c r="H171" s="5">
        <f t="shared" si="45"/>
        <v>-0.46440785440308163</v>
      </c>
      <c r="I171" s="5">
        <f t="shared" si="46"/>
        <v>-0.52499999999999769</v>
      </c>
      <c r="J171" s="5">
        <f t="shared" si="47"/>
        <v>0.24007681156026361</v>
      </c>
      <c r="K171" s="5">
        <f t="shared" si="48"/>
        <v>0.13260423559824375</v>
      </c>
      <c r="L171" s="12"/>
      <c r="M171" s="5">
        <f t="shared" si="55"/>
        <v>2.9730641239199107</v>
      </c>
      <c r="N171" s="5">
        <f t="shared" si="56"/>
        <v>2.7369270481980568</v>
      </c>
      <c r="O171" s="5">
        <f t="shared" si="57"/>
        <v>3.8408179540952769</v>
      </c>
      <c r="P171" s="5">
        <f t="shared" si="57"/>
        <v>3.3308094703744739</v>
      </c>
      <c r="Q171" s="12"/>
      <c r="R171" s="5">
        <f t="shared" si="52"/>
        <v>5.3512168927707382</v>
      </c>
      <c r="S171" s="5">
        <f t="shared" si="53"/>
        <v>4.5135748904137296</v>
      </c>
      <c r="T171" s="5">
        <f t="shared" si="54"/>
        <v>5.2818373060471213</v>
      </c>
      <c r="U171" s="5">
        <f t="shared" si="54"/>
        <v>5.4216281750260498</v>
      </c>
      <c r="V171" s="40"/>
      <c r="W171" s="14"/>
      <c r="X171" s="14"/>
      <c r="Y171" s="14"/>
      <c r="Z171" s="14"/>
      <c r="AB171" s="42"/>
      <c r="AC171" s="42"/>
      <c r="AD171" s="42"/>
      <c r="AE171" s="42"/>
    </row>
    <row r="172" spans="1:31" ht="13.5" customHeight="1" x14ac:dyDescent="0.2">
      <c r="A172" s="14"/>
      <c r="B172" s="11">
        <v>38595</v>
      </c>
      <c r="C172" s="5">
        <v>87.006514045543398</v>
      </c>
      <c r="D172" s="5">
        <v>177.56269702834226</v>
      </c>
      <c r="E172" s="5">
        <v>105.51042873025632</v>
      </c>
      <c r="F172" s="5">
        <v>124.57841545504435</v>
      </c>
      <c r="G172" s="13"/>
      <c r="H172" s="5">
        <f t="shared" si="45"/>
        <v>0.35018568616458357</v>
      </c>
      <c r="I172" s="5">
        <f t="shared" si="46"/>
        <v>0.20919999999999828</v>
      </c>
      <c r="J172" s="5">
        <f t="shared" si="47"/>
        <v>0.37507328383235006</v>
      </c>
      <c r="K172" s="5">
        <f t="shared" si="48"/>
        <v>1.9541148379764728E-2</v>
      </c>
      <c r="L172" s="12"/>
      <c r="M172" s="5">
        <f t="shared" si="55"/>
        <v>3.333661055086945</v>
      </c>
      <c r="N172" s="5">
        <f t="shared" si="56"/>
        <v>2.9518526995828909</v>
      </c>
      <c r="O172" s="5">
        <f t="shared" si="57"/>
        <v>4.2302971199540629</v>
      </c>
      <c r="P172" s="5">
        <f t="shared" si="57"/>
        <v>3.3510014971750879</v>
      </c>
      <c r="Q172" s="12"/>
      <c r="R172" s="5">
        <f t="shared" si="52"/>
        <v>5.3482018800183662</v>
      </c>
      <c r="S172" s="5">
        <f t="shared" si="53"/>
        <v>4.5540571756571779</v>
      </c>
      <c r="T172" s="5">
        <f t="shared" si="54"/>
        <v>5.5184607206335112</v>
      </c>
      <c r="U172" s="5">
        <f t="shared" si="54"/>
        <v>4.874154383491347</v>
      </c>
      <c r="V172" s="40"/>
      <c r="W172" s="14"/>
      <c r="X172" s="14"/>
      <c r="Y172" s="14"/>
      <c r="Z172" s="14"/>
      <c r="AB172" s="42"/>
      <c r="AC172" s="42"/>
      <c r="AD172" s="42"/>
      <c r="AE172" s="42"/>
    </row>
    <row r="173" spans="1:31" ht="13.5" customHeight="1" x14ac:dyDescent="0.2">
      <c r="A173" s="14"/>
      <c r="B173" s="11">
        <v>38625</v>
      </c>
      <c r="C173" s="5">
        <v>87.137329921661305</v>
      </c>
      <c r="D173" s="5">
        <v>178.00642620821608</v>
      </c>
      <c r="E173" s="5">
        <v>105.77730006309162</v>
      </c>
      <c r="F173" s="5">
        <v>124.42885190496385</v>
      </c>
      <c r="G173" s="13"/>
      <c r="H173" s="5">
        <f t="shared" si="45"/>
        <v>0.15035181854250457</v>
      </c>
      <c r="I173" s="5">
        <f t="shared" si="46"/>
        <v>0.2499000000000029</v>
      </c>
      <c r="J173" s="5">
        <f t="shared" si="47"/>
        <v>0.25293360670306519</v>
      </c>
      <c r="K173" s="5">
        <f t="shared" si="48"/>
        <v>-0.12005574925174622</v>
      </c>
      <c r="L173" s="12"/>
      <c r="M173" s="5">
        <f t="shared" si="55"/>
        <v>3.4890250936498113</v>
      </c>
      <c r="N173" s="5">
        <f t="shared" si="56"/>
        <v>3.2091293794791476</v>
      </c>
      <c r="O173" s="5">
        <f t="shared" si="57"/>
        <v>4.4939305697368814</v>
      </c>
      <c r="P173" s="5">
        <f t="shared" si="57"/>
        <v>3.226922677968469</v>
      </c>
      <c r="Q173" s="12"/>
      <c r="R173" s="5">
        <f t="shared" si="52"/>
        <v>5.5337546874160592</v>
      </c>
      <c r="S173" s="5">
        <f t="shared" si="53"/>
        <v>4.6715190972994591</v>
      </c>
      <c r="T173" s="5">
        <f t="shared" si="54"/>
        <v>5.5929491549604027</v>
      </c>
      <c r="U173" s="5">
        <f t="shared" si="54"/>
        <v>4.7903284165092153</v>
      </c>
      <c r="V173" s="40"/>
      <c r="W173" s="14"/>
      <c r="X173" s="14"/>
      <c r="Y173" s="14"/>
      <c r="Z173" s="14"/>
      <c r="AB173" s="42"/>
      <c r="AC173" s="42"/>
      <c r="AD173" s="42"/>
      <c r="AE173" s="42"/>
    </row>
    <row r="174" spans="1:31" ht="13.5" customHeight="1" x14ac:dyDescent="0.2">
      <c r="A174" s="14"/>
      <c r="B174" s="11">
        <v>38656</v>
      </c>
      <c r="C174" s="14">
        <v>87.461951520555814</v>
      </c>
      <c r="D174" s="14">
        <v>178.59384741470322</v>
      </c>
      <c r="E174" s="14">
        <v>105.76302107124133</v>
      </c>
      <c r="F174" s="14">
        <v>124.47240962275899</v>
      </c>
      <c r="G174" s="13"/>
      <c r="H174" s="14">
        <f t="shared" si="45"/>
        <v>0.37254021805162019</v>
      </c>
      <c r="I174" s="5">
        <f t="shared" si="46"/>
        <v>0.33000000000000806</v>
      </c>
      <c r="J174" s="5">
        <f t="shared" si="47"/>
        <v>-1.3499107882097849E-2</v>
      </c>
      <c r="K174" s="5">
        <f t="shared" si="48"/>
        <v>3.500612368296796E-2</v>
      </c>
      <c r="L174" s="12"/>
      <c r="M174" s="5">
        <f t="shared" si="55"/>
        <v>3.8745633333931773</v>
      </c>
      <c r="N174" s="5">
        <f t="shared" si="56"/>
        <v>3.5497195064314369</v>
      </c>
      <c r="O174" s="5">
        <f t="shared" si="57"/>
        <v>4.4798248213190117</v>
      </c>
      <c r="P174" s="5">
        <f t="shared" si="57"/>
        <v>3.2630584221952308</v>
      </c>
      <c r="Q174" s="12"/>
      <c r="R174" s="5">
        <f t="shared" si="52"/>
        <v>5.0733167156574277</v>
      </c>
      <c r="S174" s="5">
        <f t="shared" si="53"/>
        <v>4.3333430466787171</v>
      </c>
      <c r="T174" s="5">
        <f t="shared" si="54"/>
        <v>5.0997927803215548</v>
      </c>
      <c r="U174" s="5">
        <f t="shared" si="54"/>
        <v>4.7835654464601252</v>
      </c>
      <c r="V174" s="40"/>
      <c r="W174" s="14"/>
      <c r="X174" s="14"/>
      <c r="Y174" s="14"/>
      <c r="Z174" s="14"/>
      <c r="AB174" s="42"/>
      <c r="AC174" s="42"/>
      <c r="AD174" s="42"/>
      <c r="AE174" s="42"/>
    </row>
    <row r="175" spans="1:31" ht="13.5" customHeight="1" x14ac:dyDescent="0.2">
      <c r="A175" s="14"/>
      <c r="B175" s="11">
        <v>38686</v>
      </c>
      <c r="C175" s="14">
        <v>87.844497573333456</v>
      </c>
      <c r="D175" s="14">
        <v>179.40805676506685</v>
      </c>
      <c r="E175" s="14">
        <v>106.04901050806366</v>
      </c>
      <c r="F175" s="14">
        <v>124.9512409035634</v>
      </c>
      <c r="G175" s="13"/>
      <c r="H175" s="14">
        <f t="shared" si="45"/>
        <v>0.43738568157576374</v>
      </c>
      <c r="I175" s="5">
        <f t="shared" si="46"/>
        <v>0.45589999999999797</v>
      </c>
      <c r="J175" s="5">
        <f t="shared" si="47"/>
        <v>0.27040588849074343</v>
      </c>
      <c r="K175" s="5">
        <f t="shared" si="48"/>
        <v>0.38468868904812936</v>
      </c>
      <c r="L175" s="12"/>
      <c r="M175" s="5">
        <f t="shared" si="55"/>
        <v>4.3288958002127842</v>
      </c>
      <c r="N175" s="5">
        <f t="shared" si="56"/>
        <v>4.021802677661257</v>
      </c>
      <c r="O175" s="5">
        <f t="shared" si="57"/>
        <v>4.7623444199206721</v>
      </c>
      <c r="P175" s="5">
        <f t="shared" si="57"/>
        <v>3.6602997279105987</v>
      </c>
      <c r="Q175" s="12"/>
      <c r="R175" s="5">
        <f t="shared" si="52"/>
        <v>4.9600486367514796</v>
      </c>
      <c r="S175" s="5">
        <f t="shared" si="53"/>
        <v>4.2449294444048435</v>
      </c>
      <c r="T175" s="5">
        <f t="shared" si="54"/>
        <v>5.3972682007378925</v>
      </c>
      <c r="U175" s="5">
        <f t="shared" si="54"/>
        <v>4.9732813408420951</v>
      </c>
      <c r="V175" s="40"/>
      <c r="W175" s="14"/>
      <c r="X175" s="14"/>
      <c r="Y175" s="14"/>
      <c r="Z175" s="14"/>
      <c r="AB175" s="42"/>
      <c r="AC175" s="42"/>
      <c r="AD175" s="42"/>
      <c r="AE175" s="42"/>
    </row>
    <row r="176" spans="1:31" ht="13.5" customHeight="1" x14ac:dyDescent="0.2">
      <c r="A176" s="14"/>
      <c r="B176" s="17">
        <v>38717</v>
      </c>
      <c r="C176" s="10">
        <v>88.332537249853516</v>
      </c>
      <c r="D176" s="10">
        <v>179.77853440228671</v>
      </c>
      <c r="E176" s="19">
        <v>106.62490326703761</v>
      </c>
      <c r="F176" s="19">
        <v>126.09220288985179</v>
      </c>
      <c r="G176" s="6"/>
      <c r="H176" s="10">
        <f t="shared" si="45"/>
        <v>0.55557227828941791</v>
      </c>
      <c r="I176" s="10">
        <f t="shared" si="46"/>
        <v>0.20649999999999835</v>
      </c>
      <c r="J176" s="10">
        <f t="shared" si="47"/>
        <v>0.5430439720417457</v>
      </c>
      <c r="K176" s="10">
        <f t="shared" si="48"/>
        <v>0.91312577453230848</v>
      </c>
      <c r="L176" s="3"/>
      <c r="M176" s="10">
        <f t="shared" si="55"/>
        <v>4.9085182235242053</v>
      </c>
      <c r="N176" s="10">
        <f t="shared" si="56"/>
        <v>4.236607700190631</v>
      </c>
      <c r="O176" s="10">
        <f t="shared" si="57"/>
        <v>5.3312500162626675</v>
      </c>
      <c r="P176" s="10">
        <f t="shared" si="57"/>
        <v>4.6068486426835698</v>
      </c>
      <c r="Q176" s="5"/>
      <c r="R176" s="10">
        <f t="shared" si="52"/>
        <v>4.9085182235242053</v>
      </c>
      <c r="S176" s="10">
        <f t="shared" si="53"/>
        <v>4.236607700190631</v>
      </c>
      <c r="T176" s="10">
        <f t="shared" si="54"/>
        <v>5.3312500162626675</v>
      </c>
      <c r="U176" s="10">
        <f t="shared" si="54"/>
        <v>4.6068486426835698</v>
      </c>
      <c r="V176" s="40"/>
      <c r="W176" s="14"/>
      <c r="X176" s="14"/>
      <c r="Y176" s="14"/>
      <c r="Z176" s="14"/>
      <c r="AB176" s="42"/>
      <c r="AC176" s="42"/>
      <c r="AD176" s="42"/>
      <c r="AE176" s="42"/>
    </row>
    <row r="177" spans="1:31" ht="13.5" customHeight="1" x14ac:dyDescent="0.2">
      <c r="A177" s="14"/>
      <c r="B177" s="11">
        <v>38718</v>
      </c>
      <c r="C177" s="14">
        <v>88.689130542920083</v>
      </c>
      <c r="D177" s="14">
        <v>180.43260173377718</v>
      </c>
      <c r="E177" s="14">
        <v>107.43164746795802</v>
      </c>
      <c r="F177" s="14">
        <v>126.39182807293398</v>
      </c>
      <c r="G177" s="13"/>
      <c r="H177" s="14">
        <f t="shared" si="45"/>
        <v>0.40369415865177949</v>
      </c>
      <c r="I177" s="5">
        <f t="shared" si="46"/>
        <v>0.3638183688976282</v>
      </c>
      <c r="J177" s="5">
        <f t="shared" si="47"/>
        <v>0.75661892878808867</v>
      </c>
      <c r="K177" s="5">
        <f t="shared" si="48"/>
        <v>0.23762387857075851</v>
      </c>
      <c r="L177" s="12"/>
      <c r="M177" s="5">
        <f>+(C177/C$176-1)*100</f>
        <v>0.40369415865177949</v>
      </c>
      <c r="N177" s="5">
        <f>+(D177/D$176-1)*100</f>
        <v>0.3638183688976282</v>
      </c>
      <c r="O177" s="5">
        <f>+(E177/E$176-1)*100</f>
        <v>0.75661892878808867</v>
      </c>
      <c r="P177" s="5">
        <f>+(F177/F$176-1)*100</f>
        <v>0.23762387857075851</v>
      </c>
      <c r="Q177" s="12"/>
      <c r="R177" s="5">
        <f t="shared" si="52"/>
        <v>3.9067636694004149</v>
      </c>
      <c r="S177" s="5">
        <f t="shared" si="53"/>
        <v>3.6054789949608423</v>
      </c>
      <c r="T177" s="5">
        <f t="shared" si="54"/>
        <v>5.3930990202949891</v>
      </c>
      <c r="U177" s="5">
        <f t="shared" si="54"/>
        <v>3.1634628222995342</v>
      </c>
      <c r="V177" s="40"/>
      <c r="W177" s="14"/>
      <c r="X177" s="14"/>
      <c r="Y177" s="14"/>
      <c r="Z177" s="14"/>
      <c r="AB177" s="42"/>
      <c r="AC177" s="42"/>
      <c r="AD177" s="42"/>
      <c r="AE177" s="42"/>
    </row>
    <row r="178" spans="1:31" ht="13.5" customHeight="1" x14ac:dyDescent="0.2">
      <c r="A178" s="14"/>
      <c r="B178" s="11">
        <v>38749</v>
      </c>
      <c r="C178" s="5">
        <v>88.965525761101603</v>
      </c>
      <c r="D178" s="5">
        <v>181.03103404664532</v>
      </c>
      <c r="E178" s="5">
        <v>108.16083808240305</v>
      </c>
      <c r="F178" s="5">
        <v>126.41370680877645</v>
      </c>
      <c r="G178" s="13"/>
      <c r="H178" s="5">
        <f t="shared" si="45"/>
        <v>0.31164497440614447</v>
      </c>
      <c r="I178" s="5">
        <f t="shared" si="46"/>
        <v>0.33166529059482919</v>
      </c>
      <c r="J178" s="5">
        <f t="shared" si="47"/>
        <v>0.67874842435280414</v>
      </c>
      <c r="K178" s="5">
        <f t="shared" si="48"/>
        <v>1.7310245587909279E-2</v>
      </c>
      <c r="L178" s="12"/>
      <c r="M178" s="5">
        <f t="shared" ref="M178:M188" si="58">+(C178/C$176-1)*100</f>
        <v>0.71659722561534522</v>
      </c>
      <c r="N178" s="5">
        <f t="shared" ref="N178:N188" si="59">+(D178/D$176-1)*100</f>
        <v>0.69669031874290965</v>
      </c>
      <c r="O178" s="5">
        <f t="shared" ref="O178:P188" si="60">+(E178/E$176-1)*100</f>
        <v>1.4405028921984142</v>
      </c>
      <c r="P178" s="5">
        <f t="shared" si="60"/>
        <v>0.2549752574356301</v>
      </c>
      <c r="Q178" s="12"/>
      <c r="R178" s="5">
        <f t="shared" si="52"/>
        <v>4.1772894616281198</v>
      </c>
      <c r="S178" s="5">
        <f t="shared" si="53"/>
        <v>3.6822243624327289</v>
      </c>
      <c r="T178" s="5">
        <f t="shared" si="54"/>
        <v>5.3744378227318812</v>
      </c>
      <c r="U178" s="5">
        <f t="shared" si="54"/>
        <v>2.817635615667835</v>
      </c>
      <c r="V178" s="40"/>
      <c r="W178" s="14"/>
      <c r="X178" s="14"/>
      <c r="Y178" s="14"/>
      <c r="Z178" s="14"/>
      <c r="AB178" s="42"/>
      <c r="AC178" s="42"/>
      <c r="AD178" s="42"/>
      <c r="AE178" s="42"/>
    </row>
    <row r="179" spans="1:31" ht="13.5" customHeight="1" x14ac:dyDescent="0.2">
      <c r="A179" s="14"/>
      <c r="B179" s="11">
        <v>38777</v>
      </c>
      <c r="C179" s="5">
        <v>88.718668035263022</v>
      </c>
      <c r="D179" s="5">
        <v>180.63227508994697</v>
      </c>
      <c r="E179" s="5">
        <v>108.46659065853282</v>
      </c>
      <c r="F179" s="5">
        <v>126.43455775046459</v>
      </c>
      <c r="G179" s="13"/>
      <c r="H179" s="5">
        <f t="shared" si="45"/>
        <v>-0.27747571177342278</v>
      </c>
      <c r="I179" s="5">
        <f t="shared" si="46"/>
        <v>-0.220271048441123</v>
      </c>
      <c r="J179" s="5">
        <f t="shared" si="47"/>
        <v>0.28268325352365231</v>
      </c>
      <c r="K179" s="5">
        <f t="shared" si="48"/>
        <v>1.6494209539863469E-2</v>
      </c>
      <c r="L179" s="12"/>
      <c r="M179" s="5">
        <f t="shared" si="58"/>
        <v>0.43713313058959535</v>
      </c>
      <c r="N179" s="5">
        <f t="shared" si="59"/>
        <v>0.47488466323228895</v>
      </c>
      <c r="O179" s="5">
        <f t="shared" si="60"/>
        <v>1.7272582061648167</v>
      </c>
      <c r="P179" s="5">
        <f t="shared" si="60"/>
        <v>0.27151152312872018</v>
      </c>
      <c r="Q179" s="12"/>
      <c r="R179" s="5">
        <f t="shared" si="52"/>
        <v>3.7241372709699627</v>
      </c>
      <c r="S179" s="5">
        <f t="shared" si="53"/>
        <v>3.1700217100581796</v>
      </c>
      <c r="T179" s="5">
        <f t="shared" si="54"/>
        <v>4.9316257663372109</v>
      </c>
      <c r="U179" s="5">
        <f t="shared" si="54"/>
        <v>2.7615714323578899</v>
      </c>
      <c r="V179" s="40"/>
      <c r="W179" s="14"/>
      <c r="X179" s="14"/>
      <c r="Y179" s="14"/>
      <c r="Z179" s="14"/>
      <c r="AB179" s="42"/>
      <c r="AC179" s="42"/>
      <c r="AD179" s="42"/>
      <c r="AE179" s="42"/>
    </row>
    <row r="180" spans="1:31" ht="13.5" customHeight="1" x14ac:dyDescent="0.2">
      <c r="A180" s="14"/>
      <c r="B180" s="11">
        <v>38808</v>
      </c>
      <c r="C180" s="5">
        <v>88.843044974093331</v>
      </c>
      <c r="D180" s="5">
        <v>180.70649726528259</v>
      </c>
      <c r="E180" s="5">
        <v>108.87906449517979</v>
      </c>
      <c r="F180" s="5">
        <v>126.58096856672934</v>
      </c>
      <c r="G180" s="13"/>
      <c r="H180" s="5">
        <f t="shared" si="45"/>
        <v>0.14019252270658367</v>
      </c>
      <c r="I180" s="5">
        <f t="shared" si="46"/>
        <v>4.1090206774319071E-2</v>
      </c>
      <c r="J180" s="5">
        <f t="shared" si="47"/>
        <v>0.38027731317331614</v>
      </c>
      <c r="K180" s="5">
        <f t="shared" si="48"/>
        <v>0.11579968235717608</v>
      </c>
      <c r="L180" s="12"/>
      <c r="M180" s="5">
        <f t="shared" si="58"/>
        <v>0.57793848125953229</v>
      </c>
      <c r="N180" s="5">
        <f t="shared" si="59"/>
        <v>0.51617000109667188</v>
      </c>
      <c r="O180" s="5">
        <f t="shared" si="60"/>
        <v>2.1141038904361142</v>
      </c>
      <c r="P180" s="5">
        <f t="shared" si="60"/>
        <v>0.38762561496725745</v>
      </c>
      <c r="Q180" s="12"/>
      <c r="R180" s="5">
        <f t="shared" si="52"/>
        <v>4.2611371861408953</v>
      </c>
      <c r="S180" s="5">
        <f t="shared" si="53"/>
        <v>3.3411775925882958</v>
      </c>
      <c r="T180" s="5">
        <f t="shared" si="54"/>
        <v>4.9909536278760269</v>
      </c>
      <c r="U180" s="5">
        <f t="shared" si="54"/>
        <v>2.7074513142666845</v>
      </c>
      <c r="V180" s="40"/>
      <c r="W180" s="14"/>
      <c r="X180" s="14"/>
      <c r="Y180" s="14"/>
      <c r="Z180" s="14"/>
      <c r="AB180" s="42"/>
      <c r="AC180" s="42"/>
      <c r="AD180" s="42"/>
      <c r="AE180" s="42"/>
    </row>
    <row r="181" spans="1:31" ht="13.5" customHeight="1" x14ac:dyDescent="0.2">
      <c r="A181" s="14"/>
      <c r="B181" s="11">
        <v>38838</v>
      </c>
      <c r="C181" s="5">
        <v>89.58617679564054</v>
      </c>
      <c r="D181" s="5">
        <v>181.70943205223216</v>
      </c>
      <c r="E181" s="5">
        <v>109.40699063871313</v>
      </c>
      <c r="F181" s="5">
        <v>127.16952646020208</v>
      </c>
      <c r="G181" s="13"/>
      <c r="H181" s="5">
        <f t="shared" si="45"/>
        <v>0.83645469576589804</v>
      </c>
      <c r="I181" s="5">
        <f t="shared" si="46"/>
        <v>0.55500759636617492</v>
      </c>
      <c r="J181" s="5">
        <f t="shared" si="47"/>
        <v>0.48487387908875412</v>
      </c>
      <c r="K181" s="5">
        <f t="shared" si="48"/>
        <v>0.46496554745705243</v>
      </c>
      <c r="L181" s="12"/>
      <c r="M181" s="5">
        <f t="shared" si="58"/>
        <v>1.41922737059057</v>
      </c>
      <c r="N181" s="5">
        <f t="shared" si="59"/>
        <v>1.0740423801791188</v>
      </c>
      <c r="O181" s="5">
        <f t="shared" si="60"/>
        <v>2.6092285070663968</v>
      </c>
      <c r="P181" s="5">
        <f t="shared" si="60"/>
        <v>0.8543934879870374</v>
      </c>
      <c r="Q181" s="12"/>
      <c r="R181" s="5">
        <f t="shared" si="52"/>
        <v>4.4287684283025319</v>
      </c>
      <c r="S181" s="5">
        <f t="shared" si="53"/>
        <v>3.471251195776337</v>
      </c>
      <c r="T181" s="5">
        <f t="shared" si="54"/>
        <v>4.9407419605059566</v>
      </c>
      <c r="U181" s="5">
        <f t="shared" si="54"/>
        <v>2.9457887760816481</v>
      </c>
      <c r="V181" s="40"/>
      <c r="W181" s="14"/>
      <c r="X181" s="14"/>
      <c r="Y181" s="14"/>
      <c r="Z181" s="14"/>
      <c r="AB181" s="42"/>
      <c r="AC181" s="42"/>
      <c r="AD181" s="42"/>
      <c r="AE181" s="42"/>
    </row>
    <row r="182" spans="1:31" ht="13.5" customHeight="1" x14ac:dyDescent="0.2">
      <c r="A182" s="14"/>
      <c r="B182" s="11">
        <v>38869</v>
      </c>
      <c r="C182" s="5">
        <v>90.14433916402534</v>
      </c>
      <c r="D182" s="5">
        <v>182.7298879045174</v>
      </c>
      <c r="E182" s="5">
        <v>109.85457968088002</v>
      </c>
      <c r="F182" s="5">
        <v>127.84320883719374</v>
      </c>
      <c r="G182" s="13"/>
      <c r="H182" s="5">
        <f t="shared" si="45"/>
        <v>0.6230451932981218</v>
      </c>
      <c r="I182" s="5">
        <f t="shared" si="46"/>
        <v>0.56158661702927493</v>
      </c>
      <c r="J182" s="5">
        <f t="shared" si="47"/>
        <v>0.40910460981871122</v>
      </c>
      <c r="K182" s="5">
        <f t="shared" si="48"/>
        <v>0.52975142374418471</v>
      </c>
      <c r="L182" s="12"/>
      <c r="M182" s="5">
        <f t="shared" si="58"/>
        <v>2.0511149918031268</v>
      </c>
      <c r="N182" s="5">
        <f t="shared" si="59"/>
        <v>1.6416606754767082</v>
      </c>
      <c r="O182" s="5">
        <f t="shared" si="60"/>
        <v>3.0290075909882086</v>
      </c>
      <c r="P182" s="5">
        <f t="shared" si="60"/>
        <v>1.3886710733982177</v>
      </c>
      <c r="Q182" s="12"/>
      <c r="R182" s="5">
        <f t="shared" si="52"/>
        <v>3.4863990642530096</v>
      </c>
      <c r="S182" s="5">
        <f t="shared" si="53"/>
        <v>2.5839453019129932</v>
      </c>
      <c r="T182" s="5">
        <f t="shared" si="54"/>
        <v>4.758686666017975</v>
      </c>
      <c r="U182" s="5">
        <f t="shared" si="54"/>
        <v>2.7768325979425246</v>
      </c>
      <c r="V182" s="40"/>
      <c r="W182" s="14"/>
      <c r="X182" s="14"/>
      <c r="Y182" s="14"/>
      <c r="Z182" s="14"/>
      <c r="AB182" s="42"/>
      <c r="AC182" s="42"/>
      <c r="AD182" s="42"/>
      <c r="AE182" s="42"/>
    </row>
    <row r="183" spans="1:31" ht="13.5" customHeight="1" x14ac:dyDescent="0.2">
      <c r="A183" s="14"/>
      <c r="B183" s="11">
        <v>38899</v>
      </c>
      <c r="C183" s="5">
        <v>90.651533406784026</v>
      </c>
      <c r="D183" s="5">
        <v>183.22293512805388</v>
      </c>
      <c r="E183" s="5">
        <v>110.11843240775016</v>
      </c>
      <c r="F183" s="5">
        <v>128.60130361641939</v>
      </c>
      <c r="G183" s="13"/>
      <c r="H183" s="5">
        <f t="shared" si="45"/>
        <v>0.56264680340691875</v>
      </c>
      <c r="I183" s="5">
        <f t="shared" si="46"/>
        <v>0.26982297706772407</v>
      </c>
      <c r="J183" s="5">
        <f t="shared" si="47"/>
        <v>0.24018363880378146</v>
      </c>
      <c r="K183" s="5">
        <f t="shared" si="48"/>
        <v>0.5929879155263329</v>
      </c>
      <c r="L183" s="12"/>
      <c r="M183" s="5">
        <f t="shared" si="58"/>
        <v>2.62530232814564</v>
      </c>
      <c r="N183" s="5">
        <f t="shared" si="59"/>
        <v>1.9159132302523307</v>
      </c>
      <c r="O183" s="5">
        <f t="shared" si="60"/>
        <v>3.2764664104436791</v>
      </c>
      <c r="P183" s="5">
        <f t="shared" si="60"/>
        <v>1.9898936405762013</v>
      </c>
      <c r="Q183" s="12"/>
      <c r="R183" s="5">
        <f t="shared" si="52"/>
        <v>4.5542199902937508</v>
      </c>
      <c r="S183" s="5">
        <f t="shared" si="53"/>
        <v>3.403609305976496</v>
      </c>
      <c r="T183" s="5">
        <f t="shared" si="54"/>
        <v>4.7587983088068553</v>
      </c>
      <c r="U183" s="5">
        <f t="shared" si="54"/>
        <v>3.2493737523847432</v>
      </c>
      <c r="V183" s="40"/>
      <c r="W183" s="14"/>
      <c r="X183" s="14"/>
      <c r="Y183" s="14"/>
      <c r="Z183" s="14"/>
      <c r="AB183" s="42"/>
      <c r="AC183" s="42"/>
      <c r="AD183" s="42"/>
      <c r="AE183" s="42"/>
    </row>
    <row r="184" spans="1:31" ht="13.5" customHeight="1" x14ac:dyDescent="0.2">
      <c r="A184" s="14"/>
      <c r="B184" s="11">
        <v>38930</v>
      </c>
      <c r="C184" s="5">
        <v>90.822414141777145</v>
      </c>
      <c r="D184" s="5">
        <v>183.37926973311389</v>
      </c>
      <c r="E184" s="5">
        <v>110.29456915198384</v>
      </c>
      <c r="F184" s="5">
        <v>128.85585556121981</v>
      </c>
      <c r="G184" s="13"/>
      <c r="H184" s="5">
        <f t="shared" si="45"/>
        <v>0.18850286208211831</v>
      </c>
      <c r="I184" s="5">
        <f t="shared" si="46"/>
        <v>8.5324801150443719E-2</v>
      </c>
      <c r="J184" s="5">
        <f t="shared" si="47"/>
        <v>0.15995209919212883</v>
      </c>
      <c r="K184" s="5">
        <f t="shared" si="48"/>
        <v>0.19793885259489219</v>
      </c>
      <c r="L184" s="12"/>
      <c r="M184" s="5">
        <f t="shared" si="58"/>
        <v>2.8187539602546163</v>
      </c>
      <c r="N184" s="5">
        <f t="shared" si="59"/>
        <v>2.0028727805567081</v>
      </c>
      <c r="O184" s="5">
        <f t="shared" si="60"/>
        <v>3.4416592864386475</v>
      </c>
      <c r="P184" s="5">
        <f t="shared" si="60"/>
        <v>2.1917712658111155</v>
      </c>
      <c r="Q184" s="12"/>
      <c r="R184" s="5">
        <f t="shared" si="52"/>
        <v>4.385763684586097</v>
      </c>
      <c r="S184" s="5">
        <f t="shared" si="53"/>
        <v>3.2757852871784232</v>
      </c>
      <c r="T184" s="5">
        <f t="shared" si="54"/>
        <v>4.5342820414069784</v>
      </c>
      <c r="U184" s="5">
        <f t="shared" si="54"/>
        <v>3.4335322780847388</v>
      </c>
      <c r="V184" s="40"/>
      <c r="W184" s="14"/>
      <c r="X184" s="14"/>
      <c r="Y184" s="14"/>
      <c r="Z184" s="14"/>
      <c r="AB184" s="42"/>
      <c r="AC184" s="42"/>
      <c r="AD184" s="42"/>
      <c r="AE184" s="42"/>
    </row>
    <row r="185" spans="1:31" ht="13.5" customHeight="1" x14ac:dyDescent="0.2">
      <c r="A185" s="14"/>
      <c r="B185" s="11">
        <f>+B184+31</f>
        <v>38961</v>
      </c>
      <c r="C185" s="5">
        <v>90.896001310784541</v>
      </c>
      <c r="D185" s="5">
        <v>183.67647813164973</v>
      </c>
      <c r="E185" s="5">
        <v>110.36107541557323</v>
      </c>
      <c r="F185" s="5">
        <v>128.88487621591818</v>
      </c>
      <c r="G185" s="13"/>
      <c r="H185" s="5">
        <f t="shared" si="45"/>
        <v>8.1023136967628417E-2</v>
      </c>
      <c r="I185" s="5">
        <f t="shared" si="46"/>
        <v>0.16207306254867326</v>
      </c>
      <c r="J185" s="5">
        <f t="shared" si="47"/>
        <v>6.0298765479327443E-2</v>
      </c>
      <c r="K185" s="5">
        <f t="shared" si="48"/>
        <v>2.2521797377361708E-2</v>
      </c>
      <c r="L185" s="12"/>
      <c r="M185" s="5">
        <f t="shared" si="58"/>
        <v>2.9020609401042341</v>
      </c>
      <c r="N185" s="5">
        <f t="shared" si="59"/>
        <v>2.1681919603597777</v>
      </c>
      <c r="O185" s="5">
        <f t="shared" si="60"/>
        <v>3.5040333299797055</v>
      </c>
      <c r="P185" s="5">
        <f t="shared" si="60"/>
        <v>2.2147866894719481</v>
      </c>
      <c r="Q185" s="12"/>
      <c r="R185" s="5">
        <f t="shared" si="52"/>
        <v>4.3135030560408349</v>
      </c>
      <c r="S185" s="5">
        <f t="shared" si="53"/>
        <v>3.1853074319919905</v>
      </c>
      <c r="T185" s="5">
        <f t="shared" si="54"/>
        <v>4.3334206391613117</v>
      </c>
      <c r="U185" s="5">
        <f t="shared" si="54"/>
        <v>3.5811825334189695</v>
      </c>
      <c r="V185" s="40"/>
      <c r="W185" s="14"/>
      <c r="X185" s="14"/>
      <c r="Y185" s="14"/>
      <c r="Z185" s="14"/>
      <c r="AB185" s="42"/>
      <c r="AC185" s="42"/>
      <c r="AD185" s="42"/>
      <c r="AE185" s="42"/>
    </row>
    <row r="186" spans="1:31" ht="13.5" customHeight="1" x14ac:dyDescent="0.2">
      <c r="A186" s="14"/>
      <c r="B186" s="11">
        <f>+B185+31</f>
        <v>38992</v>
      </c>
      <c r="C186" s="5">
        <v>91.320852814147727</v>
      </c>
      <c r="D186" s="5">
        <v>183.99534954060786</v>
      </c>
      <c r="E186" s="5">
        <v>110.43144470591309</v>
      </c>
      <c r="F186" s="5">
        <v>128.73468549952588</v>
      </c>
      <c r="G186" s="13"/>
      <c r="H186" s="5">
        <f t="shared" si="45"/>
        <v>0.4674039531294305</v>
      </c>
      <c r="I186" s="5">
        <f t="shared" si="46"/>
        <v>0.17360492328777344</v>
      </c>
      <c r="J186" s="5">
        <f t="shared" si="47"/>
        <v>6.3762780559084575E-2</v>
      </c>
      <c r="K186" s="5">
        <f t="shared" si="48"/>
        <v>-0.11653090789387477</v>
      </c>
      <c r="L186" s="12"/>
      <c r="M186" s="5">
        <f t="shared" si="58"/>
        <v>3.3830292407899476</v>
      </c>
      <c r="N186" s="5">
        <f t="shared" si="59"/>
        <v>2.3455609716370729</v>
      </c>
      <c r="O186" s="5">
        <f t="shared" si="60"/>
        <v>3.5700303796216915</v>
      </c>
      <c r="P186" s="5">
        <f t="shared" si="60"/>
        <v>2.0956748705409201</v>
      </c>
      <c r="Q186" s="12"/>
      <c r="R186" s="5">
        <f t="shared" si="52"/>
        <v>4.4120914597760574</v>
      </c>
      <c r="S186" s="5">
        <f t="shared" si="53"/>
        <v>3.0244614829099348</v>
      </c>
      <c r="T186" s="5">
        <f t="shared" si="54"/>
        <v>4.414041493318499</v>
      </c>
      <c r="U186" s="5">
        <f t="shared" si="54"/>
        <v>3.4242736118668127</v>
      </c>
      <c r="V186" s="40"/>
      <c r="W186" s="14"/>
      <c r="X186" s="14"/>
      <c r="Y186" s="14"/>
      <c r="Z186" s="14"/>
      <c r="AB186" s="42"/>
      <c r="AC186" s="42"/>
      <c r="AD186" s="42"/>
      <c r="AE186" s="42"/>
    </row>
    <row r="187" spans="1:31" ht="13.5" customHeight="1" x14ac:dyDescent="0.2">
      <c r="A187" s="14"/>
      <c r="B187" s="11">
        <f>+B186+31</f>
        <v>39023</v>
      </c>
      <c r="C187" s="14">
        <v>92.007339532668723</v>
      </c>
      <c r="D187" s="14">
        <v>184.84410371459543</v>
      </c>
      <c r="E187" s="14">
        <v>110.61297565112235</v>
      </c>
      <c r="F187" s="14">
        <v>129.28121852853644</v>
      </c>
      <c r="G187" s="13"/>
      <c r="H187" s="14">
        <f t="shared" si="45"/>
        <v>0.75173051648795841</v>
      </c>
      <c r="I187" s="5">
        <f t="shared" si="46"/>
        <v>0.46129110116461813</v>
      </c>
      <c r="J187" s="5">
        <f t="shared" si="47"/>
        <v>0.16438338345812209</v>
      </c>
      <c r="K187" s="5">
        <f t="shared" si="48"/>
        <v>0.42454217128031768</v>
      </c>
      <c r="L187" s="12"/>
      <c r="M187" s="5">
        <f t="shared" si="58"/>
        <v>4.1601910204626336</v>
      </c>
      <c r="N187" s="5">
        <f t="shared" si="59"/>
        <v>2.8176719368362413</v>
      </c>
      <c r="O187" s="5">
        <f t="shared" si="60"/>
        <v>3.7402822998083174</v>
      </c>
      <c r="P187" s="5">
        <f t="shared" si="60"/>
        <v>2.529114065419602</v>
      </c>
      <c r="Q187" s="12"/>
      <c r="R187" s="5">
        <f t="shared" si="52"/>
        <v>4.7388761667856105</v>
      </c>
      <c r="S187" s="5">
        <f t="shared" si="53"/>
        <v>3.0299904293858093</v>
      </c>
      <c r="T187" s="5">
        <f t="shared" si="54"/>
        <v>4.303637649416503</v>
      </c>
      <c r="U187" s="5">
        <f t="shared" si="54"/>
        <v>3.46533383235057</v>
      </c>
      <c r="V187" s="40"/>
      <c r="W187" s="14"/>
      <c r="X187" s="14"/>
      <c r="Y187" s="14"/>
      <c r="Z187" s="14"/>
      <c r="AB187" s="42"/>
      <c r="AC187" s="42"/>
      <c r="AD187" s="42"/>
      <c r="AE187" s="42"/>
    </row>
    <row r="188" spans="1:31" ht="13.5" customHeight="1" x14ac:dyDescent="0.2">
      <c r="A188" s="14"/>
      <c r="B188" s="17">
        <f>+B187+31</f>
        <v>39054</v>
      </c>
      <c r="C188" s="10">
        <v>92.700730753741936</v>
      </c>
      <c r="D188" s="10">
        <v>185.56085237064846</v>
      </c>
      <c r="E188" s="19">
        <v>111.22861670048545</v>
      </c>
      <c r="F188" s="19">
        <v>130.33019515297318</v>
      </c>
      <c r="G188" s="6"/>
      <c r="H188" s="10">
        <f t="shared" si="45"/>
        <v>0.75362598744310727</v>
      </c>
      <c r="I188" s="10">
        <f t="shared" si="46"/>
        <v>0.38775846329386354</v>
      </c>
      <c r="J188" s="10">
        <f t="shared" si="47"/>
        <v>0.55657217947453486</v>
      </c>
      <c r="K188" s="10">
        <f t="shared" si="48"/>
        <v>0.81139135009404839</v>
      </c>
      <c r="L188" s="5"/>
      <c r="M188" s="10">
        <f t="shared" si="58"/>
        <v>4.9451692885632115</v>
      </c>
      <c r="N188" s="10">
        <f t="shared" si="59"/>
        <v>3.2163561615330405</v>
      </c>
      <c r="O188" s="10">
        <f t="shared" si="60"/>
        <v>4.3176718499974065</v>
      </c>
      <c r="P188" s="10">
        <f t="shared" si="60"/>
        <v>3.3610264282744717</v>
      </c>
      <c r="Q188" s="5"/>
      <c r="R188" s="10">
        <f t="shared" si="52"/>
        <v>4.9451692885632115</v>
      </c>
      <c r="S188" s="10">
        <f t="shared" si="53"/>
        <v>3.2163561615330405</v>
      </c>
      <c r="T188" s="10">
        <f t="shared" si="54"/>
        <v>4.3176718499974065</v>
      </c>
      <c r="U188" s="10">
        <f t="shared" si="54"/>
        <v>3.3610264282744717</v>
      </c>
      <c r="V188" s="40"/>
      <c r="W188" s="14"/>
      <c r="X188" s="14"/>
      <c r="Y188" s="14"/>
      <c r="Z188" s="14"/>
      <c r="AB188" s="42"/>
      <c r="AC188" s="42"/>
      <c r="AD188" s="42"/>
      <c r="AE188" s="42"/>
    </row>
    <row r="189" spans="1:31" ht="13.5" customHeight="1" x14ac:dyDescent="0.2">
      <c r="A189" s="14"/>
      <c r="B189" s="11">
        <v>39083</v>
      </c>
      <c r="C189" s="14">
        <v>94.030558486572033</v>
      </c>
      <c r="D189" s="14">
        <v>187.23469988218014</v>
      </c>
      <c r="E189" s="14">
        <v>111.97970684127159</v>
      </c>
      <c r="F189" s="14">
        <v>130.80616837024519</v>
      </c>
      <c r="G189" s="13"/>
      <c r="H189" s="14">
        <f t="shared" si="45"/>
        <v>1.4345385651411524</v>
      </c>
      <c r="I189" s="5">
        <f t="shared" si="46"/>
        <v>0.90204775961486572</v>
      </c>
      <c r="J189" s="5">
        <f t="shared" si="47"/>
        <v>0.67526699788837963</v>
      </c>
      <c r="K189" s="5">
        <f t="shared" si="48"/>
        <v>0.36520563535820116</v>
      </c>
      <c r="L189" s="12"/>
      <c r="M189" s="5">
        <f>+(C189/C$188-1)*100</f>
        <v>1.4345385651411524</v>
      </c>
      <c r="N189" s="5">
        <f>+(D189/D$188-1)*100</f>
        <v>0.90204775961486572</v>
      </c>
      <c r="O189" s="5">
        <f>+(E189/E$188-1)*100</f>
        <v>0.67526699788837963</v>
      </c>
      <c r="P189" s="5">
        <f>+(F189/F$188-1)*100</f>
        <v>0.36520563535820116</v>
      </c>
      <c r="Q189" s="12"/>
      <c r="R189" s="5">
        <f t="shared" si="52"/>
        <v>6.0226410056720914</v>
      </c>
      <c r="S189" s="5">
        <f t="shared" si="53"/>
        <v>3.7698830937655359</v>
      </c>
      <c r="T189" s="5">
        <f t="shared" si="54"/>
        <v>4.2334446883261823</v>
      </c>
      <c r="U189" s="5">
        <f t="shared" si="54"/>
        <v>3.4925836302992064</v>
      </c>
      <c r="V189" s="40"/>
      <c r="W189" s="14"/>
      <c r="X189" s="14"/>
      <c r="Y189" s="14"/>
      <c r="Z189" s="14"/>
      <c r="AB189" s="42"/>
      <c r="AC189" s="42"/>
      <c r="AD189" s="42"/>
      <c r="AE189" s="42"/>
    </row>
    <row r="190" spans="1:31" ht="13.5" customHeight="1" x14ac:dyDescent="0.2">
      <c r="A190" s="14"/>
      <c r="B190" s="11">
        <v>39114</v>
      </c>
      <c r="C190" s="14">
        <v>94.81463142874864</v>
      </c>
      <c r="D190" s="14">
        <v>188.95236960435454</v>
      </c>
      <c r="E190" s="14">
        <v>112.62301245697412</v>
      </c>
      <c r="F190" s="14">
        <v>131.73016013225813</v>
      </c>
      <c r="G190" s="13"/>
      <c r="H190" s="14">
        <f t="shared" si="45"/>
        <v>0.83384907502019878</v>
      </c>
      <c r="I190" s="5">
        <f t="shared" si="46"/>
        <v>0.91738856272649549</v>
      </c>
      <c r="J190" s="5">
        <f t="shared" si="47"/>
        <v>0.57448410417291207</v>
      </c>
      <c r="K190" s="5">
        <f t="shared" si="48"/>
        <v>0.70638240805096508</v>
      </c>
      <c r="L190" s="12"/>
      <c r="M190" s="5">
        <f t="shared" ref="M190:M200" si="61">+(C190/C$188-1)*100</f>
        <v>2.2803495267175844</v>
      </c>
      <c r="N190" s="5">
        <f t="shared" ref="N190:N200" si="62">+(D190/D$188-1)*100</f>
        <v>1.827711605318405</v>
      </c>
      <c r="O190" s="5">
        <f t="shared" ref="O190:P200" si="63">+(E190/E$188-1)*100</f>
        <v>1.2536304036248946</v>
      </c>
      <c r="P190" s="5">
        <f t="shared" si="63"/>
        <v>1.0741677917705639</v>
      </c>
      <c r="Q190" s="12"/>
      <c r="R190" s="5">
        <f t="shared" si="52"/>
        <v>6.5745755084431146</v>
      </c>
      <c r="S190" s="5">
        <f t="shared" si="53"/>
        <v>4.3756782362896818</v>
      </c>
      <c r="T190" s="5">
        <f t="shared" si="54"/>
        <v>4.1254990749716169</v>
      </c>
      <c r="U190" s="5">
        <f t="shared" si="54"/>
        <v>4.2055987896342462</v>
      </c>
      <c r="V190" s="40"/>
      <c r="W190" s="14"/>
      <c r="X190" s="14"/>
      <c r="Y190" s="14"/>
      <c r="Z190" s="14"/>
      <c r="AB190" s="42"/>
      <c r="AC190" s="42"/>
      <c r="AD190" s="42"/>
      <c r="AE190" s="42"/>
    </row>
    <row r="191" spans="1:31" ht="13.5" customHeight="1" x14ac:dyDescent="0.2">
      <c r="A191" s="14"/>
      <c r="B191" s="11">
        <v>39142</v>
      </c>
      <c r="C191" s="14">
        <v>95.09662722492908</v>
      </c>
      <c r="D191" s="14">
        <v>189.66360084449383</v>
      </c>
      <c r="E191" s="14">
        <v>113.55065522153927</v>
      </c>
      <c r="F191" s="14">
        <v>132.02947355778812</v>
      </c>
      <c r="G191" s="13"/>
      <c r="H191" s="14">
        <f t="shared" si="45"/>
        <v>0.29741801653508926</v>
      </c>
      <c r="I191" s="5">
        <f t="shared" si="46"/>
        <v>0.37640768497824162</v>
      </c>
      <c r="J191" s="5">
        <f t="shared" si="47"/>
        <v>0.82367070843496482</v>
      </c>
      <c r="K191" s="5">
        <f t="shared" si="48"/>
        <v>0.22721708166868471</v>
      </c>
      <c r="L191" s="12"/>
      <c r="M191" s="5">
        <f t="shared" si="61"/>
        <v>2.5845497135851048</v>
      </c>
      <c r="N191" s="5">
        <f t="shared" si="62"/>
        <v>2.2109989372383065</v>
      </c>
      <c r="O191" s="5">
        <f t="shared" si="63"/>
        <v>2.0876268984865387</v>
      </c>
      <c r="P191" s="5">
        <f t="shared" si="63"/>
        <v>1.3038255661479203</v>
      </c>
      <c r="Q191" s="12"/>
      <c r="R191" s="5">
        <f t="shared" si="52"/>
        <v>7.1889708568787514</v>
      </c>
      <c r="S191" s="5">
        <f t="shared" si="53"/>
        <v>4.9998405600824469</v>
      </c>
      <c r="T191" s="5">
        <f t="shared" si="54"/>
        <v>4.6872170795998924</v>
      </c>
      <c r="U191" s="5">
        <f t="shared" si="54"/>
        <v>4.4251476074807394</v>
      </c>
      <c r="V191" s="40"/>
      <c r="W191" s="14"/>
      <c r="X191" s="14"/>
      <c r="Y191" s="14"/>
      <c r="Z191" s="14"/>
      <c r="AB191" s="42"/>
      <c r="AC191" s="42"/>
      <c r="AD191" s="42"/>
      <c r="AE191" s="42"/>
    </row>
    <row r="192" spans="1:31" ht="13.5" customHeight="1" x14ac:dyDescent="0.2">
      <c r="A192" s="14"/>
      <c r="B192" s="11">
        <v>39173</v>
      </c>
      <c r="C192" s="14">
        <v>94.85287954714056</v>
      </c>
      <c r="D192" s="14">
        <v>189.5218060140125</v>
      </c>
      <c r="E192" s="14">
        <v>113.96322147833223</v>
      </c>
      <c r="F192" s="14">
        <v>132.35528399046731</v>
      </c>
      <c r="G192" s="13"/>
      <c r="H192" s="14">
        <f t="shared" si="45"/>
        <v>-0.25631579678634386</v>
      </c>
      <c r="I192" s="5">
        <f t="shared" si="46"/>
        <v>-7.4761224531205706E-2</v>
      </c>
      <c r="J192" s="5">
        <f t="shared" si="47"/>
        <v>0.3633323436029734</v>
      </c>
      <c r="K192" s="5">
        <f>+(F192/F191-1)*100</f>
        <v>0.24677098521990182</v>
      </c>
      <c r="L192" s="12"/>
      <c r="M192" s="5">
        <f t="shared" si="61"/>
        <v>2.3216093076070532</v>
      </c>
      <c r="N192" s="5">
        <f t="shared" si="62"/>
        <v>2.1345847428272391</v>
      </c>
      <c r="O192" s="5">
        <f t="shared" si="63"/>
        <v>2.4585442658254797</v>
      </c>
      <c r="P192" s="5">
        <f t="shared" si="63"/>
        <v>1.5538140145629598</v>
      </c>
      <c r="Q192" s="12"/>
      <c r="R192" s="5">
        <f t="shared" si="52"/>
        <v>6.7645526724120053</v>
      </c>
      <c r="S192" s="5">
        <f t="shared" si="53"/>
        <v>4.8782467050914935</v>
      </c>
      <c r="T192" s="5">
        <f t="shared" si="54"/>
        <v>4.6695450651833337</v>
      </c>
      <c r="U192" s="5">
        <f t="shared" si="54"/>
        <v>4.5617563912808468</v>
      </c>
      <c r="V192" s="40"/>
      <c r="W192" s="14"/>
      <c r="X192" s="14"/>
      <c r="Y192" s="14"/>
      <c r="Z192" s="14"/>
      <c r="AB192" s="42"/>
      <c r="AC192" s="42"/>
      <c r="AD192" s="42"/>
      <c r="AE192" s="42"/>
    </row>
    <row r="193" spans="1:31" ht="13.5" customHeight="1" x14ac:dyDescent="0.2">
      <c r="A193" s="14"/>
      <c r="B193" s="11">
        <v>39203</v>
      </c>
      <c r="C193" s="14">
        <v>95.283343122099794</v>
      </c>
      <c r="D193" s="14">
        <v>190.318114654341</v>
      </c>
      <c r="E193" s="14">
        <v>114.29662939413927</v>
      </c>
      <c r="F193" s="14">
        <v>132.29706737600196</v>
      </c>
      <c r="G193" s="13"/>
      <c r="H193" s="14">
        <f t="shared" si="45"/>
        <v>0.45382235838744567</v>
      </c>
      <c r="I193" s="5">
        <f t="shared" si="46"/>
        <v>0.42016729213187887</v>
      </c>
      <c r="J193" s="5">
        <f t="shared" si="47"/>
        <v>0.29255746852543396</v>
      </c>
      <c r="K193" s="5">
        <f t="shared" si="47"/>
        <v>-4.3985107893040887E-2</v>
      </c>
      <c r="L193" s="12"/>
      <c r="M193" s="5">
        <f t="shared" si="61"/>
        <v>2.785967648106813</v>
      </c>
      <c r="N193" s="5">
        <f t="shared" si="62"/>
        <v>2.5637208618713103</v>
      </c>
      <c r="O193" s="5">
        <f t="shared" si="63"/>
        <v>2.7582943892175971</v>
      </c>
      <c r="P193" s="5">
        <f t="shared" si="63"/>
        <v>1.5091454598991527</v>
      </c>
      <c r="Q193" s="12"/>
      <c r="R193" s="5">
        <f t="shared" si="52"/>
        <v>6.3594256728416232</v>
      </c>
      <c r="S193" s="5">
        <f t="shared" si="53"/>
        <v>4.7376091075086668</v>
      </c>
      <c r="T193" s="5">
        <f t="shared" si="54"/>
        <v>4.4692196786335625</v>
      </c>
      <c r="U193" s="5">
        <f t="shared" si="54"/>
        <v>4.0320515917031008</v>
      </c>
      <c r="V193" s="40"/>
      <c r="W193" s="14"/>
      <c r="X193" s="14"/>
      <c r="Y193" s="14"/>
      <c r="Z193" s="14"/>
      <c r="AB193" s="42"/>
      <c r="AC193" s="42"/>
      <c r="AD193" s="42"/>
      <c r="AE193" s="42"/>
    </row>
    <row r="194" spans="1:31" ht="13.5" customHeight="1" x14ac:dyDescent="0.2">
      <c r="A194" s="14"/>
      <c r="B194" s="11">
        <v>39234</v>
      </c>
      <c r="C194" s="14">
        <v>96.089000182637776</v>
      </c>
      <c r="D194" s="14">
        <v>191.61453691001145</v>
      </c>
      <c r="E194" s="14">
        <v>115.00445924736462</v>
      </c>
      <c r="F194" s="14">
        <v>132.79021205075355</v>
      </c>
      <c r="G194" s="13"/>
      <c r="H194" s="14">
        <f t="shared" si="45"/>
        <v>0.84553819601562719</v>
      </c>
      <c r="I194" s="5">
        <f t="shared" si="46"/>
        <v>0.68118699999999421</v>
      </c>
      <c r="J194" s="5">
        <f t="shared" si="47"/>
        <v>0.6192919747304737</v>
      </c>
      <c r="K194" s="5">
        <f t="shared" si="47"/>
        <v>0.37275556029523482</v>
      </c>
      <c r="L194" s="12"/>
      <c r="M194" s="5">
        <f t="shared" si="61"/>
        <v>3.6550622647158137</v>
      </c>
      <c r="N194" s="5">
        <f t="shared" si="62"/>
        <v>3.2623715950986565</v>
      </c>
      <c r="O194" s="5">
        <f t="shared" si="63"/>
        <v>3.3946682597399302</v>
      </c>
      <c r="P194" s="5">
        <f t="shared" si="63"/>
        <v>1.8875264438090955</v>
      </c>
      <c r="Q194" s="12"/>
      <c r="R194" s="5">
        <f t="shared" si="52"/>
        <v>6.5946026935708169</v>
      </c>
      <c r="S194" s="5">
        <f t="shared" si="53"/>
        <v>4.8621761373468297</v>
      </c>
      <c r="T194" s="5">
        <f t="shared" si="54"/>
        <v>4.6879061222979024</v>
      </c>
      <c r="U194" s="5">
        <f t="shared" si="54"/>
        <v>3.8695862365749401</v>
      </c>
      <c r="V194" s="40"/>
      <c r="W194" s="14"/>
      <c r="X194" s="14"/>
      <c r="Y194" s="14"/>
      <c r="Z194" s="14"/>
      <c r="AB194" s="42"/>
      <c r="AC194" s="42"/>
      <c r="AD194" s="42"/>
      <c r="AE194" s="42"/>
    </row>
    <row r="195" spans="1:31" ht="13.5" customHeight="1" x14ac:dyDescent="0.2">
      <c r="A195" s="14"/>
      <c r="B195" s="11">
        <v>39264</v>
      </c>
      <c r="C195" s="14">
        <v>98.660877188877137</v>
      </c>
      <c r="D195" s="14">
        <v>195.01173137419124</v>
      </c>
      <c r="E195" s="14">
        <v>116.01882222943979</v>
      </c>
      <c r="F195" s="14">
        <v>134.42157351725024</v>
      </c>
      <c r="G195" s="13"/>
      <c r="H195" s="14">
        <f t="shared" si="45"/>
        <v>2.676557151547998</v>
      </c>
      <c r="I195" s="5">
        <f t="shared" si="46"/>
        <v>1.772931489939733</v>
      </c>
      <c r="J195" s="5">
        <f t="shared" si="47"/>
        <v>0.88202056573594145</v>
      </c>
      <c r="K195" s="5">
        <f t="shared" si="47"/>
        <v>1.2285253870015334</v>
      </c>
      <c r="L195" s="12"/>
      <c r="M195" s="5">
        <f t="shared" si="61"/>
        <v>6.4294492467036113</v>
      </c>
      <c r="N195" s="5">
        <f t="shared" si="62"/>
        <v>5.0931426983667372</v>
      </c>
      <c r="O195" s="5">
        <f t="shared" si="63"/>
        <v>4.3066304976653091</v>
      </c>
      <c r="P195" s="5">
        <f t="shared" si="63"/>
        <v>3.1392405723592143</v>
      </c>
      <c r="Q195" s="12"/>
      <c r="R195" s="5">
        <f t="shared" si="52"/>
        <v>8.8353097637659204</v>
      </c>
      <c r="S195" s="5">
        <f t="shared" si="53"/>
        <v>6.4341269491716258</v>
      </c>
      <c r="T195" s="5">
        <f t="shared" si="54"/>
        <v>5.3582217733008308</v>
      </c>
      <c r="U195" s="5">
        <f t="shared" si="54"/>
        <v>4.5258249622344815</v>
      </c>
      <c r="V195" s="40"/>
      <c r="W195" s="14"/>
      <c r="X195" s="14"/>
      <c r="Y195" s="14"/>
      <c r="Z195" s="14"/>
      <c r="AB195" s="42"/>
      <c r="AC195" s="42"/>
      <c r="AD195" s="42"/>
      <c r="AE195" s="42"/>
    </row>
    <row r="196" spans="1:31" ht="13.5" customHeight="1" x14ac:dyDescent="0.2">
      <c r="A196" s="14"/>
      <c r="B196" s="11">
        <v>39295</v>
      </c>
      <c r="C196" s="14">
        <v>100.23022566269633</v>
      </c>
      <c r="D196" s="14">
        <v>198.48222424145285</v>
      </c>
      <c r="E196" s="14">
        <v>117.19490959390137</v>
      </c>
      <c r="F196" s="14">
        <v>134.39846764461549</v>
      </c>
      <c r="G196" s="13"/>
      <c r="H196" s="14">
        <f t="shared" si="45"/>
        <v>1.590649220374174</v>
      </c>
      <c r="I196" s="5">
        <f t="shared" si="46"/>
        <v>1.7796328676259909</v>
      </c>
      <c r="J196" s="5">
        <f t="shared" si="47"/>
        <v>1.0137039334322306</v>
      </c>
      <c r="K196" s="5">
        <f t="shared" si="47"/>
        <v>-1.7189110371318428E-2</v>
      </c>
      <c r="L196" s="12"/>
      <c r="M196" s="5">
        <f t="shared" si="61"/>
        <v>8.1223684513948236</v>
      </c>
      <c r="N196" s="5">
        <f t="shared" si="62"/>
        <v>6.963414807447954</v>
      </c>
      <c r="O196" s="5">
        <f t="shared" si="63"/>
        <v>5.363990913850758</v>
      </c>
      <c r="P196" s="5">
        <f t="shared" si="63"/>
        <v>3.1215118544610787</v>
      </c>
      <c r="Q196" s="12"/>
      <c r="R196" s="5">
        <f t="shared" si="52"/>
        <v>10.358468897593109</v>
      </c>
      <c r="S196" s="5">
        <f t="shared" si="53"/>
        <v>8.2359115784022219</v>
      </c>
      <c r="T196" s="5">
        <f t="shared" si="54"/>
        <v>6.2562830563388738</v>
      </c>
      <c r="U196" s="5">
        <f t="shared" si="54"/>
        <v>4.3014048987182862</v>
      </c>
      <c r="V196" s="40"/>
      <c r="W196" s="14"/>
      <c r="X196" s="14"/>
      <c r="Y196" s="14"/>
      <c r="Z196" s="14"/>
      <c r="AB196" s="42"/>
      <c r="AC196" s="42"/>
      <c r="AD196" s="42"/>
      <c r="AE196" s="42"/>
    </row>
    <row r="197" spans="1:31" ht="13.5" customHeight="1" x14ac:dyDescent="0.2">
      <c r="A197" s="14"/>
      <c r="B197" s="11">
        <v>39326</v>
      </c>
      <c r="C197" s="14">
        <v>100.42040170219173</v>
      </c>
      <c r="D197" s="14">
        <v>199.49893025057804</v>
      </c>
      <c r="E197" s="14">
        <v>117.67615787353046</v>
      </c>
      <c r="F197" s="14">
        <v>134.72718574179945</v>
      </c>
      <c r="G197" s="13"/>
      <c r="H197" s="14">
        <f t="shared" si="45"/>
        <v>0.18973921113916159</v>
      </c>
      <c r="I197" s="5">
        <f t="shared" si="46"/>
        <v>0.51224033437289318</v>
      </c>
      <c r="J197" s="5">
        <f t="shared" si="47"/>
        <v>0.41063923449975448</v>
      </c>
      <c r="K197" s="5">
        <f t="shared" si="47"/>
        <v>0.24458470616879335</v>
      </c>
      <c r="L197" s="12"/>
      <c r="M197" s="5">
        <f t="shared" si="61"/>
        <v>8.3275189803594607</v>
      </c>
      <c r="N197" s="5">
        <f t="shared" si="62"/>
        <v>7.5113245611143187</v>
      </c>
      <c r="O197" s="5">
        <f t="shared" si="63"/>
        <v>5.7966567995777929</v>
      </c>
      <c r="P197" s="5">
        <f t="shared" si="63"/>
        <v>3.3737313012271342</v>
      </c>
      <c r="Q197" s="12"/>
      <c r="R197" s="5">
        <f t="shared" si="52"/>
        <v>10.478349161743751</v>
      </c>
      <c r="S197" s="5">
        <f t="shared" si="53"/>
        <v>8.6143050432334611</v>
      </c>
      <c r="T197" s="5">
        <f t="shared" si="54"/>
        <v>6.6283174845947368</v>
      </c>
      <c r="U197" s="5">
        <f t="shared" si="54"/>
        <v>4.5329674802913056</v>
      </c>
      <c r="V197" s="40"/>
      <c r="W197" s="14"/>
      <c r="X197" s="14"/>
      <c r="Y197" s="14"/>
      <c r="Z197" s="14"/>
      <c r="AB197" s="42"/>
      <c r="AC197" s="42"/>
      <c r="AD197" s="42"/>
      <c r="AE197" s="42"/>
    </row>
    <row r="198" spans="1:31" ht="13.5" customHeight="1" x14ac:dyDescent="0.2">
      <c r="A198" s="14"/>
      <c r="B198" s="11">
        <v>39356</v>
      </c>
      <c r="C198" s="14">
        <v>101.67238664898024</v>
      </c>
      <c r="D198" s="14">
        <v>202.07458108596111</v>
      </c>
      <c r="E198" s="14">
        <v>118.37357920050511</v>
      </c>
      <c r="F198" s="14">
        <v>134.7969388250778</v>
      </c>
      <c r="G198" s="13"/>
      <c r="H198" s="14">
        <f t="shared" si="45"/>
        <v>1.2467436154073752</v>
      </c>
      <c r="I198" s="5">
        <f t="shared" si="46"/>
        <v>1.2910599731777772</v>
      </c>
      <c r="J198" s="5">
        <f t="shared" si="47"/>
        <v>0.59266153788279929</v>
      </c>
      <c r="K198" s="5">
        <f t="shared" si="47"/>
        <v>5.177357702108587E-2</v>
      </c>
      <c r="L198" s="12"/>
      <c r="M198" s="5">
        <f t="shared" si="61"/>
        <v>9.6780854069763009</v>
      </c>
      <c r="N198" s="5">
        <f t="shared" si="62"/>
        <v>8.8993602391561168</v>
      </c>
      <c r="O198" s="5">
        <f t="shared" si="63"/>
        <v>6.4236728927947517</v>
      </c>
      <c r="P198" s="5">
        <f t="shared" si="63"/>
        <v>3.4272515796219372</v>
      </c>
      <c r="Q198" s="12"/>
      <c r="R198" s="5">
        <f t="shared" si="52"/>
        <v>11.335345121994767</v>
      </c>
      <c r="S198" s="5">
        <f t="shared" si="53"/>
        <v>9.8259176606869438</v>
      </c>
      <c r="T198" s="5">
        <f t="shared" si="54"/>
        <v>7.1919139659383235</v>
      </c>
      <c r="U198" s="5">
        <f t="shared" si="54"/>
        <v>4.7091064090681645</v>
      </c>
      <c r="V198" s="40"/>
      <c r="W198" s="14"/>
      <c r="X198" s="14"/>
      <c r="Y198" s="14"/>
      <c r="Z198" s="14"/>
      <c r="AB198" s="42"/>
      <c r="AC198" s="42"/>
      <c r="AD198" s="42"/>
      <c r="AE198" s="42"/>
    </row>
    <row r="199" spans="1:31" ht="13.5" customHeight="1" x14ac:dyDescent="0.2">
      <c r="A199" s="14"/>
      <c r="B199" s="11">
        <v>39387</v>
      </c>
      <c r="C199" s="14">
        <v>102.92086036025871</v>
      </c>
      <c r="D199" s="14">
        <v>204.54998471806266</v>
      </c>
      <c r="E199" s="14">
        <v>119.03715925457712</v>
      </c>
      <c r="F199" s="14">
        <v>135.19552056721585</v>
      </c>
      <c r="G199" s="13"/>
      <c r="H199" s="14">
        <f t="shared" si="45"/>
        <v>1.2279378427387355</v>
      </c>
      <c r="I199" s="5">
        <f t="shared" si="46"/>
        <v>1.224995058160494</v>
      </c>
      <c r="J199" s="5">
        <f t="shared" si="47"/>
        <v>0.56058121968924901</v>
      </c>
      <c r="K199" s="5">
        <f t="shared" si="47"/>
        <v>0.29569049980822104</v>
      </c>
      <c r="L199" s="12"/>
      <c r="M199" s="5">
        <f t="shared" si="61"/>
        <v>11.024864122879885</v>
      </c>
      <c r="N199" s="5">
        <f t="shared" si="62"/>
        <v>10.233372020454157</v>
      </c>
      <c r="O199" s="5">
        <f t="shared" si="63"/>
        <v>7.020264016335287</v>
      </c>
      <c r="P199" s="5">
        <f t="shared" si="63"/>
        <v>3.7330761367556198</v>
      </c>
      <c r="Q199" s="12"/>
      <c r="R199" s="5">
        <f t="shared" si="52"/>
        <v>11.861576351433323</v>
      </c>
      <c r="S199" s="5">
        <f t="shared" si="53"/>
        <v>10.660811249837687</v>
      </c>
      <c r="T199" s="5">
        <f t="shared" si="54"/>
        <v>7.6159090322504008</v>
      </c>
      <c r="U199" s="5">
        <f t="shared" si="54"/>
        <v>4.5747573437157296</v>
      </c>
      <c r="V199" s="40"/>
      <c r="W199" s="14"/>
      <c r="X199" s="14"/>
      <c r="Y199" s="14"/>
      <c r="Z199" s="14"/>
      <c r="AB199" s="42"/>
      <c r="AC199" s="42"/>
      <c r="AD199" s="42"/>
      <c r="AE199" s="42"/>
    </row>
    <row r="200" spans="1:31" ht="13.5" customHeight="1" x14ac:dyDescent="0.2">
      <c r="A200" s="14"/>
      <c r="B200" s="17">
        <v>39417</v>
      </c>
      <c r="C200" s="10">
        <v>103.57124197708987</v>
      </c>
      <c r="D200" s="10">
        <v>205.676068057756</v>
      </c>
      <c r="E200" s="19">
        <v>119.48890141604323</v>
      </c>
      <c r="F200" s="19">
        <v>136.18802362032565</v>
      </c>
      <c r="G200" s="6"/>
      <c r="H200" s="10">
        <f t="shared" si="45"/>
        <v>0.63192399923066578</v>
      </c>
      <c r="I200" s="10">
        <f t="shared" si="46"/>
        <v>0.55051744014815718</v>
      </c>
      <c r="J200" s="10">
        <f t="shared" si="47"/>
        <v>0.37949675907504865</v>
      </c>
      <c r="K200" s="10">
        <f t="shared" si="47"/>
        <v>0.7341242142829385</v>
      </c>
      <c r="L200" s="5"/>
      <c r="M200" s="10">
        <f t="shared" si="61"/>
        <v>11.726456884385605</v>
      </c>
      <c r="N200" s="10">
        <f t="shared" si="62"/>
        <v>10.840225958290173</v>
      </c>
      <c r="O200" s="10">
        <f t="shared" si="63"/>
        <v>7.4264024498308157</v>
      </c>
      <c r="P200" s="10">
        <f t="shared" si="63"/>
        <v>4.4946057668961092</v>
      </c>
      <c r="Q200" s="5"/>
      <c r="R200" s="10">
        <f t="shared" si="52"/>
        <v>11.726456884385605</v>
      </c>
      <c r="S200" s="10">
        <f t="shared" si="53"/>
        <v>10.840225958290173</v>
      </c>
      <c r="T200" s="10">
        <f t="shared" si="54"/>
        <v>7.4264024498308157</v>
      </c>
      <c r="U200" s="10">
        <f t="shared" si="54"/>
        <v>4.4946057668961092</v>
      </c>
      <c r="V200" s="40"/>
      <c r="W200" s="14"/>
      <c r="X200" s="14"/>
      <c r="Y200" s="14"/>
      <c r="Z200" s="14"/>
      <c r="AB200" s="42"/>
      <c r="AC200" s="42"/>
      <c r="AD200" s="42"/>
      <c r="AE200" s="42"/>
    </row>
    <row r="201" spans="1:31" ht="13.5" customHeight="1" x14ac:dyDescent="0.2">
      <c r="A201" s="14"/>
      <c r="B201" s="11">
        <v>39448</v>
      </c>
      <c r="C201" s="23">
        <v>104.7005565863891</v>
      </c>
      <c r="D201" s="14">
        <v>207.26524621220443</v>
      </c>
      <c r="E201" s="14">
        <v>120.34520220665081</v>
      </c>
      <c r="F201" s="14">
        <v>136.91385373931791</v>
      </c>
      <c r="G201" s="13"/>
      <c r="H201" s="23">
        <f t="shared" si="45"/>
        <v>1.0903746906395506</v>
      </c>
      <c r="I201" s="5">
        <f t="shared" si="46"/>
        <v>0.77266070353025906</v>
      </c>
      <c r="J201" s="5">
        <f t="shared" si="47"/>
        <v>0.71663625697424571</v>
      </c>
      <c r="K201" s="5">
        <f t="shared" si="47"/>
        <v>0.53296178305353159</v>
      </c>
      <c r="L201" s="12"/>
      <c r="M201" s="5">
        <f>+(C201/C$200-1)*100</f>
        <v>1.0903746906395506</v>
      </c>
      <c r="N201" s="5">
        <f>+(D201/D$200-1)*100</f>
        <v>0.77266070353025906</v>
      </c>
      <c r="O201" s="5">
        <f>+(E201/E$200-1)*100</f>
        <v>0.71663625697424571</v>
      </c>
      <c r="P201" s="5">
        <f>+(F201/F$200-1)*100</f>
        <v>0.53296178305353159</v>
      </c>
      <c r="Q201" s="12"/>
      <c r="R201" s="5">
        <f t="shared" si="52"/>
        <v>11.347372887656281</v>
      </c>
      <c r="S201" s="5">
        <f t="shared" si="53"/>
        <v>10.698095140819941</v>
      </c>
      <c r="T201" s="5">
        <f t="shared" si="54"/>
        <v>7.4705458706344929</v>
      </c>
      <c r="U201" s="5">
        <f t="shared" si="54"/>
        <v>4.6692640302596455</v>
      </c>
      <c r="V201" s="40"/>
      <c r="W201" s="14"/>
      <c r="X201" s="14"/>
      <c r="Y201" s="14"/>
      <c r="Z201" s="14"/>
      <c r="AB201" s="42"/>
      <c r="AC201" s="42"/>
      <c r="AD201" s="42"/>
      <c r="AE201" s="42"/>
    </row>
    <row r="202" spans="1:31" ht="13.5" customHeight="1" x14ac:dyDescent="0.2">
      <c r="A202" s="14"/>
      <c r="B202" s="11">
        <v>39479</v>
      </c>
      <c r="C202" s="24">
        <v>107.44303345525395</v>
      </c>
      <c r="D202" s="24">
        <v>211.78843867832384</v>
      </c>
      <c r="E202" s="24">
        <v>122.06619487580087</v>
      </c>
      <c r="F202" s="24">
        <v>137.46140381360172</v>
      </c>
      <c r="G202" s="13"/>
      <c r="H202" s="24">
        <f t="shared" si="45"/>
        <v>2.6193527124204197</v>
      </c>
      <c r="I202" s="5">
        <f t="shared" si="46"/>
        <v>2.1823207454125804</v>
      </c>
      <c r="J202" s="5">
        <f t="shared" si="47"/>
        <v>1.430046763472026</v>
      </c>
      <c r="K202" s="5">
        <f t="shared" si="47"/>
        <v>0.39992306061762406</v>
      </c>
      <c r="L202" s="12"/>
      <c r="M202" s="5">
        <f t="shared" ref="M202:M210" si="64">+(C202/C$200-1)*100</f>
        <v>3.7382881620947828</v>
      </c>
      <c r="N202" s="5">
        <f t="shared" ref="N202:N210" si="65">+(D202/D$200-1)*100</f>
        <v>2.9718433837676361</v>
      </c>
      <c r="O202" s="5">
        <f t="shared" ref="O202:P212" si="66">+(E202/E$200-1)*100</f>
        <v>2.1569312540449914</v>
      </c>
      <c r="P202" s="5">
        <f t="shared" si="66"/>
        <v>0.93501628074585952</v>
      </c>
      <c r="Q202" s="12"/>
      <c r="R202" s="5">
        <f t="shared" si="52"/>
        <v>13.319043523356733</v>
      </c>
      <c r="S202" s="5">
        <f t="shared" si="53"/>
        <v>12.085621959536951</v>
      </c>
      <c r="T202" s="5">
        <f t="shared" si="54"/>
        <v>8.3847716490751623</v>
      </c>
      <c r="U202" s="5">
        <f t="shared" si="54"/>
        <v>4.3507452473976915</v>
      </c>
      <c r="V202" s="40"/>
      <c r="W202" s="14"/>
      <c r="X202" s="14"/>
      <c r="Y202" s="14"/>
      <c r="Z202" s="14"/>
      <c r="AB202" s="42"/>
      <c r="AC202" s="42"/>
      <c r="AD202" s="42"/>
      <c r="AE202" s="42"/>
    </row>
    <row r="203" spans="1:31" ht="13.5" customHeight="1" x14ac:dyDescent="0.2">
      <c r="A203" s="14"/>
      <c r="B203" s="11">
        <v>39508</v>
      </c>
      <c r="C203" s="24">
        <v>108.48703644670012</v>
      </c>
      <c r="D203" s="24">
        <v>213.939257887688</v>
      </c>
      <c r="E203" s="24">
        <v>123.73333234295282</v>
      </c>
      <c r="F203" s="24">
        <v>137.80248806788458</v>
      </c>
      <c r="G203" s="13"/>
      <c r="H203" s="24">
        <f t="shared" si="45"/>
        <v>0.9716804876706675</v>
      </c>
      <c r="I203" s="5">
        <f t="shared" si="46"/>
        <v>1.0155508123042223</v>
      </c>
      <c r="J203" s="5">
        <f t="shared" si="47"/>
        <v>1.3657650825015244</v>
      </c>
      <c r="K203" s="5">
        <f>+(F203/F202-1)*100</f>
        <v>0.24813092607824938</v>
      </c>
      <c r="L203" s="12"/>
      <c r="M203" s="5">
        <f t="shared" si="64"/>
        <v>4.7462928664094184</v>
      </c>
      <c r="N203" s="5">
        <f t="shared" si="65"/>
        <v>4.0175747756961311</v>
      </c>
      <c r="O203" s="5">
        <f t="shared" si="66"/>
        <v>3.5521549504678118</v>
      </c>
      <c r="P203" s="5">
        <f t="shared" si="66"/>
        <v>1.1854672713805137</v>
      </c>
      <c r="Q203" s="12"/>
      <c r="R203" s="5">
        <f t="shared" si="52"/>
        <v>14.08084556994762</v>
      </c>
      <c r="S203" s="5">
        <f t="shared" si="53"/>
        <v>12.799323083134917</v>
      </c>
      <c r="T203" s="5">
        <f t="shared" si="54"/>
        <v>8.9675194753803709</v>
      </c>
      <c r="U203" s="5">
        <f t="shared" si="54"/>
        <v>4.3725195250208015</v>
      </c>
      <c r="V203" s="40"/>
      <c r="W203" s="14"/>
      <c r="X203" s="14"/>
      <c r="Y203" s="14"/>
      <c r="Z203" s="14"/>
      <c r="AB203" s="42"/>
      <c r="AC203" s="42"/>
      <c r="AD203" s="42"/>
      <c r="AE203" s="42"/>
    </row>
    <row r="204" spans="1:31" x14ac:dyDescent="0.2">
      <c r="A204" s="14"/>
      <c r="B204" s="11">
        <v>39539</v>
      </c>
      <c r="C204" s="24">
        <v>109.28805306987201</v>
      </c>
      <c r="D204" s="24">
        <v>215.41265316015873</v>
      </c>
      <c r="E204" s="24">
        <v>124.95160744547491</v>
      </c>
      <c r="F204" s="33">
        <f>+F203*(1+K204/100)</f>
        <v>138.60022198968005</v>
      </c>
      <c r="G204" s="6"/>
      <c r="H204" s="24">
        <f t="shared" si="45"/>
        <v>0.73835238698352068</v>
      </c>
      <c r="I204" s="5">
        <f t="shared" si="46"/>
        <v>0.68869794492987246</v>
      </c>
      <c r="J204" s="36">
        <v>0.98459734289333412</v>
      </c>
      <c r="K204" s="36">
        <v>0.57889660265240095</v>
      </c>
      <c r="L204" s="5"/>
      <c r="M204" s="5">
        <f t="shared" si="64"/>
        <v>5.5196896200652823</v>
      </c>
      <c r="N204" s="5">
        <f t="shared" si="65"/>
        <v>4.7339416755422414</v>
      </c>
      <c r="O204" s="5">
        <f t="shared" si="66"/>
        <v>4.5717267166188957</v>
      </c>
      <c r="P204" s="5">
        <f t="shared" si="66"/>
        <v>1.7712265037925112</v>
      </c>
      <c r="Q204" s="5"/>
      <c r="R204" s="5">
        <f t="shared" si="52"/>
        <v>15.21848740032965</v>
      </c>
      <c r="S204" s="5">
        <f t="shared" si="53"/>
        <v>13.661144166298179</v>
      </c>
      <c r="T204" s="5">
        <f t="shared" si="54"/>
        <v>9.6420457623092926</v>
      </c>
      <c r="U204" s="5">
        <f t="shared" si="54"/>
        <v>4.7183140792947276</v>
      </c>
      <c r="V204" s="40"/>
      <c r="W204" s="14"/>
      <c r="X204" s="14"/>
      <c r="Y204" s="14"/>
      <c r="Z204" s="14"/>
      <c r="AB204" s="42"/>
      <c r="AC204" s="42"/>
      <c r="AD204" s="42"/>
      <c r="AE204" s="42"/>
    </row>
    <row r="205" spans="1:31" x14ac:dyDescent="0.2">
      <c r="A205" s="14"/>
      <c r="B205" s="11">
        <v>39569</v>
      </c>
      <c r="C205" s="24">
        <v>111.3314023281152</v>
      </c>
      <c r="D205" s="24">
        <v>217.47880215437326</v>
      </c>
      <c r="E205" s="24">
        <v>125.90460461637115</v>
      </c>
      <c r="F205" s="33">
        <f t="shared" ref="F205:F210" si="67">+F204*(1+K205/100)</f>
        <v>139.06402836457463</v>
      </c>
      <c r="G205" s="6"/>
      <c r="H205" s="24">
        <f t="shared" si="45"/>
        <v>1.86969133482211</v>
      </c>
      <c r="I205" s="5">
        <f t="shared" si="46"/>
        <v>0.95915860275781473</v>
      </c>
      <c r="J205" s="36">
        <v>0.76269300602003209</v>
      </c>
      <c r="K205" s="36">
        <v>0.33463609815076456</v>
      </c>
      <c r="L205" s="5"/>
      <c r="M205" s="5">
        <f t="shared" si="64"/>
        <v>7.4925821134228521</v>
      </c>
      <c r="N205" s="5">
        <f t="shared" si="65"/>
        <v>5.7385062871305514</v>
      </c>
      <c r="O205" s="5">
        <f t="shared" si="66"/>
        <v>5.3692879625609313</v>
      </c>
      <c r="P205" s="5">
        <f t="shared" si="66"/>
        <v>2.1117897652049855</v>
      </c>
      <c r="Q205" s="5"/>
      <c r="R205" s="5">
        <f t="shared" si="52"/>
        <v>16.842460266587</v>
      </c>
      <c r="S205" s="5">
        <f t="shared" si="53"/>
        <v>14.271204582581088</v>
      </c>
      <c r="T205" s="5">
        <f t="shared" si="54"/>
        <v>10.156008347545441</v>
      </c>
      <c r="U205" s="5">
        <f t="shared" si="54"/>
        <v>5.1149742944341048</v>
      </c>
      <c r="V205" s="40"/>
      <c r="W205" s="14"/>
      <c r="X205" s="14"/>
      <c r="Y205" s="14"/>
      <c r="Z205" s="14"/>
      <c r="AB205" s="42"/>
      <c r="AC205" s="42"/>
      <c r="AD205" s="42"/>
      <c r="AE205" s="42"/>
    </row>
    <row r="206" spans="1:31" x14ac:dyDescent="0.2">
      <c r="A206" s="14"/>
      <c r="B206" s="11">
        <v>39600</v>
      </c>
      <c r="C206" s="24">
        <v>112.73375988699323</v>
      </c>
      <c r="D206" s="24">
        <v>219.45912098012465</v>
      </c>
      <c r="E206" s="24">
        <v>127.01254679884656</v>
      </c>
      <c r="F206" s="33">
        <f t="shared" si="67"/>
        <v>139.90095185245994</v>
      </c>
      <c r="G206" s="6"/>
      <c r="H206" s="24">
        <f t="shared" si="45"/>
        <v>1.2596244451722693</v>
      </c>
      <c r="I206" s="5">
        <f t="shared" si="46"/>
        <v>0.9105801605186814</v>
      </c>
      <c r="J206" s="36">
        <v>0.87998543488643222</v>
      </c>
      <c r="K206" s="36">
        <v>0.60182600614100412</v>
      </c>
      <c r="L206" s="5"/>
      <c r="M206" s="5">
        <f t="shared" si="64"/>
        <v>8.8465849544703943</v>
      </c>
      <c r="N206" s="5">
        <f t="shared" si="65"/>
        <v>6.7013401474099732</v>
      </c>
      <c r="O206" s="5">
        <f t="shared" si="66"/>
        <v>6.29652234947502</v>
      </c>
      <c r="P206" s="5">
        <f t="shared" si="66"/>
        <v>2.7263250713480014</v>
      </c>
      <c r="Q206" s="5"/>
      <c r="R206" s="5">
        <f t="shared" si="52"/>
        <v>17.322232173004725</v>
      </c>
      <c r="S206" s="5">
        <f t="shared" si="53"/>
        <v>14.531561393585669</v>
      </c>
      <c r="T206" s="5">
        <f t="shared" si="54"/>
        <v>10.441410385360438</v>
      </c>
      <c r="U206" s="5">
        <f t="shared" si="54"/>
        <v>5.3548674197376744</v>
      </c>
      <c r="V206" s="40"/>
      <c r="W206" s="14"/>
      <c r="X206" s="14"/>
      <c r="Y206" s="14"/>
      <c r="Z206" s="14"/>
      <c r="AB206" s="42"/>
      <c r="AC206" s="42"/>
      <c r="AD206" s="42"/>
      <c r="AE206" s="42"/>
    </row>
    <row r="207" spans="1:31" x14ac:dyDescent="0.2">
      <c r="A207" s="14"/>
      <c r="B207" s="11">
        <v>39630</v>
      </c>
      <c r="C207" s="14">
        <v>113.25015654091588</v>
      </c>
      <c r="D207" s="24">
        <v>220.57836249712332</v>
      </c>
      <c r="E207" s="24">
        <v>127.85100437446042</v>
      </c>
      <c r="F207" s="33">
        <f t="shared" si="67"/>
        <v>140.55044066658951</v>
      </c>
      <c r="G207" s="6"/>
      <c r="H207" s="24">
        <f>+(C207/C206-1)*100</f>
        <v>0.45806744531566856</v>
      </c>
      <c r="I207" s="5">
        <f t="shared" si="46"/>
        <v>0.51000000000001044</v>
      </c>
      <c r="J207" s="36">
        <v>0.66013759801364369</v>
      </c>
      <c r="K207" s="36">
        <v>0.46424903156807584</v>
      </c>
      <c r="L207" s="5"/>
      <c r="M207" s="5">
        <f t="shared" si="64"/>
        <v>9.345175725484701</v>
      </c>
      <c r="N207" s="5">
        <f t="shared" si="65"/>
        <v>7.2455169821617815</v>
      </c>
      <c r="O207" s="5">
        <f t="shared" si="66"/>
        <v>6.9982256588848601</v>
      </c>
      <c r="P207" s="5">
        <f t="shared" si="66"/>
        <v>3.2032310406572284</v>
      </c>
      <c r="Q207" s="5"/>
      <c r="R207" s="5">
        <f t="shared" si="52"/>
        <v>14.787299452151558</v>
      </c>
      <c r="S207" s="5">
        <f t="shared" si="53"/>
        <v>13.110304155945606</v>
      </c>
      <c r="T207" s="5">
        <f t="shared" si="54"/>
        <v>10.198502206496451</v>
      </c>
      <c r="U207" s="5">
        <f t="shared" si="54"/>
        <v>4.5594371416525226</v>
      </c>
      <c r="V207" s="40"/>
      <c r="W207" s="14"/>
      <c r="X207" s="14"/>
      <c r="Y207" s="14"/>
      <c r="Z207" s="14"/>
      <c r="AB207" s="42"/>
      <c r="AC207" s="42"/>
      <c r="AD207" s="42"/>
      <c r="AE207" s="42"/>
    </row>
    <row r="208" spans="1:31" x14ac:dyDescent="0.2">
      <c r="A208" s="14"/>
      <c r="B208" s="11">
        <v>39661</v>
      </c>
      <c r="C208" s="14">
        <v>113.99017981181586</v>
      </c>
      <c r="D208" s="14">
        <v>221.85974556600894</v>
      </c>
      <c r="E208" s="24">
        <v>128.74299980209435</v>
      </c>
      <c r="F208" s="33">
        <f t="shared" si="67"/>
        <v>141.03399520778621</v>
      </c>
      <c r="G208" s="6"/>
      <c r="H208" s="24">
        <f>+(C208/C207-1)*100</f>
        <v>0.65344127858455447</v>
      </c>
      <c r="I208" s="5">
        <f t="shared" si="46"/>
        <v>0.58091965792987921</v>
      </c>
      <c r="J208" s="36">
        <v>0.69768355125423565</v>
      </c>
      <c r="K208" s="36">
        <v>0.34404341879210598</v>
      </c>
      <c r="L208" s="5"/>
      <c r="M208" s="5">
        <f t="shared" si="64"/>
        <v>10.059682239815837</v>
      </c>
      <c r="N208" s="5">
        <f t="shared" si="65"/>
        <v>7.8685272725596889</v>
      </c>
      <c r="O208" s="5">
        <f t="shared" si="66"/>
        <v>7.7447346794407901</v>
      </c>
      <c r="P208" s="5">
        <f t="shared" si="66"/>
        <v>3.558294965033415</v>
      </c>
      <c r="Q208" s="5"/>
      <c r="R208" s="5">
        <f t="shared" si="52"/>
        <v>13.728347969030574</v>
      </c>
      <c r="S208" s="5">
        <f t="shared" si="53"/>
        <v>11.778143566205411</v>
      </c>
      <c r="T208" s="5">
        <f t="shared" si="54"/>
        <v>9.8537472729907094</v>
      </c>
      <c r="U208" s="5">
        <f t="shared" si="54"/>
        <v>4.9372047758139415</v>
      </c>
      <c r="V208" s="40"/>
      <c r="W208" s="14"/>
      <c r="X208" s="14"/>
      <c r="Y208" s="14"/>
      <c r="Z208" s="14"/>
      <c r="AB208" s="42"/>
      <c r="AC208" s="42"/>
      <c r="AD208" s="42"/>
      <c r="AE208" s="42"/>
    </row>
    <row r="209" spans="1:31" x14ac:dyDescent="0.2">
      <c r="A209" s="14"/>
      <c r="B209" s="11">
        <v>39692</v>
      </c>
      <c r="C209" s="14">
        <v>114.99438616634241</v>
      </c>
      <c r="D209" s="5">
        <v>223.40273994306935</v>
      </c>
      <c r="E209" s="25">
        <v>129.34238341738867</v>
      </c>
      <c r="F209" s="33">
        <f t="shared" si="67"/>
        <v>141.35997844285657</v>
      </c>
      <c r="G209" s="6"/>
      <c r="H209" s="5">
        <f>+(C209/C208-1)*100</f>
        <v>0.88095865467039403</v>
      </c>
      <c r="I209" s="5">
        <f t="shared" si="46"/>
        <v>0.69548190147064037</v>
      </c>
      <c r="J209" s="36">
        <v>0.46556598511431346</v>
      </c>
      <c r="K209" s="36">
        <v>0.23113805617580585</v>
      </c>
      <c r="L209" s="5"/>
      <c r="M209" s="5">
        <f t="shared" si="64"/>
        <v>11.029262535810247</v>
      </c>
      <c r="N209" s="5">
        <f t="shared" si="65"/>
        <v>8.6187333571232649</v>
      </c>
      <c r="O209" s="5">
        <f t="shared" si="66"/>
        <v>8.2463575148599144</v>
      </c>
      <c r="P209" s="5">
        <f t="shared" si="66"/>
        <v>3.7976575950243951</v>
      </c>
      <c r="Q209" s="5"/>
      <c r="R209" s="5">
        <f t="shared" si="52"/>
        <v>14.512971684151911</v>
      </c>
      <c r="S209" s="5">
        <f t="shared" si="53"/>
        <v>11.981923743885359</v>
      </c>
      <c r="T209" s="5">
        <f t="shared" si="54"/>
        <v>9.9138396041075652</v>
      </c>
      <c r="U209" s="5">
        <f t="shared" si="54"/>
        <v>4.9231286651891359</v>
      </c>
      <c r="V209" s="40"/>
      <c r="W209" s="14"/>
      <c r="X209" s="14"/>
      <c r="Y209" s="14"/>
      <c r="Z209" s="14"/>
      <c r="AB209" s="42"/>
      <c r="AC209" s="42"/>
      <c r="AD209" s="42"/>
      <c r="AE209" s="42"/>
    </row>
    <row r="210" spans="1:31" x14ac:dyDescent="0.2">
      <c r="A210" s="42"/>
      <c r="B210" s="11">
        <v>39722</v>
      </c>
      <c r="C210" s="5">
        <v>115.19848048542001</v>
      </c>
      <c r="D210" s="5">
        <v>223.76001619125992</v>
      </c>
      <c r="E210" s="25">
        <v>129.73169859532507</v>
      </c>
      <c r="F210" s="33">
        <f t="shared" si="67"/>
        <v>141.71260063130205</v>
      </c>
      <c r="G210" s="6"/>
      <c r="H210" s="5">
        <f t="shared" si="45"/>
        <v>0.1774819848878284</v>
      </c>
      <c r="I210" s="5">
        <f t="shared" si="46"/>
        <v>0.15992473873938096</v>
      </c>
      <c r="J210" s="36">
        <v>0.30099582801104141</v>
      </c>
      <c r="K210" s="36">
        <v>0.24944980349443924</v>
      </c>
      <c r="L210" s="5"/>
      <c r="M210" s="5">
        <f t="shared" si="64"/>
        <v>11.226319474765113</v>
      </c>
      <c r="N210" s="5">
        <f t="shared" si="65"/>
        <v>8.7924415826666547</v>
      </c>
      <c r="O210" s="5">
        <f t="shared" si="66"/>
        <v>8.5721745349535805</v>
      </c>
      <c r="P210" s="5">
        <f t="shared" si="66"/>
        <v>4.0565806479270217</v>
      </c>
      <c r="Q210" s="5"/>
      <c r="R210" s="5">
        <f t="shared" si="52"/>
        <v>13.303606104121513</v>
      </c>
      <c r="S210" s="5">
        <f t="shared" si="53"/>
        <v>10.731401737299141</v>
      </c>
      <c r="T210" s="5">
        <f t="shared" si="54"/>
        <v>9.595147389757642</v>
      </c>
      <c r="U210" s="5">
        <f t="shared" si="54"/>
        <v>5.1304294196165001</v>
      </c>
      <c r="V210" s="40"/>
      <c r="W210" s="14"/>
      <c r="X210" s="14"/>
      <c r="Y210" s="14"/>
      <c r="Z210" s="14"/>
      <c r="AB210" s="42"/>
      <c r="AC210" s="42"/>
      <c r="AD210" s="42"/>
      <c r="AE210" s="42"/>
    </row>
    <row r="211" spans="1:31" x14ac:dyDescent="0.2">
      <c r="A211" s="42"/>
      <c r="B211" s="11">
        <v>39753</v>
      </c>
      <c r="C211" s="5">
        <v>115.35020604668519</v>
      </c>
      <c r="D211" s="5">
        <v>224.06820380476296</v>
      </c>
      <c r="E211" s="33">
        <f t="shared" ref="E211:E216" si="68">E210*(1+J211/100)</f>
        <v>130.07292045073601</v>
      </c>
      <c r="F211" s="33">
        <f>+F210*(1+K211/100)</f>
        <v>142.3358840668966</v>
      </c>
      <c r="G211" s="6"/>
      <c r="H211" s="5">
        <f t="shared" si="45"/>
        <v>0.13170795363433019</v>
      </c>
      <c r="I211" s="27">
        <f t="shared" si="46"/>
        <v>0.13773131533902916</v>
      </c>
      <c r="J211" s="36">
        <v>0.26302118842620459</v>
      </c>
      <c r="K211" s="36">
        <v>0.43982217023605941</v>
      </c>
      <c r="L211" s="5"/>
      <c r="M211" s="5">
        <v>11.372813384048097</v>
      </c>
      <c r="N211" s="5">
        <v>8.9422828434479129</v>
      </c>
      <c r="O211" s="5">
        <f t="shared" si="66"/>
        <v>8.8577423587155923</v>
      </c>
      <c r="P211" s="5">
        <f t="shared" si="66"/>
        <v>4.5142445592061486</v>
      </c>
      <c r="Q211" s="5"/>
      <c r="R211" s="5">
        <f t="shared" si="52"/>
        <v>12.076604920440271</v>
      </c>
      <c r="S211" s="5">
        <v>9.542029110196637</v>
      </c>
      <c r="T211" s="5">
        <f t="shared" si="54"/>
        <v>9.2708539629691611</v>
      </c>
      <c r="U211" s="5">
        <f t="shared" si="54"/>
        <v>5.2815089358901668</v>
      </c>
      <c r="V211" s="40"/>
      <c r="W211" s="14"/>
      <c r="X211" s="14"/>
      <c r="Y211" s="14"/>
      <c r="Z211" s="14"/>
      <c r="AB211" s="42"/>
      <c r="AC211" s="42"/>
      <c r="AD211" s="42"/>
      <c r="AE211" s="42"/>
    </row>
    <row r="212" spans="1:31" x14ac:dyDescent="0.2">
      <c r="A212" s="42"/>
      <c r="B212" s="11">
        <v>39783</v>
      </c>
      <c r="C212" s="5">
        <v>115.8432116909471</v>
      </c>
      <c r="D212" s="5">
        <v>224.75109687817815</v>
      </c>
      <c r="E212" s="33">
        <f t="shared" si="68"/>
        <v>130.3146609046612</v>
      </c>
      <c r="F212" s="33">
        <f>+F211*(1+K212/100)</f>
        <v>142.87873032594536</v>
      </c>
      <c r="G212" s="6"/>
      <c r="H212" s="5">
        <f t="shared" si="45"/>
        <v>0.42739901484214471</v>
      </c>
      <c r="I212" s="27">
        <f>(D212/D211-1)*100</f>
        <v>0.30477018239063458</v>
      </c>
      <c r="J212" s="36">
        <v>0.18584994715848957</v>
      </c>
      <c r="K212" s="36">
        <v>0.3813839795969054</v>
      </c>
      <c r="L212" s="5"/>
      <c r="M212" s="5">
        <v>11.848819691253487</v>
      </c>
      <c r="N212" s="5">
        <v>9.274306437570413</v>
      </c>
      <c r="O212" s="5">
        <f t="shared" si="66"/>
        <v>9.0600544153671692</v>
      </c>
      <c r="P212" s="5">
        <f t="shared" si="66"/>
        <v>4.9128451443516852</v>
      </c>
      <c r="Q212" s="5"/>
      <c r="R212" s="5">
        <f t="shared" si="52"/>
        <v>11.848819691253487</v>
      </c>
      <c r="S212" s="5">
        <v>9.274306437570413</v>
      </c>
      <c r="T212" s="5">
        <f t="shared" si="54"/>
        <v>9.0600544153671692</v>
      </c>
      <c r="U212" s="5">
        <f t="shared" si="54"/>
        <v>4.9128451443516852</v>
      </c>
      <c r="V212" s="40"/>
      <c r="W212" s="14"/>
      <c r="X212" s="14"/>
      <c r="Y212" s="14"/>
      <c r="Z212" s="14"/>
      <c r="AB212" s="42"/>
      <c r="AC212" s="42"/>
      <c r="AD212" s="42"/>
      <c r="AE212" s="42"/>
    </row>
    <row r="213" spans="1:31" x14ac:dyDescent="0.2">
      <c r="A213" s="14"/>
      <c r="B213" s="22">
        <v>39814</v>
      </c>
      <c r="C213" s="26">
        <v>116.26000229662671</v>
      </c>
      <c r="D213" s="26">
        <v>225.32642740819199</v>
      </c>
      <c r="E213" s="35">
        <f t="shared" si="68"/>
        <v>130.45260805651833</v>
      </c>
      <c r="F213" s="35">
        <f t="shared" ref="F213:F223" si="69">+F212*(1+K213/100)</f>
        <v>143.3186673736962</v>
      </c>
      <c r="G213" s="6"/>
      <c r="H213" s="26">
        <f t="shared" si="45"/>
        <v>0.35978854487523915</v>
      </c>
      <c r="I213" s="43">
        <f>(D213/D212-1)*100</f>
        <v>0.25598563833737487</v>
      </c>
      <c r="J213" s="37">
        <v>0.10585697027447605</v>
      </c>
      <c r="K213" s="37">
        <v>0.30790940453293558</v>
      </c>
      <c r="L213" s="5"/>
      <c r="M213" s="26">
        <f t="shared" ref="M213:P215" si="70">+(C213/C$212-1)*100</f>
        <v>0.35978854487523915</v>
      </c>
      <c r="N213" s="26">
        <f t="shared" si="70"/>
        <v>0.25598563833737487</v>
      </c>
      <c r="O213" s="26">
        <f t="shared" si="70"/>
        <v>0.10585697027447605</v>
      </c>
      <c r="P213" s="26">
        <f t="shared" si="70"/>
        <v>0.30790940453293558</v>
      </c>
      <c r="Q213" s="5"/>
      <c r="R213" s="26">
        <f t="shared" ref="R213:U214" si="71">+(C213/C201-1)*100</f>
        <v>11.040481624087484</v>
      </c>
      <c r="S213" s="26">
        <f t="shared" si="71"/>
        <v>8.7140422844918177</v>
      </c>
      <c r="T213" s="26">
        <f t="shared" si="71"/>
        <v>8.3986778571459642</v>
      </c>
      <c r="U213" s="26">
        <f t="shared" si="71"/>
        <v>4.6779879898589005</v>
      </c>
      <c r="V213" s="40"/>
      <c r="W213" s="14"/>
      <c r="X213" s="14"/>
      <c r="Y213" s="14"/>
      <c r="Z213" s="14"/>
      <c r="AB213" s="42"/>
      <c r="AC213" s="42"/>
      <c r="AD213" s="42"/>
      <c r="AE213" s="42"/>
    </row>
    <row r="214" spans="1:31" x14ac:dyDescent="0.2">
      <c r="A214" s="14"/>
      <c r="B214" s="11">
        <v>39845</v>
      </c>
      <c r="C214" s="5">
        <v>116.17684430496313</v>
      </c>
      <c r="D214" s="33">
        <f>D213*(1+I214/100)</f>
        <v>225.1180668316446</v>
      </c>
      <c r="E214" s="33">
        <f t="shared" si="68"/>
        <v>130.78681626197172</v>
      </c>
      <c r="F214" s="33">
        <f t="shared" si="69"/>
        <v>143.66127639434382</v>
      </c>
      <c r="G214" s="5"/>
      <c r="H214" s="5">
        <f t="shared" si="45"/>
        <v>-7.152760194465424E-2</v>
      </c>
      <c r="I214" s="36">
        <v>-9.2470545485519196E-2</v>
      </c>
      <c r="J214" s="36">
        <v>0.2561912792947707</v>
      </c>
      <c r="K214" s="36">
        <v>0.23905400945034572</v>
      </c>
      <c r="L214" s="5"/>
      <c r="M214" s="5">
        <f t="shared" si="70"/>
        <v>0.28800359481235827</v>
      </c>
      <c r="N214" s="5">
        <f t="shared" si="70"/>
        <v>0.16327838153571417</v>
      </c>
      <c r="O214" s="5">
        <f t="shared" si="70"/>
        <v>0.36231944589562026</v>
      </c>
      <c r="P214" s="5">
        <f t="shared" si="70"/>
        <v>0.54769948376029998</v>
      </c>
      <c r="Q214" s="5"/>
      <c r="R214" s="5">
        <f t="shared" si="71"/>
        <v>8.12878282457139</v>
      </c>
      <c r="S214" s="5">
        <f t="shared" si="71"/>
        <v>6.2938412674955035</v>
      </c>
      <c r="T214" s="5">
        <f t="shared" si="71"/>
        <v>7.14417402381049</v>
      </c>
      <c r="U214" s="5">
        <f t="shared" si="71"/>
        <v>4.5102642696339235</v>
      </c>
      <c r="V214" s="40"/>
      <c r="W214" s="14"/>
      <c r="X214" s="14"/>
      <c r="Y214" s="14"/>
      <c r="Z214" s="14"/>
      <c r="AB214" s="42"/>
      <c r="AC214" s="42"/>
      <c r="AD214" s="42"/>
      <c r="AE214" s="42"/>
    </row>
    <row r="215" spans="1:31" x14ac:dyDescent="0.2">
      <c r="A215" s="14"/>
      <c r="B215" s="11">
        <v>39873</v>
      </c>
      <c r="C215" s="5">
        <v>115.60775555652505</v>
      </c>
      <c r="D215" s="33">
        <f t="shared" ref="D215:D219" si="72">D214*(1+I215/100)</f>
        <v>224.12360575551236</v>
      </c>
      <c r="E215" s="33">
        <f t="shared" si="68"/>
        <v>130.68570528401784</v>
      </c>
      <c r="F215" s="33">
        <f t="shared" si="69"/>
        <v>143.67933445122949</v>
      </c>
      <c r="G215" s="5"/>
      <c r="H215" s="5">
        <f t="shared" ref="H215:H302" si="73">+(C215/C214-1)*100</f>
        <v>-0.48984696721854348</v>
      </c>
      <c r="I215" s="36">
        <v>-0.44175089548718977</v>
      </c>
      <c r="J215" s="36">
        <v>-7.7309763203770032E-2</v>
      </c>
      <c r="K215" s="36">
        <v>1.2569884758728556E-2</v>
      </c>
      <c r="L215" s="5"/>
      <c r="M215" s="5">
        <f t="shared" si="70"/>
        <v>-0.2032541492808515</v>
      </c>
      <c r="N215" s="5">
        <f t="shared" si="70"/>
        <v>-0.27919379766404573</v>
      </c>
      <c r="O215" s="5">
        <f t="shared" si="70"/>
        <v>0.28472957438618884</v>
      </c>
      <c r="P215" s="5">
        <f t="shared" si="70"/>
        <v>0.560338213712952</v>
      </c>
      <c r="Q215" s="5"/>
      <c r="R215" s="5">
        <f t="shared" ref="R215:U216" si="74">+(C215/C203-1)*100</f>
        <v>6.5636589799587197</v>
      </c>
      <c r="S215" s="5">
        <f t="shared" si="74"/>
        <v>4.760392257306445</v>
      </c>
      <c r="T215" s="5">
        <f t="shared" si="74"/>
        <v>5.6188359348433803</v>
      </c>
      <c r="U215" s="5">
        <f t="shared" si="74"/>
        <v>4.2646881531267056</v>
      </c>
      <c r="V215" s="40"/>
      <c r="W215" s="14"/>
      <c r="X215" s="14"/>
      <c r="Y215" s="14"/>
      <c r="Z215" s="14"/>
      <c r="AB215" s="42"/>
      <c r="AC215" s="42"/>
      <c r="AD215" s="42"/>
      <c r="AE215" s="42"/>
    </row>
    <row r="216" spans="1:31" x14ac:dyDescent="0.2">
      <c r="A216" s="14"/>
      <c r="B216" s="11">
        <v>39904</v>
      </c>
      <c r="C216" s="5">
        <v>115.10646657321395</v>
      </c>
      <c r="D216" s="33">
        <f t="shared" si="72"/>
        <v>223.55565299632786</v>
      </c>
      <c r="E216" s="33">
        <f t="shared" si="68"/>
        <v>130.63734370975931</v>
      </c>
      <c r="F216" s="33">
        <f t="shared" si="69"/>
        <v>143.81925361588333</v>
      </c>
      <c r="G216" s="5"/>
      <c r="H216" s="5">
        <f t="shared" si="73"/>
        <v>-0.43361189817926471</v>
      </c>
      <c r="I216" s="36">
        <v>-0.25341050411443755</v>
      </c>
      <c r="J216" s="36">
        <v>-3.7006016957585874E-2</v>
      </c>
      <c r="K216" s="36">
        <v>9.7382943196566707E-2</v>
      </c>
      <c r="L216" s="5"/>
      <c r="M216" s="5">
        <f t="shared" ref="M216:P217" si="75">+(C216/C$212-1)*100</f>
        <v>-0.63598471328529804</v>
      </c>
      <c r="N216" s="5">
        <f t="shared" si="75"/>
        <v>-0.53189679536836953</v>
      </c>
      <c r="O216" s="5">
        <f t="shared" si="75"/>
        <v>0.24761819035403754</v>
      </c>
      <c r="P216" s="5">
        <f t="shared" si="75"/>
        <v>0.65826683075387304</v>
      </c>
      <c r="Q216" s="5"/>
      <c r="R216" s="5">
        <f t="shared" si="74"/>
        <v>5.3239245644004729</v>
      </c>
      <c r="S216" s="5">
        <f t="shared" si="74"/>
        <v>3.780186408137709</v>
      </c>
      <c r="T216" s="5">
        <f t="shared" si="74"/>
        <v>4.550350636157674</v>
      </c>
      <c r="U216" s="5">
        <f t="shared" si="74"/>
        <v>3.7655290527542462</v>
      </c>
      <c r="V216" s="40"/>
      <c r="W216" s="14"/>
      <c r="X216" s="14"/>
      <c r="Y216" s="14"/>
      <c r="Z216" s="14"/>
      <c r="AB216" s="42"/>
      <c r="AC216" s="42"/>
      <c r="AD216" s="42"/>
      <c r="AE216" s="42"/>
    </row>
    <row r="217" spans="1:31" ht="13.5" customHeight="1" x14ac:dyDescent="0.2">
      <c r="A217" s="14"/>
      <c r="B217" s="11">
        <v>39934</v>
      </c>
      <c r="C217" s="5">
        <v>114.89414930397368</v>
      </c>
      <c r="D217" s="33">
        <f t="shared" si="72"/>
        <v>223.00254797167312</v>
      </c>
      <c r="E217" s="33">
        <f t="shared" ref="E217:E223" si="76">E216*(1+J217/100)</f>
        <v>130.73601846837792</v>
      </c>
      <c r="F217" s="33">
        <f t="shared" si="69"/>
        <v>143.81614330615957</v>
      </c>
      <c r="G217" s="5"/>
      <c r="H217" s="5">
        <f t="shared" si="73"/>
        <v>-0.18445294652948974</v>
      </c>
      <c r="I217" s="36">
        <v>-0.24741267654897958</v>
      </c>
      <c r="J217" s="36">
        <v>7.5533347369516335E-2</v>
      </c>
      <c r="K217" s="36">
        <v>-2.1626518324491251E-3</v>
      </c>
      <c r="L217" s="5"/>
      <c r="M217" s="5">
        <f t="shared" si="75"/>
        <v>-0.8192645672716492</v>
      </c>
      <c r="N217" s="5">
        <f t="shared" si="75"/>
        <v>-0.77799349181943978</v>
      </c>
      <c r="O217" s="5">
        <f t="shared" si="75"/>
        <v>0.32333857203141747</v>
      </c>
      <c r="P217" s="5">
        <f t="shared" si="75"/>
        <v>0.65608994290173861</v>
      </c>
      <c r="Q217" s="5"/>
      <c r="R217" s="5">
        <f t="shared" ref="R217:U218" si="77">+(C217/C205-1)*100</f>
        <v>3.200127638164818</v>
      </c>
      <c r="S217" s="5">
        <f t="shared" si="77"/>
        <v>2.5399007915166472</v>
      </c>
      <c r="T217" s="5">
        <f t="shared" si="77"/>
        <v>3.8373607277732313</v>
      </c>
      <c r="U217" s="5">
        <f t="shared" si="77"/>
        <v>3.4172136371072526</v>
      </c>
      <c r="V217" s="40"/>
      <c r="W217" s="14"/>
      <c r="X217" s="14"/>
      <c r="Y217" s="14"/>
      <c r="Z217" s="14"/>
      <c r="AB217" s="42"/>
      <c r="AC217" s="42"/>
      <c r="AD217" s="42"/>
      <c r="AE217" s="42"/>
    </row>
    <row r="218" spans="1:31" s="15" customFormat="1" ht="13.5" customHeight="1" x14ac:dyDescent="0.2">
      <c r="A218" s="14"/>
      <c r="B218" s="11">
        <v>39965</v>
      </c>
      <c r="C218" s="5">
        <v>115.12105734711396</v>
      </c>
      <c r="D218" s="33">
        <f t="shared" si="72"/>
        <v>223.09444877305688</v>
      </c>
      <c r="E218" s="33">
        <f t="shared" si="76"/>
        <v>130.62049999209214</v>
      </c>
      <c r="F218" s="33">
        <f t="shared" si="69"/>
        <v>143.69813479519371</v>
      </c>
      <c r="G218" s="5"/>
      <c r="H218" s="5">
        <f t="shared" si="73"/>
        <v>0.19749312259578211</v>
      </c>
      <c r="I218" s="36">
        <v>4.1210650828719476E-2</v>
      </c>
      <c r="J218" s="36">
        <v>-8.836009971783243E-2</v>
      </c>
      <c r="K218" s="36">
        <v>-8.2055121388313612E-2</v>
      </c>
      <c r="L218" s="5"/>
      <c r="M218" s="5">
        <f t="shared" ref="M218:P219" si="78">+(C218/C$212-1)*100</f>
        <v>-0.62338943585209527</v>
      </c>
      <c r="N218" s="5">
        <f t="shared" si="78"/>
        <v>-0.73710345717209469</v>
      </c>
      <c r="O218" s="5">
        <f t="shared" si="78"/>
        <v>0.23469277002892142</v>
      </c>
      <c r="P218" s="5">
        <f t="shared" si="78"/>
        <v>0.57349646611435379</v>
      </c>
      <c r="Q218" s="5"/>
      <c r="R218" s="5">
        <f t="shared" si="77"/>
        <v>2.1176420111542527</v>
      </c>
      <c r="S218" s="5">
        <f t="shared" si="77"/>
        <v>1.6564942831706064</v>
      </c>
      <c r="T218" s="5">
        <f t="shared" si="77"/>
        <v>2.8406273901109946</v>
      </c>
      <c r="U218" s="5">
        <f t="shared" si="77"/>
        <v>2.7141937867144028</v>
      </c>
      <c r="V218" s="40"/>
      <c r="W218" s="14"/>
      <c r="X218" s="14"/>
      <c r="Y218" s="14"/>
      <c r="Z218" s="41"/>
      <c r="AB218" s="42"/>
      <c r="AC218" s="42"/>
      <c r="AD218" s="42"/>
      <c r="AE218" s="42"/>
    </row>
    <row r="219" spans="1:31" x14ac:dyDescent="0.2">
      <c r="A219" s="14"/>
      <c r="B219" s="11">
        <v>39995</v>
      </c>
      <c r="C219" s="5">
        <v>114.8892251142518</v>
      </c>
      <c r="D219" s="33">
        <f t="shared" si="72"/>
        <v>222.96572845011627</v>
      </c>
      <c r="E219" s="33">
        <f t="shared" si="76"/>
        <v>130.72356323591808</v>
      </c>
      <c r="F219" s="33">
        <f t="shared" si="69"/>
        <v>143.88445689128358</v>
      </c>
      <c r="G219" s="5"/>
      <c r="H219" s="5">
        <f t="shared" si="73"/>
        <v>-0.20138125743853763</v>
      </c>
      <c r="I219" s="36">
        <v>-5.7697680802251211E-2</v>
      </c>
      <c r="J219" s="36">
        <v>7.8902809154901554E-2</v>
      </c>
      <c r="K219" s="36">
        <v>0.12966215348266807</v>
      </c>
      <c r="L219" s="5"/>
      <c r="M219" s="5">
        <f t="shared" si="78"/>
        <v>-0.82351530380597726</v>
      </c>
      <c r="N219" s="5">
        <f t="shared" si="78"/>
        <v>-0.79437584637443992</v>
      </c>
      <c r="O219" s="5">
        <f t="shared" si="78"/>
        <v>0.31378075837225072</v>
      </c>
      <c r="P219" s="5">
        <f t="shared" si="78"/>
        <v>0.70390222746512521</v>
      </c>
      <c r="Q219" s="5"/>
      <c r="R219" s="5">
        <f t="shared" ref="R219:U220" si="79">+(C219/C207-1)*100</f>
        <v>1.4472991679651548</v>
      </c>
      <c r="S219" s="5">
        <f t="shared" si="79"/>
        <v>1.0823210064514255</v>
      </c>
      <c r="T219" s="5">
        <f t="shared" si="79"/>
        <v>2.2468019516250992</v>
      </c>
      <c r="U219" s="5">
        <f t="shared" si="79"/>
        <v>2.372113675974119</v>
      </c>
      <c r="V219" s="40"/>
      <c r="W219" s="14"/>
      <c r="X219" s="14"/>
      <c r="Y219" s="14"/>
      <c r="Z219" s="14"/>
      <c r="AB219" s="42"/>
      <c r="AC219" s="42"/>
      <c r="AD219" s="42"/>
      <c r="AE219" s="42"/>
    </row>
    <row r="220" spans="1:31" x14ac:dyDescent="0.2">
      <c r="A220" s="14"/>
      <c r="B220" s="11">
        <v>40026</v>
      </c>
      <c r="C220" s="5">
        <v>115.60612752890239</v>
      </c>
      <c r="D220" s="33">
        <f t="shared" ref="D220:D226" si="80">D219*(1+I220/100)</f>
        <v>223.51154330481654</v>
      </c>
      <c r="E220" s="33">
        <f t="shared" si="76"/>
        <v>130.83578317351012</v>
      </c>
      <c r="F220" s="33">
        <f t="shared" si="69"/>
        <v>144.02753730961473</v>
      </c>
      <c r="G220" s="5"/>
      <c r="H220" s="5">
        <f t="shared" si="73"/>
        <v>0.62399447288261634</v>
      </c>
      <c r="I220" s="36">
        <v>0.2447976460303479</v>
      </c>
      <c r="J220" s="36">
        <v>8.5845225462155561E-2</v>
      </c>
      <c r="K220" s="36">
        <v>9.9441191510529769E-2</v>
      </c>
      <c r="L220" s="5"/>
      <c r="M220" s="5">
        <f t="shared" ref="M220:P221" si="81">+(C220/C$212-1)*100</f>
        <v>-0.20465952090245043</v>
      </c>
      <c r="N220" s="5">
        <f t="shared" si="81"/>
        <v>-0.55152281371666501</v>
      </c>
      <c r="O220" s="5">
        <f t="shared" si="81"/>
        <v>0.39989534963389417</v>
      </c>
      <c r="P220" s="5">
        <f t="shared" si="81"/>
        <v>0.80404338773771844</v>
      </c>
      <c r="Q220" s="5"/>
      <c r="R220" s="5">
        <f t="shared" si="79"/>
        <v>1.4176201140784883</v>
      </c>
      <c r="S220" s="5">
        <f t="shared" si="79"/>
        <v>0.74452340806283601</v>
      </c>
      <c r="T220" s="5">
        <f t="shared" si="79"/>
        <v>1.6255511947312451</v>
      </c>
      <c r="U220" s="5">
        <f t="shared" si="79"/>
        <v>2.122567752135307</v>
      </c>
      <c r="V220" s="40"/>
      <c r="W220" s="14"/>
      <c r="X220" s="14"/>
      <c r="Y220" s="14"/>
      <c r="Z220" s="14"/>
      <c r="AB220" s="42"/>
      <c r="AC220" s="42"/>
      <c r="AD220" s="42"/>
      <c r="AE220" s="42"/>
    </row>
    <row r="221" spans="1:31" x14ac:dyDescent="0.2">
      <c r="A221" s="14"/>
      <c r="B221" s="11">
        <v>40057</v>
      </c>
      <c r="C221" s="5">
        <v>115.73494937169239</v>
      </c>
      <c r="D221" s="33">
        <f t="shared" si="80"/>
        <v>223.76154396662378</v>
      </c>
      <c r="E221" s="33">
        <f t="shared" si="76"/>
        <v>130.78131341202965</v>
      </c>
      <c r="F221" s="33">
        <f t="shared" si="69"/>
        <v>143.99854514428915</v>
      </c>
      <c r="G221" s="5"/>
      <c r="H221" s="5">
        <f t="shared" si="73"/>
        <v>0.11143167368683482</v>
      </c>
      <c r="I221" s="36">
        <v>0.11185134249029345</v>
      </c>
      <c r="J221" s="36">
        <v>-4.1632159153459636E-2</v>
      </c>
      <c r="K221" s="36">
        <v>-2.0129598733098497E-2</v>
      </c>
      <c r="L221" s="5"/>
      <c r="M221" s="5">
        <f t="shared" si="81"/>
        <v>-9.3455902745109842E-2</v>
      </c>
      <c r="N221" s="5">
        <f t="shared" si="81"/>
        <v>-0.44028835689764456</v>
      </c>
      <c r="O221" s="5">
        <f t="shared" si="81"/>
        <v>0.35809670541202543</v>
      </c>
      <c r="P221" s="5">
        <f t="shared" si="81"/>
        <v>0.78375193829705037</v>
      </c>
      <c r="Q221" s="5"/>
      <c r="R221" s="5">
        <f t="shared" ref="R221:U222" si="82">+(C221/C209-1)*100</f>
        <v>0.64399944209341253</v>
      </c>
      <c r="S221" s="5">
        <f t="shared" si="82"/>
        <v>0.16060860473146032</v>
      </c>
      <c r="T221" s="5">
        <f t="shared" si="82"/>
        <v>1.1124968912916477</v>
      </c>
      <c r="U221" s="5">
        <f t="shared" si="82"/>
        <v>1.8665585058073475</v>
      </c>
      <c r="V221" s="40"/>
      <c r="W221" s="14"/>
      <c r="X221" s="14"/>
      <c r="Y221" s="14"/>
      <c r="Z221" s="14"/>
      <c r="AB221" s="42"/>
      <c r="AC221" s="42"/>
      <c r="AD221" s="42"/>
      <c r="AE221" s="42"/>
    </row>
    <row r="222" spans="1:31" x14ac:dyDescent="0.2">
      <c r="A222" s="14"/>
      <c r="B222" s="11">
        <v>40087</v>
      </c>
      <c r="C222" s="5">
        <v>116.10279000338205</v>
      </c>
      <c r="D222" s="33">
        <f t="shared" si="80"/>
        <v>224.22095500017394</v>
      </c>
      <c r="E222" s="33">
        <f t="shared" si="76"/>
        <v>131.00087117183818</v>
      </c>
      <c r="F222" s="33">
        <f t="shared" si="69"/>
        <v>144.08530432891541</v>
      </c>
      <c r="G222" s="5"/>
      <c r="H222" s="5">
        <f t="shared" si="73"/>
        <v>0.31783020918625393</v>
      </c>
      <c r="I222" s="36">
        <v>0.20531277421766608</v>
      </c>
      <c r="J222" s="36">
        <v>0.16788159873943886</v>
      </c>
      <c r="K222" s="36">
        <v>6.0250042484333299E-2</v>
      </c>
      <c r="L222" s="5"/>
      <c r="M222" s="5">
        <f t="shared" ref="M222:P223" si="83">+(C222/C$212-1)*100</f>
        <v>0.22407727534994315</v>
      </c>
      <c r="N222" s="5">
        <f t="shared" si="83"/>
        <v>-0.23587955092008173</v>
      </c>
      <c r="O222" s="5">
        <f t="shared" si="83"/>
        <v>0.52657948262553322</v>
      </c>
      <c r="P222" s="5">
        <f t="shared" si="83"/>
        <v>0.84447419165716298</v>
      </c>
      <c r="Q222" s="5"/>
      <c r="R222" s="5">
        <f t="shared" si="82"/>
        <v>0.78500125535641008</v>
      </c>
      <c r="S222" s="5">
        <f t="shared" si="82"/>
        <v>0.20599695010750096</v>
      </c>
      <c r="T222" s="5">
        <f t="shared" si="82"/>
        <v>0.97830568030414788</v>
      </c>
      <c r="U222" s="5">
        <f t="shared" si="82"/>
        <v>1.6743067920872434</v>
      </c>
      <c r="V222" s="40"/>
      <c r="W222" s="14"/>
      <c r="X222" s="14"/>
      <c r="Y222" s="14"/>
      <c r="Z222" s="14"/>
      <c r="AB222" s="42"/>
      <c r="AC222" s="42"/>
      <c r="AD222" s="42"/>
      <c r="AE222" s="42"/>
    </row>
    <row r="223" spans="1:31" x14ac:dyDescent="0.2">
      <c r="A223" s="14"/>
      <c r="B223" s="11">
        <v>40118</v>
      </c>
      <c r="C223" s="14">
        <v>115.87806769636373</v>
      </c>
      <c r="D223" s="33">
        <f t="shared" si="80"/>
        <v>223.91991524768463</v>
      </c>
      <c r="E223" s="33">
        <f t="shared" si="76"/>
        <v>131.28775211097363</v>
      </c>
      <c r="F223" s="33">
        <f t="shared" si="69"/>
        <v>144.28530741406226</v>
      </c>
      <c r="G223" s="5"/>
      <c r="H223" s="14">
        <f t="shared" si="73"/>
        <v>-0.19355461398625762</v>
      </c>
      <c r="I223" s="38">
        <v>-0.13426031143658865</v>
      </c>
      <c r="J223" s="38">
        <v>0.21899162697867069</v>
      </c>
      <c r="K223" s="38">
        <v>0.13880880224279579</v>
      </c>
      <c r="L223" s="5"/>
      <c r="M223" s="5">
        <f t="shared" si="83"/>
        <v>3.0088949458351166E-2</v>
      </c>
      <c r="N223" s="5">
        <f t="shared" si="83"/>
        <v>-0.36982316973698248</v>
      </c>
      <c r="O223" s="5">
        <f t="shared" si="83"/>
        <v>0.7467242745805569</v>
      </c>
      <c r="P223" s="5">
        <f t="shared" si="83"/>
        <v>0.98445519841066087</v>
      </c>
      <c r="Q223" s="5"/>
      <c r="R223" s="5">
        <f t="shared" ref="R223:U224" si="84">+(C223/C211-1)*100</f>
        <v>0.45761656417406815</v>
      </c>
      <c r="S223" s="5">
        <f t="shared" si="84"/>
        <v>-6.6180098095280915E-2</v>
      </c>
      <c r="T223" s="5">
        <f t="shared" si="84"/>
        <v>0.93396200840876187</v>
      </c>
      <c r="U223" s="5">
        <f t="shared" si="84"/>
        <v>1.3695937324206042</v>
      </c>
      <c r="V223" s="40"/>
      <c r="W223" s="14"/>
      <c r="X223" s="14"/>
      <c r="Y223" s="14"/>
      <c r="Z223" s="14"/>
      <c r="AB223" s="42"/>
      <c r="AC223" s="42"/>
      <c r="AD223" s="42"/>
      <c r="AE223" s="42"/>
    </row>
    <row r="224" spans="1:31" x14ac:dyDescent="0.2">
      <c r="A224" s="14"/>
      <c r="B224" s="17">
        <v>40148</v>
      </c>
      <c r="C224" s="10">
        <v>116.14892566034837</v>
      </c>
      <c r="D224" s="34">
        <f t="shared" si="80"/>
        <v>224.64760465803218</v>
      </c>
      <c r="E224" s="34">
        <f t="shared" ref="E224:E230" si="85">E223*(1+J224/100)</f>
        <v>131.54792343553029</v>
      </c>
      <c r="F224" s="34">
        <f>+F223*(1+K224/100)</f>
        <v>144.7454313985167</v>
      </c>
      <c r="G224" s="5"/>
      <c r="H224" s="10">
        <f t="shared" si="73"/>
        <v>0.23374394255033515</v>
      </c>
      <c r="I224" s="39">
        <v>0.32497753026685927</v>
      </c>
      <c r="J224" s="39">
        <v>0.19816877079039674</v>
      </c>
      <c r="K224" s="39">
        <v>0.31889871027130923</v>
      </c>
      <c r="L224" s="5"/>
      <c r="M224" s="10">
        <f>+(C224/C$212-1)*100</f>
        <v>0.26390322310543279</v>
      </c>
      <c r="N224" s="10">
        <f>+(D224/D$212-1)*100</f>
        <v>-4.6047481673494595E-2</v>
      </c>
      <c r="O224" s="10">
        <f>+(E224/E$212-1)*100</f>
        <v>0.9463728196870802</v>
      </c>
      <c r="P224" s="10">
        <f>+(F224/F$212-1)*100</f>
        <v>1.3064933236129006</v>
      </c>
      <c r="Q224" s="5"/>
      <c r="R224" s="10">
        <f t="shared" si="84"/>
        <v>0.26390322310543279</v>
      </c>
      <c r="S224" s="10">
        <f t="shared" si="84"/>
        <v>-4.6047481673494595E-2</v>
      </c>
      <c r="T224" s="10">
        <f t="shared" si="84"/>
        <v>0.9463728196870802</v>
      </c>
      <c r="U224" s="10">
        <f t="shared" si="84"/>
        <v>1.3064933236129006</v>
      </c>
      <c r="V224" s="40"/>
      <c r="W224" s="14"/>
      <c r="X224" s="14"/>
      <c r="Y224" s="14"/>
      <c r="Z224" s="14"/>
      <c r="AB224" s="42"/>
      <c r="AC224" s="42"/>
      <c r="AD224" s="42"/>
      <c r="AE224" s="42"/>
    </row>
    <row r="225" spans="1:31" x14ac:dyDescent="0.2">
      <c r="A225" s="14"/>
      <c r="B225" s="11">
        <v>40179</v>
      </c>
      <c r="C225" s="14">
        <v>116.34658311355454</v>
      </c>
      <c r="D225" s="35">
        <f t="shared" si="80"/>
        <v>224.98204660891119</v>
      </c>
      <c r="E225" s="35">
        <f t="shared" si="85"/>
        <v>131.92955496037794</v>
      </c>
      <c r="F225" s="35">
        <f t="shared" ref="F225:F230" si="86">+F224*(1+K225/100)</f>
        <v>144.98497243174168</v>
      </c>
      <c r="H225" s="14">
        <f t="shared" si="73"/>
        <v>0.17017587729066808</v>
      </c>
      <c r="I225" s="38">
        <v>0.14887403379532899</v>
      </c>
      <c r="J225" s="38">
        <v>0.29010836118190664</v>
      </c>
      <c r="K225" s="38">
        <v>0.16549125655336283</v>
      </c>
      <c r="M225" s="26">
        <f t="shared" ref="M225:P226" si="87">+(C225/C$224-1)*100</f>
        <v>0.17017587729066808</v>
      </c>
      <c r="N225" s="26">
        <f t="shared" si="87"/>
        <v>0.14887403379533204</v>
      </c>
      <c r="O225" s="26">
        <f t="shared" si="87"/>
        <v>0.29010836118190664</v>
      </c>
      <c r="P225" s="26">
        <f t="shared" si="87"/>
        <v>0.16549125655336283</v>
      </c>
      <c r="R225" s="26">
        <f t="shared" ref="R225:U226" si="88">+(C225/C213-1)*100</f>
        <v>7.447171444820988E-2</v>
      </c>
      <c r="S225" s="26">
        <f t="shared" si="88"/>
        <v>-0.15283639972550889</v>
      </c>
      <c r="T225" s="26">
        <f t="shared" si="88"/>
        <v>1.1321712351045843</v>
      </c>
      <c r="U225" s="26">
        <f t="shared" si="88"/>
        <v>1.1626573764467629</v>
      </c>
      <c r="V225" s="40"/>
      <c r="W225" s="14"/>
      <c r="X225" s="14"/>
      <c r="Y225" s="14"/>
      <c r="Z225" s="14"/>
      <c r="AB225" s="42"/>
      <c r="AC225" s="42"/>
      <c r="AD225" s="42"/>
      <c r="AE225" s="42"/>
    </row>
    <row r="226" spans="1:31" x14ac:dyDescent="0.2">
      <c r="A226" s="14"/>
      <c r="B226" s="11">
        <v>40210</v>
      </c>
      <c r="C226" s="14">
        <v>116.53975841556105</v>
      </c>
      <c r="D226" s="33">
        <f t="shared" si="80"/>
        <v>225.15920660000015</v>
      </c>
      <c r="E226" s="33">
        <f t="shared" si="85"/>
        <v>132.29800778069352</v>
      </c>
      <c r="F226" s="33">
        <f t="shared" si="86"/>
        <v>145.1672093989514</v>
      </c>
      <c r="H226" s="14">
        <f t="shared" si="73"/>
        <v>0.16603435772408748</v>
      </c>
      <c r="I226" s="38">
        <v>7.8744057029981121E-2</v>
      </c>
      <c r="J226" s="38">
        <v>0.27927996909125063</v>
      </c>
      <c r="K226" s="38">
        <v>0.12569369373471861</v>
      </c>
      <c r="M226" s="5">
        <f t="shared" si="87"/>
        <v>0.3364927854396127</v>
      </c>
      <c r="N226" s="25">
        <f t="shared" si="87"/>
        <v>0.22773532027939858</v>
      </c>
      <c r="O226" s="25">
        <f t="shared" si="87"/>
        <v>0.57019854481461518</v>
      </c>
      <c r="P226" s="5">
        <f t="shared" si="87"/>
        <v>0.29139296236124768</v>
      </c>
      <c r="R226" s="5">
        <f t="shared" si="88"/>
        <v>0.31238076121715697</v>
      </c>
      <c r="S226" s="25">
        <f t="shared" si="88"/>
        <v>1.8274751971070202E-2</v>
      </c>
      <c r="T226" s="25">
        <f t="shared" si="88"/>
        <v>1.1554616603670631</v>
      </c>
      <c r="U226" s="5">
        <f t="shared" si="88"/>
        <v>1.0482525579641022</v>
      </c>
      <c r="V226" s="40"/>
      <c r="W226" s="14"/>
      <c r="X226" s="14"/>
      <c r="Y226" s="14"/>
      <c r="Z226" s="14"/>
      <c r="AB226" s="42"/>
      <c r="AC226" s="42"/>
      <c r="AD226" s="42"/>
      <c r="AE226" s="42"/>
    </row>
    <row r="227" spans="1:31" x14ac:dyDescent="0.2">
      <c r="A227" s="14"/>
      <c r="B227" s="11">
        <v>40238</v>
      </c>
      <c r="C227" s="14">
        <v>116.40025788043205</v>
      </c>
      <c r="D227" s="33">
        <f t="shared" ref="D227:D230" si="89">D226*(1+I227/100)</f>
        <v>225.0837934768771</v>
      </c>
      <c r="E227" s="33">
        <f t="shared" si="85"/>
        <v>132.43462250650052</v>
      </c>
      <c r="F227" s="33">
        <f t="shared" si="86"/>
        <v>145.1517768580502</v>
      </c>
      <c r="H227" s="14">
        <f t="shared" si="73"/>
        <v>-0.1197020974005869</v>
      </c>
      <c r="I227" s="38">
        <v>-3.3493244296701974E-2</v>
      </c>
      <c r="J227" s="38">
        <v>0.10326287455020289</v>
      </c>
      <c r="K227" s="38">
        <v>-1.0630872471206754E-2</v>
      </c>
      <c r="M227" s="5">
        <f t="shared" ref="M227" si="90">+(C227/C$224-1)*100</f>
        <v>0.21638789911724299</v>
      </c>
      <c r="N227" s="25">
        <f t="shared" ref="N227" si="91">+(D227/D$224-1)*100</f>
        <v>0.19416580003552841</v>
      </c>
      <c r="O227" s="25">
        <f t="shared" ref="O227" si="92">+(E227/E$224-1)*100</f>
        <v>0.67405022277282622</v>
      </c>
      <c r="P227" s="5">
        <f t="shared" ref="P227" si="93">+(F227/F$224-1)*100</f>
        <v>0.2807311122758227</v>
      </c>
      <c r="R227" s="5">
        <f t="shared" ref="R227" si="94">+(C227/C215-1)*100</f>
        <v>0.68550965295708366</v>
      </c>
      <c r="S227" s="25">
        <f t="shared" ref="S227" si="95">+(D227/D215-1)*100</f>
        <v>0.42841882635611395</v>
      </c>
      <c r="T227" s="25">
        <f t="shared" ref="T227" si="96">+(E227/E215-1)*100</f>
        <v>1.3382620682818924</v>
      </c>
      <c r="U227" s="5">
        <f t="shared" ref="U227" si="97">+(F227/F215-1)*100</f>
        <v>1.0248115447113904</v>
      </c>
      <c r="V227" s="40"/>
      <c r="W227" s="14"/>
      <c r="X227" s="14"/>
      <c r="Y227" s="14"/>
      <c r="Z227" s="14"/>
      <c r="AB227" s="42"/>
      <c r="AC227" s="42"/>
      <c r="AD227" s="42"/>
      <c r="AE227" s="42"/>
    </row>
    <row r="228" spans="1:31" x14ac:dyDescent="0.2">
      <c r="A228" s="14"/>
      <c r="B228" s="11">
        <v>40269</v>
      </c>
      <c r="C228" s="14">
        <v>116.50567084846546</v>
      </c>
      <c r="D228" s="33">
        <f t="shared" si="89"/>
        <v>225.53391114004651</v>
      </c>
      <c r="E228" s="33">
        <f t="shared" si="85"/>
        <v>132.90669951180786</v>
      </c>
      <c r="F228" s="33">
        <f t="shared" si="86"/>
        <v>145.24151768672186</v>
      </c>
      <c r="H228" s="14">
        <f t="shared" si="73"/>
        <v>9.0560768466407815E-2</v>
      </c>
      <c r="I228" s="38">
        <v>0.19997781991160399</v>
      </c>
      <c r="J228" s="38">
        <v>0.3564604152393569</v>
      </c>
      <c r="K228" s="38">
        <v>6.1825511622526363E-2</v>
      </c>
      <c r="M228" s="5">
        <f t="shared" ref="M228:M236" si="98">+(C228/C$224-1)*100</f>
        <v>0.30714463012797566</v>
      </c>
      <c r="N228" s="25">
        <f t="shared" ref="N228" si="99">+(D228/D$224-1)*100</f>
        <v>0.39453190848106612</v>
      </c>
      <c r="O228" s="25">
        <f t="shared" ref="O228" si="100">+(E228/E$224-1)*100</f>
        <v>1.0329133602352103</v>
      </c>
      <c r="P228" s="5">
        <f t="shared" ref="P228" si="101">+(F228/F$224-1)*100</f>
        <v>0.34273018734478633</v>
      </c>
      <c r="R228" s="5">
        <f t="shared" ref="R228" si="102">+(C228/C216-1)*100</f>
        <v>1.2155739958897405</v>
      </c>
      <c r="S228" s="25">
        <f t="shared" ref="S228" si="103">+(D228/D216-1)*100</f>
        <v>0.8849063386248357</v>
      </c>
      <c r="T228" s="25">
        <f t="shared" ref="T228" si="104">+(E228/E216-1)*100</f>
        <v>1.737141721964619</v>
      </c>
      <c r="U228" s="5">
        <f t="shared" ref="U228" si="105">+(F228/F216-1)*100</f>
        <v>0.98892466417408453</v>
      </c>
      <c r="V228" s="40"/>
      <c r="W228" s="14"/>
      <c r="X228" s="14"/>
      <c r="Y228" s="14"/>
      <c r="Z228" s="14"/>
      <c r="AB228" s="42"/>
      <c r="AC228" s="42"/>
      <c r="AD228" s="42"/>
      <c r="AE228" s="42"/>
    </row>
    <row r="229" spans="1:31" x14ac:dyDescent="0.2">
      <c r="A229" s="14"/>
      <c r="B229" s="11">
        <v>40299</v>
      </c>
      <c r="C229" s="14">
        <v>116.48509581207952</v>
      </c>
      <c r="D229" s="33">
        <f t="shared" si="89"/>
        <v>225.64670538928942</v>
      </c>
      <c r="E229" s="33">
        <f t="shared" si="85"/>
        <v>133.45670160761131</v>
      </c>
      <c r="F229" s="33">
        <f t="shared" si="86"/>
        <v>145.50120050045703</v>
      </c>
      <c r="H229" s="14">
        <f t="shared" si="73"/>
        <v>-1.7660115800455234E-2</v>
      </c>
      <c r="I229" s="38">
        <v>5.0012101804437707E-2</v>
      </c>
      <c r="J229" s="38">
        <v>0.41382571219037434</v>
      </c>
      <c r="K229" s="38">
        <v>0.17879378973117976</v>
      </c>
      <c r="M229" s="5">
        <f t="shared" si="98"/>
        <v>0.28943027223016227</v>
      </c>
      <c r="N229" s="25">
        <f t="shared" ref="N229:N230" si="106">+(D229/D$224-1)*100</f>
        <v>0.44474132398524269</v>
      </c>
      <c r="O229" s="25">
        <f t="shared" ref="O229:O230" si="107">+(E229/E$224-1)*100</f>
        <v>1.4510135334948604</v>
      </c>
      <c r="P229" s="5">
        <f t="shared" ref="P229:P230" si="108">+(F229/F$224-1)*100</f>
        <v>0.52213675736647591</v>
      </c>
      <c r="R229" s="5">
        <f t="shared" ref="R229:R240" si="109">+(C229/C217-1)*100</f>
        <v>1.3847062863894921</v>
      </c>
      <c r="S229" s="25">
        <f t="shared" ref="S229:S230" si="110">+(D229/D217-1)*100</f>
        <v>1.1857072673233215</v>
      </c>
      <c r="T229" s="25">
        <f t="shared" ref="T229:T230" si="111">+(E229/E217-1)*100</f>
        <v>2.0810509384538545</v>
      </c>
      <c r="U229" s="5">
        <f t="shared" ref="U229:U230" si="112">+(F229/F217-1)*100</f>
        <v>1.1716745808641793</v>
      </c>
      <c r="V229" s="40"/>
      <c r="W229" s="14"/>
      <c r="X229" s="14"/>
      <c r="Y229" s="14"/>
      <c r="Z229" s="14"/>
      <c r="AB229" s="42"/>
      <c r="AC229" s="42"/>
      <c r="AD229" s="42"/>
      <c r="AE229" s="42"/>
    </row>
    <row r="230" spans="1:31" x14ac:dyDescent="0.2">
      <c r="A230" s="14"/>
      <c r="B230" s="11">
        <v>40330</v>
      </c>
      <c r="C230" s="14">
        <v>116.65062371742019</v>
      </c>
      <c r="D230" s="33">
        <f t="shared" si="89"/>
        <v>225.77601577775465</v>
      </c>
      <c r="E230" s="33">
        <f t="shared" si="85"/>
        <v>133.74587379209692</v>
      </c>
      <c r="F230" s="33">
        <f t="shared" si="86"/>
        <v>145.59983220810574</v>
      </c>
      <c r="H230" s="14">
        <f t="shared" si="73"/>
        <v>0.14210221847412718</v>
      </c>
      <c r="I230" s="38">
        <v>5.7306570571081003E-2</v>
      </c>
      <c r="J230" s="38">
        <v>0.21667865382724028</v>
      </c>
      <c r="K230" s="38">
        <v>6.7787555916698494E-2</v>
      </c>
      <c r="M230" s="5">
        <f t="shared" si="98"/>
        <v>0.43194377754205426</v>
      </c>
      <c r="N230" s="25">
        <f t="shared" si="106"/>
        <v>0.50230276055700518</v>
      </c>
      <c r="O230" s="25">
        <f t="shared" si="107"/>
        <v>1.6708362239133301</v>
      </c>
      <c r="P230" s="5">
        <f t="shared" si="108"/>
        <v>0.59027825702953063</v>
      </c>
      <c r="R230" s="5">
        <f t="shared" si="109"/>
        <v>1.3286590703334822</v>
      </c>
      <c r="S230" s="25">
        <f t="shared" si="110"/>
        <v>1.20198732843666</v>
      </c>
      <c r="T230" s="25">
        <f t="shared" si="111"/>
        <v>2.3927130888290904</v>
      </c>
      <c r="U230" s="5">
        <f t="shared" si="112"/>
        <v>1.3233974230928203</v>
      </c>
      <c r="V230" s="40"/>
      <c r="W230" s="14"/>
      <c r="X230" s="14"/>
      <c r="Y230" s="14"/>
      <c r="Z230" s="14"/>
      <c r="AB230" s="42"/>
      <c r="AC230" s="42"/>
      <c r="AD230" s="42"/>
      <c r="AE230" s="42"/>
    </row>
    <row r="231" spans="1:31" x14ac:dyDescent="0.2">
      <c r="A231" s="14"/>
      <c r="B231" s="11">
        <v>40360</v>
      </c>
      <c r="C231" s="14">
        <v>117.37192642255852</v>
      </c>
      <c r="D231" s="33">
        <f t="shared" ref="D231:D240" si="113">D230*(1+I231/100)</f>
        <v>226.81735227587137</v>
      </c>
      <c r="E231" s="33">
        <f t="shared" ref="E231:E233" si="114">E230*(1+J231/100)</f>
        <v>134.41633791655707</v>
      </c>
      <c r="F231" s="33">
        <f t="shared" ref="F231:F240" si="115">+F230*(1+K231/100)</f>
        <v>146.13352452848807</v>
      </c>
      <c r="H231" s="14">
        <f t="shared" si="73"/>
        <v>0.61834449071240805</v>
      </c>
      <c r="I231" s="38">
        <v>0.46122547363124938</v>
      </c>
      <c r="J231" s="38">
        <v>0.50129705347199405</v>
      </c>
      <c r="K231" s="38">
        <v>0.36654734575485293</v>
      </c>
      <c r="M231" s="5">
        <f t="shared" si="98"/>
        <v>1.0529591688058559</v>
      </c>
      <c r="N231" s="25">
        <f t="shared" ref="N231:N233" si="116">+(D231/D$224-1)*100</f>
        <v>0.96584498247469508</v>
      </c>
      <c r="O231" s="25">
        <f t="shared" ref="O231:O233" si="117">+(E231/E$224-1)*100</f>
        <v>2.1805091301441593</v>
      </c>
      <c r="P231" s="5">
        <f t="shared" ref="P231:P233" si="118">+(F231/F$224-1)*100</f>
        <v>0.95898925206809871</v>
      </c>
      <c r="R231" s="5">
        <f t="shared" si="109"/>
        <v>2.1609522614830068</v>
      </c>
      <c r="S231" s="25">
        <f t="shared" ref="S231" si="119">+(D231/D219-1)*100</f>
        <v>1.7274510538137777</v>
      </c>
      <c r="T231" s="25">
        <f t="shared" ref="T231" si="120">+(E231/E219-1)*100</f>
        <v>2.8248730291834168</v>
      </c>
      <c r="U231" s="5">
        <f t="shared" ref="U231:U233" si="121">+(F231/F219-1)*100</f>
        <v>1.5631067356384643</v>
      </c>
      <c r="V231" s="40"/>
      <c r="W231" s="14"/>
      <c r="X231" s="14"/>
      <c r="Y231" s="14"/>
      <c r="Z231" s="14"/>
      <c r="AB231" s="42"/>
      <c r="AC231" s="42"/>
      <c r="AD231" s="42"/>
      <c r="AE231" s="42"/>
    </row>
    <row r="232" spans="1:31" x14ac:dyDescent="0.2">
      <c r="A232" s="14"/>
      <c r="B232" s="11">
        <v>40391</v>
      </c>
      <c r="C232" s="14">
        <v>118.61218471783485</v>
      </c>
      <c r="D232" s="33">
        <f t="shared" si="113"/>
        <v>228.27209316587295</v>
      </c>
      <c r="E232" s="33">
        <f t="shared" si="114"/>
        <v>135.30896806626077</v>
      </c>
      <c r="F232" s="33">
        <f t="shared" si="115"/>
        <v>146.64485701168945</v>
      </c>
      <c r="H232" s="14">
        <f t="shared" si="73"/>
        <v>1.0566907548328119</v>
      </c>
      <c r="I232" s="38">
        <v>0.6413710747457344</v>
      </c>
      <c r="J232" s="38">
        <v>0.66407861093331633</v>
      </c>
      <c r="K232" s="38">
        <v>0.34990771956759925</v>
      </c>
      <c r="M232" s="5">
        <f t="shared" si="98"/>
        <v>2.1207764458275991</v>
      </c>
      <c r="N232" s="25">
        <f t="shared" si="116"/>
        <v>1.6134107075649107</v>
      </c>
      <c r="O232" s="25">
        <f t="shared" si="117"/>
        <v>2.8590680358202114</v>
      </c>
      <c r="P232" s="5">
        <f t="shared" si="118"/>
        <v>1.3122525490584902</v>
      </c>
      <c r="R232" s="5">
        <f t="shared" si="109"/>
        <v>2.6002576621043882</v>
      </c>
      <c r="S232" s="25">
        <f t="shared" ref="S232:S233" si="122">+(D232/D220-1)*100</f>
        <v>2.1298899334984966</v>
      </c>
      <c r="T232" s="25">
        <f t="shared" ref="T232:T233" si="123">+(E232/E220-1)*100</f>
        <v>3.4189308033708565</v>
      </c>
      <c r="U232" s="5">
        <f t="shared" si="121"/>
        <v>1.817235614081425</v>
      </c>
      <c r="V232" s="40"/>
      <c r="W232" s="14"/>
      <c r="X232" s="14"/>
      <c r="Y232" s="14"/>
      <c r="Z232" s="14"/>
      <c r="AB232" s="42"/>
      <c r="AC232" s="42"/>
      <c r="AD232" s="42"/>
      <c r="AE232" s="42"/>
    </row>
    <row r="233" spans="1:31" x14ac:dyDescent="0.2">
      <c r="A233" s="14"/>
      <c r="B233" s="11">
        <v>40422</v>
      </c>
      <c r="C233" s="14">
        <v>119.52049945763635</v>
      </c>
      <c r="D233" s="33">
        <f t="shared" si="113"/>
        <v>229.70960408028409</v>
      </c>
      <c r="E233" s="33">
        <f t="shared" si="114"/>
        <v>136.24203445473685</v>
      </c>
      <c r="F233" s="33">
        <f t="shared" si="115"/>
        <v>147.05869317698429</v>
      </c>
      <c r="H233" s="14">
        <f t="shared" si="73"/>
        <v>0.76578535498883493</v>
      </c>
      <c r="I233" s="38">
        <v>0.62973572217020679</v>
      </c>
      <c r="J233" s="38">
        <v>0.68958207413063466</v>
      </c>
      <c r="K233" s="38">
        <v>0.28220298599483939</v>
      </c>
      <c r="M233" s="5">
        <f t="shared" si="98"/>
        <v>2.9028023962506477</v>
      </c>
      <c r="N233" s="25">
        <f t="shared" si="116"/>
        <v>2.2533066533059642</v>
      </c>
      <c r="O233" s="25">
        <f t="shared" si="117"/>
        <v>3.5683657306130545</v>
      </c>
      <c r="P233" s="5">
        <f t="shared" si="118"/>
        <v>1.5981587509305673</v>
      </c>
      <c r="R233" s="5">
        <f t="shared" si="109"/>
        <v>3.2708789406269423</v>
      </c>
      <c r="S233" s="25">
        <f t="shared" si="122"/>
        <v>2.6582137431745423</v>
      </c>
      <c r="T233" s="25">
        <f t="shared" si="123"/>
        <v>4.1754597046315567</v>
      </c>
      <c r="U233" s="5">
        <f t="shared" si="121"/>
        <v>2.1251242709631635</v>
      </c>
      <c r="V233" s="40"/>
      <c r="W233" s="14"/>
      <c r="X233" s="14"/>
      <c r="Y233" s="14"/>
      <c r="Z233" s="14"/>
      <c r="AB233" s="42"/>
      <c r="AC233" s="42"/>
      <c r="AD233" s="42"/>
      <c r="AE233" s="42"/>
    </row>
    <row r="234" spans="1:31" x14ac:dyDescent="0.2">
      <c r="A234" s="14"/>
      <c r="B234" s="11">
        <v>40452</v>
      </c>
      <c r="C234" s="14">
        <v>120.9834226663417</v>
      </c>
      <c r="D234" s="33">
        <f>D233*(1+I234/100)</f>
        <v>231.9929529219811</v>
      </c>
      <c r="E234" s="33">
        <f t="shared" ref="E234:E240" si="124">E233*(1+J234/100)</f>
        <v>137.4591081054341</v>
      </c>
      <c r="F234" s="33">
        <f t="shared" si="115"/>
        <v>147.62021892963256</v>
      </c>
      <c r="H234" s="14">
        <f t="shared" si="73"/>
        <v>1.2239935536948465</v>
      </c>
      <c r="I234" s="38">
        <v>0.99401540080969364</v>
      </c>
      <c r="J234" s="38">
        <v>0.89331729048833797</v>
      </c>
      <c r="K234" s="38">
        <v>0.38183785026055794</v>
      </c>
      <c r="M234" s="5">
        <f t="shared" si="98"/>
        <v>4.1623260641520998</v>
      </c>
      <c r="N234" s="25">
        <f>+(D234/D$224-1)*100</f>
        <v>3.2697202692769878</v>
      </c>
      <c r="O234" s="25">
        <f t="shared" ref="O234:O236" si="125">+(E234/E$224-1)*100</f>
        <v>4.493559849160822</v>
      </c>
      <c r="P234" s="5">
        <f t="shared" ref="P234:P236" si="126">+(F234/F$224-1)*100</f>
        <v>1.9860989762094272</v>
      </c>
      <c r="R234" s="5">
        <f t="shared" si="109"/>
        <v>4.2037169501417448</v>
      </c>
      <c r="S234" s="25">
        <f>+(D234/D222-1)*100</f>
        <v>3.4662228255165184</v>
      </c>
      <c r="T234" s="25">
        <f t="shared" ref="T234:T236" si="127">+(E234/E222-1)*100</f>
        <v>4.9299190729231279</v>
      </c>
      <c r="U234" s="5">
        <f t="shared" ref="U234:U236" si="128">+(F234/F222-1)*100</f>
        <v>2.453348464079097</v>
      </c>
      <c r="V234" s="40"/>
      <c r="W234" s="14"/>
      <c r="X234" s="14"/>
      <c r="Y234" s="14"/>
      <c r="Z234" s="14"/>
      <c r="AB234" s="42"/>
      <c r="AC234" s="42"/>
      <c r="AD234" s="42"/>
      <c r="AE234" s="42"/>
    </row>
    <row r="235" spans="1:31" x14ac:dyDescent="0.2">
      <c r="A235" s="14"/>
      <c r="B235" s="11">
        <v>40483</v>
      </c>
      <c r="C235" s="14">
        <v>122.33167859942841</v>
      </c>
      <c r="D235" s="33">
        <f t="shared" si="113"/>
        <v>234.02386877855403</v>
      </c>
      <c r="E235" s="33">
        <f t="shared" si="124"/>
        <v>138.35375003408831</v>
      </c>
      <c r="F235" s="33">
        <f t="shared" si="115"/>
        <v>148.24244744244913</v>
      </c>
      <c r="H235" s="14">
        <f t="shared" si="73"/>
        <v>1.114413779485357</v>
      </c>
      <c r="I235" s="38">
        <v>0.87542135698229995</v>
      </c>
      <c r="J235" s="38">
        <v>0.65084223299920474</v>
      </c>
      <c r="K235" s="38">
        <v>0.42150629319495092</v>
      </c>
      <c r="M235" s="5">
        <f t="shared" si="98"/>
        <v>5.323125378843474</v>
      </c>
      <c r="N235" s="25">
        <f>+(D235/D$224-1)*100</f>
        <v>4.1737654558101189</v>
      </c>
      <c r="O235" s="25">
        <f t="shared" si="125"/>
        <v>5.1736480674234642</v>
      </c>
      <c r="P235" s="5">
        <f t="shared" si="126"/>
        <v>2.4159768015781902</v>
      </c>
      <c r="R235" s="5">
        <f t="shared" si="109"/>
        <v>5.5693118045212264</v>
      </c>
      <c r="S235" s="25">
        <f>+(D235/D223-1)*100</f>
        <v>4.512306785974407</v>
      </c>
      <c r="T235" s="25">
        <f t="shared" si="127"/>
        <v>5.3820693929941044</v>
      </c>
      <c r="U235" s="5">
        <f t="shared" si="128"/>
        <v>2.7425800307101955</v>
      </c>
      <c r="V235" s="40"/>
      <c r="W235" s="14"/>
      <c r="X235" s="14"/>
      <c r="Y235" s="14"/>
      <c r="Z235" s="14"/>
      <c r="AB235" s="42"/>
      <c r="AC235" s="42"/>
      <c r="AD235" s="42"/>
      <c r="AE235" s="42"/>
    </row>
    <row r="236" spans="1:31" x14ac:dyDescent="0.2">
      <c r="A236" s="14"/>
      <c r="B236" s="17">
        <v>40513</v>
      </c>
      <c r="C236" s="10">
        <v>124.49056695694492</v>
      </c>
      <c r="D236" s="34">
        <f t="shared" si="113"/>
        <v>237.37170811518982</v>
      </c>
      <c r="E236" s="34">
        <f t="shared" si="124"/>
        <v>139.61386649415675</v>
      </c>
      <c r="F236" s="34">
        <f t="shared" si="115"/>
        <v>151.05560038521295</v>
      </c>
      <c r="G236" s="5"/>
      <c r="H236" s="10">
        <f t="shared" si="73"/>
        <v>1.7647827465735455</v>
      </c>
      <c r="I236" s="39">
        <v>1.4305546498779085</v>
      </c>
      <c r="J236" s="39">
        <v>0.91079313698252395</v>
      </c>
      <c r="K236" s="39">
        <v>1.8976703307977516</v>
      </c>
      <c r="L236" s="5"/>
      <c r="M236" s="10">
        <f t="shared" si="98"/>
        <v>7.1818497236813217</v>
      </c>
      <c r="N236" s="10">
        <f>+(D236/D$224-1)*100</f>
        <v>5.6640281014911364</v>
      </c>
      <c r="O236" s="10">
        <f t="shared" si="125"/>
        <v>6.1315624359357113</v>
      </c>
      <c r="P236" s="10">
        <f t="shared" si="126"/>
        <v>4.359494407338449</v>
      </c>
      <c r="Q236" s="5"/>
      <c r="R236" s="10">
        <f t="shared" si="109"/>
        <v>7.1818497236813217</v>
      </c>
      <c r="S236" s="10">
        <f>+(D236/D224-1)*100</f>
        <v>5.6640281014911364</v>
      </c>
      <c r="T236" s="10">
        <f t="shared" si="127"/>
        <v>6.1315624359357113</v>
      </c>
      <c r="U236" s="10">
        <f t="shared" si="128"/>
        <v>4.359494407338449</v>
      </c>
      <c r="V236" s="40"/>
      <c r="W236" s="14"/>
      <c r="X236" s="14"/>
      <c r="Y236" s="14"/>
      <c r="Z236" s="14"/>
      <c r="AB236" s="42"/>
      <c r="AC236" s="42"/>
      <c r="AD236" s="42"/>
      <c r="AE236" s="42"/>
    </row>
    <row r="237" spans="1:31" x14ac:dyDescent="0.2">
      <c r="A237" s="14"/>
      <c r="B237" s="11">
        <v>40544</v>
      </c>
      <c r="C237" s="14">
        <v>126.0997760001848</v>
      </c>
      <c r="D237" s="33">
        <f t="shared" si="113"/>
        <v>241.11215377803089</v>
      </c>
      <c r="E237" s="33">
        <f t="shared" si="124"/>
        <v>142.55019663719557</v>
      </c>
      <c r="F237" s="33">
        <f t="shared" si="115"/>
        <v>151.08408984664379</v>
      </c>
      <c r="H237" s="14">
        <f t="shared" si="73"/>
        <v>1.2926353237642685</v>
      </c>
      <c r="I237" s="38">
        <v>1.5757756863871586</v>
      </c>
      <c r="J237" s="38">
        <v>2.1031794454039465</v>
      </c>
      <c r="K237" s="38">
        <v>1.8860248384156009E-2</v>
      </c>
      <c r="M237" s="5">
        <f t="shared" ref="M237:P240" si="129">+(C237/C$236-1)*100</f>
        <v>1.2926353237642685</v>
      </c>
      <c r="N237" s="25">
        <f t="shared" si="129"/>
        <v>1.5757756863871597</v>
      </c>
      <c r="O237" s="25">
        <f t="shared" si="129"/>
        <v>2.1031794454039465</v>
      </c>
      <c r="P237" s="5">
        <f t="shared" si="129"/>
        <v>1.8860248384156009E-2</v>
      </c>
      <c r="R237" s="5">
        <f t="shared" si="109"/>
        <v>8.3828786592822659</v>
      </c>
      <c r="S237" s="25">
        <f>+(D237/D225-1)*100</f>
        <v>7.1695085951275273</v>
      </c>
      <c r="T237" s="25">
        <f t="shared" ref="T237:T240" si="130">+(E237/E225-1)*100</f>
        <v>8.0502368707355174</v>
      </c>
      <c r="U237" s="5">
        <f t="shared" ref="U237:U240" si="131">+(F237/F225-1)*100</f>
        <v>4.2067238504828852</v>
      </c>
      <c r="V237" s="40"/>
      <c r="W237" s="14"/>
      <c r="X237" s="14"/>
      <c r="Y237" s="14"/>
      <c r="Z237" s="14"/>
      <c r="AB237" s="42"/>
      <c r="AC237" s="42"/>
      <c r="AD237" s="42"/>
      <c r="AE237" s="42"/>
    </row>
    <row r="238" spans="1:31" x14ac:dyDescent="0.2">
      <c r="A238" s="14"/>
      <c r="B238" s="11">
        <v>40575</v>
      </c>
      <c r="C238" s="14">
        <v>128.19297158426104</v>
      </c>
      <c r="D238" s="33">
        <f t="shared" si="113"/>
        <v>244.02329272601656</v>
      </c>
      <c r="E238" s="33">
        <f t="shared" si="124"/>
        <v>145.21300208469793</v>
      </c>
      <c r="F238" s="33">
        <f t="shared" si="115"/>
        <v>152.53000966787755</v>
      </c>
      <c r="H238" s="14">
        <f t="shared" si="73"/>
        <v>1.6599518654760947</v>
      </c>
      <c r="I238" s="38">
        <v>1.2073795959143998</v>
      </c>
      <c r="J238" s="38">
        <v>1.867977393450726</v>
      </c>
      <c r="K238" s="38">
        <v>0.95702983861598589</v>
      </c>
      <c r="M238" s="5">
        <f t="shared" si="129"/>
        <v>2.9740443134109951</v>
      </c>
      <c r="N238" s="25">
        <f t="shared" si="129"/>
        <v>2.8021808764163714</v>
      </c>
      <c r="O238" s="25">
        <f t="shared" si="129"/>
        <v>4.0104437554385086</v>
      </c>
      <c r="P238" s="5">
        <f t="shared" si="129"/>
        <v>0.97607058520481349</v>
      </c>
      <c r="R238" s="5">
        <f t="shared" si="109"/>
        <v>9.9993455685283053</v>
      </c>
      <c r="S238" s="25">
        <f>+(D238/D226-1)*100</f>
        <v>8.3781100541577391</v>
      </c>
      <c r="T238" s="25">
        <f t="shared" si="130"/>
        <v>9.7620474568394187</v>
      </c>
      <c r="U238" s="5">
        <f t="shared" si="131"/>
        <v>5.0719444834759875</v>
      </c>
      <c r="V238" s="40"/>
      <c r="W238" s="14"/>
      <c r="X238" s="14"/>
      <c r="Y238" s="14"/>
      <c r="Z238" s="14"/>
      <c r="AB238" s="42"/>
      <c r="AC238" s="42"/>
      <c r="AD238" s="42"/>
      <c r="AE238" s="42"/>
    </row>
    <row r="239" spans="1:31" x14ac:dyDescent="0.2">
      <c r="A239" s="14"/>
      <c r="B239" s="11">
        <v>40603</v>
      </c>
      <c r="C239" s="14">
        <v>129.33108670180945</v>
      </c>
      <c r="D239" s="33">
        <f t="shared" si="113"/>
        <v>245.97290047511731</v>
      </c>
      <c r="E239" s="33">
        <f t="shared" si="124"/>
        <v>146.37709983165578</v>
      </c>
      <c r="F239" s="33">
        <f t="shared" si="115"/>
        <v>154.23950221974451</v>
      </c>
      <c r="H239" s="14">
        <f t="shared" si="73"/>
        <v>0.88781397566739528</v>
      </c>
      <c r="I239" s="38">
        <v>0.79894330058472873</v>
      </c>
      <c r="J239" s="38">
        <v>0.80164842696308636</v>
      </c>
      <c r="K239" s="38">
        <v>1.1207581744662853</v>
      </c>
      <c r="M239" s="5">
        <f t="shared" si="129"/>
        <v>3.8882622701353897</v>
      </c>
      <c r="N239" s="25">
        <f t="shared" si="129"/>
        <v>3.6235120133834897</v>
      </c>
      <c r="O239" s="25">
        <f t="shared" si="129"/>
        <v>4.8442418416813071</v>
      </c>
      <c r="P239" s="5">
        <f t="shared" si="129"/>
        <v>2.1077681505433432</v>
      </c>
      <c r="R239" s="5">
        <f t="shared" si="109"/>
        <v>11.108934857051711</v>
      </c>
      <c r="S239" s="25">
        <f t="shared" ref="S239:S240" si="132">+(D239/D227-1)*100</f>
        <v>9.2805913191551745</v>
      </c>
      <c r="T239" s="25">
        <f t="shared" si="130"/>
        <v>10.527818980622605</v>
      </c>
      <c r="U239" s="5">
        <f t="shared" si="131"/>
        <v>6.2608433450880518</v>
      </c>
      <c r="V239" s="40"/>
      <c r="W239" s="14"/>
      <c r="X239" s="14"/>
      <c r="Y239" s="14"/>
      <c r="Z239" s="14"/>
      <c r="AB239" s="42"/>
      <c r="AC239" s="42"/>
      <c r="AD239" s="42"/>
      <c r="AE239" s="42"/>
    </row>
    <row r="240" spans="1:31" x14ac:dyDescent="0.2">
      <c r="A240" s="14"/>
      <c r="B240" s="11">
        <v>40634</v>
      </c>
      <c r="C240" s="31">
        <v>129.35942489867696</v>
      </c>
      <c r="D240" s="33">
        <f t="shared" si="113"/>
        <v>246.51544061594771</v>
      </c>
      <c r="E240" s="33">
        <f t="shared" si="124"/>
        <v>147.11000915713086</v>
      </c>
      <c r="F240" s="33">
        <f t="shared" si="115"/>
        <v>154.97334207650491</v>
      </c>
      <c r="G240" s="32"/>
      <c r="H240" s="31">
        <f t="shared" si="73"/>
        <v>2.1911357578585644E-2</v>
      </c>
      <c r="I240" s="38">
        <v>0.22056907073196727</v>
      </c>
      <c r="J240" s="38">
        <v>0.50069944432427071</v>
      </c>
      <c r="K240" s="38">
        <v>0.47577945091841212</v>
      </c>
      <c r="M240" s="5">
        <f t="shared" si="129"/>
        <v>3.9110255987635956</v>
      </c>
      <c r="N240" s="25">
        <f t="shared" si="129"/>
        <v>3.852073430891223</v>
      </c>
      <c r="O240" s="25">
        <f t="shared" si="129"/>
        <v>5.3691963779886054</v>
      </c>
      <c r="P240" s="5">
        <f t="shared" si="129"/>
        <v>2.5935759291950466</v>
      </c>
      <c r="R240" s="5">
        <f t="shared" si="109"/>
        <v>11.032728241125621</v>
      </c>
      <c r="S240" s="25">
        <f t="shared" si="132"/>
        <v>9.3030486501307621</v>
      </c>
      <c r="T240" s="25">
        <f t="shared" si="130"/>
        <v>10.686676967748454</v>
      </c>
      <c r="U240" s="5">
        <f t="shared" si="131"/>
        <v>6.7004425076127694</v>
      </c>
      <c r="V240" s="40"/>
      <c r="W240" s="14"/>
      <c r="X240" s="14"/>
      <c r="Y240" s="14"/>
      <c r="Z240" s="14"/>
      <c r="AB240" s="42"/>
      <c r="AC240" s="42"/>
      <c r="AD240" s="42"/>
      <c r="AE240" s="42"/>
    </row>
    <row r="241" spans="1:31" x14ac:dyDescent="0.2">
      <c r="A241" s="14"/>
      <c r="B241" s="11">
        <v>40664</v>
      </c>
      <c r="C241" s="14">
        <v>129.61771733256077</v>
      </c>
      <c r="D241" s="33">
        <f t="shared" ref="D241" si="133">D240*(1+I241/100)</f>
        <v>246.90302630742002</v>
      </c>
      <c r="E241" s="33">
        <f t="shared" ref="E241" si="134">E240*(1+J241/100)</f>
        <v>147.44829700251597</v>
      </c>
      <c r="F241" s="33">
        <f t="shared" ref="F241" si="135">+F240*(1+K241/100)</f>
        <v>155.53717728326353</v>
      </c>
      <c r="H241" s="14">
        <f t="shared" si="73"/>
        <v>0.1996703634745689</v>
      </c>
      <c r="I241" s="38">
        <v>0.15722572610619717</v>
      </c>
      <c r="J241" s="38">
        <v>0.22995569596069299</v>
      </c>
      <c r="K241" s="38">
        <v>0.36382722292991332</v>
      </c>
      <c r="M241" s="5">
        <f t="shared" ref="M241" si="136">+(C241/C$236-1)*100</f>
        <v>4.1185051212668133</v>
      </c>
      <c r="N241" s="25">
        <f t="shared" ref="N241" si="137">+(D241/D$236-1)*100</f>
        <v>4.0153556074192798</v>
      </c>
      <c r="O241" s="25">
        <f t="shared" ref="O241" si="138">+(E241/E$236-1)*100</f>
        <v>5.6114988468477955</v>
      </c>
      <c r="P241" s="5">
        <f t="shared" ref="P241" si="139">+(F241/F$236-1)*100</f>
        <v>2.9668392874027338</v>
      </c>
      <c r="R241" s="5">
        <f t="shared" ref="R241" si="140">+(C241/C229-1)*100</f>
        <v>11.274078824356693</v>
      </c>
      <c r="S241" s="25">
        <f t="shared" ref="S241" si="141">+(D241/D229-1)*100</f>
        <v>9.4201778312955398</v>
      </c>
      <c r="T241" s="25">
        <f t="shared" ref="T241" si="142">+(E241/E229-1)*100</f>
        <v>10.483996102378335</v>
      </c>
      <c r="U241" s="5">
        <f t="shared" ref="U241" si="143">+(F241/F229-1)*100</f>
        <v>6.8975216343833301</v>
      </c>
      <c r="V241" s="40"/>
      <c r="W241" s="14"/>
      <c r="X241" s="14"/>
      <c r="Y241" s="14"/>
      <c r="Z241" s="14"/>
      <c r="AB241" s="42"/>
      <c r="AC241" s="42"/>
      <c r="AD241" s="42"/>
      <c r="AE241" s="42"/>
    </row>
    <row r="242" spans="1:31" x14ac:dyDescent="0.2">
      <c r="A242" s="14"/>
      <c r="B242" s="11">
        <v>40695</v>
      </c>
      <c r="C242" s="14">
        <v>129.80383134306524</v>
      </c>
      <c r="D242" s="33">
        <f t="shared" ref="D242" si="144">D241*(1+I242/100)</f>
        <v>247.74846884760527</v>
      </c>
      <c r="E242" s="33">
        <f t="shared" ref="E242" si="145">E241*(1+J242/100)</f>
        <v>147.43023892794679</v>
      </c>
      <c r="F242" s="33">
        <f t="shared" ref="F242" si="146">+F241*(1+K242/100)</f>
        <v>156.38173364042973</v>
      </c>
      <c r="H242" s="14">
        <f t="shared" si="73"/>
        <v>0.14358686014115385</v>
      </c>
      <c r="I242" s="38">
        <v>0.34241886494036183</v>
      </c>
      <c r="J242" s="38">
        <v>-1.224705536536641E-2</v>
      </c>
      <c r="K242" s="38">
        <v>0.54299323924857923</v>
      </c>
      <c r="M242" s="5">
        <f t="shared" ref="M242" si="147">+(C242/C$236-1)*100</f>
        <v>4.2680056135963484</v>
      </c>
      <c r="N242" s="25">
        <f t="shared" ref="N242" si="148">+(D242/D$236-1)*100</f>
        <v>4.3715238074538698</v>
      </c>
      <c r="O242" s="25">
        <f t="shared" ref="O242" si="149">+(E242/E$236-1)*100</f>
        <v>5.5985645481118285</v>
      </c>
      <c r="P242" s="5">
        <f t="shared" ref="P242" si="150">+(F242/F$236-1)*100</f>
        <v>3.5259422634012827</v>
      </c>
      <c r="R242" s="5">
        <f t="shared" ref="R242" si="151">+(C242/C230-1)*100</f>
        <v>11.275728501467764</v>
      </c>
      <c r="S242" s="25">
        <f t="shared" ref="S242" si="152">+(D242/D230-1)*100</f>
        <v>9.7319695336813172</v>
      </c>
      <c r="T242" s="25">
        <f t="shared" ref="T242" si="153">+(E242/E230-1)*100</f>
        <v>10.231616683084898</v>
      </c>
      <c r="U242" s="5">
        <f t="shared" ref="U242" si="154">+(F242/F230-1)*100</f>
        <v>7.4051606164720285</v>
      </c>
      <c r="V242" s="40"/>
      <c r="W242" s="14"/>
      <c r="X242" s="14"/>
      <c r="Y242" s="14"/>
      <c r="Z242" s="14"/>
      <c r="AB242" s="42"/>
      <c r="AC242" s="42"/>
      <c r="AD242" s="42"/>
      <c r="AE242" s="42"/>
    </row>
    <row r="243" spans="1:31" ht="12" customHeight="1" x14ac:dyDescent="0.2">
      <c r="A243" s="14"/>
      <c r="B243" s="11">
        <v>40725</v>
      </c>
      <c r="C243" s="14">
        <v>130.49433240070471</v>
      </c>
      <c r="D243" s="33">
        <f t="shared" ref="D243" si="155">D242*(1+I243/100)</f>
        <v>248.77618204637085</v>
      </c>
      <c r="E243" s="33">
        <f t="shared" ref="E243" si="156">E242*(1+J243/100)</f>
        <v>148.28847112453016</v>
      </c>
      <c r="F243" s="33">
        <f t="shared" ref="F243" si="157">+F242*(1+K243/100)</f>
        <v>157.24039051519009</v>
      </c>
      <c r="H243" s="14">
        <f t="shared" si="73"/>
        <v>0.53195737791014164</v>
      </c>
      <c r="I243" s="38">
        <v>0.41482121102341885</v>
      </c>
      <c r="J243" s="38">
        <v>0.58212765768006491</v>
      </c>
      <c r="K243" s="38">
        <v>0.54907747520862582</v>
      </c>
      <c r="M243" s="5">
        <f t="shared" ref="M243" si="158">+(C243/C$236-1)*100</f>
        <v>4.8226669622576157</v>
      </c>
      <c r="N243" s="25">
        <f t="shared" ref="N243" si="159">+(D243/D$236-1)*100</f>
        <v>4.8044790264755388</v>
      </c>
      <c r="O243" s="25">
        <f t="shared" ref="O243" si="160">+(E243/E$236-1)*100</f>
        <v>6.2132829984595128</v>
      </c>
      <c r="P243" s="5">
        <f t="shared" ref="P243" si="161">+(F243/F$236-1)*100</f>
        <v>4.0943798933671172</v>
      </c>
      <c r="R243" s="5">
        <f t="shared" ref="R243" si="162">+(C243/C231-1)*100</f>
        <v>11.18019136101025</v>
      </c>
      <c r="S243" s="25">
        <f t="shared" ref="S243" si="163">+(D243/D231-1)*100</f>
        <v>9.6812830015719378</v>
      </c>
      <c r="T243" s="25">
        <f t="shared" ref="T243" si="164">+(E243/E231-1)*100</f>
        <v>10.32027313270849</v>
      </c>
      <c r="U243" s="5">
        <f t="shared" ref="U243" si="165">+(F243/F231-1)*100</f>
        <v>7.6004914153266601</v>
      </c>
      <c r="V243" s="40"/>
      <c r="W243" s="14"/>
      <c r="X243" s="14"/>
      <c r="Y243" s="14"/>
      <c r="Z243" s="14"/>
      <c r="AB243" s="42"/>
      <c r="AC243" s="42"/>
      <c r="AD243" s="42"/>
      <c r="AE243" s="42"/>
    </row>
    <row r="244" spans="1:31" x14ac:dyDescent="0.2">
      <c r="A244" s="14"/>
      <c r="B244" s="11">
        <v>40756</v>
      </c>
      <c r="C244" s="14">
        <v>130.98922483123354</v>
      </c>
      <c r="D244" s="33">
        <f t="shared" ref="D244" si="166">D243*(1+I244/100)</f>
        <v>249.75863138191414</v>
      </c>
      <c r="E244" s="33">
        <f t="shared" ref="E244" si="167">E243*(1+J244/100)</f>
        <v>149.13604270028901</v>
      </c>
      <c r="F244" s="33">
        <f t="shared" ref="F244" si="168">+F243*(1+K244/100)</f>
        <v>157.91272343422963</v>
      </c>
      <c r="H244" s="14">
        <f t="shared" si="73"/>
        <v>0.37924438665213334</v>
      </c>
      <c r="I244" s="38">
        <v>0.39491294040366492</v>
      </c>
      <c r="J244" s="38">
        <v>0.57156943444853781</v>
      </c>
      <c r="K244" s="38">
        <v>0.42758283468813385</v>
      </c>
      <c r="M244" s="5">
        <f t="shared" ref="M244" si="169">+(C244/C$236-1)*100</f>
        <v>5.2202010426510403</v>
      </c>
      <c r="N244" s="25">
        <f t="shared" ref="N244" si="170">+(D244/D$236-1)*100</f>
        <v>5.2183654762737453</v>
      </c>
      <c r="O244" s="25">
        <f t="shared" ref="O244" si="171">+(E244/E$236-1)*100</f>
        <v>6.8203656594030271</v>
      </c>
      <c r="P244" s="5">
        <f t="shared" ref="P244" si="172">+(F244/F$236-1)*100</f>
        <v>4.5394695936662011</v>
      </c>
      <c r="R244" s="5">
        <f t="shared" ref="R244" si="173">+(C244/C232-1)*100</f>
        <v>10.434880820079574</v>
      </c>
      <c r="S244" s="25">
        <f t="shared" ref="S244" si="174">+(D244/D232-1)*100</f>
        <v>9.412687253201856</v>
      </c>
      <c r="T244" s="25">
        <f t="shared" ref="T244" si="175">+(E244/E232-1)*100</f>
        <v>10.218890020103565</v>
      </c>
      <c r="U244" s="5">
        <f t="shared" ref="U244" si="176">+(F244/F232-1)*100</f>
        <v>7.683778791943574</v>
      </c>
      <c r="V244" s="40"/>
      <c r="W244" s="14"/>
      <c r="X244" s="14"/>
      <c r="Y244" s="14"/>
      <c r="Z244" s="14"/>
      <c r="AB244" s="42"/>
      <c r="AC244" s="42"/>
      <c r="AD244" s="42"/>
      <c r="AE244" s="42"/>
    </row>
    <row r="245" spans="1:31" x14ac:dyDescent="0.2">
      <c r="A245" s="14"/>
      <c r="B245" s="11">
        <v>40787</v>
      </c>
      <c r="C245" s="14">
        <v>131.38791478953166</v>
      </c>
      <c r="D245" s="33">
        <f t="shared" ref="D245" si="177">D244*(1+I245/100)</f>
        <v>250.31621057075327</v>
      </c>
      <c r="E245" s="33">
        <f t="shared" ref="E245" si="178">E244*(1+J245/100)</f>
        <v>149.54995066579349</v>
      </c>
      <c r="F245" s="33">
        <f t="shared" ref="F245" si="179">+F244*(1+K245/100)</f>
        <v>158.3291939124573</v>
      </c>
      <c r="H245" s="14">
        <f t="shared" si="73"/>
        <v>0.30436851490021066</v>
      </c>
      <c r="I245" s="38">
        <v>0.22324721502277911</v>
      </c>
      <c r="J245" s="38">
        <v>0.27753717881349171</v>
      </c>
      <c r="K245" s="38">
        <v>0.26373459286270773</v>
      </c>
      <c r="M245" s="5">
        <f t="shared" ref="M245" si="180">+(C245/C$236-1)*100</f>
        <v>5.540458205939558</v>
      </c>
      <c r="N245" s="25">
        <f t="shared" ref="N245" si="181">+(D245/D$236-1)*100</f>
        <v>5.4532625468920015</v>
      </c>
      <c r="O245" s="25">
        <f t="shared" ref="O245" si="182">+(E245/E$236-1)*100</f>
        <v>7.1168318886523974</v>
      </c>
      <c r="P245" s="5">
        <f t="shared" ref="P245" si="183">+(F245/F$236-1)*100</f>
        <v>4.815176338179894</v>
      </c>
      <c r="R245" s="5">
        <f t="shared" ref="R245" si="184">+(C245/C233-1)*100</f>
        <v>9.9291882026494314</v>
      </c>
      <c r="S245" s="25">
        <f t="shared" ref="S245" si="185">+(D245/D233-1)*100</f>
        <v>8.9707204768273883</v>
      </c>
      <c r="T245" s="25">
        <f t="shared" ref="T245" si="186">+(E245/E233-1)*100</f>
        <v>9.7678490080665092</v>
      </c>
      <c r="U245" s="5">
        <f t="shared" ref="U245" si="187">+(F245/F233-1)*100</f>
        <v>7.6639472934177499</v>
      </c>
      <c r="V245" s="40"/>
      <c r="W245" s="14"/>
      <c r="X245" s="14"/>
      <c r="Y245" s="14"/>
      <c r="Z245" s="14"/>
      <c r="AB245" s="42"/>
      <c r="AC245" s="42"/>
      <c r="AD245" s="42"/>
      <c r="AE245" s="42"/>
    </row>
    <row r="246" spans="1:31" x14ac:dyDescent="0.2">
      <c r="A246" s="14"/>
      <c r="B246" s="11">
        <v>40817</v>
      </c>
      <c r="C246" s="14">
        <v>132.00960635507752</v>
      </c>
      <c r="D246" s="33">
        <f t="shared" ref="D246" si="188">D245*(1+I246/100)</f>
        <v>251.06008111897302</v>
      </c>
      <c r="E246" s="33">
        <f t="shared" ref="E246" si="189">E245*(1+J246/100)</f>
        <v>150.09028273538809</v>
      </c>
      <c r="F246" s="33">
        <f t="shared" ref="F246" si="190">+F245*(1+K246/100)</f>
        <v>158.67473185082093</v>
      </c>
      <c r="H246" s="14">
        <f t="shared" si="73"/>
        <v>0.47317256426646637</v>
      </c>
      <c r="I246" s="38">
        <v>0.29717234314294372</v>
      </c>
      <c r="J246" s="38">
        <v>0.36130541480559053</v>
      </c>
      <c r="K246" s="38">
        <v>0.21824019299605535</v>
      </c>
      <c r="M246" s="5">
        <f t="shared" ref="M246" si="191">+(C246/C$236-1)*100</f>
        <v>6.0398466983711874</v>
      </c>
      <c r="N246" s="25">
        <f t="shared" ref="N246" si="192">+(D246/D$236-1)*100</f>
        <v>5.7666404781232972</v>
      </c>
      <c r="O246" s="25">
        <f t="shared" ref="O246" si="193">+(E246/E$236-1)*100</f>
        <v>7.5038508024342976</v>
      </c>
      <c r="P246" s="5">
        <f t="shared" ref="P246" si="194">+(F246/F$236-1)*100</f>
        <v>5.0439251813094721</v>
      </c>
      <c r="R246" s="5">
        <f t="shared" ref="R246" si="195">+(C246/C234-1)*100</f>
        <v>9.1137971184240385</v>
      </c>
      <c r="S246" s="25">
        <f t="shared" ref="S246" si="196">+(D246/D234-1)*100</f>
        <v>8.2188393900930912</v>
      </c>
      <c r="T246" s="25">
        <f t="shared" ref="T246" si="197">+(E246/E234-1)*100</f>
        <v>9.1890416022964558</v>
      </c>
      <c r="U246" s="5">
        <f t="shared" ref="U246" si="198">+(F246/F234-1)*100</f>
        <v>7.4884815923879744</v>
      </c>
      <c r="V246" s="40"/>
      <c r="W246" s="14"/>
      <c r="X246" s="14"/>
      <c r="Y246" s="14"/>
      <c r="Z246" s="14"/>
      <c r="AB246" s="42"/>
      <c r="AC246" s="42"/>
      <c r="AD246" s="42"/>
      <c r="AE246" s="42"/>
    </row>
    <row r="247" spans="1:31" x14ac:dyDescent="0.2">
      <c r="A247" s="14"/>
      <c r="B247" s="11">
        <v>40848</v>
      </c>
      <c r="C247" s="14">
        <v>132.43580700695026</v>
      </c>
      <c r="D247" s="33">
        <f t="shared" ref="D247" si="199">D246*(1+I247/100)</f>
        <v>251.67131808568334</v>
      </c>
      <c r="E247" s="33">
        <f t="shared" ref="E247" si="200">E246*(1+J247/100)</f>
        <v>150.91940286915292</v>
      </c>
      <c r="F247" s="33">
        <f t="shared" ref="F247" si="201">+F246*(1+K247/100)</f>
        <v>159.08297766911508</v>
      </c>
      <c r="H247" s="14">
        <f t="shared" si="73"/>
        <v>0.32285578575723672</v>
      </c>
      <c r="I247" s="38">
        <v>0.24346242699597365</v>
      </c>
      <c r="J247" s="38">
        <v>0.55241426603651611</v>
      </c>
      <c r="K247" s="38">
        <v>0.25728470660215663</v>
      </c>
      <c r="M247" s="5">
        <f t="shared" ref="M247" si="202">+(C247/C$236-1)*100</f>
        <v>6.3822024786449827</v>
      </c>
      <c r="N247" s="25">
        <f t="shared" ref="N247" si="203">+(D247/D$236-1)*100</f>
        <v>6.0241425079834432</v>
      </c>
      <c r="O247" s="25">
        <f t="shared" ref="O247" si="204">+(E247/E$236-1)*100</f>
        <v>8.0977174108055614</v>
      </c>
      <c r="P247" s="5">
        <f t="shared" ref="P247" si="205">+(F247/F$236-1)*100</f>
        <v>5.3141871360156134</v>
      </c>
      <c r="R247" s="5">
        <f t="shared" ref="R247" si="206">+(C247/C235-1)*100</f>
        <v>8.2596172334130422</v>
      </c>
      <c r="S247" s="25">
        <f t="shared" ref="S247" si="207">+(D247/D235-1)*100</f>
        <v>7.5408758086245697</v>
      </c>
      <c r="T247" s="25">
        <f t="shared" ref="T247" si="208">+(E247/E235-1)*100</f>
        <v>9.0822640022179435</v>
      </c>
      <c r="U247" s="5">
        <f t="shared" ref="U247" si="209">+(F247/F235-1)*100</f>
        <v>7.3127032194166164</v>
      </c>
      <c r="V247" s="40"/>
      <c r="W247" s="14"/>
      <c r="X247" s="14"/>
      <c r="Y247" s="14"/>
      <c r="Z247" s="14"/>
      <c r="AB247" s="42"/>
      <c r="AC247" s="42"/>
      <c r="AD247" s="42"/>
      <c r="AE247" s="42"/>
    </row>
    <row r="248" spans="1:31" x14ac:dyDescent="0.2">
      <c r="A248" s="14"/>
      <c r="B248" s="17">
        <v>40878</v>
      </c>
      <c r="C248" s="10">
        <v>133.08482545148976</v>
      </c>
      <c r="D248" s="34">
        <f t="shared" ref="D248" si="210">D247*(1+I248/100)</f>
        <v>252.91250815367096</v>
      </c>
      <c r="E248" s="34">
        <f t="shared" ref="E248" si="211">E247*(1+J248/100)</f>
        <v>151.88396694378045</v>
      </c>
      <c r="F248" s="34">
        <f t="shared" ref="F248" si="212">+F247*(1+K248/100)</f>
        <v>160.23570817997523</v>
      </c>
      <c r="G248" s="5"/>
      <c r="H248" s="10">
        <f t="shared" si="73"/>
        <v>0.49006266447670921</v>
      </c>
      <c r="I248" s="39">
        <v>0.49317899132432513</v>
      </c>
      <c r="J248" s="39">
        <v>0.63912529223548731</v>
      </c>
      <c r="K248" s="39">
        <v>0.72460958912761164</v>
      </c>
      <c r="L248" s="5"/>
      <c r="M248" s="10">
        <f t="shared" ref="M248" si="213">+(C248/C$236-1)*100</f>
        <v>6.9035419346408666</v>
      </c>
      <c r="N248" s="10">
        <f t="shared" ref="N248" si="214">+(D248/D$236-1)*100</f>
        <v>6.5470313045645767</v>
      </c>
      <c r="O248" s="10">
        <f t="shared" ref="O248" si="215">+(E248/E$236-1)*100</f>
        <v>8.7885972631072775</v>
      </c>
      <c r="P248" s="10">
        <f t="shared" ref="P248" si="216">+(F248/F$236-1)*100</f>
        <v>6.0773038347149866</v>
      </c>
      <c r="Q248" s="5"/>
      <c r="R248" s="10">
        <f t="shared" ref="R248" si="217">+(C248/C236-1)*100</f>
        <v>6.9035419346408666</v>
      </c>
      <c r="S248" s="10">
        <f t="shared" ref="S248" si="218">+(D248/D236-1)*100</f>
        <v>6.5470313045645767</v>
      </c>
      <c r="T248" s="10">
        <f t="shared" ref="T248" si="219">+(E248/E236-1)*100</f>
        <v>8.7885972631072775</v>
      </c>
      <c r="U248" s="10">
        <f t="shared" ref="U248" si="220">+(F248/F236-1)*100</f>
        <v>6.0773038347149866</v>
      </c>
      <c r="V248" s="40"/>
      <c r="W248" s="14"/>
      <c r="X248" s="14"/>
      <c r="Y248" s="14"/>
      <c r="Z248" s="14"/>
      <c r="AB248" s="42"/>
      <c r="AC248" s="42"/>
      <c r="AD248" s="42"/>
      <c r="AE248" s="42"/>
    </row>
    <row r="249" spans="1:31" x14ac:dyDescent="0.2">
      <c r="A249" s="14"/>
      <c r="B249" s="11">
        <v>40909</v>
      </c>
      <c r="C249" s="14">
        <v>133.4850499510473</v>
      </c>
      <c r="D249" s="33">
        <f t="shared" ref="D249" si="221">D248*(1+I249/100)</f>
        <v>253.91343438031492</v>
      </c>
      <c r="E249" s="33">
        <f t="shared" ref="E249" si="222">E248*(1+J249/100)</f>
        <v>152.81270891116446</v>
      </c>
      <c r="F249" s="33">
        <f t="shared" ref="F249" si="223">+F248*(1+K249/100)</f>
        <v>161.24972931898031</v>
      </c>
      <c r="H249" s="14">
        <f t="shared" si="73"/>
        <v>0.30072887588783459</v>
      </c>
      <c r="I249" s="38">
        <v>0.39575987520388606</v>
      </c>
      <c r="J249" s="38">
        <v>0.61148124194556619</v>
      </c>
      <c r="K249" s="38">
        <v>0.63283094044563892</v>
      </c>
      <c r="M249" s="5">
        <f t="shared" ref="M249:P250" si="224">+(C249/C$248-1)*100</f>
        <v>0.30072887588783459</v>
      </c>
      <c r="N249" s="5">
        <f t="shared" si="224"/>
        <v>0.39575987520388267</v>
      </c>
      <c r="O249" s="5">
        <f t="shared" si="224"/>
        <v>0.61148124194556619</v>
      </c>
      <c r="P249" s="5">
        <f t="shared" si="224"/>
        <v>0.63283094044563892</v>
      </c>
      <c r="R249" s="5">
        <f t="shared" ref="R249" si="225">+(C249/C237-1)*100</f>
        <v>5.8566907770333243</v>
      </c>
      <c r="S249" s="25">
        <f t="shared" ref="S249" si="226">+(D249/D237-1)*100</f>
        <v>5.3092639262261931</v>
      </c>
      <c r="T249" s="25">
        <f t="shared" ref="T249" si="227">+(E249/E237-1)*100</f>
        <v>7.1992270204214615</v>
      </c>
      <c r="U249" s="5">
        <f t="shared" ref="U249" si="228">+(F249/F237-1)*100</f>
        <v>6.7284645806550802</v>
      </c>
      <c r="V249" s="40"/>
      <c r="W249" s="14"/>
      <c r="X249" s="14"/>
      <c r="Y249" s="14"/>
      <c r="Z249" s="14"/>
      <c r="AB249" s="42"/>
      <c r="AC249" s="42"/>
      <c r="AD249" s="42"/>
      <c r="AE249" s="42"/>
    </row>
    <row r="250" spans="1:31" x14ac:dyDescent="0.2">
      <c r="A250" s="14"/>
      <c r="B250" s="11">
        <v>40940</v>
      </c>
      <c r="C250" s="14">
        <v>134.14527396759294</v>
      </c>
      <c r="D250" s="33">
        <f t="shared" ref="D250" si="229">D249*(1+I250/100)</f>
        <v>254.93409604032928</v>
      </c>
      <c r="E250" s="33">
        <f t="shared" ref="E250" si="230">E249*(1+J250/100)</f>
        <v>153.93118613970151</v>
      </c>
      <c r="F250" s="33">
        <f t="shared" ref="F250" si="231">+F249*(1+K250/100)</f>
        <v>162.0919061770208</v>
      </c>
      <c r="H250" s="14">
        <f t="shared" si="73"/>
        <v>0.4946052136832968</v>
      </c>
      <c r="I250" s="38">
        <v>0.40197229520578698</v>
      </c>
      <c r="J250" s="38">
        <v>0.73192683809253367</v>
      </c>
      <c r="K250" s="38">
        <v>0.52228109876359952</v>
      </c>
      <c r="M250" s="5">
        <f t="shared" si="224"/>
        <v>0.796821510270318</v>
      </c>
      <c r="N250" s="5">
        <f t="shared" si="224"/>
        <v>0.79932301546350448</v>
      </c>
      <c r="O250" s="5">
        <f t="shared" si="224"/>
        <v>1.3478836753578083</v>
      </c>
      <c r="P250" s="5">
        <f t="shared" si="224"/>
        <v>1.1584171955983047</v>
      </c>
      <c r="R250" s="5">
        <f t="shared" ref="R250" si="232">+(C250/C238-1)*100</f>
        <v>4.6432361382772624</v>
      </c>
      <c r="S250" s="25">
        <f t="shared" ref="S250" si="233">+(D250/D238-1)*100</f>
        <v>4.4712138716049177</v>
      </c>
      <c r="T250" s="25">
        <f t="shared" ref="T250" si="234">+(E250/E238-1)*100</f>
        <v>6.0037213815871349</v>
      </c>
      <c r="U250" s="5">
        <f t="shared" ref="U250" si="235">+(F250/F238-1)*100</f>
        <v>6.2688624553053796</v>
      </c>
      <c r="V250" s="40"/>
      <c r="W250" s="14"/>
      <c r="X250" s="14"/>
      <c r="Y250" s="14"/>
      <c r="Z250" s="14"/>
      <c r="AB250" s="42"/>
      <c r="AC250" s="42"/>
      <c r="AD250" s="42"/>
      <c r="AE250" s="42"/>
    </row>
    <row r="251" spans="1:31" x14ac:dyDescent="0.2">
      <c r="A251" s="14"/>
      <c r="B251" s="11">
        <v>40969</v>
      </c>
      <c r="C251" s="14">
        <v>134.53802957745873</v>
      </c>
      <c r="D251" s="33">
        <f t="shared" ref="D251" si="236">D250*(1+I251/100)</f>
        <v>255.16951316697828</v>
      </c>
      <c r="E251" s="33">
        <f t="shared" ref="E251" si="237">E250*(1+J251/100)</f>
        <v>154.27962774778558</v>
      </c>
      <c r="F251" s="33">
        <f t="shared" ref="F251" si="238">+F250*(1+K251/100)</f>
        <v>162.30879773996517</v>
      </c>
      <c r="H251" s="14">
        <f t="shared" si="73"/>
        <v>0.29278378451160769</v>
      </c>
      <c r="I251" s="38">
        <v>9.2344307923311164E-2</v>
      </c>
      <c r="J251" s="38">
        <v>0.22636193277159045</v>
      </c>
      <c r="K251" s="38">
        <v>0.1338077687281336</v>
      </c>
      <c r="M251" s="5">
        <f t="shared" ref="M251" si="239">+(C251/C$248-1)*100</f>
        <v>1.0919382589555049</v>
      </c>
      <c r="N251" s="5">
        <f t="shared" ref="N251" si="240">+(D251/D$248-1)*100</f>
        <v>0.89240545269353433</v>
      </c>
      <c r="O251" s="5">
        <f t="shared" ref="O251" si="241">+(E251/E$248-1)*100</f>
        <v>1.5772967036684626</v>
      </c>
      <c r="P251" s="5">
        <f t="shared" ref="P251" si="242">+(F251/F$248-1)*100</f>
        <v>1.2937750165284312</v>
      </c>
      <c r="R251" s="5">
        <f t="shared" ref="R251" si="243">+(C251/C239-1)*100</f>
        <v>4.0260566955991006</v>
      </c>
      <c r="S251" s="25">
        <f t="shared" ref="S251" si="244">+(D251/D239-1)*100</f>
        <v>3.7388723205267427</v>
      </c>
      <c r="T251" s="25">
        <f t="shared" ref="T251" si="245">+(E251/E239-1)*100</f>
        <v>5.3987460642534124</v>
      </c>
      <c r="U251" s="5">
        <f t="shared" ref="U251" si="246">+(F251/F239-1)*100</f>
        <v>5.2316659507396279</v>
      </c>
      <c r="V251" s="40"/>
      <c r="W251" s="14"/>
      <c r="X251" s="14"/>
      <c r="Y251" s="14"/>
      <c r="Z251" s="14"/>
      <c r="AB251" s="42"/>
      <c r="AC251" s="42"/>
      <c r="AD251" s="42"/>
      <c r="AE251" s="42"/>
    </row>
    <row r="252" spans="1:31" x14ac:dyDescent="0.2">
      <c r="A252" s="14"/>
      <c r="B252" s="11">
        <v>41000</v>
      </c>
      <c r="C252" s="14">
        <v>134.74796095365838</v>
      </c>
      <c r="D252" s="33">
        <f t="shared" ref="D252:D253" si="247">D251*(1+I252/100)</f>
        <v>255.48493834886244</v>
      </c>
      <c r="E252" s="33">
        <f t="shared" ref="E252" si="248">E251*(1+J252/100)</f>
        <v>154.88085640368891</v>
      </c>
      <c r="F252" s="33">
        <f t="shared" ref="F252" si="249">+F251*(1+K252/100)</f>
        <v>162.69741542691531</v>
      </c>
      <c r="G252" s="5"/>
      <c r="H252" s="14">
        <f t="shared" si="73"/>
        <v>0.1560386879895459</v>
      </c>
      <c r="I252" s="38">
        <v>0.12361397643838905</v>
      </c>
      <c r="J252" s="38">
        <v>0.38970061354193231</v>
      </c>
      <c r="K252" s="38">
        <v>0.23943106742294606</v>
      </c>
      <c r="L252" s="5"/>
      <c r="M252" s="5">
        <f t="shared" ref="M252:M253" si="250">+(C252/C$248-1)*100</f>
        <v>1.2496807930779674</v>
      </c>
      <c r="N252" s="5">
        <f t="shared" ref="N252:N253" si="251">+(D252/D$248-1)*100</f>
        <v>1.01712256699793</v>
      </c>
      <c r="O252" s="5">
        <f t="shared" ref="O252" si="252">+(E252/E$248-1)*100</f>
        <v>1.9731440521419508</v>
      </c>
      <c r="P252" s="5">
        <f t="shared" ref="P252" si="253">+(F252/F$248-1)*100</f>
        <v>1.5363037832835102</v>
      </c>
      <c r="R252" s="5">
        <f t="shared" ref="R252:R253" si="254">+(C252/C240-1)*100</f>
        <v>4.1655535027324664</v>
      </c>
      <c r="S252" s="25">
        <f t="shared" ref="S252:S253" si="255">+(D252/D240-1)*100</f>
        <v>3.6385135594360296</v>
      </c>
      <c r="T252" s="25">
        <f t="shared" ref="T252" si="256">+(E252/E240-1)*100</f>
        <v>5.2823375452705434</v>
      </c>
      <c r="U252" s="5">
        <f t="shared" ref="U252:U257" si="257">+(F252/F240-1)*100</f>
        <v>4.984130332942871</v>
      </c>
      <c r="V252" s="40"/>
      <c r="W252" s="14"/>
      <c r="X252" s="14"/>
      <c r="Y252" s="14"/>
      <c r="Z252" s="14"/>
      <c r="AB252" s="42"/>
      <c r="AC252" s="42"/>
      <c r="AD252" s="42"/>
      <c r="AE252" s="42"/>
    </row>
    <row r="253" spans="1:31" x14ac:dyDescent="0.2">
      <c r="A253" s="14"/>
      <c r="B253" s="11">
        <v>41030</v>
      </c>
      <c r="C253" s="14">
        <v>135.40892324418502</v>
      </c>
      <c r="D253" s="33">
        <f t="shared" si="247"/>
        <v>256.18425282687929</v>
      </c>
      <c r="E253" s="33">
        <f t="shared" ref="E253" si="258">E252*(1+J253/100)</f>
        <v>155.3336540551461</v>
      </c>
      <c r="F253" s="33">
        <f t="shared" ref="F253" si="259">+F252*(1+K253/100)</f>
        <v>163.07655447485189</v>
      </c>
      <c r="H253" s="14">
        <f t="shared" si="73"/>
        <v>0.49051747117268008</v>
      </c>
      <c r="I253" s="38">
        <v>0.27372043242015559</v>
      </c>
      <c r="J253" s="38">
        <v>0.29235223898620433</v>
      </c>
      <c r="K253" s="38">
        <v>0.23303323346699489</v>
      </c>
      <c r="M253" s="5">
        <f t="shared" si="250"/>
        <v>1.7463281668745889</v>
      </c>
      <c r="N253" s="5">
        <f t="shared" si="251"/>
        <v>1.2936270717067044</v>
      </c>
      <c r="O253" s="5">
        <f t="shared" ref="O253" si="260">+(E253/E$248-1)*100</f>
        <v>2.2712648219430198</v>
      </c>
      <c r="P253" s="5">
        <f t="shared" ref="P253" si="261">+(F253/F$248-1)*100</f>
        <v>1.7729171151325662</v>
      </c>
      <c r="R253" s="5">
        <f t="shared" si="254"/>
        <v>4.4679122814404559</v>
      </c>
      <c r="S253" s="25">
        <f t="shared" si="255"/>
        <v>3.7590574154823031</v>
      </c>
      <c r="T253" s="25">
        <f t="shared" ref="T253" si="262">+(E253/E241-1)*100</f>
        <v>5.3478793671625668</v>
      </c>
      <c r="U253" s="5">
        <f t="shared" si="257"/>
        <v>4.8473151713803286</v>
      </c>
    </row>
    <row r="254" spans="1:31" x14ac:dyDescent="0.2">
      <c r="A254" s="14"/>
      <c r="B254" s="11">
        <v>41061</v>
      </c>
      <c r="C254" s="14">
        <v>135.6988908536708</v>
      </c>
      <c r="D254" s="33">
        <f t="shared" ref="D254:D255" si="263">D253*(1+I254/100)</f>
        <v>257.06537592061505</v>
      </c>
      <c r="E254" s="33">
        <f t="shared" ref="E254" si="264">E253*(1+J254/100)</f>
        <v>156.08172789264586</v>
      </c>
      <c r="F254" s="33">
        <f t="shared" ref="F254" si="265">+F253*(1+K254/100)</f>
        <v>163.69761132075652</v>
      </c>
      <c r="H254" s="14">
        <f t="shared" si="73"/>
        <v>0.21414217212472053</v>
      </c>
      <c r="I254" s="38">
        <v>0.34394116110298528</v>
      </c>
      <c r="J254" s="38">
        <v>0.48159160489082975</v>
      </c>
      <c r="K254" s="38">
        <v>0.38083760593581317</v>
      </c>
      <c r="M254" s="5">
        <f t="shared" ref="M254" si="266">+(C254/C$248-1)*100</f>
        <v>1.9642099640682753</v>
      </c>
      <c r="N254" s="5">
        <f t="shared" ref="N254:N255" si="267">+(D254/D$248-1)*100</f>
        <v>1.6420175487804611</v>
      </c>
      <c r="O254" s="5">
        <f t="shared" ref="O254" si="268">+(E254/E$248-1)*100</f>
        <v>2.7637946475411734</v>
      </c>
      <c r="P254" s="5">
        <f t="shared" ref="P254" si="269">+(F254/F$248-1)*100</f>
        <v>2.1605066561648734</v>
      </c>
      <c r="R254" s="5">
        <f t="shared" ref="R254" si="270">+(C254/C242-1)*100</f>
        <v>4.5415142601031633</v>
      </c>
      <c r="S254" s="25">
        <f t="shared" ref="S254:S255" si="271">+(D254/D242-1)*100</f>
        <v>3.7606315455135153</v>
      </c>
      <c r="T254" s="25">
        <f t="shared" ref="T254" si="272">+(E254/E242-1)*100</f>
        <v>5.8681916461705619</v>
      </c>
      <c r="U254" s="5">
        <f t="shared" si="257"/>
        <v>4.6782175322012121</v>
      </c>
    </row>
    <row r="255" spans="1:31" x14ac:dyDescent="0.2">
      <c r="B255" s="11">
        <v>41091</v>
      </c>
      <c r="C255" s="14">
        <v>136.21883246777836</v>
      </c>
      <c r="D255" s="33">
        <f t="shared" si="263"/>
        <v>257.56573012886486</v>
      </c>
      <c r="E255" s="33">
        <f t="shared" ref="E255" si="273">E254*(1+J255/100)</f>
        <v>156.46212735228559</v>
      </c>
      <c r="F255" s="33">
        <f t="shared" ref="F255" si="274">+F254*(1+K255/100)</f>
        <v>164.3009967584992</v>
      </c>
      <c r="H255" s="14">
        <f t="shared" si="73"/>
        <v>0.38315833743123306</v>
      </c>
      <c r="I255" s="38">
        <v>0.194640840470203</v>
      </c>
      <c r="J255" s="38">
        <v>0.24371812432866236</v>
      </c>
      <c r="K255" s="38">
        <v>0.36859758238034779</v>
      </c>
      <c r="M255" s="5">
        <f t="shared" ref="M255" si="275">+(C255/C$248-1)*100</f>
        <v>2.3548943357414975</v>
      </c>
      <c r="N255" s="5">
        <f t="shared" si="267"/>
        <v>1.8398544260082916</v>
      </c>
      <c r="O255" s="5">
        <f t="shared" ref="O255" si="276">+(E255/E$248-1)*100</f>
        <v>3.0142486403451185</v>
      </c>
      <c r="P255" s="5">
        <f t="shared" ref="P255" si="277">+(F255/F$248-1)*100</f>
        <v>2.5370678138469938</v>
      </c>
      <c r="R255" s="5">
        <f t="shared" ref="R255" si="278">+(C255/C243-1)*100</f>
        <v>4.3867806070654547</v>
      </c>
      <c r="S255" s="25">
        <f t="shared" si="271"/>
        <v>3.53311479024776</v>
      </c>
      <c r="T255" s="25">
        <f t="shared" ref="T255" si="279">+(E255/E243-1)*100</f>
        <v>5.5119970998226409</v>
      </c>
      <c r="U255" s="5">
        <f t="shared" si="257"/>
        <v>4.49032606709725</v>
      </c>
    </row>
    <row r="256" spans="1:31" x14ac:dyDescent="0.2">
      <c r="B256" s="11">
        <v>41122</v>
      </c>
      <c r="C256" s="14">
        <v>136.70114490249009</v>
      </c>
      <c r="D256" s="33">
        <f t="shared" ref="D256" si="280">D255*(1+I256/100)</f>
        <v>258.06445082858971</v>
      </c>
      <c r="E256" s="33">
        <f t="shared" ref="E256" si="281">E255*(1+J256/100)</f>
        <v>156.72365148011411</v>
      </c>
      <c r="F256" s="33">
        <f t="shared" ref="F256" si="282">+F255*(1+K256/100)</f>
        <v>164.53270052915883</v>
      </c>
      <c r="H256" s="14">
        <f t="shared" si="73"/>
        <v>0.354071772583886</v>
      </c>
      <c r="I256" s="38">
        <v>0.19362851551535951</v>
      </c>
      <c r="J256" s="38">
        <v>0.16714851846522105</v>
      </c>
      <c r="K256" s="38">
        <v>0.14102395921566924</v>
      </c>
      <c r="M256" s="5">
        <f t="shared" ref="M256" si="283">+(C256/C$248-1)*100</f>
        <v>2.7173041244424212</v>
      </c>
      <c r="N256" s="5">
        <f t="shared" ref="N256" si="284">+(D256/D$248-1)*100</f>
        <v>2.0370454243363811</v>
      </c>
      <c r="O256" s="5">
        <f t="shared" ref="O256" si="285">+(E256/E$248-1)*100</f>
        <v>3.1864354307555409</v>
      </c>
      <c r="P256" s="5">
        <f t="shared" ref="P256" si="286">+(F256/F$248-1)*100</f>
        <v>2.6816696465417511</v>
      </c>
      <c r="R256" s="5">
        <f t="shared" ref="R256" si="287">+(C256/C244-1)*100</f>
        <v>4.3606030027399489</v>
      </c>
      <c r="S256" s="25">
        <f t="shared" ref="S256" si="288">+(D256/D244-1)*100</f>
        <v>3.3255385011999428</v>
      </c>
      <c r="T256" s="25">
        <f t="shared" ref="T256" si="289">+(E256/E244-1)*100</f>
        <v>5.0877096122722953</v>
      </c>
      <c r="U256" s="5">
        <f t="shared" si="257"/>
        <v>4.192174608201471</v>
      </c>
    </row>
    <row r="257" spans="2:21" x14ac:dyDescent="0.2">
      <c r="B257" s="11">
        <v>41153</v>
      </c>
      <c r="C257" s="14">
        <v>137.21049933525532</v>
      </c>
      <c r="D257" s="33">
        <f t="shared" ref="D257" si="290">D256*(1+I257/100)</f>
        <v>258.97244186612147</v>
      </c>
      <c r="E257" s="33">
        <f t="shared" ref="E257" si="291">E256*(1+J257/100)</f>
        <v>157.45218179480497</v>
      </c>
      <c r="F257" s="33">
        <f t="shared" ref="F257" si="292">+F256*(1+K257/100)</f>
        <v>165.16304142881796</v>
      </c>
      <c r="H257" s="14">
        <f t="shared" si="73"/>
        <v>0.37260436489288118</v>
      </c>
      <c r="I257" s="38">
        <v>0.35184661607454187</v>
      </c>
      <c r="J257" s="38">
        <v>0.46485026848885891</v>
      </c>
      <c r="K257" s="38">
        <v>0.38310979983424698</v>
      </c>
      <c r="M257" s="5">
        <f t="shared" ref="M257" si="293">+(C257/C$248-1)*100</f>
        <v>3.1000332831103927</v>
      </c>
      <c r="N257" s="5">
        <f t="shared" ref="N257" si="294">+(D257/D$248-1)*100</f>
        <v>2.3960593158043775</v>
      </c>
      <c r="O257" s="5">
        <f t="shared" ref="O257" si="295">+(E257/E$248-1)*100</f>
        <v>3.6660978528995081</v>
      </c>
      <c r="P257" s="5">
        <f t="shared" ref="P257" si="296">+(F257/F$248-1)*100</f>
        <v>3.0750531855910701</v>
      </c>
      <c r="R257" s="5">
        <f t="shared" ref="R257" si="297">+(C257/C245-1)*100</f>
        <v>4.4315982600460435</v>
      </c>
      <c r="S257" s="25">
        <f t="shared" ref="S257" si="298">+(D257/D245-1)*100</f>
        <v>3.4581185435936801</v>
      </c>
      <c r="T257" s="25">
        <f t="shared" ref="T257" si="299">+(E257/E245-1)*100</f>
        <v>5.2840078474321706</v>
      </c>
      <c r="U257" s="5">
        <f t="shared" si="257"/>
        <v>4.3162270630514366</v>
      </c>
    </row>
    <row r="258" spans="2:21" x14ac:dyDescent="0.2">
      <c r="B258" s="11">
        <v>41183</v>
      </c>
      <c r="C258" s="14">
        <v>137.73423636295593</v>
      </c>
      <c r="D258" s="33">
        <f t="shared" ref="D258" si="300">D257*(1+I258/100)</f>
        <v>259.94145708397321</v>
      </c>
      <c r="E258" s="33">
        <f t="shared" ref="E258" si="301">E257*(1+J258/100)</f>
        <v>158.39933370845594</v>
      </c>
      <c r="F258" s="33">
        <f t="shared" ref="F258" si="302">+F257*(1+K258/100)</f>
        <v>165.6155901318611</v>
      </c>
      <c r="H258" s="14">
        <f t="shared" si="73"/>
        <v>0.3817033173393769</v>
      </c>
      <c r="I258" s="38">
        <v>0.37417696294986291</v>
      </c>
      <c r="J258" s="38">
        <v>0.60154892923955927</v>
      </c>
      <c r="K258" s="38">
        <v>0.27400119247511512</v>
      </c>
      <c r="M258" s="5">
        <f t="shared" ref="M258" si="303">+(C258/C$248-1)*100</f>
        <v>3.4935695303300429</v>
      </c>
      <c r="N258" s="5">
        <f t="shared" ref="N258" si="304">+(D258/D$248-1)*100</f>
        <v>2.7792017807325875</v>
      </c>
      <c r="O258" s="5">
        <f t="shared" ref="O258" si="305">+(E258/E$248-1)*100</f>
        <v>4.2897001545180391</v>
      </c>
      <c r="P258" s="5">
        <f t="shared" ref="P258" si="306">+(F258/F$248-1)*100</f>
        <v>3.3574800604639465</v>
      </c>
      <c r="R258" s="5">
        <f t="shared" ref="R258" si="307">+(C258/C246-1)*100</f>
        <v>4.336525322619611</v>
      </c>
      <c r="S258" s="25">
        <f t="shared" ref="S258" si="308">+(D258/D246-1)*100</f>
        <v>3.5375500260399706</v>
      </c>
      <c r="T258" s="25">
        <f t="shared" ref="T258" si="309">+(E258/E246-1)*100</f>
        <v>5.536035259335792</v>
      </c>
      <c r="U258" s="5">
        <f t="shared" ref="U258" si="310">+(F258/F246-1)*100</f>
        <v>4.3742681648680337</v>
      </c>
    </row>
    <row r="259" spans="2:21" x14ac:dyDescent="0.2">
      <c r="B259" s="11">
        <v>41214</v>
      </c>
      <c r="C259" s="14">
        <v>138.38793850030589</v>
      </c>
      <c r="D259" s="33">
        <f t="shared" ref="D259" si="311">D258*(1+I259/100)</f>
        <v>260.68302561834525</v>
      </c>
      <c r="E259" s="33">
        <f t="shared" ref="E259" si="312">E258*(1+J259/100)</f>
        <v>158.62935109540024</v>
      </c>
      <c r="F259" s="33">
        <f t="shared" ref="F259" si="313">+F258*(1+K259/100)</f>
        <v>166.02319609872083</v>
      </c>
      <c r="H259" s="14">
        <f t="shared" si="73"/>
        <v>0.47461121839549314</v>
      </c>
      <c r="I259" s="38">
        <v>0.28528290280855823</v>
      </c>
      <c r="J259" s="38">
        <v>0.14521360763275482</v>
      </c>
      <c r="K259" s="38">
        <v>0.2461156987305424</v>
      </c>
      <c r="M259" s="5">
        <f t="shared" ref="M259" si="314">+(C259/C$248-1)*100</f>
        <v>3.9847616216389437</v>
      </c>
      <c r="N259" s="5">
        <f t="shared" ref="N259" si="315">+(D259/D$248-1)*100</f>
        <v>3.0724132710561181</v>
      </c>
      <c r="O259" s="5">
        <f t="shared" ref="O259" si="316">+(E259/E$248-1)*100</f>
        <v>4.4411429905018007</v>
      </c>
      <c r="P259" s="5">
        <f t="shared" ref="P259" si="317">+(F259/F$248-1)*100</f>
        <v>3.6118590447050236</v>
      </c>
      <c r="R259" s="5">
        <f t="shared" ref="R259" si="318">+(C259/C247-1)*100</f>
        <v>4.4943521150917043</v>
      </c>
      <c r="S259" s="25">
        <f t="shared" ref="S259" si="319">+(D259/D247-1)*100</f>
        <v>3.5807447591599706</v>
      </c>
      <c r="T259" s="25">
        <f t="shared" ref="T259" si="320">+(E259/E247-1)*100</f>
        <v>5.1086527508539481</v>
      </c>
      <c r="U259" s="5">
        <f t="shared" ref="U259" si="321">+(F259/F247-1)*100</f>
        <v>4.3626405108163624</v>
      </c>
    </row>
    <row r="260" spans="2:21" x14ac:dyDescent="0.2">
      <c r="B260" s="11">
        <v>41244</v>
      </c>
      <c r="C260" s="14">
        <v>139.12702582636211</v>
      </c>
      <c r="D260" s="33">
        <f t="shared" ref="D260" si="322">D259*(1+I260/100)</f>
        <v>261.81349922468678</v>
      </c>
      <c r="E260" s="33">
        <f t="shared" ref="E260" si="323">E259*(1+J260/100)</f>
        <v>159.23577261362931</v>
      </c>
      <c r="F260" s="33">
        <f t="shared" ref="F260" si="324">+F259*(1+K260/100)</f>
        <v>166.85363765698449</v>
      </c>
      <c r="H260" s="14">
        <f t="shared" si="73"/>
        <v>0.53406917832985457</v>
      </c>
      <c r="I260" s="38">
        <v>0.43365831114627817</v>
      </c>
      <c r="J260" s="38">
        <v>0.3822883432615054</v>
      </c>
      <c r="K260" s="38">
        <v>0.50019610378411183</v>
      </c>
      <c r="M260" s="5">
        <f t="shared" ref="M260" si="325">+(C260/C$248-1)*100</f>
        <v>4.5401121836198932</v>
      </c>
      <c r="N260" s="5">
        <f t="shared" ref="N260" si="326">+(D260/D$248-1)*100</f>
        <v>3.5193953577050907</v>
      </c>
      <c r="O260" s="5">
        <f t="shared" ref="O260" si="327">+(E260/E$248-1)*100</f>
        <v>4.8404093057235587</v>
      </c>
      <c r="P260" s="5">
        <f t="shared" ref="P260" si="328">+(F260/F$248-1)*100</f>
        <v>4.1301215267049329</v>
      </c>
      <c r="R260" s="5">
        <f t="shared" ref="R260" si="329">+(C260/C248-1)*100</f>
        <v>4.5401121836198932</v>
      </c>
      <c r="S260" s="25">
        <f t="shared" ref="S260" si="330">+(D260/D248-1)*100</f>
        <v>3.5193953577050907</v>
      </c>
      <c r="T260" s="25">
        <f t="shared" ref="T260" si="331">+(E260/E248-1)*100</f>
        <v>4.8404093057235587</v>
      </c>
      <c r="U260" s="5">
        <f t="shared" ref="U260" si="332">+(F260/F248-1)*100</f>
        <v>4.1301215267049329</v>
      </c>
    </row>
    <row r="261" spans="2:21" x14ac:dyDescent="0.2">
      <c r="B261" s="11">
        <v>41275</v>
      </c>
      <c r="C261" s="14">
        <v>140.05193792289862</v>
      </c>
      <c r="D261" s="33">
        <f t="shared" ref="D261:D262" si="333">D260*(1+I261/100)</f>
        <v>262.82419733287384</v>
      </c>
      <c r="E261" s="33">
        <f t="shared" ref="E261:E262" si="334">E260*(1+J261/100)</f>
        <v>159.79599435380962</v>
      </c>
      <c r="F261" s="33">
        <f t="shared" ref="F261:F262" si="335">+F260*(1+K261/100)</f>
        <v>167.68979623390646</v>
      </c>
      <c r="H261" s="14">
        <f t="shared" si="73"/>
        <v>0.66479685815381551</v>
      </c>
      <c r="I261" s="38">
        <v>0.3860374316756307</v>
      </c>
      <c r="J261" s="38">
        <v>0.35181902344245675</v>
      </c>
      <c r="K261" s="38">
        <v>0.50113296219584935</v>
      </c>
      <c r="M261" s="5">
        <f t="shared" ref="M261:P262" si="336">+(C261/C$260-1)*100</f>
        <v>0.66479685815381551</v>
      </c>
      <c r="N261" s="5">
        <f t="shared" si="336"/>
        <v>0.38603743167562321</v>
      </c>
      <c r="O261" s="5">
        <f t="shared" si="336"/>
        <v>0.35181902344245675</v>
      </c>
      <c r="P261" s="5">
        <f t="shared" si="336"/>
        <v>0.50113296219584935</v>
      </c>
      <c r="R261" s="5">
        <f t="shared" ref="R261:R262" si="337">+(C261/C249-1)*100</f>
        <v>4.9195681271120506</v>
      </c>
      <c r="S261" s="25">
        <f t="shared" ref="S261:S262" si="338">+(D261/D249-1)*100</f>
        <v>3.5093704176409446</v>
      </c>
      <c r="T261" s="25">
        <f t="shared" ref="T261" si="339">+(E261/E249-1)*100</f>
        <v>4.5698328970169566</v>
      </c>
      <c r="U261" s="5">
        <f t="shared" ref="U261:U262" si="340">+(F261/F249-1)*100</f>
        <v>3.9938466514796822</v>
      </c>
    </row>
    <row r="262" spans="2:21" x14ac:dyDescent="0.2">
      <c r="B262" s="11">
        <v>41306</v>
      </c>
      <c r="C262" s="14">
        <v>140.96110222294621</v>
      </c>
      <c r="D262" s="33">
        <f t="shared" si="333"/>
        <v>263.7117577654642</v>
      </c>
      <c r="E262" s="33">
        <f t="shared" si="334"/>
        <v>160.7070702612761</v>
      </c>
      <c r="F262" s="33">
        <f t="shared" si="335"/>
        <v>168.26849186544766</v>
      </c>
      <c r="H262" s="14">
        <f t="shared" si="73"/>
        <v>0.64916224190207927</v>
      </c>
      <c r="I262" s="38">
        <v>0.33770118641940366</v>
      </c>
      <c r="J262" s="38">
        <v>0.570149402774911</v>
      </c>
      <c r="K262" s="38">
        <v>0.34509889363452118</v>
      </c>
      <c r="M262" s="5">
        <f t="shared" si="336"/>
        <v>1.3182747102443715</v>
      </c>
      <c r="N262" s="5">
        <f t="shared" si="336"/>
        <v>0.72504227108181052</v>
      </c>
      <c r="O262" s="5">
        <f t="shared" si="336"/>
        <v>0.92397432027837567</v>
      </c>
      <c r="P262" s="5">
        <f t="shared" si="336"/>
        <v>0.84796126013855222</v>
      </c>
      <c r="R262" s="5">
        <f t="shared" si="337"/>
        <v>5.0809305864922605</v>
      </c>
      <c r="S262" s="25">
        <f t="shared" si="338"/>
        <v>3.4431101455123958</v>
      </c>
      <c r="T262" s="25">
        <f t="shared" ref="T262:T267" si="341">+(E262/E250-1)*100</f>
        <v>4.4018917098612276</v>
      </c>
      <c r="U262" s="5">
        <f t="shared" si="340"/>
        <v>3.8105454085297641</v>
      </c>
    </row>
    <row r="263" spans="2:21" x14ac:dyDescent="0.2">
      <c r="B263" s="11">
        <v>41334</v>
      </c>
      <c r="C263" s="14">
        <v>141.31470092321143</v>
      </c>
      <c r="D263" s="33">
        <f t="shared" ref="D263" si="342">D262*(1+I263/100)</f>
        <v>264.13833254575121</v>
      </c>
      <c r="E263" s="33">
        <f t="shared" ref="E263" si="343">E262*(1+J263/100)</f>
        <v>161.29337602085451</v>
      </c>
      <c r="F263" s="33">
        <f t="shared" ref="F263" si="344">+F262*(1+K263/100)</f>
        <v>168.84737163749401</v>
      </c>
      <c r="H263" s="14">
        <f t="shared" si="73"/>
        <v>0.2508484217908391</v>
      </c>
      <c r="I263" s="38">
        <v>0.16175796782880564</v>
      </c>
      <c r="J263" s="38">
        <v>0.36482885203819038</v>
      </c>
      <c r="K263" s="38">
        <v>0.34402148948315947</v>
      </c>
      <c r="M263" s="5">
        <f t="shared" ref="M263" si="345">+(C263/C$260-1)*100</f>
        <v>1.5724300033407301</v>
      </c>
      <c r="N263" s="5">
        <f t="shared" ref="N263" si="346">+(D263/D$260-1)*100</f>
        <v>0.88797305255421399</v>
      </c>
      <c r="O263" s="5">
        <f t="shared" ref="O263" si="347">+(E263/E$260-1)*100</f>
        <v>1.2921740972223539</v>
      </c>
      <c r="P263" s="5">
        <f t="shared" ref="P263" si="348">+(F263/F$260-1)*100</f>
        <v>1.1948999185790621</v>
      </c>
      <c r="R263" s="5">
        <f t="shared" ref="R263" si="349">+(C263/C251-1)*100</f>
        <v>5.0369931587641581</v>
      </c>
      <c r="S263" s="25">
        <f t="shared" ref="S263" si="350">+(D263/D251-1)*100</f>
        <v>3.5148475487758901</v>
      </c>
      <c r="T263" s="25">
        <f t="shared" si="341"/>
        <v>4.5461272985017231</v>
      </c>
      <c r="U263" s="5">
        <f t="shared" ref="U263" si="351">+(F263/F251-1)*100</f>
        <v>4.0284778080879491</v>
      </c>
    </row>
    <row r="264" spans="2:21" x14ac:dyDescent="0.2">
      <c r="B264" s="11">
        <v>41365</v>
      </c>
      <c r="C264" s="14">
        <v>141.41401824971311</v>
      </c>
      <c r="D264" s="33">
        <f t="shared" ref="D264:D269" si="352">D263*(1+I264/100)</f>
        <v>264.63884352009467</v>
      </c>
      <c r="E264" s="33">
        <f t="shared" ref="E264" si="353">E263*(1+J264/100)</f>
        <v>161.85924870223397</v>
      </c>
      <c r="F264" s="33">
        <f t="shared" ref="F264:F269" si="354">+F263*(1+K264/100)</f>
        <v>169.88780530208649</v>
      </c>
      <c r="H264" s="14">
        <f t="shared" si="73"/>
        <v>7.0280958635460244E-2</v>
      </c>
      <c r="I264" s="38">
        <v>0.18948820094364349</v>
      </c>
      <c r="J264" s="38">
        <v>0.35083442069332449</v>
      </c>
      <c r="K264" s="38">
        <v>0.61619772608971779</v>
      </c>
      <c r="M264" s="5">
        <f t="shared" ref="M264" si="355">+(C264/C$260-1)*100</f>
        <v>1.6438160808564195</v>
      </c>
      <c r="N264" s="5">
        <f t="shared" ref="N264" si="356">+(D264/D$260-1)*100</f>
        <v>1.0791438576599921</v>
      </c>
      <c r="O264" s="5">
        <f t="shared" ref="O264" si="357">+(E264/E$260-1)*100</f>
        <v>1.6475419094239996</v>
      </c>
      <c r="P264" s="5">
        <f t="shared" ref="P264" si="358">+(F264/F$260-1)*100</f>
        <v>1.8184605907961116</v>
      </c>
      <c r="R264" s="5">
        <f t="shared" ref="R264" si="359">+(C264/C252-1)*100</f>
        <v>4.9470561549701531</v>
      </c>
      <c r="S264" s="25">
        <f t="shared" ref="S264" si="360">+(D264/D252-1)*100</f>
        <v>3.5829529640344804</v>
      </c>
      <c r="T264" s="25">
        <f t="shared" si="341"/>
        <v>4.5056519318025012</v>
      </c>
      <c r="U264" s="5">
        <f t="shared" ref="U264" si="361">+(F264/F252-1)*100</f>
        <v>4.4194862323434725</v>
      </c>
    </row>
    <row r="265" spans="2:21" x14ac:dyDescent="0.2">
      <c r="B265" s="11">
        <v>41395</v>
      </c>
      <c r="C265" s="14">
        <v>141.7986652352175</v>
      </c>
      <c r="D265" s="33">
        <f t="shared" si="352"/>
        <v>265.48982043673288</v>
      </c>
      <c r="E265" s="33">
        <f t="shared" ref="E265" si="362">E264*(1+J265/100)</f>
        <v>162.16507174091907</v>
      </c>
      <c r="F265" s="33">
        <f t="shared" si="354"/>
        <v>170.49747431813563</v>
      </c>
      <c r="H265" s="14">
        <f t="shared" si="73"/>
        <v>0.2720006052194579</v>
      </c>
      <c r="I265" s="38">
        <v>0.32156160649697785</v>
      </c>
      <c r="J265" s="38">
        <v>0.18894381454082065</v>
      </c>
      <c r="K265" s="38">
        <v>0.35886567312177764</v>
      </c>
      <c r="M265" s="5">
        <f t="shared" ref="M265" si="363">+(C265/C$260-1)*100</f>
        <v>1.9202878757645037</v>
      </c>
      <c r="N265" s="5">
        <f t="shared" ref="N265" si="364">+(D265/D$260-1)*100</f>
        <v>1.4041755764820696</v>
      </c>
      <c r="O265" s="5">
        <f t="shared" ref="O265" si="365">+(E265/E$260-1)*100</f>
        <v>1.8395986524946562</v>
      </c>
      <c r="P265" s="5">
        <f t="shared" ref="P265" si="366">+(F265/F$260-1)*100</f>
        <v>2.183852094757488</v>
      </c>
      <c r="R265" s="5">
        <f t="shared" ref="R265" si="367">+(C265/C253-1)*100</f>
        <v>4.7188485351956855</v>
      </c>
      <c r="S265" s="25">
        <f t="shared" ref="S265" si="368">+(D265/D253-1)*100</f>
        <v>3.6323729921612369</v>
      </c>
      <c r="T265" s="25">
        <f t="shared" si="341"/>
        <v>4.3978993009124112</v>
      </c>
      <c r="U265" s="5">
        <f t="shared" ref="U265" si="369">+(F265/F253-1)*100</f>
        <v>4.5505743404875121</v>
      </c>
    </row>
    <row r="266" spans="2:21" x14ac:dyDescent="0.2">
      <c r="B266" s="11">
        <v>41426</v>
      </c>
      <c r="C266" s="14">
        <v>142.23136689443143</v>
      </c>
      <c r="D266" s="33">
        <f t="shared" si="352"/>
        <v>266.46630352194347</v>
      </c>
      <c r="E266" s="33">
        <f t="shared" ref="E266" si="370">E265*(1+J266/100)</f>
        <v>162.87851212310147</v>
      </c>
      <c r="F266" s="33">
        <f t="shared" si="354"/>
        <v>170.80124039702386</v>
      </c>
      <c r="H266" s="14">
        <f t="shared" si="73"/>
        <v>0.30515213841835198</v>
      </c>
      <c r="I266" s="38">
        <v>0.36780434127541944</v>
      </c>
      <c r="J266" s="38">
        <v>0.43994700863958514</v>
      </c>
      <c r="K266" s="38">
        <v>0.17816456232155886</v>
      </c>
      <c r="M266" s="5">
        <f t="shared" ref="M266" si="371">+(C266/C$260-1)*100</f>
        <v>2.2312998136995388</v>
      </c>
      <c r="N266" s="5">
        <f t="shared" ref="N266" si="372">+(D266/D$260-1)*100</f>
        <v>1.7771445364868965</v>
      </c>
      <c r="O266" s="5">
        <f t="shared" ref="O266" si="373">+(E266/E$260-1)*100</f>
        <v>2.2876389203768444</v>
      </c>
      <c r="P266" s="5">
        <f t="shared" ref="P266" si="374">+(F266/F$260-1)*100</f>
        <v>2.3659075076054359</v>
      </c>
      <c r="R266" s="5">
        <f t="shared" ref="R266" si="375">+(C266/C254-1)*100</f>
        <v>4.8139494727372778</v>
      </c>
      <c r="S266" s="25">
        <f t="shared" ref="S266" si="376">+(D266/D254-1)*100</f>
        <v>3.6570182070072121</v>
      </c>
      <c r="T266" s="25">
        <f t="shared" si="341"/>
        <v>4.3546315909127387</v>
      </c>
      <c r="U266" s="5">
        <f t="shared" ref="U266" si="377">+(F266/F254-1)*100</f>
        <v>4.3394824267460885</v>
      </c>
    </row>
    <row r="267" spans="2:21" x14ac:dyDescent="0.2">
      <c r="B267" s="11">
        <v>41456</v>
      </c>
      <c r="C267" s="14">
        <v>143.10127842383312</v>
      </c>
      <c r="D267" s="33">
        <f t="shared" si="352"/>
        <v>267.60662590354036</v>
      </c>
      <c r="E267" s="33">
        <f t="shared" ref="E267" si="378">E266*(1+J267/100)</f>
        <v>163.56202835520457</v>
      </c>
      <c r="F267" s="33">
        <f t="shared" si="354"/>
        <v>171.42250186846388</v>
      </c>
      <c r="H267" s="14">
        <f t="shared" si="73"/>
        <v>0.61161721805524927</v>
      </c>
      <c r="I267" s="38">
        <v>0.42794243269223453</v>
      </c>
      <c r="J267" s="38">
        <v>0.41964788552741883</v>
      </c>
      <c r="K267" s="38">
        <v>0.36373358296222236</v>
      </c>
      <c r="M267" s="5">
        <f t="shared" ref="M267" si="379">+(C267/C$260-1)*100</f>
        <v>2.8565640456018171</v>
      </c>
      <c r="N267" s="5">
        <f t="shared" ref="N267" si="380">+(D267/D$260-1)*100</f>
        <v>2.2126921247410447</v>
      </c>
      <c r="O267" s="5">
        <f t="shared" ref="O267" si="381">+(E267/E$260-1)*100</f>
        <v>2.7168868342621222</v>
      </c>
      <c r="P267" s="5">
        <f t="shared" ref="P267" si="382">+(F267/F$260-1)*100</f>
        <v>2.7382466907146519</v>
      </c>
      <c r="R267" s="5">
        <f t="shared" ref="R267" si="383">+(C267/C255-1)*100</f>
        <v>5.0524922518938586</v>
      </c>
      <c r="S267" s="25">
        <f t="shared" ref="S267" si="384">+(D267/D255-1)*100</f>
        <v>3.8983818886355159</v>
      </c>
      <c r="T267" s="25">
        <f t="shared" si="341"/>
        <v>4.5377760887355567</v>
      </c>
      <c r="U267" s="5">
        <f t="shared" ref="U267" si="385">+(F267/F255-1)*100</f>
        <v>4.3344259928211892</v>
      </c>
    </row>
    <row r="268" spans="2:21" x14ac:dyDescent="0.2">
      <c r="B268" s="11">
        <v>41487</v>
      </c>
      <c r="C268" s="14">
        <v>145.01679610235965</v>
      </c>
      <c r="D268" s="33">
        <f t="shared" si="352"/>
        <v>269.24889784644949</v>
      </c>
      <c r="E268" s="33">
        <f t="shared" ref="E268" si="386">E267*(1+J268/100)</f>
        <v>163.65790967343443</v>
      </c>
      <c r="F268" s="33">
        <f t="shared" si="354"/>
        <v>171.54088116491897</v>
      </c>
      <c r="H268" s="14">
        <f t="shared" si="73"/>
        <v>1.3385748189147506</v>
      </c>
      <c r="I268" s="38">
        <v>0.6136888193123784</v>
      </c>
      <c r="J268" s="38">
        <v>5.8620768642980714E-2</v>
      </c>
      <c r="K268" s="38">
        <v>6.9057034616104573E-2</v>
      </c>
      <c r="M268" s="5">
        <f t="shared" ref="M268" si="387">+(C268/C$260-1)*100</f>
        <v>4.2333761115171731</v>
      </c>
      <c r="N268" s="5">
        <f t="shared" ref="N268" si="388">+(D268/D$260-1)*100</f>
        <v>2.8399599882287685</v>
      </c>
      <c r="O268" s="5">
        <f t="shared" ref="O268" si="389">+(E268/E$260-1)*100</f>
        <v>2.7771002628504959</v>
      </c>
      <c r="P268" s="5">
        <f t="shared" ref="P268" si="390">+(F268/F$260-1)*100</f>
        <v>2.8091946772958343</v>
      </c>
      <c r="R268" s="5">
        <f t="shared" ref="R268" si="391">+(C268/C256-1)*100</f>
        <v>6.0830881890573618</v>
      </c>
      <c r="S268" s="25">
        <f t="shared" ref="S268" si="392">+(D268/D256-1)*100</f>
        <v>4.333974316086131</v>
      </c>
      <c r="T268" s="25">
        <f t="shared" ref="T268" si="393">+(E268/E256-1)*100</f>
        <v>4.424512910356837</v>
      </c>
      <c r="U268" s="5">
        <f t="shared" ref="U268" si="394">+(F268/F256-1)*100</f>
        <v>4.2594454556576844</v>
      </c>
    </row>
    <row r="269" spans="2:21" x14ac:dyDescent="0.2">
      <c r="B269" s="11">
        <v>41518</v>
      </c>
      <c r="C269" s="14">
        <v>146.98857320023515</v>
      </c>
      <c r="D269" s="33">
        <f t="shared" si="352"/>
        <v>270.29139252923949</v>
      </c>
      <c r="E269" s="33">
        <f t="shared" ref="E269" si="395">E268*(1+J269/100)</f>
        <v>163.96690152446394</v>
      </c>
      <c r="F269" s="33">
        <f t="shared" si="354"/>
        <v>171.71547162698943</v>
      </c>
      <c r="H269" s="14">
        <f t="shared" si="73"/>
        <v>1.359688774591139</v>
      </c>
      <c r="I269" s="38">
        <v>0.38718623962001963</v>
      </c>
      <c r="J269" s="38">
        <v>0.1888034936081473</v>
      </c>
      <c r="K269" s="38">
        <v>0.10177775751460949</v>
      </c>
      <c r="M269" s="5">
        <f t="shared" ref="M269" si="396">+(C269/C$260-1)*100</f>
        <v>5.6506256258828325</v>
      </c>
      <c r="N269" s="5">
        <f t="shared" ref="N269" si="397">+(D269/D$260-1)*100</f>
        <v>3.2381421621338946</v>
      </c>
      <c r="O269" s="5">
        <f t="shared" ref="O269" si="398">+(E269/E$260-1)*100</f>
        <v>2.9711470187758993</v>
      </c>
      <c r="P269" s="5">
        <f t="shared" ref="P269" si="399">+(F269/F$260-1)*100</f>
        <v>2.9138315701572104</v>
      </c>
      <c r="R269" s="5">
        <f t="shared" ref="R269" si="400">+(C269/C257-1)*100</f>
        <v>7.1263306469634191</v>
      </c>
      <c r="S269" s="25">
        <f t="shared" ref="S269" si="401">+(D269/D257-1)*100</f>
        <v>4.3707162745020733</v>
      </c>
      <c r="T269" s="25">
        <f t="shared" ref="T269" si="402">+(E269/E257-1)*100</f>
        <v>4.1375861899132449</v>
      </c>
      <c r="U269" s="5">
        <f t="shared" ref="U269" si="403">+(F269/F257-1)*100</f>
        <v>3.9672496591771855</v>
      </c>
    </row>
    <row r="270" spans="2:21" x14ac:dyDescent="0.2">
      <c r="B270" s="11">
        <v>41548</v>
      </c>
      <c r="C270" s="14">
        <v>148.06623648598699</v>
      </c>
      <c r="D270" s="33">
        <f t="shared" ref="D270" si="404">D269*(1+I270/100)</f>
        <v>271.25667942205217</v>
      </c>
      <c r="E270" s="33">
        <f t="shared" ref="E270" si="405">E269*(1+J270/100)</f>
        <v>164.51693413621493</v>
      </c>
      <c r="F270" s="33">
        <f t="shared" ref="F270" si="406">+F269*(1+K270/100)</f>
        <v>172.13169567902597</v>
      </c>
      <c r="H270" s="14">
        <f t="shared" si="73"/>
        <v>0.73316126708964369</v>
      </c>
      <c r="I270" s="38">
        <v>0.35712823992658138</v>
      </c>
      <c r="J270" s="38">
        <v>0.33545344007670508</v>
      </c>
      <c r="K270" s="38">
        <v>0.24239170069699778</v>
      </c>
      <c r="M270" s="5">
        <f t="shared" ref="M270" si="407">+(C270/C$260-1)*100</f>
        <v>6.4252150914096973</v>
      </c>
      <c r="N270" s="5">
        <f t="shared" ref="N270" si="408">+(D270/D$260-1)*100</f>
        <v>3.6068347221704267</v>
      </c>
      <c r="O270" s="5">
        <f t="shared" ref="O270" si="409">+(E270/E$260-1)*100</f>
        <v>3.3165672737368368</v>
      </c>
      <c r="P270" s="5">
        <f t="shared" ref="P270" si="410">+(F270/F$260-1)*100</f>
        <v>3.163286156752565</v>
      </c>
      <c r="R270" s="5">
        <f t="shared" ref="R270" si="411">+(C270/C258-1)*100</f>
        <v>7.5014029887269906</v>
      </c>
      <c r="S270" s="25">
        <f t="shared" ref="S270" si="412">+(D270/D258-1)*100</f>
        <v>4.3529887325451266</v>
      </c>
      <c r="T270" s="25">
        <f t="shared" ref="T270" si="413">+(E270/E258-1)*100</f>
        <v>3.8621377278131863</v>
      </c>
      <c r="U270" s="5">
        <f t="shared" ref="U270" si="414">+(F270/F258-1)*100</f>
        <v>3.934475940324722</v>
      </c>
    </row>
    <row r="271" spans="2:21" x14ac:dyDescent="0.2">
      <c r="B271" s="11">
        <v>41579</v>
      </c>
      <c r="C271" s="14">
        <v>148.02065500677426</v>
      </c>
      <c r="D271" s="33">
        <f t="shared" ref="D271" si="415">D270*(1+I271/100)</f>
        <v>271.58804216352843</v>
      </c>
      <c r="E271" s="33">
        <f t="shared" ref="E271" si="416">E270*(1+J271/100)</f>
        <v>164.7216917688765</v>
      </c>
      <c r="F271" s="33">
        <f t="shared" ref="F271" si="417">+F270*(1+K271/100)</f>
        <v>172.62828723780063</v>
      </c>
      <c r="H271" s="14">
        <f t="shared" si="73"/>
        <v>-3.0784519343840522E-2</v>
      </c>
      <c r="I271" s="38">
        <v>0.12215837124535721</v>
      </c>
      <c r="J271" s="38">
        <v>0.12445991273581924</v>
      </c>
      <c r="K271" s="38">
        <v>0.28849512974105096</v>
      </c>
      <c r="M271" s="5">
        <f t="shared" ref="M271" si="418">+(C271/C$260-1)*100</f>
        <v>6.3924526004831561</v>
      </c>
      <c r="N271" s="5">
        <f t="shared" ref="N271" si="419">+(D271/D$260-1)*100</f>
        <v>3.7333991439659098</v>
      </c>
      <c r="O271" s="5">
        <f t="shared" ref="O271" si="420">+(E271/E$260-1)*100</f>
        <v>3.4451549832073658</v>
      </c>
      <c r="P271" s="5">
        <f t="shared" ref="P271" si="421">+(F271/F$260-1)*100</f>
        <v>3.460907212995612</v>
      </c>
      <c r="R271" s="5">
        <f t="shared" ref="R271" si="422">+(C271/C259-1)*100</f>
        <v>6.9606618978915513</v>
      </c>
      <c r="S271" s="25">
        <f t="shared" ref="S271" si="423">+(D271/D259-1)*100</f>
        <v>4.1832476507882577</v>
      </c>
      <c r="T271" s="25">
        <f t="shared" ref="T271" si="424">+(E271/E259-1)*100</f>
        <v>3.8406137523769424</v>
      </c>
      <c r="U271" s="5">
        <f t="shared" ref="U271" si="425">+(F271/F259-1)*100</f>
        <v>3.9784146398147202</v>
      </c>
    </row>
    <row r="272" spans="2:21" x14ac:dyDescent="0.2">
      <c r="B272" s="11">
        <v>41609</v>
      </c>
      <c r="C272" s="14">
        <v>148.14201643848131</v>
      </c>
      <c r="D272" s="33">
        <f t="shared" ref="D272" si="426">D271*(1+I272/100)</f>
        <v>273.16795540708591</v>
      </c>
      <c r="E272" s="33">
        <f t="shared" ref="E272" si="427">E271*(1+J272/100)</f>
        <v>165.83535899547039</v>
      </c>
      <c r="F272" s="33">
        <f t="shared" ref="F272" si="428">+F271*(1+K272/100)</f>
        <v>173.85469160595014</v>
      </c>
      <c r="H272" s="14">
        <f t="shared" si="73"/>
        <v>8.1989524841308281E-2</v>
      </c>
      <c r="I272" s="38">
        <v>0.58173151916835719</v>
      </c>
      <c r="J272" s="38">
        <v>0.67609020684202825</v>
      </c>
      <c r="K272" s="38">
        <v>0.71043071084873066</v>
      </c>
      <c r="M272" s="5">
        <f t="shared" ref="M272" si="429">+(C272/C$260-1)*100</f>
        <v>6.4796832668372994</v>
      </c>
      <c r="N272" s="5">
        <f t="shared" ref="N272" si="430">+(D272/D$260-1)*100</f>
        <v>4.3368490226910694</v>
      </c>
      <c r="O272" s="5">
        <f t="shared" ref="O272" si="431">+(E272/E$260-1)*100</f>
        <v>4.1445375455013922</v>
      </c>
      <c r="P272" s="5">
        <f t="shared" ref="P272" si="432">+(F272/F$260-1)*100</f>
        <v>4.1959252715594531</v>
      </c>
      <c r="R272" s="5">
        <f t="shared" ref="R272" si="433">+(C272/C260-1)*100</f>
        <v>6.4796832668372994</v>
      </c>
      <c r="S272" s="25">
        <f t="shared" ref="S272" si="434">+(D272/D260-1)*100</f>
        <v>4.3368490226910694</v>
      </c>
      <c r="T272" s="25">
        <f t="shared" ref="T272" si="435">+(E272/E260-1)*100</f>
        <v>4.1445375455013922</v>
      </c>
      <c r="U272" s="5">
        <f t="shared" ref="U272" si="436">+(F272/F260-1)*100</f>
        <v>4.1959252715594531</v>
      </c>
    </row>
    <row r="273" spans="2:21" x14ac:dyDescent="0.2">
      <c r="B273" s="11">
        <v>41640</v>
      </c>
      <c r="C273" s="14">
        <v>148.52661973091651</v>
      </c>
      <c r="D273" s="33">
        <f t="shared" ref="D273" si="437">D272*(1+I273/100)</f>
        <v>274.79623175235054</v>
      </c>
      <c r="E273" s="33">
        <f t="shared" ref="E273" si="438">E272*(1+J273/100)</f>
        <v>166.4878811367669</v>
      </c>
      <c r="F273" s="33">
        <f t="shared" ref="F273" si="439">+F272*(1+K273/100)</f>
        <v>174.9092219943193</v>
      </c>
      <c r="H273" s="14">
        <f t="shared" si="73"/>
        <v>0.25961796773228407</v>
      </c>
      <c r="I273" s="38">
        <v>0.59607150583899571</v>
      </c>
      <c r="J273" s="38">
        <v>0.39347588189220239</v>
      </c>
      <c r="K273" s="38">
        <v>0.60655848779698207</v>
      </c>
      <c r="M273" s="5">
        <f t="shared" ref="M273:P274" si="440">+(C273/C$272-1)*100</f>
        <v>0.25961796773228407</v>
      </c>
      <c r="N273" s="5">
        <f t="shared" si="440"/>
        <v>0.59607150583900204</v>
      </c>
      <c r="O273" s="5">
        <f t="shared" si="440"/>
        <v>0.39347588189220239</v>
      </c>
      <c r="P273" s="5">
        <f t="shared" si="440"/>
        <v>0.60655848779698207</v>
      </c>
      <c r="R273" s="5">
        <f t="shared" ref="R273" si="441">+(C273/C261-1)*100</f>
        <v>6.051099280527894</v>
      </c>
      <c r="S273" s="25">
        <f t="shared" ref="S273" si="442">+(D273/D261-1)*100</f>
        <v>4.5551492370064395</v>
      </c>
      <c r="T273" s="25">
        <f t="shared" ref="T273" si="443">+(E273/E261-1)*100</f>
        <v>4.1877687923394191</v>
      </c>
      <c r="U273" s="5">
        <f t="shared" ref="U273" si="444">+(F273/F261-1)*100</f>
        <v>4.3052266283051699</v>
      </c>
    </row>
    <row r="274" spans="2:21" x14ac:dyDescent="0.2">
      <c r="B274" s="11">
        <v>41671</v>
      </c>
      <c r="C274" s="14">
        <v>149.65138665675016</v>
      </c>
      <c r="D274" s="33">
        <f t="shared" ref="D274" si="445">D273*(1+I274/100)</f>
        <v>275.48326862394441</v>
      </c>
      <c r="E274" s="33">
        <f t="shared" ref="E274" si="446">E273*(1+J274/100)</f>
        <v>167.66168046079369</v>
      </c>
      <c r="F274" s="33">
        <f t="shared" ref="F274" si="447">+F273*(1+K274/100)</f>
        <v>175.69973565587026</v>
      </c>
      <c r="H274" s="14">
        <f t="shared" si="73"/>
        <v>0.75728305664761741</v>
      </c>
      <c r="I274" s="38">
        <v>0.25001684601449886</v>
      </c>
      <c r="J274" s="38">
        <v>0.70503589571335734</v>
      </c>
      <c r="K274" s="38">
        <v>0.45195653638927524</v>
      </c>
      <c r="M274" s="5">
        <f t="shared" si="440"/>
        <v>1.0188670672615308</v>
      </c>
      <c r="N274" s="5">
        <f t="shared" si="440"/>
        <v>0.84757863103237518</v>
      </c>
      <c r="O274" s="5">
        <f t="shared" si="440"/>
        <v>1.1012859238138661</v>
      </c>
      <c r="P274" s="5">
        <f t="shared" si="440"/>
        <v>1.0612564049188755</v>
      </c>
      <c r="R274" s="5">
        <f t="shared" ref="R274" si="448">+(C274/C262-1)*100</f>
        <v>6.1650230430656539</v>
      </c>
      <c r="S274" s="25">
        <f t="shared" ref="S274" si="449">+(D274/D262-1)*100</f>
        <v>4.4637793013951876</v>
      </c>
      <c r="T274" s="25">
        <f t="shared" ref="T274" si="450">+(E274/E262-1)*100</f>
        <v>4.3275073014590104</v>
      </c>
      <c r="U274" s="5">
        <f t="shared" ref="U274" si="451">+(F274/F262-1)*100</f>
        <v>4.4163014168836945</v>
      </c>
    </row>
    <row r="275" spans="2:21" x14ac:dyDescent="0.2">
      <c r="B275" s="11">
        <v>41699</v>
      </c>
      <c r="C275" s="14">
        <v>149.9686378198044</v>
      </c>
      <c r="D275" s="33">
        <f t="shared" ref="D275:D280" si="452">D274*(1+I275/100)</f>
        <v>275.84306400654594</v>
      </c>
      <c r="E275" s="33">
        <f t="shared" ref="E275" si="453">E274*(1+J275/100)</f>
        <v>168.16947904600232</v>
      </c>
      <c r="F275" s="33">
        <f t="shared" ref="F275:F276" si="454">+F274*(1+K275/100)</f>
        <v>176.41649667115445</v>
      </c>
      <c r="H275" s="14">
        <f t="shared" si="73"/>
        <v>0.21199346704479094</v>
      </c>
      <c r="I275" s="38">
        <v>0.13060516683962553</v>
      </c>
      <c r="J275" s="38">
        <v>0.30287098627010955</v>
      </c>
      <c r="K275" s="38">
        <v>0.40794655302616167</v>
      </c>
      <c r="M275" s="5">
        <f t="shared" ref="M275" si="455">+(C275/C$272-1)*100</f>
        <v>1.2330204659267929</v>
      </c>
      <c r="N275" s="5">
        <f t="shared" ref="N275" si="456">+(D275/D$272-1)*100</f>
        <v>0.97929077935714481</v>
      </c>
      <c r="O275" s="5">
        <f t="shared" ref="O275" si="457">+(E275/E$272-1)*100</f>
        <v>1.407492385623077</v>
      </c>
      <c r="P275" s="5">
        <f t="shared" ref="P275" si="458">+(F275/F$272-1)*100</f>
        <v>1.4735323168676873</v>
      </c>
      <c r="R275" s="5">
        <f t="shared" ref="R275" si="459">+(C275/C263-1)*100</f>
        <v>6.1238758883942257</v>
      </c>
      <c r="S275" s="25">
        <f t="shared" ref="S275" si="460">+(D275/D263-1)*100</f>
        <v>4.4312884646409145</v>
      </c>
      <c r="T275" s="25">
        <f t="shared" ref="T275" si="461">+(E275/E263-1)*100</f>
        <v>4.2631031693817212</v>
      </c>
      <c r="U275" s="5">
        <f t="shared" ref="U275" si="462">+(F275/F263-1)*100</f>
        <v>4.4828207630681627</v>
      </c>
    </row>
    <row r="276" spans="2:21" x14ac:dyDescent="0.2">
      <c r="B276" s="11">
        <v>41730</v>
      </c>
      <c r="C276" s="14">
        <v>150.21013699158027</v>
      </c>
      <c r="D276" s="33">
        <f t="shared" si="452"/>
        <v>276.64243456830957</v>
      </c>
      <c r="E276" s="33">
        <f t="shared" ref="E276" si="463">E275*(1+J276/100)</f>
        <v>168.95089241267905</v>
      </c>
      <c r="F276" s="33">
        <f t="shared" si="454"/>
        <v>176.82057165210236</v>
      </c>
      <c r="H276" s="14">
        <f t="shared" si="73"/>
        <v>0.16103311684809718</v>
      </c>
      <c r="I276" s="38">
        <v>0.2897917932584429</v>
      </c>
      <c r="J276" s="38">
        <v>0.4646582549399314</v>
      </c>
      <c r="K276" s="38">
        <v>0.22904602946578478</v>
      </c>
      <c r="M276" s="5">
        <f t="shared" ref="M276" si="464">+(C276/C$272-1)*100</f>
        <v>1.396039154062545</v>
      </c>
      <c r="N276" s="5">
        <f t="shared" ref="N276" si="465">+(D276/D$272-1)*100</f>
        <v>1.2719204769263026</v>
      </c>
      <c r="O276" s="5">
        <f t="shared" ref="O276" si="466">+(E276/E$272-1)*100</f>
        <v>1.8786906701204531</v>
      </c>
      <c r="P276" s="5">
        <f t="shared" ref="P276" si="467">+(F276/F$272-1)*100</f>
        <v>1.705953413598138</v>
      </c>
      <c r="R276" s="5">
        <f t="shared" ref="R276" si="468">+(C276/C264-1)*100</f>
        <v>6.2201179562939135</v>
      </c>
      <c r="S276" s="25">
        <f t="shared" ref="S276" si="469">+(D276/D264-1)*100</f>
        <v>4.5358386881340085</v>
      </c>
      <c r="T276" s="25">
        <f t="shared" ref="T276" si="470">+(E276/E264-1)*100</f>
        <v>4.3813645295557313</v>
      </c>
      <c r="U276" s="5">
        <f t="shared" ref="U276" si="471">+(F276/F264-1)*100</f>
        <v>4.0807910477672849</v>
      </c>
    </row>
    <row r="277" spans="2:21" x14ac:dyDescent="0.2">
      <c r="B277" s="11">
        <v>41760</v>
      </c>
      <c r="C277" s="14">
        <v>150.84102819539012</v>
      </c>
      <c r="D277" s="33">
        <f t="shared" si="452"/>
        <v>277.39667444013935</v>
      </c>
      <c r="E277" s="33">
        <f t="shared" ref="E277" si="472">E276*(1+J277/100)</f>
        <v>169.41794735205977</v>
      </c>
      <c r="F277" s="33">
        <f t="shared" ref="F277" si="473">+F276*(1+K277/100)</f>
        <v>177.30042912903497</v>
      </c>
      <c r="H277" s="14">
        <f t="shared" si="73"/>
        <v>0.42000574424960746</v>
      </c>
      <c r="I277" s="38">
        <v>0.27264070062379459</v>
      </c>
      <c r="J277" s="38">
        <v>0.27644419790331387</v>
      </c>
      <c r="K277" s="38">
        <v>0.27138102340078518</v>
      </c>
      <c r="M277" s="5">
        <f t="shared" ref="M277" si="474">+(C277/C$272-1)*100</f>
        <v>1.8219083429511951</v>
      </c>
      <c r="N277" s="5">
        <f t="shared" ref="N277" si="475">+(D277/D$272-1)*100</f>
        <v>1.5480289504497868</v>
      </c>
      <c r="O277" s="5">
        <f t="shared" ref="O277" si="476">+(E277/E$272-1)*100</f>
        <v>2.1603283993778755</v>
      </c>
      <c r="P277" s="5">
        <f t="shared" ref="P277" si="477">+(F277/F$272-1)*100</f>
        <v>1.9819640708314878</v>
      </c>
      <c r="R277" s="5">
        <f t="shared" ref="R277" si="478">+(C277/C265-1)*100</f>
        <v>6.376902734008838</v>
      </c>
      <c r="S277" s="25">
        <f t="shared" ref="S277" si="479">+(D277/D265-1)*100</f>
        <v>4.4848627280019926</v>
      </c>
      <c r="T277" s="25">
        <f t="shared" ref="T277" si="480">+(E277/E265-1)*100</f>
        <v>4.4725263790023506</v>
      </c>
      <c r="U277" s="5">
        <f t="shared" ref="U277" si="481">+(F277/F265-1)*100</f>
        <v>3.9900619279588545</v>
      </c>
    </row>
    <row r="278" spans="2:21" x14ac:dyDescent="0.2">
      <c r="B278" s="11">
        <v>41791</v>
      </c>
      <c r="C278" s="14">
        <v>152.66341806531295</v>
      </c>
      <c r="D278" s="33">
        <f t="shared" si="452"/>
        <v>279.62601509672078</v>
      </c>
      <c r="E278" s="33">
        <f t="shared" ref="E278" si="482">E277*(1+J278/100)</f>
        <v>170.18616322985429</v>
      </c>
      <c r="F278" s="33">
        <f t="shared" ref="F278" si="483">+F277*(1+K278/100)</f>
        <v>177.81486097779168</v>
      </c>
      <c r="H278" s="14">
        <f t="shared" si="73"/>
        <v>1.2081526436973133</v>
      </c>
      <c r="I278" s="38">
        <v>0.80366524259199923</v>
      </c>
      <c r="J278" s="38">
        <v>0.45344421284843062</v>
      </c>
      <c r="K278" s="38">
        <v>0.29014698457516808</v>
      </c>
      <c r="M278" s="5">
        <f t="shared" ref="M278" si="484">+(C278/C$272-1)*100</f>
        <v>3.0520724204596172</v>
      </c>
      <c r="N278" s="5">
        <f t="shared" ref="N278" si="485">+(D278/D$272-1)*100</f>
        <v>2.3641351636617847</v>
      </c>
      <c r="O278" s="5">
        <f t="shared" ref="O278" si="486">+(E278/E$272-1)*100</f>
        <v>2.6235684963318073</v>
      </c>
      <c r="P278" s="5">
        <f t="shared" ref="P278" si="487">+(F278/F$272-1)*100</f>
        <v>2.2778616643935434</v>
      </c>
      <c r="R278" s="5">
        <f t="shared" ref="R278" si="488">+(C278/C266-1)*100</f>
        <v>7.3345643782109615</v>
      </c>
      <c r="S278" s="25">
        <f t="shared" ref="S278" si="489">+(D278/D266-1)*100</f>
        <v>4.9386025177827531</v>
      </c>
      <c r="T278" s="25">
        <f t="shared" ref="T278" si="490">+(E278/E266-1)*100</f>
        <v>4.486565484604732</v>
      </c>
      <c r="U278" s="5">
        <f t="shared" ref="U278" si="491">+(F278/F266-1)*100</f>
        <v>4.1063054135115129</v>
      </c>
    </row>
    <row r="279" spans="2:21" x14ac:dyDescent="0.2">
      <c r="B279" s="11">
        <v>41821</v>
      </c>
      <c r="C279" s="14">
        <v>153.78486839694821</v>
      </c>
      <c r="D279" s="33">
        <f t="shared" si="452"/>
        <v>280.7091504716962</v>
      </c>
      <c r="E279" s="33">
        <f t="shared" ref="E279" si="492">E278*(1+J279/100)</f>
        <v>170.67880644422516</v>
      </c>
      <c r="F279" s="33">
        <f t="shared" ref="F279" si="493">+F278*(1+K279/100)</f>
        <v>178.40019937781105</v>
      </c>
      <c r="H279" s="14">
        <f t="shared" si="73"/>
        <v>0.73459008441398854</v>
      </c>
      <c r="I279" s="38">
        <v>0.38735143244835818</v>
      </c>
      <c r="J279" s="38">
        <v>0.28947313049505485</v>
      </c>
      <c r="K279" s="38">
        <v>0.32918418449428</v>
      </c>
      <c r="M279" s="5">
        <f t="shared" ref="M279" si="494">+(C279/C$272-1)*100</f>
        <v>3.809082726243429</v>
      </c>
      <c r="N279" s="5">
        <f t="shared" ref="N279" si="495">+(D279/D$272-1)*100</f>
        <v>2.7606441075316068</v>
      </c>
      <c r="O279" s="5">
        <f t="shared" ref="O279" si="496">+(E279/E$272-1)*100</f>
        <v>2.9206361526838531</v>
      </c>
      <c r="P279" s="5">
        <f t="shared" ref="P279" si="497">+(F279/F$272-1)*100</f>
        <v>2.6145442092316395</v>
      </c>
      <c r="R279" s="5">
        <f t="shared" ref="R279" si="498">+(C279/C267-1)*100</f>
        <v>7.4657543879326882</v>
      </c>
      <c r="S279" s="25">
        <f t="shared" ref="S279" si="499">+(D279/D267-1)*100</f>
        <v>4.8961883973974052</v>
      </c>
      <c r="T279" s="25">
        <f t="shared" ref="T279" si="500">+(E279/E267-1)*100</f>
        <v>4.3511187532874196</v>
      </c>
      <c r="U279" s="5">
        <f t="shared" ref="U279" si="501">+(F279/F267-1)*100</f>
        <v>4.0704676651501126</v>
      </c>
    </row>
    <row r="280" spans="2:21" x14ac:dyDescent="0.2">
      <c r="B280" s="11">
        <v>41852</v>
      </c>
      <c r="C280" s="14">
        <v>153.88317664926026</v>
      </c>
      <c r="D280" s="33">
        <f t="shared" si="452"/>
        <v>281.24229462799417</v>
      </c>
      <c r="E280" s="33">
        <f t="shared" ref="E280:E285" si="502">E279*(1+J280/100)</f>
        <v>171.07984018173471</v>
      </c>
      <c r="F280" s="33">
        <f t="shared" ref="F280" si="503">+F279*(1+K280/100)</f>
        <v>178.63506868345439</v>
      </c>
      <c r="H280" s="14">
        <f t="shared" si="73"/>
        <v>6.3925829203359541E-2</v>
      </c>
      <c r="I280" s="38">
        <v>0.18992760136323183</v>
      </c>
      <c r="J280" s="38">
        <v>0.23496399222864284</v>
      </c>
      <c r="K280" s="38">
        <v>0.13165305109661407</v>
      </c>
      <c r="M280" s="5">
        <f t="shared" ref="M280" si="504">+(C280/C$272-1)*100</f>
        <v>3.8754435431646028</v>
      </c>
      <c r="N280" s="5">
        <f t="shared" ref="N280" si="505">+(D280/D$272-1)*100</f>
        <v>2.9558149340304318</v>
      </c>
      <c r="O280" s="5">
        <f t="shared" ref="O280" si="506">+(E280/E$272-1)*100</f>
        <v>3.1624625882153312</v>
      </c>
      <c r="P280" s="5">
        <f t="shared" ref="P280" si="507">+(F280/F$272-1)*100</f>
        <v>2.7496393875519942</v>
      </c>
      <c r="R280" s="5">
        <f t="shared" ref="R280" si="508">+(C280/C268-1)*100</f>
        <v>6.1140369841313547</v>
      </c>
      <c r="S280" s="25">
        <f t="shared" ref="S280" si="509">+(D280/D268-1)*100</f>
        <v>4.4543902974059302</v>
      </c>
      <c r="T280" s="25">
        <f t="shared" ref="T280:U282" si="510">+(E280/E268-1)*100</f>
        <v>4.5350270714749508</v>
      </c>
      <c r="U280" s="5">
        <f t="shared" si="510"/>
        <v>4.1355666767941335</v>
      </c>
    </row>
    <row r="281" spans="2:21" x14ac:dyDescent="0.2">
      <c r="B281" s="11">
        <v>41883</v>
      </c>
      <c r="C281" s="14">
        <v>153.30520652617662</v>
      </c>
      <c r="D281" s="33">
        <f t="shared" ref="D281" si="511">D280*(1+I281/100)</f>
        <v>281.30583902238055</v>
      </c>
      <c r="E281" s="33">
        <f t="shared" si="502"/>
        <v>171.49297452792527</v>
      </c>
      <c r="F281" s="33">
        <f t="shared" ref="F281" si="512">+F280*(1+K281/100)</f>
        <v>179.00800603591819</v>
      </c>
      <c r="H281" s="14">
        <f t="shared" si="73"/>
        <v>-0.37559019489245005</v>
      </c>
      <c r="I281" s="38">
        <v>2.2594181458539555E-2</v>
      </c>
      <c r="J281" s="38">
        <v>0.24148628251681181</v>
      </c>
      <c r="K281" s="38">
        <v>0.20877051477761199</v>
      </c>
      <c r="M281" s="5">
        <f t="shared" ref="M281" si="513">+(C281/C$272-1)*100</f>
        <v>3.485297562315437</v>
      </c>
      <c r="N281" s="5">
        <f t="shared" ref="N281" si="514">+(D281/D$272-1)*100</f>
        <v>2.979076957678739</v>
      </c>
      <c r="O281" s="5">
        <f t="shared" ref="O281" si="515">+(E281/E$272-1)*100</f>
        <v>3.4115857840723907</v>
      </c>
      <c r="P281" s="5">
        <f t="shared" ref="P281" si="516">+(F281/F$272-1)*100</f>
        <v>2.9641503386335311</v>
      </c>
      <c r="R281" s="5">
        <f t="shared" ref="R281" si="517">+(C281/C269-1)*100</f>
        <v>4.2973635218138018</v>
      </c>
      <c r="S281" s="25">
        <f t="shared" ref="S281" si="518">+(D281/D269-1)*100</f>
        <v>4.0750267295136089</v>
      </c>
      <c r="T281" s="25">
        <f t="shared" si="510"/>
        <v>4.5899952572674874</v>
      </c>
      <c r="U281" s="5">
        <f t="shared" si="510"/>
        <v>4.2468709079226397</v>
      </c>
    </row>
    <row r="282" spans="2:21" x14ac:dyDescent="0.2">
      <c r="B282" s="11">
        <v>41913</v>
      </c>
      <c r="C282" s="14">
        <v>153.4539375196608</v>
      </c>
      <c r="D282" s="33">
        <f t="shared" ref="D282" si="519">D281*(1+I282/100)</f>
        <v>281.73633619013953</v>
      </c>
      <c r="E282" s="33">
        <f t="shared" si="502"/>
        <v>172.05803660528639</v>
      </c>
      <c r="F282" s="33">
        <f t="shared" ref="F282" si="520">+F281*(1+K282/100)</f>
        <v>179.35558613920574</v>
      </c>
      <c r="H282" s="14">
        <f t="shared" si="73"/>
        <v>9.7016270258754034E-2</v>
      </c>
      <c r="I282" s="38">
        <v>0.1530352762157649</v>
      </c>
      <c r="J282" s="38">
        <v>0.32949575859686497</v>
      </c>
      <c r="K282" s="38">
        <v>0.19417014410954003</v>
      </c>
      <c r="M282" s="5">
        <f>+(C282/C$272-1)*100</f>
        <v>3.5856951382765567</v>
      </c>
      <c r="N282" s="5">
        <f t="shared" ref="N282" si="521">+(D282/D$272-1)*100</f>
        <v>3.1366712725453771</v>
      </c>
      <c r="O282" s="5">
        <f t="shared" ref="O282" si="522">+(E282/E$272-1)*100</f>
        <v>3.7523225731286747</v>
      </c>
      <c r="P282" s="5">
        <f t="shared" ref="P282" si="523">+(F282/F$272-1)*100</f>
        <v>3.1640759777272098</v>
      </c>
      <c r="R282" s="5">
        <f t="shared" ref="R282" si="524">+(C282/C270-1)*100</f>
        <v>3.6387100540532069</v>
      </c>
      <c r="S282" s="25">
        <f t="shared" ref="S282" si="525">+(D282/D270-1)*100</f>
        <v>3.8633727989355382</v>
      </c>
      <c r="T282" s="25">
        <f t="shared" si="510"/>
        <v>4.5837849511757067</v>
      </c>
      <c r="U282" s="5">
        <f t="shared" si="510"/>
        <v>4.196722998447755</v>
      </c>
    </row>
    <row r="283" spans="2:21" x14ac:dyDescent="0.2">
      <c r="B283" s="11">
        <v>41944</v>
      </c>
      <c r="C283" s="14">
        <v>154.54290753151426</v>
      </c>
      <c r="D283" s="33">
        <f t="shared" ref="D283:D284" si="526">D282*(1+I283/100)</f>
        <v>282.14211161572223</v>
      </c>
      <c r="E283" s="33">
        <f t="shared" si="502"/>
        <v>172.20334571233391</v>
      </c>
      <c r="F283" s="33">
        <f t="shared" ref="F283" si="527">+F282*(1+K283/100)</f>
        <v>179.63601551611072</v>
      </c>
      <c r="H283" s="14">
        <f t="shared" si="73"/>
        <v>0.70963966741741658</v>
      </c>
      <c r="I283" s="38">
        <v>0.14402665664994649</v>
      </c>
      <c r="J283" s="38">
        <v>8.4453542487450406E-2</v>
      </c>
      <c r="K283" s="38">
        <v>0.15635385712899907</v>
      </c>
      <c r="M283" s="5">
        <f>+(C283/C$272-1)*100</f>
        <v>4.3207803207478523</v>
      </c>
      <c r="N283" s="5">
        <f t="shared" ref="N283" si="528">+(D283/D$272-1)*100</f>
        <v>3.2852155719592657</v>
      </c>
      <c r="O283" s="5">
        <f t="shared" ref="O283" si="529">+(E283/E$272-1)*100</f>
        <v>3.8399450849546879</v>
      </c>
      <c r="P283" s="5">
        <f t="shared" ref="P283" si="530">+(F283/F$272-1)*100</f>
        <v>3.3253769896898877</v>
      </c>
      <c r="R283" s="5">
        <f t="shared" ref="R283" si="531">+(C283/C271-1)*100</f>
        <v>4.4063124328435732</v>
      </c>
      <c r="S283" s="25">
        <f t="shared" ref="S283" si="532">+(D283/D271-1)*100</f>
        <v>3.8860582255823228</v>
      </c>
      <c r="T283" s="25">
        <f t="shared" ref="T283" si="533">+(E283/E271-1)*100</f>
        <v>4.5419967844642084</v>
      </c>
      <c r="U283" s="5">
        <f t="shared" ref="U283" si="534">+(F283/F271-1)*100</f>
        <v>4.0594321999248839</v>
      </c>
    </row>
    <row r="284" spans="2:21" x14ac:dyDescent="0.2">
      <c r="B284" s="11">
        <v>41974</v>
      </c>
      <c r="C284" s="14">
        <v>155.83687963668734</v>
      </c>
      <c r="D284" s="33">
        <f t="shared" si="526"/>
        <v>283.87451680871533</v>
      </c>
      <c r="E284" s="33">
        <f t="shared" si="502"/>
        <v>173.03893366826748</v>
      </c>
      <c r="F284" s="33">
        <f t="shared" ref="F284" si="535">+F283*(1+K284/100)</f>
        <v>180.90813263510194</v>
      </c>
      <c r="H284" s="14">
        <f t="shared" si="73"/>
        <v>0.83728986715823073</v>
      </c>
      <c r="I284" s="38">
        <v>0.61401865289526314</v>
      </c>
      <c r="J284" s="38">
        <v>0.48523328770244678</v>
      </c>
      <c r="K284" s="38">
        <v>0.70816373617301753</v>
      </c>
      <c r="M284" s="5">
        <f>+(C284/C$272-1)*100</f>
        <v>5.1942476437138785</v>
      </c>
      <c r="N284" s="5">
        <f t="shared" ref="N284" si="536">+(D284/D$272-1)*100</f>
        <v>3.9194060612541604</v>
      </c>
      <c r="O284" s="5">
        <f t="shared" ref="O284" si="537">+(E284/E$272-1)*100</f>
        <v>4.3438110644388184</v>
      </c>
      <c r="P284" s="5">
        <f t="shared" ref="P284" si="538">+(F284/F$272-1)*100</f>
        <v>4.057089839794914</v>
      </c>
      <c r="R284" s="5">
        <f t="shared" ref="R284" si="539">+(C284/C272-1)*100</f>
        <v>5.1942476437138785</v>
      </c>
      <c r="S284" s="25">
        <f t="shared" ref="S284" si="540">+(D284/D272-1)*100</f>
        <v>3.9194060612541604</v>
      </c>
      <c r="T284" s="25">
        <f t="shared" ref="T284:U286" si="541">+(E284/E272-1)*100</f>
        <v>4.3438110644388184</v>
      </c>
      <c r="U284" s="5">
        <f t="shared" si="541"/>
        <v>4.057089839794914</v>
      </c>
    </row>
    <row r="285" spans="2:21" x14ac:dyDescent="0.2">
      <c r="B285" s="11">
        <v>42005</v>
      </c>
      <c r="C285" s="14">
        <v>157.34424448216998</v>
      </c>
      <c r="D285" s="33">
        <f t="shared" ref="D285" si="542">D284*(1+I285/100)</f>
        <v>285.72416852718356</v>
      </c>
      <c r="E285" s="33">
        <f t="shared" si="502"/>
        <v>174.15737210195809</v>
      </c>
      <c r="F285" s="33">
        <f t="shared" ref="F285" si="543">+F284*(1+K285/100)</f>
        <v>181.59853687325165</v>
      </c>
      <c r="H285" s="14">
        <f t="shared" si="73"/>
        <v>0.96727093676212128</v>
      </c>
      <c r="I285" s="38">
        <v>0.65157370913804746</v>
      </c>
      <c r="J285" s="38">
        <v>0.64635074314245422</v>
      </c>
      <c r="K285" s="38">
        <v>0.38163250490361733</v>
      </c>
      <c r="M285" s="5">
        <f t="shared" ref="M285:P286" si="544">+(C285/C$284-1)*100</f>
        <v>0.96727093676212128</v>
      </c>
      <c r="N285" s="5">
        <f t="shared" si="544"/>
        <v>0.65157370913804247</v>
      </c>
      <c r="O285" s="5">
        <f t="shared" si="544"/>
        <v>0.64635074314245422</v>
      </c>
      <c r="P285" s="5">
        <f t="shared" si="544"/>
        <v>0.38163250490361733</v>
      </c>
      <c r="R285" s="5">
        <f t="shared" ref="R285" si="545">+(C285/C273-1)*100</f>
        <v>5.9367302421803103</v>
      </c>
      <c r="S285" s="25">
        <f t="shared" ref="S285" si="546">+(D285/D273-1)*100</f>
        <v>3.976741858920918</v>
      </c>
      <c r="T285" s="25">
        <f t="shared" si="541"/>
        <v>4.6066361784560472</v>
      </c>
      <c r="U285" s="5">
        <f t="shared" si="541"/>
        <v>3.8244495073848084</v>
      </c>
    </row>
    <row r="286" spans="2:21" x14ac:dyDescent="0.2">
      <c r="B286" s="11">
        <v>42036</v>
      </c>
      <c r="C286" s="14">
        <v>157.87180410689669</v>
      </c>
      <c r="D286" s="33">
        <f t="shared" ref="D286" si="547">D285*(1+I286/100)</f>
        <v>286.84960034383761</v>
      </c>
      <c r="E286" s="33">
        <f t="shared" ref="E286" si="548">E285*(1+J286/100)</f>
        <v>175.40110144172147</v>
      </c>
      <c r="F286" s="33">
        <f t="shared" ref="F286" si="549">+F285*(1+K286/100)</f>
        <v>182.33739603944241</v>
      </c>
      <c r="H286" s="14">
        <f t="shared" si="73"/>
        <v>0.33529006825951946</v>
      </c>
      <c r="I286" s="38">
        <v>0.39388751132091099</v>
      </c>
      <c r="J286" s="38">
        <v>0.71414108099612239</v>
      </c>
      <c r="K286" s="38">
        <v>0.40686405238301582</v>
      </c>
      <c r="M286" s="5">
        <f t="shared" si="544"/>
        <v>1.3058041684057775</v>
      </c>
      <c r="N286" s="5">
        <f t="shared" si="544"/>
        <v>1.0480276879262895</v>
      </c>
      <c r="O286" s="5">
        <f t="shared" si="544"/>
        <v>1.3651076803226747</v>
      </c>
      <c r="P286" s="5">
        <f t="shared" si="544"/>
        <v>0.79004928276129593</v>
      </c>
      <c r="R286" s="5">
        <f t="shared" ref="R286" si="550">+(C286/C274-1)*100</f>
        <v>5.4930446244386699</v>
      </c>
      <c r="S286" s="25">
        <f t="shared" ref="S286" si="551">+(D286/D274-1)*100</f>
        <v>4.1259608166654527</v>
      </c>
      <c r="T286" s="25">
        <f t="shared" si="541"/>
        <v>4.6160941245829701</v>
      </c>
      <c r="U286" s="5">
        <f t="shared" si="541"/>
        <v>3.7778431246890731</v>
      </c>
    </row>
    <row r="287" spans="2:21" x14ac:dyDescent="0.2">
      <c r="B287" s="11">
        <v>42064</v>
      </c>
      <c r="C287" s="14">
        <v>157.09891501036404</v>
      </c>
      <c r="D287" s="33">
        <f t="shared" ref="D287:D289" si="552">D286*(1+I287/100)</f>
        <v>286.92306012007703</v>
      </c>
      <c r="E287" s="33">
        <f t="shared" ref="E287" si="553">E286*(1+J287/100)</f>
        <v>175.69243048127325</v>
      </c>
      <c r="F287" s="33">
        <f t="shared" ref="F287" si="554">+F286*(1+K287/100)</f>
        <v>182.86532077290221</v>
      </c>
      <c r="H287" s="14">
        <f t="shared" si="73"/>
        <v>-0.48956753291380384</v>
      </c>
      <c r="I287" s="38">
        <v>2.5609161090466109E-2</v>
      </c>
      <c r="J287" s="38">
        <v>0.16609305024721799</v>
      </c>
      <c r="K287" s="38">
        <v>0.28953179376631777</v>
      </c>
      <c r="M287" s="5">
        <f t="shared" ref="M287" si="555">+(C287/C$284-1)*100</f>
        <v>0.80984384224001005</v>
      </c>
      <c r="N287" s="5">
        <f t="shared" ref="N287" si="556">+(D287/D$284-1)*100</f>
        <v>1.0739052401156135</v>
      </c>
      <c r="O287" s="5">
        <f t="shared" ref="O287" si="557">+(E287/E$284-1)*100</f>
        <v>1.5334680795553224</v>
      </c>
      <c r="P287" s="5">
        <f t="shared" ref="P287" si="558">+(F287/F$284-1)*100</f>
        <v>1.0818685203876299</v>
      </c>
      <c r="R287" s="5">
        <f t="shared" ref="R287" si="559">+(C287/C275-1)*100</f>
        <v>4.7545122061634304</v>
      </c>
      <c r="S287" s="25">
        <f t="shared" ref="S287" si="560">+(D287/D275-1)*100</f>
        <v>4.016775318761745</v>
      </c>
      <c r="T287" s="25">
        <f t="shared" ref="T287" si="561">+(E287/E275-1)*100</f>
        <v>4.4734344650095847</v>
      </c>
      <c r="U287" s="5">
        <f t="shared" ref="U287" si="562">+(F287/F275-1)*100</f>
        <v>3.6554541233003723</v>
      </c>
    </row>
    <row r="288" spans="2:21" x14ac:dyDescent="0.2">
      <c r="B288" s="11">
        <v>42095</v>
      </c>
      <c r="C288" s="14">
        <v>156.43014385473236</v>
      </c>
      <c r="D288" s="33">
        <f t="shared" si="552"/>
        <v>286.54313188195891</v>
      </c>
      <c r="E288" s="33">
        <f t="shared" ref="E288" si="563">E287*(1+J288/100)</f>
        <v>175.86689870294521</v>
      </c>
      <c r="F288" s="33">
        <f t="shared" ref="F288" si="564">+F287*(1+K288/100)</f>
        <v>182.97128315975965</v>
      </c>
      <c r="H288" s="14">
        <f t="shared" si="73"/>
        <v>-0.42570068392104865</v>
      </c>
      <c r="I288" s="38">
        <v>-0.13241467519519665</v>
      </c>
      <c r="J288" s="38">
        <v>9.9303209133161374E-2</v>
      </c>
      <c r="K288" s="38">
        <v>5.7945588813446136E-2</v>
      </c>
      <c r="M288" s="5">
        <f t="shared" ref="M288" si="565">+(C288/C$284-1)*100</f>
        <v>0.38069564754386054</v>
      </c>
      <c r="N288" s="5">
        <f t="shared" ref="N288" si="566">+(D288/D$284-1)*100</f>
        <v>0.94006855678483436</v>
      </c>
      <c r="O288" s="5">
        <f t="shared" ref="O288" si="567">+(E288/E$284-1)*100</f>
        <v>1.6342940717025023</v>
      </c>
      <c r="P288" s="5">
        <f t="shared" ref="P288" si="568">+(F288/F$284-1)*100</f>
        <v>1.1404410042853863</v>
      </c>
      <c r="R288" s="5">
        <f t="shared" ref="R288" si="569">+(C288/C276-1)*100</f>
        <v>4.1408702420002053</v>
      </c>
      <c r="S288" s="25">
        <f t="shared" ref="S288" si="570">+(D288/D276-1)*100</f>
        <v>3.5788787533984179</v>
      </c>
      <c r="T288" s="25">
        <f t="shared" ref="T288" si="571">+(E288/E276-1)*100</f>
        <v>4.0935008933679518</v>
      </c>
      <c r="U288" s="5">
        <f t="shared" ref="U288" si="572">+(F288/F276-1)*100</f>
        <v>3.4785044806658227</v>
      </c>
    </row>
    <row r="289" spans="2:21" x14ac:dyDescent="0.2">
      <c r="B289" s="11">
        <v>42125</v>
      </c>
      <c r="C289" s="14">
        <v>157.0020086828637</v>
      </c>
      <c r="D289" s="33">
        <f t="shared" si="552"/>
        <v>286.14490547278558</v>
      </c>
      <c r="E289" s="33">
        <f t="shared" ref="E289" si="573">E288*(1+J289/100)</f>
        <v>176.26816100686699</v>
      </c>
      <c r="F289" s="33">
        <f t="shared" ref="F289" si="574">+F288*(1+K289/100)</f>
        <v>183.38548925534576</v>
      </c>
      <c r="H289" s="14">
        <f t="shared" si="73"/>
        <v>0.36557201447209309</v>
      </c>
      <c r="I289" s="38">
        <v>-0.13897607894414926</v>
      </c>
      <c r="J289" s="38">
        <v>0.22816249497841223</v>
      </c>
      <c r="K289" s="38">
        <v>0.22637765251087849</v>
      </c>
      <c r="M289" s="5">
        <f t="shared" ref="M289" si="575">+(C289/C$284-1)*100</f>
        <v>0.7476593787636876</v>
      </c>
      <c r="N289" s="5">
        <f t="shared" ref="N289" si="576">+(D289/D$284-1)*100</f>
        <v>0.79978600742105499</v>
      </c>
      <c r="O289" s="5">
        <f t="shared" ref="O289" si="577">+(E289/E$284-1)*100</f>
        <v>1.866185412810184</v>
      </c>
      <c r="P289" s="5">
        <f t="shared" ref="P289" si="578">+(F289/F$284-1)*100</f>
        <v>1.3694003603700544</v>
      </c>
      <c r="R289" s="5">
        <f t="shared" ref="R289" si="579">+(C289/C277-1)*100</f>
        <v>4.0844195781356119</v>
      </c>
      <c r="S289" s="25">
        <f t="shared" ref="S289" si="580">+(D289/D277-1)*100</f>
        <v>3.1536899461042545</v>
      </c>
      <c r="T289" s="25">
        <f t="shared" ref="T289" si="581">+(E289/E277-1)*100</f>
        <v>4.0433813311243183</v>
      </c>
      <c r="U289" s="5">
        <f t="shared" ref="U289" si="582">+(F289/F277-1)*100</f>
        <v>3.4320617023900324</v>
      </c>
    </row>
    <row r="290" spans="2:21" x14ac:dyDescent="0.2">
      <c r="B290" s="11">
        <v>42156</v>
      </c>
      <c r="C290" s="14">
        <v>157.53905303265603</v>
      </c>
      <c r="D290" s="33">
        <f t="shared" ref="D290:D291" si="583">D289*(1+I290/100)</f>
        <v>286.96492903747179</v>
      </c>
      <c r="E290" s="33">
        <f t="shared" ref="E290" si="584">E289*(1+J290/100)</f>
        <v>176.72103095013247</v>
      </c>
      <c r="F290" s="33">
        <f t="shared" ref="F290" si="585">+F289*(1+K290/100)</f>
        <v>183.80456363942477</v>
      </c>
      <c r="H290" s="14">
        <f t="shared" si="73"/>
        <v>0.34206208843934327</v>
      </c>
      <c r="I290" s="38">
        <v>0.28657632863717863</v>
      </c>
      <c r="J290" s="38">
        <v>0.25692101209806584</v>
      </c>
      <c r="K290" s="38">
        <v>0.22852101645594036</v>
      </c>
      <c r="M290" s="5">
        <f t="shared" ref="M290" si="586">+(C290/C$284-1)*100</f>
        <v>1.0922789264884436</v>
      </c>
      <c r="N290" s="5">
        <f t="shared" ref="N290" si="587">+(D290/D$284-1)*100</f>
        <v>1.0886543334352572</v>
      </c>
      <c r="O290" s="5">
        <f t="shared" ref="O290" si="588">+(E290/E$284-1)*100</f>
        <v>2.1279010473584714</v>
      </c>
      <c r="P290" s="5">
        <f t="shared" ref="P290" si="589">+(F290/F$284-1)*100</f>
        <v>1.6010507444488731</v>
      </c>
      <c r="R290" s="5">
        <f t="shared" ref="R290" si="590">+(C290/C278-1)*100</f>
        <v>3.1937153177437505</v>
      </c>
      <c r="S290" s="25">
        <f t="shared" ref="S290" si="591">+(D290/D278-1)*100</f>
        <v>2.6245461954648608</v>
      </c>
      <c r="T290" s="25">
        <f t="shared" ref="T290" si="592">+(E290/E278-1)*100</f>
        <v>3.8398349173969892</v>
      </c>
      <c r="U290" s="5">
        <f t="shared" ref="U290" si="593">+(F290/F278-1)*100</f>
        <v>3.3685051005839073</v>
      </c>
    </row>
    <row r="291" spans="2:21" x14ac:dyDescent="0.2">
      <c r="B291" s="11">
        <v>42186</v>
      </c>
      <c r="C291" s="14">
        <v>158.49404466510214</v>
      </c>
      <c r="D291" s="33">
        <f t="shared" si="583"/>
        <v>287.95391596032334</v>
      </c>
      <c r="E291" s="33">
        <f t="shared" ref="E291" si="594">E290*(1+J291/100)</f>
        <v>176.99904588012447</v>
      </c>
      <c r="F291" s="33">
        <f t="shared" ref="F291" si="595">+F290*(1+K291/100)</f>
        <v>184.42619146959262</v>
      </c>
      <c r="H291" s="14">
        <f t="shared" si="73"/>
        <v>0.60619358442388638</v>
      </c>
      <c r="I291" s="38">
        <v>0.3446368607372326</v>
      </c>
      <c r="J291" s="38">
        <v>0.15731853107536775</v>
      </c>
      <c r="K291" s="38">
        <v>0.3382004330356736</v>
      </c>
      <c r="M291" s="5">
        <f t="shared" ref="M291" si="596">+(C291/C$284-1)*100</f>
        <v>1.7050938356887091</v>
      </c>
      <c r="N291" s="5">
        <f t="shared" ref="N291" si="597">+(D291/D$284-1)*100</f>
        <v>1.4370430982915128</v>
      </c>
      <c r="O291" s="5">
        <f t="shared" ref="O291" si="598">+(E291/E$284-1)*100</f>
        <v>2.2885671611042824</v>
      </c>
      <c r="P291" s="5">
        <f t="shared" ref="P291" si="599">+(F291/F$284-1)*100</f>
        <v>1.9446659380353726</v>
      </c>
      <c r="R291" s="5">
        <f t="shared" ref="R291" si="600">+(C291/C279-1)*100</f>
        <v>3.0621844120571229</v>
      </c>
      <c r="S291" s="25">
        <f t="shared" ref="S291" si="601">+(D291/D279-1)*100</f>
        <v>2.5808797028715302</v>
      </c>
      <c r="T291" s="25">
        <f t="shared" ref="T291" si="602">+(E291/E279-1)*100</f>
        <v>3.7030018943591925</v>
      </c>
      <c r="U291" s="5">
        <f t="shared" ref="U291" si="603">+(F291/F279-1)*100</f>
        <v>3.3777944827404038</v>
      </c>
    </row>
    <row r="292" spans="2:21" x14ac:dyDescent="0.2">
      <c r="B292" s="11">
        <v>42217</v>
      </c>
      <c r="C292" s="14">
        <v>158.81212549591672</v>
      </c>
      <c r="D292" s="33">
        <f t="shared" ref="D292" si="604">D291*(1+I292/100)</f>
        <v>288.2161367958692</v>
      </c>
      <c r="E292" s="33">
        <f t="shared" ref="E292" si="605">E291*(1+J292/100)</f>
        <v>177.11502123692185</v>
      </c>
      <c r="F292" s="33">
        <f t="shared" ref="F292" si="606">+F291*(1+K292/100)</f>
        <v>184.47155826320835</v>
      </c>
      <c r="H292" s="14">
        <f t="shared" si="73"/>
        <v>0.20068945270890204</v>
      </c>
      <c r="I292" s="38">
        <v>9.106347266413993E-2</v>
      </c>
      <c r="J292" s="38">
        <v>6.5523153653557209E-2</v>
      </c>
      <c r="K292" s="38">
        <v>2.4598888723037504E-2</v>
      </c>
      <c r="M292" s="5">
        <f t="shared" ref="M292" si="607">+(C292/C$284-1)*100</f>
        <v>1.9092052318846253</v>
      </c>
      <c r="N292" s="5">
        <f t="shared" ref="N292" si="608">+(D292/D$284-1)*100</f>
        <v>1.5294151923046284</v>
      </c>
      <c r="O292" s="5">
        <f t="shared" ref="O292" si="609">+(E292/E$284-1)*100</f>
        <v>2.3555898561352873</v>
      </c>
      <c r="P292" s="5">
        <f t="shared" ref="P292" si="610">+(F292/F$284-1)*100</f>
        <v>1.9697431929685427</v>
      </c>
      <c r="R292" s="5">
        <f t="shared" ref="R292" si="611">+(C292/C280-1)*100</f>
        <v>3.203045943021321</v>
      </c>
      <c r="S292" s="25">
        <f t="shared" ref="S292" si="612">+(D292/D280-1)*100</f>
        <v>2.4796562611962392</v>
      </c>
      <c r="T292" s="25">
        <f t="shared" ref="T292" si="613">+(E292/E280-1)*100</f>
        <v>3.5276985580393827</v>
      </c>
      <c r="U292" s="5">
        <f t="shared" ref="U292" si="614">+(F292/F280-1)*100</f>
        <v>3.2672697599463785</v>
      </c>
    </row>
    <row r="293" spans="2:21" x14ac:dyDescent="0.2">
      <c r="B293" s="11">
        <v>42248</v>
      </c>
      <c r="C293" s="14">
        <v>159.55791174399477</v>
      </c>
      <c r="D293" s="33">
        <f t="shared" ref="D293" si="615">D292*(1+I293/100)</f>
        <v>288.69123057122545</v>
      </c>
      <c r="E293" s="33">
        <f t="shared" ref="E293" si="616">E292*(1+J293/100)</f>
        <v>177.27097790589389</v>
      </c>
      <c r="F293" s="33">
        <f t="shared" ref="F293" si="617">+F292*(1+K293/100)</f>
        <v>184.83543353018419</v>
      </c>
      <c r="H293" s="14">
        <f t="shared" si="73"/>
        <v>0.46960283778660905</v>
      </c>
      <c r="I293" s="38">
        <v>0.16483940859033352</v>
      </c>
      <c r="J293" s="38">
        <v>8.8053891693018471E-2</v>
      </c>
      <c r="K293" s="38">
        <v>0.19725277457496304</v>
      </c>
      <c r="M293" s="5">
        <f t="shared" ref="M293" si="618">+(C293/C$284-1)*100</f>
        <v>2.3877737516193154</v>
      </c>
      <c r="N293" s="5">
        <f t="shared" ref="N293" si="619">+(D293/D$284-1)*100</f>
        <v>1.6967756798528688</v>
      </c>
      <c r="O293" s="5">
        <f t="shared" ref="O293" si="620">+(E293/E$284-1)*100</f>
        <v>2.445717936368963</v>
      </c>
      <c r="P293" s="5">
        <f t="shared" ref="P293" si="621">+(F293/F$284-1)*100</f>
        <v>2.1708813406436267</v>
      </c>
      <c r="R293" s="5">
        <f t="shared" ref="R293" si="622">+(C293/C281-1)*100</f>
        <v>4.078599389741222</v>
      </c>
      <c r="S293" s="25">
        <f t="shared" ref="S293" si="623">+(D293/D281-1)*100</f>
        <v>2.6253957523637794</v>
      </c>
      <c r="T293" s="25">
        <f t="shared" ref="T293" si="624">+(E293/E281-1)*100</f>
        <v>3.3692361998349574</v>
      </c>
      <c r="U293" s="5">
        <f t="shared" ref="U293" si="625">+(F293/F281-1)*100</f>
        <v>3.2554004836502726</v>
      </c>
    </row>
    <row r="294" spans="2:21" x14ac:dyDescent="0.2">
      <c r="B294" s="11">
        <v>42278</v>
      </c>
      <c r="C294" s="14">
        <v>160.08776600497137</v>
      </c>
      <c r="D294" s="33">
        <f t="shared" ref="D294" si="626">D293*(1+I294/100)</f>
        <v>289.19719628748697</v>
      </c>
      <c r="E294" s="33">
        <f t="shared" ref="E294" si="627">E293*(1+J294/100)</f>
        <v>177.42084484159548</v>
      </c>
      <c r="F294" s="33">
        <f t="shared" ref="F294" si="628">+F293*(1+K294/100)</f>
        <v>185.12048835991359</v>
      </c>
      <c r="H294" s="14">
        <f t="shared" si="73"/>
        <v>0.33207645749759873</v>
      </c>
      <c r="I294" s="38">
        <v>0.17526189322079558</v>
      </c>
      <c r="J294" s="38">
        <v>8.4541156974471399E-2</v>
      </c>
      <c r="K294" s="38">
        <v>0.15422087869469969</v>
      </c>
      <c r="M294" s="5">
        <f t="shared" ref="M294" si="629">+(C294/C$284-1)*100</f>
        <v>2.7277794436043612</v>
      </c>
      <c r="N294" s="5">
        <f t="shared" ref="N294" si="630">+(D294/D$284-1)*100</f>
        <v>1.8750113742538765</v>
      </c>
      <c r="O294" s="5">
        <f t="shared" ref="O294" si="631">+(E294/E$284-1)*100</f>
        <v>2.5323267315831677</v>
      </c>
      <c r="P294" s="5">
        <f t="shared" ref="P294" si="632">+(F294/F$284-1)*100</f>
        <v>2.3284501716172912</v>
      </c>
      <c r="R294" s="5">
        <f t="shared" ref="R294" si="633">+(C294/C282-1)*100</f>
        <v>4.3230096226501979</v>
      </c>
      <c r="S294" s="25">
        <f t="shared" ref="S294" si="634">+(D294/D282-1)*100</f>
        <v>2.6481710517851864</v>
      </c>
      <c r="T294" s="25">
        <f t="shared" ref="T294" si="635">+(E294/E282-1)*100</f>
        <v>3.1168600677524694</v>
      </c>
      <c r="U294" s="5">
        <f t="shared" ref="U294" si="636">+(F294/F282-1)*100</f>
        <v>3.2142306491828254</v>
      </c>
    </row>
    <row r="295" spans="2:21" x14ac:dyDescent="0.2">
      <c r="B295" s="11">
        <v>42309</v>
      </c>
      <c r="C295" s="14">
        <v>160.17310597229701</v>
      </c>
      <c r="D295" s="33">
        <f t="shared" ref="D295" si="637">D294*(1+I295/100)</f>
        <v>289.45942046521441</v>
      </c>
      <c r="E295" s="33">
        <f t="shared" ref="E295" si="638">E294*(1+J295/100)</f>
        <v>177.66204492058608</v>
      </c>
      <c r="F295" s="33">
        <f t="shared" ref="F295" si="639">+F294*(1+K295/100)</f>
        <v>185.3928211699851</v>
      </c>
      <c r="H295" s="14">
        <f t="shared" si="73"/>
        <v>5.3308238009264208E-2</v>
      </c>
      <c r="I295" s="38">
        <v>9.0673139675531686E-2</v>
      </c>
      <c r="J295" s="38">
        <v>0.13594799371288158</v>
      </c>
      <c r="K295" s="38">
        <v>0.14711111259713139</v>
      </c>
      <c r="M295" s="5">
        <f t="shared" ref="M295" si="640">+(C295/C$284-1)*100</f>
        <v>2.7825418127717771</v>
      </c>
      <c r="N295" s="5">
        <f t="shared" ref="N295" si="641">+(D295/D$284-1)*100</f>
        <v>1.9673846456117028</v>
      </c>
      <c r="O295" s="5">
        <f t="shared" ref="O295" si="642">+(E295/E$284-1)*100</f>
        <v>2.6717173726819032</v>
      </c>
      <c r="P295" s="5">
        <f t="shared" ref="P295" si="643">+(F295/F$284-1)*100</f>
        <v>2.4789866931681503</v>
      </c>
      <c r="R295" s="5">
        <f t="shared" ref="R295" si="644">+(C295/C283-1)*100</f>
        <v>3.6431296205778008</v>
      </c>
      <c r="S295" s="25">
        <f t="shared" ref="S295" si="645">+(D295/D283-1)*100</f>
        <v>2.5934834072052215</v>
      </c>
      <c r="T295" s="25">
        <f t="shared" ref="T295" si="646">+(E295/E283-1)*100</f>
        <v>3.169914722429934</v>
      </c>
      <c r="U295" s="5">
        <f t="shared" ref="U295" si="647">+(F295/F283-1)*100</f>
        <v>3.204705714126721</v>
      </c>
    </row>
    <row r="296" spans="2:21" x14ac:dyDescent="0.2">
      <c r="B296" s="11">
        <v>42339</v>
      </c>
      <c r="C296" s="14">
        <v>160.438970436256</v>
      </c>
      <c r="D296" s="33">
        <f t="shared" ref="D296" si="648">D295*(1+I296/100)</f>
        <v>290.41802082796625</v>
      </c>
      <c r="E296" s="33">
        <f t="shared" ref="E296" si="649">E295*(1+J296/100)</f>
        <v>178.38260690058451</v>
      </c>
      <c r="F296" s="33">
        <f t="shared" ref="F296" si="650">+F295*(1+K296/100)</f>
        <v>186.32930766760018</v>
      </c>
      <c r="H296" s="14">
        <f t="shared" si="73"/>
        <v>0.16598570799080115</v>
      </c>
      <c r="I296" s="38">
        <v>0.33116917086726055</v>
      </c>
      <c r="J296" s="38">
        <v>0.40558014533746967</v>
      </c>
      <c r="K296" s="38">
        <v>0.50513633252089463</v>
      </c>
      <c r="M296" s="5">
        <f t="shared" ref="M296" si="651">+(C296/C$284-1)*100</f>
        <v>2.9531461424906702</v>
      </c>
      <c r="N296" s="5">
        <f t="shared" ref="N296" si="652">+(D296/D$284-1)*100</f>
        <v>2.3050691878976126</v>
      </c>
      <c r="O296" s="5">
        <f t="shared" ref="O296" si="653">+(E296/E$284-1)*100</f>
        <v>3.0881334732224985</v>
      </c>
      <c r="P296" s="5">
        <f t="shared" ref="P296" si="654">+(F296/F$284-1)*100</f>
        <v>2.996645288154598</v>
      </c>
      <c r="R296" s="5">
        <f t="shared" ref="R296" si="655">+(C296/C284-1)*100</f>
        <v>2.9531461424906702</v>
      </c>
      <c r="S296" s="25">
        <f t="shared" ref="S296" si="656">+(D296/D284-1)*100</f>
        <v>2.3050691878976126</v>
      </c>
      <c r="T296" s="25">
        <f t="shared" ref="T296" si="657">+(E296/E284-1)*100</f>
        <v>3.0881334732224985</v>
      </c>
      <c r="U296" s="5">
        <f t="shared" ref="U296" si="658">+(F296/F284-1)*100</f>
        <v>2.996645288154598</v>
      </c>
    </row>
    <row r="297" spans="2:21" x14ac:dyDescent="0.2">
      <c r="B297" s="11">
        <v>42370</v>
      </c>
      <c r="C297" s="14">
        <v>161.09890758856889</v>
      </c>
      <c r="D297" s="33">
        <f t="shared" ref="D297" si="659">D296*(1+I297/100)</f>
        <v>290.93454051806128</v>
      </c>
      <c r="E297" s="33">
        <f t="shared" ref="E297" si="660">E296*(1+J297/100)</f>
        <v>178.6671864969716</v>
      </c>
      <c r="F297" s="33">
        <f t="shared" ref="F297" si="661">+F296*(1+K297/100)</f>
        <v>186.74088346046958</v>
      </c>
      <c r="H297" s="14">
        <f t="shared" si="73"/>
        <v>0.411332203465542</v>
      </c>
      <c r="I297" s="38">
        <v>0.17785387030131602</v>
      </c>
      <c r="J297" s="38">
        <v>0.15953326466726647</v>
      </c>
      <c r="K297" s="38">
        <v>0.22088623524734174</v>
      </c>
      <c r="M297" s="5">
        <f t="shared" ref="M297:P298" si="662">+(C297/C$296-1)*100</f>
        <v>0.411332203465542</v>
      </c>
      <c r="N297" s="5">
        <f t="shared" si="662"/>
        <v>0.17785387030131439</v>
      </c>
      <c r="O297" s="5">
        <f t="shared" si="662"/>
        <v>0.15953326466726647</v>
      </c>
      <c r="P297" s="5">
        <f t="shared" si="662"/>
        <v>0.22088623524734174</v>
      </c>
      <c r="R297" s="5">
        <f t="shared" ref="R297" si="663">+(C297/C285-1)*100</f>
        <v>2.3862729258103732</v>
      </c>
      <c r="S297" s="25">
        <f t="shared" ref="S297" si="664">+(D297/D285-1)*100</f>
        <v>1.8235671199029246</v>
      </c>
      <c r="T297" s="25">
        <f t="shared" ref="T297" si="665">+(E297/E285-1)*100</f>
        <v>2.5895053080918551</v>
      </c>
      <c r="U297" s="5">
        <f t="shared" ref="U297" si="666">+(F297/F285-1)*100</f>
        <v>2.831711464067066</v>
      </c>
    </row>
    <row r="298" spans="2:21" x14ac:dyDescent="0.2">
      <c r="B298" s="11">
        <v>42401</v>
      </c>
      <c r="C298" s="14">
        <v>162.03711259698346</v>
      </c>
      <c r="D298" s="33">
        <f t="shared" ref="D298" si="667">D297*(1+I298/100)</f>
        <v>292.11096090104655</v>
      </c>
      <c r="E298" s="33">
        <f t="shared" ref="E298" si="668">E297*(1+J298/100)</f>
        <v>179.22756044143745</v>
      </c>
      <c r="F298" s="33">
        <f t="shared" ref="F298" si="669">+F297*(1+K298/100)</f>
        <v>187.42876163059702</v>
      </c>
      <c r="H298" s="14">
        <f t="shared" si="73"/>
        <v>0.58237825597839965</v>
      </c>
      <c r="I298" s="38">
        <v>0.40435913208876761</v>
      </c>
      <c r="J298" s="38">
        <v>0.31364122055805854</v>
      </c>
      <c r="K298" s="38">
        <v>0.36835970644482074</v>
      </c>
      <c r="M298" s="5">
        <f t="shared" si="662"/>
        <v>0.99610596875676638</v>
      </c>
      <c r="N298" s="5">
        <f t="shared" si="662"/>
        <v>0.58293217075642279</v>
      </c>
      <c r="O298" s="5">
        <f t="shared" si="662"/>
        <v>0.47367484730382881</v>
      </c>
      <c r="P298" s="5">
        <f t="shared" si="662"/>
        <v>0.59005959757989501</v>
      </c>
      <c r="R298" s="5">
        <f t="shared" ref="R298" si="670">+(C298/C286-1)*100</f>
        <v>2.6384119150664853</v>
      </c>
      <c r="S298" s="25">
        <f t="shared" ref="S298" si="671">+(D298/D286-1)*100</f>
        <v>1.834187863919734</v>
      </c>
      <c r="T298" s="25">
        <f t="shared" ref="T298" si="672">+(E298/E286-1)*100</f>
        <v>2.1815478741376904</v>
      </c>
      <c r="U298" s="5">
        <f t="shared" ref="U298" si="673">+(F298/F286-1)*100</f>
        <v>2.7922772298740517</v>
      </c>
    </row>
    <row r="299" spans="2:21" x14ac:dyDescent="0.2">
      <c r="B299" s="11">
        <v>42430</v>
      </c>
      <c r="C299" s="14">
        <v>162.25380024889498</v>
      </c>
      <c r="D299" s="33">
        <f t="shared" ref="D299" si="674">D298*(1+I299/100)</f>
        <v>291.69419661523767</v>
      </c>
      <c r="E299" s="33">
        <f t="shared" ref="E299" si="675">E298*(1+J299/100)</f>
        <v>179.55723319923851</v>
      </c>
      <c r="F299" s="33">
        <f t="shared" ref="F299" si="676">+F298*(1+K299/100)</f>
        <v>187.98465210783908</v>
      </c>
      <c r="H299" s="14">
        <f t="shared" si="73"/>
        <v>0.13372717424955383</v>
      </c>
      <c r="I299" s="38">
        <v>-0.14267327885379744</v>
      </c>
      <c r="J299" s="38">
        <v>0.18394088330448977</v>
      </c>
      <c r="K299" s="38">
        <v>0.29658760608879398</v>
      </c>
      <c r="M299" s="5">
        <f t="shared" ref="M299" si="677">+(C299/C$296-1)*100</f>
        <v>1.1311652073708878</v>
      </c>
      <c r="N299" s="5">
        <f t="shared" ref="N299" si="678">+(D299/D$296-1)*100</f>
        <v>0.43942720346110686</v>
      </c>
      <c r="O299" s="5">
        <f t="shared" ref="O299" si="679">+(E299/E$296-1)*100</f>
        <v>0.65848701230644124</v>
      </c>
      <c r="P299" s="5">
        <f t="shared" ref="P299" si="680">+(F299/F$296-1)*100</f>
        <v>0.88839724730365166</v>
      </c>
      <c r="R299" s="5">
        <f t="shared" ref="R299" si="681">+(C299/C287-1)*100</f>
        <v>3.28129907083754</v>
      </c>
      <c r="S299" s="25">
        <f t="shared" ref="S299" si="682">+(D299/D287-1)*100</f>
        <v>1.6628626828265158</v>
      </c>
      <c r="T299" s="25">
        <f t="shared" ref="T299" si="683">+(E299/E287-1)*100</f>
        <v>2.1997548257363331</v>
      </c>
      <c r="U299" s="5">
        <f t="shared" ref="U299" si="684">+(F299/F287-1)*100</f>
        <v>2.7995091214120915</v>
      </c>
    </row>
    <row r="300" spans="2:21" x14ac:dyDescent="0.2">
      <c r="B300" s="11">
        <v>42461</v>
      </c>
      <c r="C300" s="14">
        <v>162.88445954558773</v>
      </c>
      <c r="D300" s="33">
        <f t="shared" ref="D300" si="685">D299*(1+I300/100)</f>
        <v>291.7775917247609</v>
      </c>
      <c r="E300" s="33">
        <f t="shared" ref="E300" si="686">E299*(1+J300/100)</f>
        <v>179.57309964574893</v>
      </c>
      <c r="F300" s="33">
        <f t="shared" ref="F300" si="687">+F299*(1+K300/100)</f>
        <v>188.25292856878303</v>
      </c>
      <c r="H300" s="14">
        <f t="shared" si="73"/>
        <v>0.38868691871951633</v>
      </c>
      <c r="I300" s="38">
        <v>2.8589910423626769E-2</v>
      </c>
      <c r="J300" s="38">
        <v>8.8364284900777079E-3</v>
      </c>
      <c r="K300" s="38">
        <v>0.14271189585735033</v>
      </c>
      <c r="M300" s="5">
        <f t="shared" ref="M300" si="688">+(C300/C$296-1)*100</f>
        <v>1.5242488172805491</v>
      </c>
      <c r="N300" s="5">
        <f t="shared" ref="N300" si="689">+(D300/D$296-1)*100</f>
        <v>0.46814274572857251</v>
      </c>
      <c r="O300" s="5">
        <f t="shared" ref="O300" si="690">+(E300/E$296-1)*100</f>
        <v>0.66738162753048336</v>
      </c>
      <c r="P300" s="5">
        <f t="shared" ref="P300" si="691">+(F300/F$296-1)*100</f>
        <v>1.0323769917153669</v>
      </c>
      <c r="R300" s="5">
        <f t="shared" ref="R300" si="692">+(C300/C288-1)*100</f>
        <v>4.1260050855985275</v>
      </c>
      <c r="S300" s="25">
        <f t="shared" ref="S300" si="693">+(D300/D288-1)*100</f>
        <v>1.8267615798093217</v>
      </c>
      <c r="T300" s="25">
        <f t="shared" ref="T300" si="694">+(E300/E288-1)*100</f>
        <v>2.1073897192352309</v>
      </c>
      <c r="U300" s="5">
        <f t="shared" ref="U300" si="695">+(F300/F288-1)*100</f>
        <v>2.8865980047873219</v>
      </c>
    </row>
    <row r="301" spans="2:21" x14ac:dyDescent="0.2">
      <c r="B301" s="11">
        <v>42491</v>
      </c>
      <c r="C301" s="14">
        <v>164.87580184759466</v>
      </c>
      <c r="D301" s="33">
        <f t="shared" ref="D301" si="696">D300*(1+I301/100)</f>
        <v>292.62703216389184</v>
      </c>
      <c r="E301" s="33">
        <f t="shared" ref="E301" si="697">E300*(1+J301/100)</f>
        <v>179.84884157049652</v>
      </c>
      <c r="F301" s="33">
        <f t="shared" ref="F301" si="698">+F300*(1+K301/100)</f>
        <v>188.44963395678442</v>
      </c>
      <c r="H301" s="14">
        <f t="shared" si="73"/>
        <v>1.2225489819976287</v>
      </c>
      <c r="I301" s="38">
        <v>0.29112600255205329</v>
      </c>
      <c r="J301" s="38">
        <v>0.15355413772528692</v>
      </c>
      <c r="K301" s="38">
        <v>0.10448994844163284</v>
      </c>
      <c r="M301" s="5">
        <f t="shared" ref="M301" si="699">+(C301/C$296-1)*100</f>
        <v>2.7654324876769554</v>
      </c>
      <c r="N301" s="5">
        <f t="shared" ref="N301" si="700">+(D301/D$296-1)*100</f>
        <v>0.76063163354251895</v>
      </c>
      <c r="O301" s="5">
        <f t="shared" ref="O301" si="701">+(E301/E$296-1)*100</f>
        <v>0.8219605573592581</v>
      </c>
      <c r="P301" s="5">
        <f t="shared" ref="P301" si="702">+(F301/F$296-1)*100</f>
        <v>1.1379456703433766</v>
      </c>
      <c r="R301" s="5">
        <f t="shared" ref="R301" si="703">+(C301/C289-1)*100</f>
        <v>5.0150907181293558</v>
      </c>
      <c r="S301" s="25">
        <f t="shared" ref="S301" si="704">+(D301/D289-1)*100</f>
        <v>2.2653301062257603</v>
      </c>
      <c r="T301" s="25">
        <f t="shared" ref="T301" si="705">+(E301/E289-1)*100</f>
        <v>2.0313824931151636</v>
      </c>
      <c r="U301" s="5">
        <f t="shared" ref="U301" si="706">+(F301/F289-1)*100</f>
        <v>2.7614751428818529</v>
      </c>
    </row>
    <row r="302" spans="2:21" x14ac:dyDescent="0.2">
      <c r="B302" s="11">
        <v>42522</v>
      </c>
      <c r="C302" s="14">
        <v>164.086112747382</v>
      </c>
      <c r="D302" s="33">
        <f t="shared" ref="D302" si="707">D301*(1+I302/100)</f>
        <v>293.11145444390951</v>
      </c>
      <c r="E302" s="33">
        <f t="shared" ref="E302" si="708">E301*(1+J302/100)</f>
        <v>179.76456989856118</v>
      </c>
      <c r="F302" s="33">
        <f t="shared" ref="F302" si="709">+F301*(1+K302/100)</f>
        <v>188.19645834210007</v>
      </c>
      <c r="H302" s="14">
        <f t="shared" si="73"/>
        <v>-0.47895997554729952</v>
      </c>
      <c r="I302" s="38">
        <v>0.16554255990484421</v>
      </c>
      <c r="J302" s="38">
        <v>-4.6856944531559197E-2</v>
      </c>
      <c r="K302" s="38">
        <v>-0.13434656749846674</v>
      </c>
      <c r="M302" s="5">
        <f t="shared" ref="M302" si="710">+(C302/C$296-1)*100</f>
        <v>2.2732271973629148</v>
      </c>
      <c r="N302" s="5">
        <f t="shared" ref="N302" si="711">+(D302/D$296-1)*100</f>
        <v>0.92743336252496533</v>
      </c>
      <c r="O302" s="5">
        <f t="shared" ref="O302" si="712">+(E302/E$296-1)*100</f>
        <v>0.77471846722525495</v>
      </c>
      <c r="P302" s="5">
        <f t="shared" ref="P302" si="713">+(F302/F$296-1)*100</f>
        <v>1.0020703118968077</v>
      </c>
      <c r="R302" s="5">
        <f t="shared" ref="R302" si="714">+(C302/C290-1)*100</f>
        <v>4.1558328482327767</v>
      </c>
      <c r="S302" s="25">
        <f t="shared" ref="S302" si="715">+(D302/D290-1)*100</f>
        <v>2.141908220999067</v>
      </c>
      <c r="T302" s="25">
        <f t="shared" ref="T302" si="716">+(E302/E290-1)*100</f>
        <v>1.7222279272960606</v>
      </c>
      <c r="U302" s="5">
        <f t="shared" ref="U302" si="717">+(F302/F290-1)*100</f>
        <v>2.3894372455794954</v>
      </c>
    </row>
    <row r="303" spans="2:21" x14ac:dyDescent="0.2">
      <c r="B303" s="11">
        <v>42552</v>
      </c>
      <c r="C303" s="14">
        <v>164.14097392796833</v>
      </c>
      <c r="D303" s="33">
        <f t="shared" ref="D303" si="718">D302*(1+I303/100)</f>
        <v>293.87569353746113</v>
      </c>
      <c r="E303" s="33">
        <f t="shared" ref="E303" si="719">E302*(1+J303/100)</f>
        <v>180.17477664947529</v>
      </c>
      <c r="F303" s="33">
        <f t="shared" ref="F303" si="720">+F302*(1+K303/100)</f>
        <v>188.87985963754781</v>
      </c>
      <c r="H303" s="14">
        <f t="shared" ref="H303:H309" si="721">+(C303/C302-1)*100</f>
        <v>3.3434383731667516E-2</v>
      </c>
      <c r="I303" s="38">
        <v>0.26073327465196811</v>
      </c>
      <c r="J303" s="38">
        <v>0.22819110080789518</v>
      </c>
      <c r="K303" s="38">
        <v>0.36313185777676615</v>
      </c>
      <c r="M303" s="5">
        <f t="shared" ref="M303" si="722">+(C303/C$296-1)*100</f>
        <v>2.3074216205988263</v>
      </c>
      <c r="N303" s="5">
        <f t="shared" ref="N303" si="723">+(D303/D$296-1)*100</f>
        <v>1.1905847645532708</v>
      </c>
      <c r="O303" s="5">
        <f t="shared" ref="O303" si="724">+(E303/E$296-1)*100</f>
        <v>1.0046774066316821</v>
      </c>
      <c r="P303" s="5">
        <f t="shared" ref="P303" si="725">+(F303/F$296-1)*100</f>
        <v>1.3688410062133949</v>
      </c>
      <c r="R303" s="5">
        <f t="shared" ref="R303" si="726">+(C303/C291-1)*100</f>
        <v>3.5628652639903002</v>
      </c>
      <c r="S303" s="25">
        <f t="shared" ref="S303" si="727">+(D303/D291-1)*100</f>
        <v>2.0565018389795853</v>
      </c>
      <c r="T303" s="25">
        <f t="shared" ref="T303" si="728">+(E303/E291-1)*100</f>
        <v>1.7942078464658229</v>
      </c>
      <c r="U303" s="5">
        <f t="shared" ref="U303" si="729">+(F303/F291-1)*100</f>
        <v>2.4148783491467762</v>
      </c>
    </row>
    <row r="304" spans="2:21" x14ac:dyDescent="0.2">
      <c r="B304" s="11">
        <v>42583</v>
      </c>
      <c r="C304" s="14">
        <v>164.34885993165616</v>
      </c>
      <c r="D304" s="33">
        <f t="shared" ref="D304:D305" si="730">D303*(1+I304/100)</f>
        <v>294.88230612487638</v>
      </c>
      <c r="E304" s="33">
        <f t="shared" ref="E304" si="731">E303*(1+J304/100)</f>
        <v>180.77046649238164</v>
      </c>
      <c r="F304" s="33">
        <f t="shared" ref="F304" si="732">+F303*(1+K304/100)</f>
        <v>189.25363303366584</v>
      </c>
      <c r="H304" s="14">
        <f t="shared" si="721"/>
        <v>0.12665088960606141</v>
      </c>
      <c r="I304" s="38">
        <v>0.3425300593248719</v>
      </c>
      <c r="J304" s="38">
        <v>0.33061777790641678</v>
      </c>
      <c r="K304" s="38">
        <v>0.19788949273642498</v>
      </c>
      <c r="M304" s="5">
        <f t="shared" ref="M304" si="733">+(C304/C$296-1)*100</f>
        <v>2.4369948802143382</v>
      </c>
      <c r="N304" s="5">
        <f t="shared" ref="N304" si="734">+(D304/D$296-1)*100</f>
        <v>1.5371929345784796</v>
      </c>
      <c r="O304" s="5">
        <f t="shared" ref="O304" si="735">+(E304/E$296-1)*100</f>
        <v>1.3386168266550369</v>
      </c>
      <c r="P304" s="5">
        <f t="shared" ref="P304" si="736">+(F304/F$296-1)*100</f>
        <v>1.5694392914733957</v>
      </c>
      <c r="R304" s="5">
        <f t="shared" ref="R304" si="737">+(C304/C292-1)*100</f>
        <v>3.4863423799978088</v>
      </c>
      <c r="S304" s="25">
        <f t="shared" ref="S304" si="738">+(D304/D292-1)*100</f>
        <v>2.3129063497678182</v>
      </c>
      <c r="T304" s="25">
        <f t="shared" ref="T304" si="739">+(E304/E292-1)*100</f>
        <v>2.0638821201788504</v>
      </c>
      <c r="U304" s="5">
        <f t="shared" ref="U304" si="740">+(F304/F292-1)*100</f>
        <v>2.5923100642074592</v>
      </c>
    </row>
    <row r="305" spans="2:21" x14ac:dyDescent="0.2">
      <c r="B305" s="11">
        <v>42614</v>
      </c>
      <c r="C305" s="14">
        <v>165.08663452297051</v>
      </c>
      <c r="D305" s="33">
        <f t="shared" si="730"/>
        <v>295.80621668305497</v>
      </c>
      <c r="E305" s="33">
        <f t="shared" ref="E305" si="741">E304*(1+J305/100)</f>
        <v>181.26259527199721</v>
      </c>
      <c r="F305" s="33">
        <f t="shared" ref="F305" si="742">+F304*(1+K305/100)</f>
        <v>189.51711820858321</v>
      </c>
      <c r="H305" s="14">
        <f t="shared" si="721"/>
        <v>0.44890764172087483</v>
      </c>
      <c r="I305" s="38">
        <v>0.31331502059921817</v>
      </c>
      <c r="J305" s="38">
        <v>0.27223959154649702</v>
      </c>
      <c r="K305" s="38">
        <v>0.13922331143334521</v>
      </c>
      <c r="M305" s="5">
        <f t="shared" ref="M305" si="743">+(C305/C$296-1)*100</f>
        <v>2.8968423781808417</v>
      </c>
      <c r="N305" s="5">
        <f t="shared" ref="N305" si="744">+(D305/D$296-1)*100</f>
        <v>1.8553242115373125</v>
      </c>
      <c r="O305" s="5">
        <f t="shared" ref="O305" si="745">+(E305/E$296-1)*100</f>
        <v>1.6145006631828052</v>
      </c>
      <c r="P305" s="5">
        <f t="shared" ref="P305" si="746">+(F305/F$296-1)*100</f>
        <v>1.71084762825926</v>
      </c>
      <c r="R305" s="5">
        <f t="shared" ref="R305" si="747">+(C305/C293-1)*100</f>
        <v>3.4650257818906516</v>
      </c>
      <c r="S305" s="25">
        <f t="shared" ref="S305" si="748">+(D305/D293-1)*100</f>
        <v>2.4645660686510196</v>
      </c>
      <c r="T305" s="25">
        <f t="shared" ref="T305" si="749">+(E305/E293-1)*100</f>
        <v>2.2517038114509225</v>
      </c>
      <c r="U305" s="5">
        <f t="shared" ref="U305" si="750">+(F305/F293-1)*100</f>
        <v>2.5328934982774776</v>
      </c>
    </row>
    <row r="306" spans="2:21" x14ac:dyDescent="0.2">
      <c r="B306" s="11">
        <v>42644</v>
      </c>
      <c r="C306" s="14">
        <v>165.69239559779982</v>
      </c>
      <c r="D306" s="33">
        <f t="shared" ref="D306" si="751">D305*(1+I306/100)</f>
        <v>296.26843600688943</v>
      </c>
      <c r="E306" s="33">
        <f t="shared" ref="E306" si="752">E305*(1+J306/100)</f>
        <v>181.40861480161223</v>
      </c>
      <c r="F306" s="33">
        <f t="shared" ref="F306" si="753">+F305*(1+K306/100)</f>
        <v>189.7022402935936</v>
      </c>
      <c r="H306" s="14">
        <f t="shared" si="721"/>
        <v>0.36693526194879755</v>
      </c>
      <c r="I306" s="38">
        <v>0.1562574745782557</v>
      </c>
      <c r="J306" s="38">
        <v>8.0556901105777179E-2</v>
      </c>
      <c r="K306" s="38">
        <v>9.7680930757215734E-2</v>
      </c>
      <c r="M306" s="5">
        <f t="shared" ref="M306" si="754">+(C306/C$296-1)*100</f>
        <v>3.2744071762982552</v>
      </c>
      <c r="N306" s="5">
        <f t="shared" ref="N306" si="755">+(D306/D$296-1)*100</f>
        <v>2.0144807688737609</v>
      </c>
      <c r="O306" s="5">
        <f t="shared" ref="O306" si="756">+(E306/E$296-1)*100</f>
        <v>1.6963581559911622</v>
      </c>
      <c r="P306" s="5">
        <f t="shared" ref="P306" si="757">+(F306/F$296-1)*100</f>
        <v>1.8101997309035944</v>
      </c>
      <c r="R306" s="5">
        <f t="shared" ref="R306" si="758">+(C306/C294-1)*100</f>
        <v>3.5009730803879258</v>
      </c>
      <c r="S306" s="25">
        <f t="shared" ref="S306" si="759">+(D306/D294-1)*100</f>
        <v>2.4451273422350317</v>
      </c>
      <c r="T306" s="25">
        <f t="shared" ref="T306" si="760">+(E306/E294-1)*100</f>
        <v>2.2476332832126467</v>
      </c>
      <c r="U306" s="5">
        <f t="shared" ref="U306" si="761">+(F306/F294-1)*100</f>
        <v>2.4750107210024908</v>
      </c>
    </row>
    <row r="307" spans="2:21" x14ac:dyDescent="0.2">
      <c r="B307" s="11">
        <v>42675</v>
      </c>
      <c r="C307" s="14">
        <v>166.38089079332471</v>
      </c>
      <c r="D307" s="33">
        <f t="shared" ref="D307" si="762">D306*(1+I307/100)</f>
        <v>296.52133308397043</v>
      </c>
      <c r="E307" s="33">
        <f t="shared" ref="E307" si="763">E306*(1+J307/100)</f>
        <v>181.54397659519461</v>
      </c>
      <c r="F307" s="33">
        <f t="shared" ref="F307" si="764">+F306*(1+K307/100)</f>
        <v>190.04714399032142</v>
      </c>
      <c r="H307" s="14">
        <f t="shared" si="721"/>
        <v>0.41552612782311815</v>
      </c>
      <c r="I307" s="38">
        <v>8.5360789859876926E-2</v>
      </c>
      <c r="J307" s="38">
        <v>7.4617070270011077E-2</v>
      </c>
      <c r="K307" s="38">
        <v>0.18181319113259597</v>
      </c>
      <c r="M307" s="5">
        <f t="shared" ref="M307" si="765">+(C307/C$296-1)*100</f>
        <v>3.7035393214702061</v>
      </c>
      <c r="N307" s="5">
        <f t="shared" ref="N307" si="766">+(D307/D$296-1)*100</f>
        <v>2.1015611354295416</v>
      </c>
      <c r="O307" s="5">
        <f t="shared" ref="O307" si="767">+(E307/E$296-1)*100</f>
        <v>1.7722409990184707</v>
      </c>
      <c r="P307" s="5">
        <f t="shared" ref="P307" si="768">+(F307/F$296-1)*100</f>
        <v>1.9953041039328268</v>
      </c>
      <c r="R307" s="5">
        <f t="shared" ref="R307" si="769">+(C307/C295-1)*100</f>
        <v>3.8756723754244771</v>
      </c>
      <c r="S307" s="25">
        <f t="shared" ref="S307" si="770">+(D307/D295-1)*100</f>
        <v>2.4396900288842671</v>
      </c>
      <c r="T307" s="25">
        <f t="shared" ref="T307" si="771">+(E307/E295-1)*100</f>
        <v>2.1850090019754687</v>
      </c>
      <c r="U307" s="5">
        <f t="shared" ref="U307" si="772">+(F307/F295-1)*100</f>
        <v>2.5105194424269506</v>
      </c>
    </row>
    <row r="308" spans="2:21" x14ac:dyDescent="0.2">
      <c r="B308" s="11">
        <v>42705</v>
      </c>
      <c r="C308" s="14">
        <v>166.86124511268059</v>
      </c>
      <c r="D308" s="33">
        <f t="shared" ref="D308" si="773">D307*(1+I308/100)</f>
        <v>297.32099850830258</v>
      </c>
      <c r="E308" s="33">
        <f t="shared" ref="E308" si="774">E307*(1+J308/100)</f>
        <v>182.2086986132089</v>
      </c>
      <c r="F308" s="33">
        <f t="shared" ref="F308" si="775">+F307*(1+K308/100)</f>
        <v>191.26748406510401</v>
      </c>
      <c r="H308" s="14">
        <f t="shared" si="721"/>
        <v>0.28870762565671448</v>
      </c>
      <c r="I308" s="38">
        <v>0.269682257264662</v>
      </c>
      <c r="J308" s="38">
        <v>0.36614931020073627</v>
      </c>
      <c r="K308" s="38">
        <v>0.64212492182715852</v>
      </c>
      <c r="M308" s="5">
        <f t="shared" ref="M308" si="776">+(C308/C$296-1)*100</f>
        <v>4.0029393475671915</v>
      </c>
      <c r="N308" s="5">
        <f t="shared" ref="N308" si="777">+(D308/D$296-1)*100</f>
        <v>2.3769109302020253</v>
      </c>
      <c r="O308" s="5">
        <f t="shared" ref="O308" si="778">+(E308/E$296-1)*100</f>
        <v>2.1448793574122105</v>
      </c>
      <c r="P308" s="5">
        <f t="shared" ref="P308" si="779">+(F308/F$296-1)*100</f>
        <v>2.6502413706775751</v>
      </c>
      <c r="R308" s="5">
        <f t="shared" ref="R308" si="780">+(C308/C296-1)*100</f>
        <v>4.0029393475671915</v>
      </c>
      <c r="S308" s="25">
        <f t="shared" ref="S308" si="781">+(D308/D296-1)*100</f>
        <v>2.3769109302020253</v>
      </c>
      <c r="T308" s="25">
        <f t="shared" ref="T308" si="782">+(E308/E296-1)*100</f>
        <v>2.1448793574122105</v>
      </c>
      <c r="U308" s="5">
        <f t="shared" ref="U308" si="783">+(F308/F296-1)*100</f>
        <v>2.6502413706775751</v>
      </c>
    </row>
    <row r="309" spans="2:21" x14ac:dyDescent="0.2">
      <c r="B309" s="11">
        <v>42736</v>
      </c>
      <c r="C309" s="14">
        <v>167.02274907876154</v>
      </c>
      <c r="D309" s="33">
        <f t="shared" ref="D309" si="784">D308*(1+I309/100)</f>
        <v>298.20290244252004</v>
      </c>
      <c r="E309" s="33">
        <f t="shared" ref="E309" si="785">E308*(1+J309/100)</f>
        <v>182.86997497826496</v>
      </c>
      <c r="F309" s="33">
        <f t="shared" ref="F309" si="786">+F308*(1+K309/100)</f>
        <v>191.87597338613185</v>
      </c>
      <c r="H309" s="14">
        <f t="shared" si="721"/>
        <v>9.6789380884620968E-2</v>
      </c>
      <c r="I309" s="38">
        <v>0.29661676727916814</v>
      </c>
      <c r="J309" s="38">
        <v>0.3629225004563752</v>
      </c>
      <c r="K309" s="38">
        <v>0.31813526695458894</v>
      </c>
      <c r="M309" s="5">
        <f t="shared" ref="M309:P310" si="787">+(C309/C$308-1)*100</f>
        <v>9.6789380884620968E-2</v>
      </c>
      <c r="N309" s="5">
        <f t="shared" si="787"/>
        <v>0.29661676727916753</v>
      </c>
      <c r="O309" s="5">
        <f t="shared" si="787"/>
        <v>0.3629225004563752</v>
      </c>
      <c r="P309" s="5">
        <f t="shared" si="787"/>
        <v>0.31813526695458894</v>
      </c>
      <c r="R309" s="5">
        <f t="shared" ref="R309" si="788">+(C309/C297-1)*100</f>
        <v>3.6771456609262509</v>
      </c>
      <c r="S309" s="25">
        <f t="shared" ref="S309" si="789">+(D309/D297-1)*100</f>
        <v>2.4982808543516866</v>
      </c>
      <c r="T309" s="25">
        <f t="shared" ref="T309" si="790">+(E309/E297-1)*100</f>
        <v>2.3523001417860234</v>
      </c>
      <c r="U309" s="5">
        <f t="shared" ref="U309" si="791">+(F309/F297-1)*100</f>
        <v>2.749847719741183</v>
      </c>
    </row>
    <row r="310" spans="2:21" x14ac:dyDescent="0.2">
      <c r="B310" s="11">
        <v>42767</v>
      </c>
      <c r="C310" s="14">
        <v>167.65005952835904</v>
      </c>
      <c r="D310" s="33">
        <f t="shared" ref="D310" si="792">D309*(1+I310/100)</f>
        <v>298.53069372538636</v>
      </c>
      <c r="E310" s="33">
        <f t="shared" ref="E310" si="793">E309*(1+J310/100)</f>
        <v>183.45092339217319</v>
      </c>
      <c r="F310" s="33">
        <f t="shared" ref="F310" si="794">+F309*(1+K310/100)</f>
        <v>192.12358516903146</v>
      </c>
      <c r="H310" s="14">
        <f t="shared" ref="H310:H320" si="795">+(C310/C309-1)*100</f>
        <v>0.37558383696683073</v>
      </c>
      <c r="I310" s="38">
        <v>0.10992223086409937</v>
      </c>
      <c r="J310" s="38">
        <v>0.31768387018005217</v>
      </c>
      <c r="K310" s="38">
        <v>0.12904783153924182</v>
      </c>
      <c r="M310" s="5">
        <f t="shared" si="787"/>
        <v>0.47273674312195979</v>
      </c>
      <c r="N310" s="5">
        <f t="shared" si="787"/>
        <v>0.40686504591096462</v>
      </c>
      <c r="O310" s="5">
        <f t="shared" si="787"/>
        <v>0.68175931688161384</v>
      </c>
      <c r="P310" s="5">
        <f t="shared" si="787"/>
        <v>0.44759364515718492</v>
      </c>
      <c r="R310" s="5">
        <f t="shared" ref="R310" si="796">+(C310/C298-1)*100</f>
        <v>3.4639884909181351</v>
      </c>
      <c r="S310" s="25">
        <f t="shared" ref="S310" si="797">+(D310/D298-1)*100</f>
        <v>2.1977035043592608</v>
      </c>
      <c r="T310" s="25">
        <f t="shared" ref="T310" si="798">+(E310/E298-1)*100</f>
        <v>2.3564249495633405</v>
      </c>
      <c r="U310" s="5">
        <f t="shared" ref="U310" si="799">+(F310/F298-1)*100</f>
        <v>2.5048575776686066</v>
      </c>
    </row>
    <row r="311" spans="2:21" x14ac:dyDescent="0.2">
      <c r="B311" s="11">
        <v>42795</v>
      </c>
      <c r="C311" s="14">
        <v>167.66769235355665</v>
      </c>
      <c r="D311" s="33">
        <f t="shared" ref="D311" si="800">D310*(1+I311/100)</f>
        <v>298.32724147138129</v>
      </c>
      <c r="E311" s="33">
        <f t="shared" ref="E311" si="801">E310*(1+J311/100)</f>
        <v>183.57031188261462</v>
      </c>
      <c r="F311" s="33">
        <f t="shared" ref="F311" si="802">+F310*(1+K311/100)</f>
        <v>192.16746877807623</v>
      </c>
      <c r="H311" s="14">
        <f t="shared" si="795"/>
        <v>1.0517637301887817E-2</v>
      </c>
      <c r="I311" s="38">
        <v>-6.815120129396661E-2</v>
      </c>
      <c r="J311" s="38">
        <v>6.507925293250949E-2</v>
      </c>
      <c r="K311" s="38">
        <v>2.2841344026636179E-2</v>
      </c>
      <c r="M311" s="5">
        <f t="shared" ref="M311" si="803">+(C311/C$308-1)*100</f>
        <v>0.48330410115988709</v>
      </c>
      <c r="N311" s="5">
        <f t="shared" ref="N311" si="804">+(D311/D$308-1)*100</f>
        <v>0.33843656120058352</v>
      </c>
      <c r="O311" s="5">
        <f t="shared" ref="O311" si="805">+(E311/E$308-1)*100</f>
        <v>0.74728225368434487</v>
      </c>
      <c r="P311" s="5">
        <f t="shared" ref="P311" si="806">+(F311/F$308-1)*100</f>
        <v>0.47053722558816347</v>
      </c>
      <c r="R311" s="5">
        <f t="shared" ref="R311" si="807">+(C311/C299-1)*100</f>
        <v>3.3366812341879548</v>
      </c>
      <c r="S311" s="25">
        <f t="shared" ref="S311" si="808">+(D311/D299-1)*100</f>
        <v>2.2739721712369265</v>
      </c>
      <c r="T311" s="25">
        <f t="shared" ref="T311" si="809">+(E311/E299-1)*100</f>
        <v>2.2349858103032583</v>
      </c>
      <c r="U311" s="5">
        <f t="shared" ref="U311" si="810">+(F311/F299-1)*100</f>
        <v>2.2250841349737538</v>
      </c>
    </row>
    <row r="312" spans="2:21" x14ac:dyDescent="0.2">
      <c r="B312" s="11">
        <v>42826</v>
      </c>
      <c r="C312" s="14">
        <v>166.97202933508797</v>
      </c>
      <c r="D312" s="33">
        <f t="shared" ref="D312" si="811">D311*(1+I312/100)</f>
        <v>297.75641696305775</v>
      </c>
      <c r="E312" s="33">
        <f t="shared" ref="E312" si="812">E311*(1+J312/100)</f>
        <v>184.24241262126498</v>
      </c>
      <c r="F312" s="33">
        <f t="shared" ref="F312" si="813">+F311*(1+K312/100)</f>
        <v>192.66758047449804</v>
      </c>
      <c r="H312" s="14">
        <f t="shared" si="795"/>
        <v>-0.41490582276384469</v>
      </c>
      <c r="I312" s="38">
        <v>-0.19134173115005379</v>
      </c>
      <c r="J312" s="38">
        <v>0.36612714319521622</v>
      </c>
      <c r="K312" s="38">
        <v>0.26024784507068244</v>
      </c>
      <c r="M312" s="5">
        <f t="shared" ref="M312" si="814">+(C312/C$308-1)*100</f>
        <v>6.6393021538679875E-2</v>
      </c>
      <c r="N312" s="5">
        <f t="shared" ref="N312" si="815">+(D312/D$308-1)*100</f>
        <v>0.14644725967547512</v>
      </c>
      <c r="O312" s="5">
        <f t="shared" ref="O312" si="816">+(E312/E$308-1)*100</f>
        <v>1.1161454000465865</v>
      </c>
      <c r="P312" s="5">
        <f t="shared" ref="P312" si="817">+(F312/F$308-1)*100</f>
        <v>0.7320096336486781</v>
      </c>
      <c r="R312" s="5">
        <f t="shared" ref="R312" si="818">+(C312/C300-1)*100</f>
        <v>2.5094903472705044</v>
      </c>
      <c r="S312" s="25">
        <f t="shared" ref="S312" si="819">+(D312/D300-1)*100</f>
        <v>2.0491036350511749</v>
      </c>
      <c r="T312" s="25">
        <f t="shared" ref="T312" si="820">+(E312/E300-1)*100</f>
        <v>2.6002296472731112</v>
      </c>
      <c r="U312" s="5">
        <f t="shared" ref="U312" si="821">+(F312/F300-1)*100</f>
        <v>2.3450641322172006</v>
      </c>
    </row>
    <row r="313" spans="2:21" x14ac:dyDescent="0.2">
      <c r="B313" s="11">
        <v>42856</v>
      </c>
      <c r="C313" s="14">
        <v>166.94380186586804</v>
      </c>
      <c r="D313" s="33">
        <f t="shared" ref="D313" si="822">D312*(1+I313/100)</f>
        <v>298.20073058942364</v>
      </c>
      <c r="E313" s="33">
        <f t="shared" ref="E313" si="823">E312*(1+J313/100)</f>
        <v>185.16674830939823</v>
      </c>
      <c r="F313" s="33">
        <f t="shared" ref="F313" si="824">+F312*(1+K313/100)</f>
        <v>193.35343405394525</v>
      </c>
      <c r="H313" s="14">
        <f t="shared" si="795"/>
        <v>-1.6905507666364894E-2</v>
      </c>
      <c r="I313" s="38">
        <v>0.14922050409446275</v>
      </c>
      <c r="J313" s="38">
        <v>0.50169538869062613</v>
      </c>
      <c r="K313" s="38">
        <v>0.35597767811175185</v>
      </c>
      <c r="M313" s="5">
        <f t="shared" ref="M313" si="825">+(C313/C$308-1)*100</f>
        <v>4.9476289794969652E-2</v>
      </c>
      <c r="N313" s="5">
        <f t="shared" ref="N313" si="826">+(D313/D$308-1)*100</f>
        <v>0.29588629310906001</v>
      </c>
      <c r="O313" s="5">
        <f t="shared" ref="O313" si="827">+(E313/E$308-1)*100</f>
        <v>1.6234404387403423</v>
      </c>
      <c r="P313" s="5">
        <f t="shared" ref="P313" si="828">+(F313/F$308-1)*100</f>
        <v>1.0905931026578441</v>
      </c>
      <c r="R313" s="5">
        <f t="shared" ref="R313" si="829">+(C313/C301-1)*100</f>
        <v>1.2542774592144035</v>
      </c>
      <c r="S313" s="25">
        <f t="shared" ref="S313" si="830">+(D313/D301-1)*100</f>
        <v>1.9047107112134976</v>
      </c>
      <c r="T313" s="25">
        <f t="shared" ref="T313" si="831">+(E313/E301-1)*100</f>
        <v>2.9568757254503808</v>
      </c>
      <c r="U313" s="5">
        <f t="shared" ref="U313" si="832">+(F313/F301-1)*100</f>
        <v>2.6021807494120086</v>
      </c>
    </row>
    <row r="314" spans="2:21" x14ac:dyDescent="0.2">
      <c r="B314" s="11">
        <v>42887</v>
      </c>
      <c r="C314" s="14">
        <v>167.10192792185848</v>
      </c>
      <c r="D314" s="33">
        <f t="shared" ref="D314" si="833">D313*(1+I314/100)</f>
        <v>298.39854860253126</v>
      </c>
      <c r="E314" s="33">
        <f t="shared" ref="E314" si="834">E313*(1+J314/100)</f>
        <v>185.54745814041226</v>
      </c>
      <c r="F314" s="33">
        <f t="shared" ref="F314" si="835">+F313*(1+K314/100)</f>
        <v>193.54850396996267</v>
      </c>
      <c r="H314" s="14">
        <f t="shared" si="795"/>
        <v>9.4718135218641031E-2</v>
      </c>
      <c r="I314" s="38">
        <v>6.6337199347760875E-2</v>
      </c>
      <c r="J314" s="38">
        <v>0.20560377848073408</v>
      </c>
      <c r="K314" s="38">
        <v>0.10088774320036187</v>
      </c>
      <c r="M314" s="5">
        <f t="shared" ref="M314" si="836">+(C314/C$308-1)*100</f>
        <v>0.144241288032676</v>
      </c>
      <c r="N314" s="5">
        <f t="shared" ref="N314" si="837">+(D314/D$308-1)*100</f>
        <v>0.36241977513693513</v>
      </c>
      <c r="O314" s="5">
        <f t="shared" ref="O314" si="838">+(E314/E$308-1)*100</f>
        <v>1.8323820721044992</v>
      </c>
      <c r="P314" s="5">
        <f t="shared" ref="P314" si="839">+(F314/F$308-1)*100</f>
        <v>1.1925811206269898</v>
      </c>
      <c r="R314" s="5">
        <f t="shared" ref="R314" si="840">+(C314/C302-1)*100</f>
        <v>1.8379466269150102</v>
      </c>
      <c r="S314" s="25">
        <f t="shared" ref="S314" si="841">+(D314/D302-1)*100</f>
        <v>1.8037828540861334</v>
      </c>
      <c r="T314" s="25">
        <f t="shared" ref="T314" si="842">+(E314/E302-1)*100</f>
        <v>3.216923248621395</v>
      </c>
      <c r="U314" s="5">
        <f t="shared" ref="U314" si="843">+(F314/F302-1)*100</f>
        <v>2.8438609711420426</v>
      </c>
    </row>
    <row r="315" spans="2:21" x14ac:dyDescent="0.2">
      <c r="B315" s="11">
        <v>42917</v>
      </c>
      <c r="C315" s="14">
        <v>168.35724132900677</v>
      </c>
      <c r="D315" s="33">
        <f t="shared" ref="D315" si="844">D314*(1+I315/100)</f>
        <v>299.1687393362526</v>
      </c>
      <c r="E315" s="33">
        <f t="shared" ref="E315" si="845">E314*(1+J315/100)</f>
        <v>185.66387477575822</v>
      </c>
      <c r="F315" s="33">
        <f t="shared" ref="F315" si="846">+F314*(1+K315/100)</f>
        <v>194.5166388140066</v>
      </c>
      <c r="H315" s="14">
        <f t="shared" si="795"/>
        <v>0.75122616642420148</v>
      </c>
      <c r="I315" s="38">
        <v>0.25810806967001648</v>
      </c>
      <c r="J315" s="38">
        <v>6.2742242072566512E-2</v>
      </c>
      <c r="K315" s="38">
        <v>0.50020270071122752</v>
      </c>
      <c r="M315" s="5">
        <f t="shared" ref="M315" si="847">+(C315/C$308-1)*100</f>
        <v>0.89655103275534387</v>
      </c>
      <c r="N315" s="5">
        <f t="shared" ref="N315" si="848">+(D315/D$308-1)*100</f>
        <v>0.62146327949266222</v>
      </c>
      <c r="O315" s="5">
        <f t="shared" ref="O315" si="849">+(E315/E$308-1)*100</f>
        <v>1.8962739917724347</v>
      </c>
      <c r="P315" s="5">
        <f t="shared" ref="P315" si="850">+(F315/F$308-1)*100</f>
        <v>1.6987491443117619</v>
      </c>
      <c r="R315" s="5">
        <f t="shared" ref="R315" si="851">+(C315/C303-1)*100</f>
        <v>2.5686867210186648</v>
      </c>
      <c r="S315" s="25">
        <f t="shared" ref="S315" si="852">+(D315/D303-1)*100</f>
        <v>1.8011172462334857</v>
      </c>
      <c r="T315" s="25">
        <f t="shared" ref="T315" si="853">+(E315/E303-1)*100</f>
        <v>3.0465408246137526</v>
      </c>
      <c r="U315" s="5">
        <f t="shared" ref="U315" si="854">+(F315/F303-1)*100</f>
        <v>2.984319867282581</v>
      </c>
    </row>
    <row r="316" spans="2:21" x14ac:dyDescent="0.2">
      <c r="B316" s="11">
        <v>42948</v>
      </c>
      <c r="C316" s="14">
        <v>169.68833859817698</v>
      </c>
      <c r="D316" s="33">
        <f t="shared" ref="D316" si="855">D315*(1+I316/100)</f>
        <v>299.98318769402869</v>
      </c>
      <c r="E316" s="33">
        <f t="shared" ref="E316" si="856">E315*(1+J316/100)</f>
        <v>185.90050408345496</v>
      </c>
      <c r="F316" s="33">
        <f t="shared" ref="F316" si="857">+F315*(1+K316/100)</f>
        <v>194.53407859675414</v>
      </c>
      <c r="H316" s="14">
        <f t="shared" si="795"/>
        <v>0.79063856039844893</v>
      </c>
      <c r="I316" s="38">
        <v>0.27223711928694067</v>
      </c>
      <c r="J316" s="38">
        <v>0.12745037664572134</v>
      </c>
      <c r="K316" s="38">
        <v>8.9657022935840658E-3</v>
      </c>
      <c r="M316" s="5">
        <f t="shared" ref="M316" si="858">+(C316/C$308-1)*100</f>
        <v>1.6942780713324224</v>
      </c>
      <c r="N316" s="5">
        <f t="shared" ref="N316" si="859">+(D316/D$308-1)*100</f>
        <v>0.89539225250911958</v>
      </c>
      <c r="O316" s="5">
        <f t="shared" ref="O316" si="860">+(E316/E$308-1)*100</f>
        <v>2.0261411767629189</v>
      </c>
      <c r="P316" s="5">
        <f t="shared" ref="P316" si="861">+(F316/F$308-1)*100</f>
        <v>1.7078671513963251</v>
      </c>
      <c r="R316" s="5">
        <f t="shared" ref="R316" si="862">+(C316/C304-1)*100</f>
        <v>3.2488686984145865</v>
      </c>
      <c r="S316" s="25">
        <f t="shared" ref="S316" si="863">+(D316/D304-1)*100</f>
        <v>1.7298025222958646</v>
      </c>
      <c r="T316" s="25">
        <f t="shared" ref="T316" si="864">+(E316/E304-1)*100</f>
        <v>2.8378737360228667</v>
      </c>
      <c r="U316" s="5">
        <f t="shared" ref="U316" si="865">+(F316/F304-1)*100</f>
        <v>2.7901422437417445</v>
      </c>
    </row>
    <row r="317" spans="2:21" x14ac:dyDescent="0.2">
      <c r="B317" s="11">
        <v>42979</v>
      </c>
      <c r="C317" s="14">
        <v>171.04920380841955</v>
      </c>
      <c r="D317" s="33">
        <f t="shared" ref="D317" si="866">D316*(1+I317/100)</f>
        <v>299.82132221198975</v>
      </c>
      <c r="E317" s="33">
        <f t="shared" ref="E317" si="867">E316*(1+J317/100)</f>
        <v>185.96708836018411</v>
      </c>
      <c r="F317" s="33">
        <f t="shared" ref="F317" si="868">+F316*(1+K317/100)</f>
        <v>194.56225218710881</v>
      </c>
      <c r="H317" s="14">
        <f t="shared" si="795"/>
        <v>0.80197921759674884</v>
      </c>
      <c r="I317" s="38">
        <v>-5.3958184551344615E-2</v>
      </c>
      <c r="J317" s="38">
        <v>3.5817157708861735E-2</v>
      </c>
      <c r="K317" s="38">
        <v>1.4482598914233868E-2</v>
      </c>
      <c r="M317" s="5">
        <f t="shared" ref="M317" si="869">+(C317/C$308-1)*100</f>
        <v>2.5098450469495548</v>
      </c>
      <c r="N317" s="5">
        <f t="shared" ref="N317" si="870">+(D317/D$308-1)*100</f>
        <v>0.84095093055371883</v>
      </c>
      <c r="O317" s="5">
        <f t="shared" ref="O317" si="871">+(E317/E$308-1)*100</f>
        <v>2.0626840406524627</v>
      </c>
      <c r="P317" s="5">
        <f t="shared" ref="P317" si="872">+(F317/F$308-1)*100</f>
        <v>1.7225970938600899</v>
      </c>
      <c r="R317" s="5">
        <f t="shared" ref="R317" si="873">+(C317/C305-1)*100</f>
        <v>3.6117819608342705</v>
      </c>
      <c r="S317" s="25">
        <f t="shared" ref="S317" si="874">+(D317/D305-1)*100</f>
        <v>1.3573431870219421</v>
      </c>
      <c r="T317" s="25">
        <f t="shared" ref="T317" si="875">+(E317/E305-1)*100</f>
        <v>2.5954020359950647</v>
      </c>
      <c r="U317" s="5">
        <f t="shared" ref="U317" si="876">+(F317/F305-1)*100</f>
        <v>2.6620993534594017</v>
      </c>
    </row>
    <row r="318" spans="2:21" x14ac:dyDescent="0.2">
      <c r="B318" s="11">
        <v>43009</v>
      </c>
      <c r="C318" s="14">
        <v>170.6827657630426</v>
      </c>
      <c r="D318" s="33">
        <f t="shared" ref="D318:D319" si="877">D317*(1+I318/100)</f>
        <v>300.01420725077566</v>
      </c>
      <c r="E318" s="33">
        <f t="shared" ref="E318" si="878">E317*(1+J318/100)</f>
        <v>186.44581247246657</v>
      </c>
      <c r="F318" s="33">
        <f t="shared" ref="F318" si="879">+F317*(1+K318/100)</f>
        <v>195.11390730132504</v>
      </c>
      <c r="H318" s="14">
        <f t="shared" si="795"/>
        <v>-0.21422961184162093</v>
      </c>
      <c r="I318" s="38">
        <v>6.4333329385264731E-2</v>
      </c>
      <c r="J318" s="38">
        <v>0.25742410471860655</v>
      </c>
      <c r="K318" s="38">
        <v>0.28353655861554916</v>
      </c>
      <c r="M318" s="5">
        <f t="shared" ref="M318" si="880">+(C318/C$308-1)*100</f>
        <v>2.2902386038060163</v>
      </c>
      <c r="N318" s="5">
        <f t="shared" ref="N318" si="881">+(D318/D$308-1)*100</f>
        <v>0.90582527167111238</v>
      </c>
      <c r="O318" s="5">
        <f t="shared" ref="O318" si="882">+(E318/E$308-1)*100</f>
        <v>2.3254179912958861</v>
      </c>
      <c r="P318" s="5">
        <f t="shared" ref="P318" si="883">+(F318/F$308-1)*100</f>
        <v>2.0110178449943783</v>
      </c>
      <c r="R318" s="5">
        <f t="shared" ref="R318" si="884">+(C318/C306-1)*100</f>
        <v>3.0118281211627629</v>
      </c>
      <c r="S318" s="25">
        <f t="shared" ref="S318" si="885">+(D318/D306-1)*100</f>
        <v>1.2643166765828218</v>
      </c>
      <c r="T318" s="25">
        <f t="shared" ref="T318" si="886">+(E318/E306-1)*100</f>
        <v>2.7767135956376698</v>
      </c>
      <c r="U318" s="5">
        <f t="shared" ref="U318" si="887">+(F318/F306-1)*100</f>
        <v>2.8527164462349264</v>
      </c>
    </row>
    <row r="319" spans="2:21" x14ac:dyDescent="0.2">
      <c r="B319" s="11">
        <v>43040</v>
      </c>
      <c r="C319" s="14">
        <v>170.81548754091446</v>
      </c>
      <c r="D319" s="33">
        <f t="shared" si="877"/>
        <v>300.30517700955403</v>
      </c>
      <c r="E319" s="33">
        <f t="shared" ref="E319" si="888">E318*(1+J319/100)</f>
        <v>186.65578285207565</v>
      </c>
      <c r="F319" s="33">
        <f t="shared" ref="F319" si="889">+F318*(1+K319/100)</f>
        <v>195.60714605089152</v>
      </c>
      <c r="H319" s="14">
        <f t="shared" si="795"/>
        <v>7.7759331634053019E-2</v>
      </c>
      <c r="I319" s="38">
        <v>9.698532660993131E-2</v>
      </c>
      <c r="J319" s="38">
        <v>0.11261737489549617</v>
      </c>
      <c r="K319" s="38">
        <v>0.25279528065866863</v>
      </c>
      <c r="M319" s="5">
        <f t="shared" ref="M319" si="890">+(C319/C$308-1)*100</f>
        <v>2.3697788096712191</v>
      </c>
      <c r="N319" s="5">
        <f t="shared" ref="N319" si="891">+(D319/D$308-1)*100</f>
        <v>1.0036891158792915</v>
      </c>
      <c r="O319" s="5">
        <f t="shared" ref="O319" si="892">+(E319/E$308-1)*100</f>
        <v>2.4406541908885471</v>
      </c>
      <c r="P319" s="5">
        <f t="shared" ref="P319" si="893">+(F319/F$308-1)*100</f>
        <v>2.2688968838584067</v>
      </c>
      <c r="R319" s="5">
        <f t="shared" ref="R319" si="894">+(C319/C307-1)*100</f>
        <v>2.665328167462655</v>
      </c>
      <c r="S319" s="25">
        <f t="shared" ref="S319" si="895">+(D319/D307-1)*100</f>
        <v>1.2760781446075731</v>
      </c>
      <c r="T319" s="25">
        <f t="shared" ref="T319" si="896">+(E319/E307-1)*100</f>
        <v>2.8157399395736027</v>
      </c>
      <c r="U319" s="5">
        <f t="shared" ref="U319" si="897">+(F319/F307-1)*100</f>
        <v>2.9255909580273798</v>
      </c>
    </row>
    <row r="320" spans="2:21" x14ac:dyDescent="0.2">
      <c r="B320" s="11">
        <v>43070</v>
      </c>
      <c r="C320" s="14">
        <v>171.39097450929464</v>
      </c>
      <c r="D320" s="33">
        <f t="shared" ref="D320" si="898">D319*(1+I320/100)</f>
        <v>301.36886375764584</v>
      </c>
      <c r="E320" s="33">
        <f t="shared" ref="E320" si="899">E319*(1+J320/100)</f>
        <v>187.3801515656663</v>
      </c>
      <c r="F320" s="33">
        <f t="shared" ref="F320" si="900">+F319*(1+K320/100)</f>
        <v>196.92116877584877</v>
      </c>
      <c r="H320" s="14">
        <f t="shared" si="795"/>
        <v>0.3369056147454641</v>
      </c>
      <c r="I320" s="38">
        <v>0.35420193507286069</v>
      </c>
      <c r="J320" s="38">
        <v>0.38807729528782531</v>
      </c>
      <c r="K320" s="38">
        <v>0.6717662168719496</v>
      </c>
      <c r="M320" s="5">
        <f t="shared" ref="M320" si="901">+(C320/C$308-1)*100</f>
        <v>2.7146683422835105</v>
      </c>
      <c r="N320" s="5">
        <f t="shared" ref="N320" si="902">+(D320/D$308-1)*100</f>
        <v>1.3614461372227105</v>
      </c>
      <c r="O320" s="5">
        <f t="shared" ref="O320" si="903">+(E320/E$308-1)*100</f>
        <v>2.8382031109476902</v>
      </c>
      <c r="P320" s="5">
        <f t="shared" ref="P320" si="904">+(F320/F$308-1)*100</f>
        <v>2.9559047834917695</v>
      </c>
      <c r="R320" s="5">
        <f t="shared" ref="R320" si="905">+(C320/C308-1)*100</f>
        <v>2.7146683422835105</v>
      </c>
      <c r="S320" s="25">
        <f t="shared" ref="S320" si="906">+(D320/D308-1)*100</f>
        <v>1.3614461372227105</v>
      </c>
      <c r="T320" s="25">
        <f t="shared" ref="T320" si="907">+(E320/E308-1)*100</f>
        <v>2.8382031109476902</v>
      </c>
      <c r="U320" s="5">
        <f t="shared" ref="U320" si="908">+(F320/F308-1)*100</f>
        <v>2.9559047834917695</v>
      </c>
    </row>
    <row r="321" spans="2:21" x14ac:dyDescent="0.2">
      <c r="B321" s="11">
        <v>43101</v>
      </c>
      <c r="C321" s="63">
        <f t="shared" ref="C321" si="909">C320*(1+H321/100)</f>
        <v>171.91329510006372</v>
      </c>
      <c r="D321" s="63">
        <f t="shared" ref="D321:D326" si="910">D320*(1+I321/100)</f>
        <v>302.0115293757475</v>
      </c>
      <c r="E321" s="63">
        <f t="shared" ref="E321" si="911">E320*(1+J321/100)</f>
        <v>187.50079059812046</v>
      </c>
      <c r="F321" s="63">
        <f t="shared" ref="F321" si="912">+F320*(1+K321/100)</f>
        <v>196.88990510974568</v>
      </c>
      <c r="H321" s="61">
        <f>+'ITI Base2016'!G18</f>
        <v>0.30475384848269726</v>
      </c>
      <c r="I321" s="62">
        <f>+'ITI Base2016'!J18</f>
        <v>0.2132488439875774</v>
      </c>
      <c r="J321" s="62">
        <f>+'ITI Base2016'!H18</f>
        <v>6.4381969726334809E-2</v>
      </c>
      <c r="K321" s="62">
        <f>+'ITI Base2016'!I18</f>
        <v>-1.5876234280676194E-2</v>
      </c>
      <c r="M321" s="5">
        <f t="shared" ref="M321:P322" si="913">+(C321/C$320-1)*100</f>
        <v>0.30475384848269726</v>
      </c>
      <c r="N321" s="5">
        <f t="shared" si="913"/>
        <v>0.21324884398756794</v>
      </c>
      <c r="O321" s="5">
        <f t="shared" si="913"/>
        <v>6.4381969726334809E-2</v>
      </c>
      <c r="P321" s="5">
        <f t="shared" si="913"/>
        <v>-1.5876234280665091E-2</v>
      </c>
      <c r="R321" s="5">
        <f t="shared" ref="R321" si="914">+(C321/C309-1)*100</f>
        <v>2.9280718035577191</v>
      </c>
      <c r="S321" s="25">
        <f t="shared" ref="S321" si="915">+(D321/D309-1)*100</f>
        <v>1.2771931131561054</v>
      </c>
      <c r="T321" s="25">
        <f t="shared" ref="T321" si="916">+(E321/E309-1)*100</f>
        <v>2.5322995863076514</v>
      </c>
      <c r="U321" s="5">
        <f t="shared" ref="U321" si="917">+(F321/F309-1)*100</f>
        <v>2.6131107689673083</v>
      </c>
    </row>
    <row r="322" spans="2:21" x14ac:dyDescent="0.2">
      <c r="B322" s="11">
        <v>43132</v>
      </c>
      <c r="C322" s="63">
        <f t="shared" ref="C322" si="918">C321*(1+H322/100)</f>
        <v>172.46197760193164</v>
      </c>
      <c r="D322" s="63">
        <f t="shared" si="910"/>
        <v>303.05471991663165</v>
      </c>
      <c r="E322" s="63">
        <f t="shared" ref="E322" si="919">E321*(1+J322/100)</f>
        <v>188.13069125377609</v>
      </c>
      <c r="F322" s="63">
        <f t="shared" ref="F322" si="920">+F321*(1+K322/100)</f>
        <v>197.40064700808105</v>
      </c>
      <c r="H322" s="61">
        <f>+'ITI Base2016'!G19</f>
        <v>0.31916234375506392</v>
      </c>
      <c r="I322" s="62">
        <f>+'ITI Base2016'!J19</f>
        <v>0.34541414463229936</v>
      </c>
      <c r="J322" s="62">
        <f>+'ITI Base2016'!H19</f>
        <v>0.33594559982721428</v>
      </c>
      <c r="K322" s="62">
        <f>+'ITI Base2016'!I19</f>
        <v>0.25940481714930019</v>
      </c>
      <c r="M322" s="5">
        <f t="shared" si="913"/>
        <v>0.62488885176326114</v>
      </c>
      <c r="N322" s="5">
        <f t="shared" si="913"/>
        <v>0.55939958029027625</v>
      </c>
      <c r="O322" s="5">
        <f t="shared" si="913"/>
        <v>0.40054385794792147</v>
      </c>
      <c r="P322" s="5">
        <f t="shared" si="913"/>
        <v>0.24348739915212025</v>
      </c>
      <c r="R322" s="5">
        <f t="shared" ref="R322" si="921">+(C322/C310-1)*100</f>
        <v>2.8702155472593915</v>
      </c>
      <c r="S322" s="25">
        <f t="shared" ref="S322" si="922">+(D322/D310-1)*100</f>
        <v>1.5154308372079317</v>
      </c>
      <c r="T322" s="25">
        <f t="shared" ref="T322" si="923">+(E322/E310-1)*100</f>
        <v>2.5509644623585181</v>
      </c>
      <c r="U322" s="5">
        <f t="shared" ref="U322" si="924">+(F322/F310-1)*100</f>
        <v>2.7467017307670982</v>
      </c>
    </row>
    <row r="323" spans="2:21" x14ac:dyDescent="0.2">
      <c r="B323" s="11">
        <v>43160</v>
      </c>
      <c r="C323" s="63">
        <f t="shared" ref="C323" si="925">C322*(1+H323/100)</f>
        <v>172.24179121933918</v>
      </c>
      <c r="D323" s="63">
        <f t="shared" si="910"/>
        <v>302.6682025133785</v>
      </c>
      <c r="E323" s="63">
        <f t="shared" ref="E323" si="926">E322*(1+J323/100)</f>
        <v>188.20603523112598</v>
      </c>
      <c r="F323" s="63">
        <f t="shared" ref="F323" si="927">+F322*(1+K323/100)</f>
        <v>197.29483828964948</v>
      </c>
      <c r="H323" s="61">
        <f>+'ITI Base2016'!G20</f>
        <v>-0.12767242128041145</v>
      </c>
      <c r="I323" s="62">
        <f>+'ITI Base2016'!J20</f>
        <v>-0.12754046640800942</v>
      </c>
      <c r="J323" s="62">
        <f>+'ITI Base2016'!H20</f>
        <v>4.0048743162413025E-2</v>
      </c>
      <c r="K323" s="62">
        <f>+'ITI Base2016'!I20</f>
        <v>-5.3600998798775112E-2</v>
      </c>
      <c r="M323" s="5">
        <f t="shared" ref="M323" si="928">+(C323/C$320-1)*100</f>
        <v>0.49641861975548984</v>
      </c>
      <c r="N323" s="5">
        <f t="shared" ref="N323" si="929">+(D323/D$320-1)*100</f>
        <v>0.4311456530484703</v>
      </c>
      <c r="O323" s="5">
        <f t="shared" ref="O323" si="930">+(E323/E$320-1)*100</f>
        <v>0.44075301389125965</v>
      </c>
      <c r="P323" s="5">
        <f t="shared" ref="P323" si="931">+(F323/F$320-1)*100</f>
        <v>0.1897558886754469</v>
      </c>
      <c r="R323" s="5">
        <f t="shared" ref="R323" si="932">+(C323/C311-1)*100</f>
        <v>2.7280740860542441</v>
      </c>
      <c r="S323" s="25">
        <f t="shared" ref="S323" si="933">+(D323/D311-1)*100</f>
        <v>1.4551004529747669</v>
      </c>
      <c r="T323" s="25">
        <f t="shared" ref="T323" si="934">+(E323/E311-1)*100</f>
        <v>2.5253121275273127</v>
      </c>
      <c r="U323" s="5">
        <f t="shared" ref="U323" si="935">+(F323/F311-1)*100</f>
        <v>2.668177680736683</v>
      </c>
    </row>
    <row r="324" spans="2:21" x14ac:dyDescent="0.2">
      <c r="B324" s="11">
        <v>43191</v>
      </c>
      <c r="C324" s="63">
        <f t="shared" ref="C324" si="936">C323*(1+H324/100)</f>
        <v>171.99654024653694</v>
      </c>
      <c r="D324" s="63">
        <f t="shared" si="910"/>
        <v>302.28615875598643</v>
      </c>
      <c r="E324" s="63">
        <f t="shared" ref="E324" si="937">E323*(1+J324/100)</f>
        <v>188.24593361737425</v>
      </c>
      <c r="F324" s="63">
        <f t="shared" ref="F324" si="938">+F323*(1+K324/100)</f>
        <v>197.38325633643012</v>
      </c>
      <c r="H324" s="61">
        <f>+'ITI Base2016'!G21</f>
        <v>-0.14238761166267544</v>
      </c>
      <c r="I324" s="62">
        <f>+'ITI Base2016'!J21</f>
        <v>-0.1262252705172027</v>
      </c>
      <c r="J324" s="62">
        <f>+'ITI Base2016'!H21</f>
        <v>2.1199312869679687E-2</v>
      </c>
      <c r="K324" s="62">
        <f>+'ITI Base2016'!I21</f>
        <v>4.4815185002877733E-2</v>
      </c>
      <c r="M324" s="5">
        <f t="shared" ref="M324" si="939">+(C324/C$320-1)*100</f>
        <v>0.35332416947631007</v>
      </c>
      <c r="N324" s="5">
        <f t="shared" ref="N324" si="940">+(D324/D$320-1)*100</f>
        <v>0.30437616776437526</v>
      </c>
      <c r="O324" s="5">
        <f t="shared" ref="O324" si="941">+(E324/E$320-1)*100</f>
        <v>0.46204576337134373</v>
      </c>
      <c r="P324" s="5">
        <f t="shared" ref="P324" si="942">+(F324/F$320-1)*100</f>
        <v>0.2346561131308933</v>
      </c>
      <c r="R324" s="5">
        <f t="shared" ref="R324" si="943">+(C324/C312-1)*100</f>
        <v>3.009193175322511</v>
      </c>
      <c r="S324" s="25">
        <f t="shared" ref="S324" si="944">+(D324/D312-1)*100</f>
        <v>1.5212910738010121</v>
      </c>
      <c r="T324" s="25">
        <f t="shared" ref="T324" si="945">+(E324/E312-1)*100</f>
        <v>2.1729638356066561</v>
      </c>
      <c r="U324" s="5">
        <f t="shared" ref="U324" si="946">+(F324/F312-1)*100</f>
        <v>2.4475710186002253</v>
      </c>
    </row>
    <row r="325" spans="2:21" x14ac:dyDescent="0.2">
      <c r="B325" s="11">
        <v>43221</v>
      </c>
      <c r="C325" s="63">
        <f t="shared" ref="C325" si="947">C324*(1+H325/100)</f>
        <v>172.19821175523086</v>
      </c>
      <c r="D325" s="63">
        <f t="shared" si="910"/>
        <v>302.62304832674823</v>
      </c>
      <c r="E325" s="63">
        <f t="shared" ref="E325" si="948">E324*(1+J325/100)</f>
        <v>188.37968347588981</v>
      </c>
      <c r="F325" s="63">
        <f t="shared" ref="F325" si="949">+F324*(1+K325/100)</f>
        <v>197.5708488442063</v>
      </c>
      <c r="H325" s="61">
        <f>+'ITI Base2016'!G22</f>
        <v>0.11725323567837176</v>
      </c>
      <c r="I325" s="62">
        <f>+'ITI Base2016'!J22</f>
        <v>0.111447236667471</v>
      </c>
      <c r="J325" s="62">
        <f>+'ITI Base2016'!H22</f>
        <v>7.1050596390254128E-2</v>
      </c>
      <c r="K325" s="62">
        <f>+'ITI Base2016'!I22</f>
        <v>9.5039726903900501E-2</v>
      </c>
      <c r="M325" s="5">
        <f t="shared" ref="M325" si="950">+(C325/C$320-1)*100</f>
        <v>0.4709916891758148</v>
      </c>
      <c r="N325" s="5">
        <f t="shared" ref="N325" si="951">+(D325/D$320-1)*100</f>
        <v>0.41616262325989695</v>
      </c>
      <c r="O325" s="5">
        <f t="shared" ref="O325" si="952">+(E325/E$320-1)*100</f>
        <v>0.53342464603207684</v>
      </c>
      <c r="P325" s="5">
        <f t="shared" ref="P325" si="953">+(F325/F$320-1)*100</f>
        <v>0.3299188565638822</v>
      </c>
      <c r="R325" s="5">
        <f t="shared" ref="R325" si="954">+(C325/C313-1)*100</f>
        <v>3.1474123810744992</v>
      </c>
      <c r="S325" s="25">
        <f t="shared" ref="S325" si="955">+(D325/D313-1)*100</f>
        <v>1.4830003027100025</v>
      </c>
      <c r="T325" s="25">
        <f t="shared" ref="T325" si="956">+(E325/E313-1)*100</f>
        <v>1.7351577406992336</v>
      </c>
      <c r="U325" s="5">
        <f t="shared" ref="U325" si="957">+(F325/F313-1)*100</f>
        <v>2.1811946660768466</v>
      </c>
    </row>
    <row r="326" spans="2:21" x14ac:dyDescent="0.2">
      <c r="B326" s="11">
        <v>43252</v>
      </c>
      <c r="C326" s="63">
        <f t="shared" ref="C326" si="958">C325*(1+H326/100)</f>
        <v>172.40153216742763</v>
      </c>
      <c r="D326" s="63">
        <f t="shared" si="910"/>
        <v>302.74867066218997</v>
      </c>
      <c r="E326" s="63">
        <f t="shared" ref="E326" si="959">E325*(1+J326/100)</f>
        <v>188.5917086696183</v>
      </c>
      <c r="F326" s="63">
        <f t="shared" ref="F326" si="960">+F325*(1+K326/100)</f>
        <v>197.69221552049748</v>
      </c>
      <c r="H326" s="61">
        <f>+'ITI Base2016'!G23</f>
        <v>0.11807347481969099</v>
      </c>
      <c r="I326" s="62">
        <f>+'ITI Base2016'!J23</f>
        <v>4.1511159224750772E-2</v>
      </c>
      <c r="J326" s="62">
        <f>+'ITI Base2016'!H23</f>
        <v>0.11255204904070393</v>
      </c>
      <c r="K326" s="62">
        <f>+'ITI Base2016'!I23</f>
        <v>6.1429445184435494E-2</v>
      </c>
      <c r="M326" s="5">
        <f t="shared" ref="M326" si="961">+(C326/C$320-1)*100</f>
        <v>0.58962128024904192</v>
      </c>
      <c r="N326" s="5">
        <f t="shared" ref="N326" si="962">+(D326/D$320-1)*100</f>
        <v>0.45784653641383066</v>
      </c>
      <c r="O326" s="5">
        <f t="shared" ref="O326" si="963">+(E326/E$320-1)*100</f>
        <v>0.64657707544195642</v>
      </c>
      <c r="P326" s="5">
        <f t="shared" ref="P326" si="964">+(F326/F$320-1)*100</f>
        <v>0.39155096907148579</v>
      </c>
      <c r="R326" s="5">
        <f t="shared" ref="R326" si="965">+(C326/C314-1)*100</f>
        <v>3.171480013113559</v>
      </c>
      <c r="S326" s="25">
        <f t="shared" ref="S326" si="966">+(D326/D314-1)*100</f>
        <v>1.4578227943907063</v>
      </c>
      <c r="T326" s="25">
        <f t="shared" ref="T326" si="967">+(E326/E314-1)*100</f>
        <v>1.6406856551504534</v>
      </c>
      <c r="U326" s="5">
        <f t="shared" ref="U326" si="968">+(F326/F314-1)*100</f>
        <v>2.1409163416617805</v>
      </c>
    </row>
    <row r="327" spans="2:21" x14ac:dyDescent="0.2">
      <c r="B327" s="11">
        <v>43282</v>
      </c>
      <c r="C327" s="63">
        <f t="shared" ref="C327" si="969">C326*(1+H327/100)</f>
        <v>172.47320696364162</v>
      </c>
      <c r="D327" s="63">
        <f t="shared" ref="D327" si="970">D326*(1+I327/100)</f>
        <v>302.81005867078727</v>
      </c>
      <c r="E327" s="63">
        <f t="shared" ref="E327" si="971">E326*(1+J327/100)</f>
        <v>188.68023315619598</v>
      </c>
      <c r="F327" s="63">
        <f t="shared" ref="F327" si="972">+F326*(1+K327/100)</f>
        <v>197.95235031970833</v>
      </c>
      <c r="H327" s="61">
        <f>+'ITI Base2016'!G24</f>
        <v>4.1574338297856173E-2</v>
      </c>
      <c r="I327" s="62">
        <f>+'ITI Base2016'!J24</f>
        <v>2.0276887909376731E-2</v>
      </c>
      <c r="J327" s="62">
        <f>+'ITI Base2016'!H24</f>
        <v>4.6939755306407704E-2</v>
      </c>
      <c r="K327" s="62">
        <f>+'ITI Base2016'!I24</f>
        <v>0.1315857574492485</v>
      </c>
      <c r="M327" s="5">
        <f t="shared" ref="M327" si="973">+(C327/C$320-1)*100</f>
        <v>0.63144074969261332</v>
      </c>
      <c r="N327" s="5">
        <f t="shared" ref="N327" si="974">+(D327/D$320-1)*100</f>
        <v>0.47821626135220452</v>
      </c>
      <c r="O327" s="5">
        <f t="shared" ref="O327" si="975">+(E327/E$320-1)*100</f>
        <v>0.69382033244544949</v>
      </c>
      <c r="P327" s="5">
        <f t="shared" ref="P327" si="976">+(F327/F$320-1)*100</f>
        <v>0.52365195182917379</v>
      </c>
      <c r="R327" s="5">
        <f t="shared" ref="R327" si="977">+(C327/C315-1)*100</f>
        <v>2.4447808731858256</v>
      </c>
      <c r="S327" s="25">
        <f t="shared" ref="S327" si="978">+(D327/D315-1)*100</f>
        <v>1.2171456625493127</v>
      </c>
      <c r="T327" s="25">
        <f t="shared" ref="T327" si="979">+(E327/E315-1)*100</f>
        <v>1.6246339704376389</v>
      </c>
      <c r="U327" s="5">
        <f t="shared" ref="U327" si="980">+(F327/F315-1)*100</f>
        <v>1.7662815513622476</v>
      </c>
    </row>
    <row r="328" spans="2:21" x14ac:dyDescent="0.2">
      <c r="B328" s="11">
        <v>43313</v>
      </c>
      <c r="C328" s="63">
        <f t="shared" ref="C328" si="981">C327*(1+H328/100)</f>
        <v>172.77002113608791</v>
      </c>
      <c r="D328" s="63">
        <f t="shared" ref="D328" si="982">D327*(1+I328/100)</f>
        <v>303.04677067288577</v>
      </c>
      <c r="E328" s="63">
        <f t="shared" ref="E328" si="983">E327*(1+J328/100)</f>
        <v>188.69347794778929</v>
      </c>
      <c r="F328" s="63">
        <f t="shared" ref="F328" si="984">+F327*(1+K328/100)</f>
        <v>197.95187397904934</v>
      </c>
      <c r="H328" s="61">
        <f>+'ITI Base2016'!G25</f>
        <v>0.17209291673276894</v>
      </c>
      <c r="I328" s="62">
        <f>+'ITI Base2016'!J25</f>
        <v>7.8171776438861695E-2</v>
      </c>
      <c r="J328" s="62">
        <f>+'ITI Base2016'!H25</f>
        <v>7.0197027912000109E-3</v>
      </c>
      <c r="K328" s="62">
        <f>+'ITI Base2016'!I25</f>
        <v>-2.4063400015927883E-4</v>
      </c>
      <c r="M328" s="5">
        <f t="shared" ref="M328" si="985">+(C328/C$320-1)*100</f>
        <v>0.80462033122898902</v>
      </c>
      <c r="N328" s="5">
        <f t="shared" ref="N328" si="986">+(D328/D$320-1)*100</f>
        <v>0.55676186793778282</v>
      </c>
      <c r="O328" s="5">
        <f t="shared" ref="O328" si="987">+(E328/E$320-1)*100</f>
        <v>0.70088873936189344</v>
      </c>
      <c r="P328" s="5">
        <f t="shared" ref="P328" si="988">+(F328/F$320-1)*100</f>
        <v>0.52341005774436677</v>
      </c>
      <c r="R328" s="5">
        <f t="shared" ref="R328" si="989">+(C328/C316-1)*100</f>
        <v>1.8160838649073918</v>
      </c>
      <c r="S328" s="25">
        <f t="shared" ref="S328" si="990">+(D328/D316-1)*100</f>
        <v>1.021251558264602</v>
      </c>
      <c r="T328" s="25">
        <f t="shared" ref="T328" si="991">+(E328/E316-1)*100</f>
        <v>1.502402523384494</v>
      </c>
      <c r="U328" s="5">
        <f t="shared" ref="U328" si="992">+(F328/F316-1)*100</f>
        <v>1.7569134451655088</v>
      </c>
    </row>
    <row r="329" spans="2:21" x14ac:dyDescent="0.2">
      <c r="B329" s="11">
        <v>43344</v>
      </c>
      <c r="C329" s="63">
        <f t="shared" ref="C329" si="993">C328*(1+H329/100)</f>
        <v>172.62106104136333</v>
      </c>
      <c r="D329" s="63">
        <f t="shared" ref="D329" si="994">D328*(1+I329/100)</f>
        <v>302.9141212417228</v>
      </c>
      <c r="E329" s="63">
        <f t="shared" ref="E329" si="995">E328*(1+J329/100)</f>
        <v>188.63263513890868</v>
      </c>
      <c r="F329" s="63">
        <f t="shared" ref="F329" si="996">+F328*(1+K329/100)</f>
        <v>197.99294670151573</v>
      </c>
      <c r="H329" s="61">
        <f>+'ITI Base2016'!G26</f>
        <v>-8.6218716502461934E-2</v>
      </c>
      <c r="I329" s="62">
        <f>+'ITI Base2016'!J26</f>
        <v>-4.3771933575940072E-2</v>
      </c>
      <c r="J329" s="62">
        <f>+'ITI Base2016'!H26</f>
        <v>-3.2244256421753992E-2</v>
      </c>
      <c r="K329" s="62">
        <f>+'ITI Base2016'!I26</f>
        <v>2.074884245386599E-2</v>
      </c>
      <c r="M329" s="5">
        <f t="shared" ref="M329" si="997">+(C329/C$320-1)*100</f>
        <v>0.71770788140421704</v>
      </c>
      <c r="N329" s="5">
        <f t="shared" ref="N329" si="998">+(D329/D$320-1)*100</f>
        <v>0.51274622892683031</v>
      </c>
      <c r="O329" s="5">
        <f t="shared" ref="O329" si="999">+(E329/E$320-1)*100</f>
        <v>0.66841848657779313</v>
      </c>
      <c r="P329" s="5">
        <f t="shared" ref="P329" si="1000">+(F329/F$320-1)*100</f>
        <v>0.54426750172651417</v>
      </c>
      <c r="R329" s="5">
        <f t="shared" ref="R329" si="1001">+(C329/C317-1)*100</f>
        <v>0.91895033589535213</v>
      </c>
      <c r="S329" s="25">
        <f t="shared" ref="S329" si="1002">+(D329/D317-1)*100</f>
        <v>1.0315473919317419</v>
      </c>
      <c r="T329" s="25">
        <f t="shared" ref="T329" si="1003">+(E329/E317-1)*100</f>
        <v>1.4333432879058083</v>
      </c>
      <c r="U329" s="5">
        <f t="shared" ref="U329" si="1004">+(F329/F317-1)*100</f>
        <v>1.7632888578549499</v>
      </c>
    </row>
    <row r="330" spans="2:21" x14ac:dyDescent="0.2">
      <c r="B330" s="11">
        <v>43374</v>
      </c>
      <c r="C330" s="63">
        <f t="shared" ref="C330" si="1005">C329*(1+H330/100)</f>
        <v>172.92506103262951</v>
      </c>
      <c r="D330" s="63">
        <f t="shared" ref="D330" si="1006">D329*(1+I330/100)</f>
        <v>303.05122012979467</v>
      </c>
      <c r="E330" s="63">
        <f t="shared" ref="E330" si="1007">E329*(1+J330/100)</f>
        <v>188.57223199544387</v>
      </c>
      <c r="F330" s="63">
        <f t="shared" ref="F330" si="1008">+F329*(1+K330/100)</f>
        <v>197.96222147544665</v>
      </c>
      <c r="H330" s="61">
        <f>+'ITI Base2016'!G27</f>
        <v>0.17610828564733616</v>
      </c>
      <c r="I330" s="62">
        <f>+'ITI Base2016'!J27</f>
        <v>4.5259985737837974E-2</v>
      </c>
      <c r="J330" s="62">
        <f>+'ITI Base2016'!H27</f>
        <v>-3.2021576446894517E-2</v>
      </c>
      <c r="K330" s="62">
        <f>+'ITI Base2016'!I27</f>
        <v>-1.5518343749587604E-2</v>
      </c>
      <c r="M330" s="5">
        <f t="shared" ref="M330" si="1009">+(C330/C$320-1)*100</f>
        <v>0.89508011009744592</v>
      </c>
      <c r="N330" s="5">
        <f t="shared" ref="N330" si="1010">+(D330/D$320-1)*100</f>
        <v>0.55823828353473992</v>
      </c>
      <c r="O330" s="5">
        <f t="shared" ref="O330" si="1011">+(E330/E$320-1)*100</f>
        <v>0.63618287199422863</v>
      </c>
      <c r="P330" s="5">
        <f t="shared" ref="P330" si="1012">+(F330/F$320-1)*100</f>
        <v>0.5286646966750963</v>
      </c>
      <c r="R330" s="5">
        <f t="shared" ref="R330" si="1013">+(C330/C318-1)*100</f>
        <v>1.313720960380893</v>
      </c>
      <c r="S330" s="25">
        <f t="shared" ref="S330" si="1014">+(D330/D318-1)*100</f>
        <v>1.012289686828205</v>
      </c>
      <c r="T330" s="25">
        <f t="shared" ref="T330" si="1015">+(E330/E318-1)*100</f>
        <v>1.140502698762047</v>
      </c>
      <c r="U330" s="5">
        <f t="shared" ref="U330" si="1016">+(F330/F318-1)*100</f>
        <v>1.4598211954839346</v>
      </c>
    </row>
    <row r="331" spans="2:21" x14ac:dyDescent="0.2">
      <c r="B331" s="11">
        <v>43405</v>
      </c>
      <c r="C331" s="63">
        <f t="shared" ref="C331" si="1017">C330*(1+H331/100)</f>
        <v>173.37395840805868</v>
      </c>
      <c r="D331" s="63">
        <f t="shared" ref="D331" si="1018">D330*(1+I331/100)</f>
        <v>303.67785668182859</v>
      </c>
      <c r="E331" s="63">
        <f t="shared" ref="E331" si="1019">E330*(1+J331/100)</f>
        <v>188.88460724352475</v>
      </c>
      <c r="F331" s="63">
        <f t="shared" ref="F331" si="1020">+F330*(1+K331/100)</f>
        <v>198.36944639307546</v>
      </c>
      <c r="H331" s="61">
        <f>+'ITI Base2016'!G28</f>
        <v>0.25959069943277679</v>
      </c>
      <c r="I331" s="62">
        <f>+'ITI Base2016'!J28</f>
        <v>0.2067757891770115</v>
      </c>
      <c r="J331" s="62">
        <f>+'ITI Base2016'!H28</f>
        <v>0.16565283487148807</v>
      </c>
      <c r="K331" s="62">
        <f>+'ITI Base2016'!I28</f>
        <v>0.20570839960962761</v>
      </c>
      <c r="M331" s="5">
        <f t="shared" ref="M331" si="1021">+(C331/C$320-1)*100</f>
        <v>1.1569943542485195</v>
      </c>
      <c r="N331" s="5">
        <f t="shared" ref="N331" si="1022">+(D331/D$320-1)*100</f>
        <v>0.76616837432801344</v>
      </c>
      <c r="O331" s="5">
        <f t="shared" ref="O331" si="1023">+(E331/E$320-1)*100</f>
        <v>0.80288956182812399</v>
      </c>
      <c r="P331" s="5">
        <f t="shared" ref="P331" si="1024">+(F331/F$320-1)*100</f>
        <v>0.73546060397156054</v>
      </c>
      <c r="R331" s="5">
        <f t="shared" ref="R331" si="1025">+(C331/C319-1)*100</f>
        <v>1.4977979479357195</v>
      </c>
      <c r="S331" s="25">
        <f t="shared" ref="S331" si="1026">+(D331/D319-1)*100</f>
        <v>1.1230840926086616</v>
      </c>
      <c r="T331" s="25">
        <f t="shared" ref="T331" si="1027">+(E331/E319-1)*100</f>
        <v>1.1940826892116396</v>
      </c>
      <c r="U331" s="5">
        <f t="shared" ref="U331" si="1028">+(F331/F319-1)*100</f>
        <v>1.4121673967193882</v>
      </c>
    </row>
    <row r="332" spans="2:21" x14ac:dyDescent="0.2">
      <c r="B332" s="11">
        <v>43435</v>
      </c>
      <c r="C332" s="63">
        <f t="shared" ref="C332" si="1029">C331*(1+H332/100)</f>
        <v>173.97395096607866</v>
      </c>
      <c r="D332" s="63">
        <f t="shared" ref="D332" si="1030">D331*(1+I332/100)</f>
        <v>304.56316184600882</v>
      </c>
      <c r="E332" s="63">
        <f t="shared" ref="E332" si="1031">E331*(1+J332/100)</f>
        <v>189.12589796054129</v>
      </c>
      <c r="F332" s="63">
        <f t="shared" ref="F332" si="1032">+F331*(1+K332/100)</f>
        <v>198.9488172081065</v>
      </c>
      <c r="H332" s="61">
        <f>+'ITI Base2016'!G29</f>
        <v>0.34606844276336979</v>
      </c>
      <c r="I332" s="62">
        <f>+'ITI Base2016'!J29</f>
        <v>0.29152773068595123</v>
      </c>
      <c r="J332" s="62">
        <f>+'ITI Base2016'!H29</f>
        <v>0.1277450399679525</v>
      </c>
      <c r="K332" s="62">
        <f>+'ITI Base2016'!I29</f>
        <v>0.29206655841695905</v>
      </c>
      <c r="M332" s="5">
        <f t="shared" ref="M332" si="1033">+(C332/C$320-1)*100</f>
        <v>1.5070667893564815</v>
      </c>
      <c r="N332" s="5">
        <f t="shared" ref="N332" si="1034">+(D332/D$320-1)*100</f>
        <v>1.0599296982888529</v>
      </c>
      <c r="O332" s="5">
        <f t="shared" ref="O332" si="1035">+(E332/E$320-1)*100</f>
        <v>0.93166025338773384</v>
      </c>
      <c r="P332" s="5">
        <f t="shared" ref="P332" si="1036">+(F332/F$320-1)*100</f>
        <v>1.0296751968630558</v>
      </c>
      <c r="R332" s="5">
        <f t="shared" ref="R332" si="1037">+(C332/C320-1)*100</f>
        <v>1.5070667893564815</v>
      </c>
      <c r="S332" s="25">
        <f t="shared" ref="S332" si="1038">+(D332/D320-1)*100</f>
        <v>1.0599296982888529</v>
      </c>
      <c r="T332" s="25">
        <f t="shared" ref="T332" si="1039">+(E332/E320-1)*100</f>
        <v>0.93166025338773384</v>
      </c>
      <c r="U332" s="5">
        <f t="shared" ref="U332" si="1040">+(F332/F320-1)*100</f>
        <v>1.0296751968630558</v>
      </c>
    </row>
    <row r="333" spans="2:21" x14ac:dyDescent="0.2">
      <c r="B333" s="11">
        <v>43466</v>
      </c>
      <c r="C333" s="63">
        <f t="shared" ref="C333" si="1041">C332*(1+H333/100)</f>
        <v>174.36761073561107</v>
      </c>
      <c r="D333" s="63">
        <f t="shared" ref="D333" si="1042">D332*(1+I333/100)</f>
        <v>305.04654814452357</v>
      </c>
      <c r="E333" s="63">
        <f t="shared" ref="E333" si="1043">E332*(1+J333/100)</f>
        <v>189.56805056061395</v>
      </c>
      <c r="F333" s="63">
        <f t="shared" ref="F333" si="1044">+F332*(1+K333/100)</f>
        <v>199.62543899852335</v>
      </c>
      <c r="H333" s="61">
        <f>+'ITI Base2016'!G30</f>
        <v>0.22627512184807408</v>
      </c>
      <c r="I333" s="62">
        <f>+'ITI Base2016'!J30</f>
        <v>0.15871463100948563</v>
      </c>
      <c r="J333" s="62">
        <f>+'ITI Base2016'!H30</f>
        <v>0.23378744256639106</v>
      </c>
      <c r="K333" s="62">
        <f>+'ITI Base2016'!I30</f>
        <v>0.34009842325881667</v>
      </c>
      <c r="M333" s="5">
        <f t="shared" ref="M333:P334" si="1045">+(C333/C$332-1)*100</f>
        <v>0.22627512184807408</v>
      </c>
      <c r="N333" s="5">
        <f t="shared" si="1045"/>
        <v>0.15871463100949335</v>
      </c>
      <c r="O333" s="5">
        <f t="shared" si="1045"/>
        <v>0.23378744256639106</v>
      </c>
      <c r="P333" s="5">
        <f t="shared" si="1045"/>
        <v>0.34009842325881667</v>
      </c>
      <c r="R333" s="5">
        <f t="shared" ref="R333" si="1046">+(C333/C321-1)*100</f>
        <v>1.4276473696340775</v>
      </c>
      <c r="S333" s="25">
        <f t="shared" ref="S333" si="1047">+(D333/D321-1)*100</f>
        <v>1.0049347371106743</v>
      </c>
      <c r="T333" s="25">
        <f t="shared" ref="T333" si="1048">+(E333/E321-1)*100</f>
        <v>1.1025339978028903</v>
      </c>
      <c r="U333" s="5">
        <f t="shared" ref="U333" si="1049">+(F333/F321-1)*100</f>
        <v>1.3893723435200345</v>
      </c>
    </row>
    <row r="334" spans="2:21" x14ac:dyDescent="0.2">
      <c r="B334" s="11">
        <v>43497</v>
      </c>
      <c r="C334" s="63">
        <f t="shared" ref="C334" si="1050">C333*(1+H334/100)</f>
        <v>174.10185674457983</v>
      </c>
      <c r="D334" s="63">
        <f t="shared" ref="D334" si="1051">D333*(1+I334/100)</f>
        <v>304.88984677277904</v>
      </c>
      <c r="E334" s="63">
        <f t="shared" ref="E334" si="1052">E333*(1+J334/100)</f>
        <v>189.62695711469439</v>
      </c>
      <c r="F334" s="63">
        <f t="shared" ref="F334" si="1053">+F333*(1+K334/100)</f>
        <v>199.51114858699501</v>
      </c>
      <c r="H334" s="61">
        <f>+'ITI Base2016'!G31</f>
        <v>-0.1524101809447842</v>
      </c>
      <c r="I334" s="62">
        <f>+'ITI Base2016'!J31</f>
        <v>-5.136965905619751E-2</v>
      </c>
      <c r="J334" s="62">
        <f>+'ITI Base2016'!H31</f>
        <v>3.1074093923644241E-2</v>
      </c>
      <c r="K334" s="62">
        <f>+'ITI Base2016'!I31</f>
        <v>-5.7252428398757438E-2</v>
      </c>
      <c r="M334" s="5">
        <f t="shared" si="1045"/>
        <v>7.3520074580657457E-2</v>
      </c>
      <c r="N334" s="5">
        <f t="shared" si="1045"/>
        <v>0.10726344078848538</v>
      </c>
      <c r="O334" s="5">
        <f t="shared" si="1045"/>
        <v>0.26493418381952072</v>
      </c>
      <c r="P334" s="5">
        <f t="shared" si="1045"/>
        <v>0.28265128025379838</v>
      </c>
      <c r="R334" s="5">
        <f t="shared" ref="R334" si="1054">+(C334/C322-1)*100</f>
        <v>0.95086416464114087</v>
      </c>
      <c r="S334" s="25">
        <f t="shared" ref="S334" si="1055">+(D334/D322-1)*100</f>
        <v>0.60554307045679323</v>
      </c>
      <c r="T334" s="25">
        <f t="shared" ref="T334" si="1056">+(E334/E322-1)*100</f>
        <v>0.79533320743501168</v>
      </c>
      <c r="U334" s="5">
        <f t="shared" ref="U334" si="1057">+(F334/F322-1)*100</f>
        <v>1.0691462317383271</v>
      </c>
    </row>
    <row r="335" spans="2:21" x14ac:dyDescent="0.2">
      <c r="B335" s="11">
        <v>43525</v>
      </c>
      <c r="C335" s="63">
        <f t="shared" ref="C335" si="1058">C334*(1+H335/100)</f>
        <v>174.07219398780174</v>
      </c>
      <c r="D335" s="63">
        <f t="shared" ref="D335" si="1059">D334*(1+I335/100)</f>
        <v>304.98397026115418</v>
      </c>
      <c r="E335" s="63">
        <f t="shared" ref="E335" si="1060">E334*(1+J335/100)</f>
        <v>189.80731771949866</v>
      </c>
      <c r="F335" s="63">
        <f t="shared" ref="F335" si="1061">+F334*(1+K335/100)</f>
        <v>199.77315287358641</v>
      </c>
      <c r="H335" s="61">
        <f>+'ITI Base2016'!G32</f>
        <v>-1.7037587842394508E-2</v>
      </c>
      <c r="I335" s="62">
        <f>+'ITI Base2016'!J32</f>
        <v>3.0871309547181706E-2</v>
      </c>
      <c r="J335" s="62">
        <f>+'ITI Base2016'!H32</f>
        <v>9.5113378154976225E-2</v>
      </c>
      <c r="K335" s="62">
        <f>+'ITI Base2016'!I32</f>
        <v>0.13132313078592084</v>
      </c>
      <c r="M335" s="5">
        <f t="shared" ref="M335" si="1062">+(C335/C$332-1)*100</f>
        <v>5.6469960690974652E-2</v>
      </c>
      <c r="N335" s="5">
        <f t="shared" ref="N335" si="1063">+(D335/D$332-1)*100</f>
        <v>0.13816786396450009</v>
      </c>
      <c r="O335" s="5">
        <f t="shared" ref="O335" si="1064">+(E335/E$332-1)*100</f>
        <v>0.36029954982661483</v>
      </c>
      <c r="P335" s="5">
        <f t="shared" ref="P335" si="1065">+(F335/F$332-1)*100</f>
        <v>0.41434559755015865</v>
      </c>
      <c r="R335" s="5">
        <f t="shared" ref="R335" si="1066">+(C335/C323-1)*100</f>
        <v>1.0626937606168063</v>
      </c>
      <c r="S335" s="25">
        <f t="shared" ref="S335" si="1067">+(D335/D323-1)*100</f>
        <v>0.76511762006890027</v>
      </c>
      <c r="T335" s="25">
        <f t="shared" ref="T335" si="1068">+(E335/E323-1)*100</f>
        <v>0.85081357056708828</v>
      </c>
      <c r="U335" s="5">
        <f t="shared" ref="U335" si="1069">+(F335/F323-1)*100</f>
        <v>1.2561477053436798</v>
      </c>
    </row>
    <row r="336" spans="2:21" x14ac:dyDescent="0.2">
      <c r="B336" s="11">
        <v>43556</v>
      </c>
      <c r="C336" s="63">
        <f t="shared" ref="C336" si="1070">C335*(1+H336/100)</f>
        <v>174.3161824536146</v>
      </c>
      <c r="D336" s="63">
        <f t="shared" ref="D336" si="1071">D335*(1+I336/100)</f>
        <v>305.01764487796225</v>
      </c>
      <c r="E336" s="63">
        <f t="shared" ref="E336" si="1072">E335*(1+J336/100)</f>
        <v>189.97205004459218</v>
      </c>
      <c r="F336" s="63">
        <f t="shared" ref="F336" si="1073">+F335*(1+K336/100)</f>
        <v>199.80787264448159</v>
      </c>
      <c r="H336" s="61">
        <f>+'ITI Base2016'!G33</f>
        <v>0.14016510059611242</v>
      </c>
      <c r="I336" s="62">
        <f>+'ITI Base2016'!J33</f>
        <v>1.1041438269437868E-2</v>
      </c>
      <c r="J336" s="62">
        <f>+'ITI Base2016'!H33</f>
        <v>8.6789238198381469E-2</v>
      </c>
      <c r="K336" s="62">
        <f>+'ITI Base2016'!I33</f>
        <v>1.7379598006916908E-2</v>
      </c>
      <c r="M336" s="5">
        <f t="shared" ref="M336" si="1074">+(C336/C$332-1)*100</f>
        <v>0.19671421246429954</v>
      </c>
      <c r="N336" s="5">
        <f t="shared" ref="N336" si="1075">+(D336/D$332-1)*100</f>
        <v>0.14922455795334244</v>
      </c>
      <c r="O336" s="5">
        <f t="shared" ref="O336" si="1076">+(E336/E$332-1)*100</f>
        <v>0.44740148925950241</v>
      </c>
      <c r="P336" s="5">
        <f t="shared" ref="P336" si="1077">+(F336/F$332-1)*100</f>
        <v>0.43179720715629255</v>
      </c>
      <c r="R336" s="5">
        <f t="shared" ref="R336" si="1078">+(C336/C324-1)*100</f>
        <v>1.3486563181752009</v>
      </c>
      <c r="S336" s="25">
        <f t="shared" ref="S336" si="1079">+(D336/D324-1)*100</f>
        <v>0.90360939224503056</v>
      </c>
      <c r="T336" s="25">
        <f t="shared" ref="T336" si="1080">+(E336/E324-1)*100</f>
        <v>0.91694752393771672</v>
      </c>
      <c r="U336" s="5">
        <f t="shared" ref="U336" si="1081">+(F336/F324-1)*100</f>
        <v>1.2283799310306431</v>
      </c>
    </row>
    <row r="337" spans="2:21" x14ac:dyDescent="0.2">
      <c r="B337" s="11">
        <v>43586</v>
      </c>
      <c r="C337" s="63">
        <f t="shared" ref="C337" si="1082">C336*(1+H337/100)</f>
        <v>175.11031561511737</v>
      </c>
      <c r="D337" s="63">
        <f t="shared" ref="D337" si="1083">D336*(1+I337/100)</f>
        <v>304.92043009355586</v>
      </c>
      <c r="E337" s="63">
        <f t="shared" ref="E337" si="1084">E336*(1+J337/100)</f>
        <v>189.94544355119754</v>
      </c>
      <c r="F337" s="63">
        <f t="shared" ref="F337" si="1085">+F336*(1+K337/100)</f>
        <v>199.89309794244056</v>
      </c>
      <c r="H337" s="61">
        <f>+'ITI Base2016'!G34</f>
        <v>0.45557053299631889</v>
      </c>
      <c r="I337" s="62">
        <f>+'ITI Base2016'!J34</f>
        <v>-3.1871855952883839E-2</v>
      </c>
      <c r="J337" s="62">
        <f>+'ITI Base2016'!H34</f>
        <v>-1.4005477852341297E-2</v>
      </c>
      <c r="K337" s="62">
        <f>+'ITI Base2016'!I34</f>
        <v>4.2653623619037795E-2</v>
      </c>
      <c r="M337" s="5">
        <f t="shared" ref="M337" si="1086">+(C337/C$332-1)*100</f>
        <v>0.65318091744681617</v>
      </c>
      <c r="N337" s="5">
        <f t="shared" ref="N337" si="1087">+(D337/D$332-1)*100</f>
        <v>0.11730514136429893</v>
      </c>
      <c r="O337" s="5">
        <f t="shared" ref="O337" si="1088">+(E337/E$332-1)*100</f>
        <v>0.43333335069066781</v>
      </c>
      <c r="P337" s="5">
        <f t="shared" ref="P337" si="1089">+(F337/F$332-1)*100</f>
        <v>0.474635007930857</v>
      </c>
      <c r="R337" s="5">
        <f t="shared" ref="R337" si="1090">+(C337/C325-1)*100</f>
        <v>1.6911347860138592</v>
      </c>
      <c r="S337" s="25">
        <f t="shared" ref="S337" si="1091">+(D337/D325-1)*100</f>
        <v>0.75915624388500635</v>
      </c>
      <c r="T337" s="25">
        <f t="shared" ref="T337" si="1092">+(E337/E325-1)*100</f>
        <v>0.8311724738130355</v>
      </c>
      <c r="U337" s="5">
        <f t="shared" ref="U337" si="1093">+(F337/F325-1)*100</f>
        <v>1.1754006787030979</v>
      </c>
    </row>
    <row r="338" spans="2:21" x14ac:dyDescent="0.2">
      <c r="B338" s="11">
        <v>43617</v>
      </c>
      <c r="C338" s="63">
        <f t="shared" ref="C338" si="1094">C337*(1+H338/100)</f>
        <v>175.3837284608916</v>
      </c>
      <c r="D338" s="63">
        <f t="shared" ref="D338" si="1095">D337*(1+I338/100)</f>
        <v>305.42136691143332</v>
      </c>
      <c r="E338" s="63">
        <f t="shared" ref="E338" si="1096">E337*(1+J338/100)</f>
        <v>190.29105364581935</v>
      </c>
      <c r="F338" s="63">
        <f t="shared" ref="F338" si="1097">+F337*(1+K338/100)</f>
        <v>200.01778336465415</v>
      </c>
      <c r="H338" s="61">
        <f>+'ITI Base2016'!G35</f>
        <v>0.15613748671161609</v>
      </c>
      <c r="I338" s="62">
        <f>+'ITI Base2016'!J35</f>
        <v>0.16428443896780828</v>
      </c>
      <c r="J338" s="62">
        <f>+'ITI Base2016'!H35</f>
        <v>0.18195229543827018</v>
      </c>
      <c r="K338" s="62">
        <f>+'ITI Base2016'!I35</f>
        <v>6.2376051748169736E-2</v>
      </c>
      <c r="M338" s="5">
        <f t="shared" ref="M338" si="1098">+(C338/C$332-1)*100</f>
        <v>0.81033826442662438</v>
      </c>
      <c r="N338" s="5">
        <f t="shared" ref="N338" si="1099">+(D338/D$332-1)*100</f>
        <v>0.28178229442548108</v>
      </c>
      <c r="O338" s="5">
        <f t="shared" ref="O338" si="1100">+(E338/E$332-1)*100</f>
        <v>0.61607410610742264</v>
      </c>
      <c r="P338" s="5">
        <f t="shared" ref="P338" si="1101">+(F338/F$332-1)*100</f>
        <v>0.53730711825719091</v>
      </c>
      <c r="R338" s="5">
        <f t="shared" ref="R338" si="1102">+(C338/C326-1)*100</f>
        <v>1.729796861995303</v>
      </c>
      <c r="S338" s="25">
        <f t="shared" ref="S338" si="1103">+(D338/D326-1)*100</f>
        <v>0.88281023444214402</v>
      </c>
      <c r="T338" s="25">
        <f t="shared" ref="T338" si="1104">+(E338/E326-1)*100</f>
        <v>0.90107088386266465</v>
      </c>
      <c r="U338" s="5">
        <f t="shared" ref="U338" si="1105">+(F338/F326-1)*100</f>
        <v>1.1763578237179217</v>
      </c>
    </row>
    <row r="339" spans="2:21" x14ac:dyDescent="0.2">
      <c r="B339" s="11">
        <v>43647</v>
      </c>
      <c r="C339" s="63">
        <f t="shared" ref="C339" si="1106">C338*(1+H339/100)</f>
        <v>175.78139169602809</v>
      </c>
      <c r="D339" s="63">
        <f t="shared" ref="D339" si="1107">D338*(1+I339/100)</f>
        <v>305.78770388960771</v>
      </c>
      <c r="E339" s="63">
        <f t="shared" ref="E339" si="1108">E338*(1+J339/100)</f>
        <v>190.42484960567921</v>
      </c>
      <c r="F339" s="63">
        <f t="shared" ref="F339" si="1109">+F338*(1+K339/100)</f>
        <v>200.18287590063332</v>
      </c>
      <c r="H339" s="61">
        <f>+'ITI Base2016'!G36</f>
        <v>0.22673895613136708</v>
      </c>
      <c r="I339" s="62">
        <f>+'ITI Base2016'!J36</f>
        <v>0.11994477723642771</v>
      </c>
      <c r="J339" s="62">
        <f>+'ITI Base2016'!H36</f>
        <v>7.0311219206820041E-2</v>
      </c>
      <c r="K339" s="62">
        <f>+'ITI Base2016'!I36</f>
        <v>8.2538928890230068E-2</v>
      </c>
      <c r="M339" s="5">
        <f t="shared" ref="M339" si="1110">+(C339/C$332-1)*100</f>
        <v>1.0389145730798743</v>
      </c>
      <c r="N339" s="5">
        <f t="shared" ref="N339" si="1111">+(D339/D$332-1)*100</f>
        <v>0.40206505480726573</v>
      </c>
      <c r="O339" s="5">
        <f t="shared" ref="O339" si="1112">+(E339/E$332-1)*100</f>
        <v>0.68681849452947308</v>
      </c>
      <c r="P339" s="5">
        <f t="shared" ref="P339" si="1113">+(F339/F$332-1)*100</f>
        <v>0.62028953468769021</v>
      </c>
      <c r="R339" s="5">
        <f t="shared" ref="R339" si="1114">+(C339/C327-1)*100</f>
        <v>1.9180861715430764</v>
      </c>
      <c r="S339" s="25">
        <f t="shared" ref="S339" si="1115">+(D339/D327-1)*100</f>
        <v>0.98333761827169575</v>
      </c>
      <c r="T339" s="25">
        <f t="shared" ref="T339" si="1116">+(E339/E327-1)*100</f>
        <v>0.9246418770529008</v>
      </c>
      <c r="U339" s="5">
        <f t="shared" ref="U339" si="1117">+(F339/F327-1)*100</f>
        <v>1.1267992409903282</v>
      </c>
    </row>
    <row r="340" spans="2:21" x14ac:dyDescent="0.2">
      <c r="B340" s="11">
        <v>43678</v>
      </c>
      <c r="C340" s="63">
        <f t="shared" ref="C340" si="1118">C339*(1+H340/100)</f>
        <v>176.66305549358307</v>
      </c>
      <c r="D340" s="63">
        <f t="shared" ref="D340" si="1119">D339*(1+I340/100)</f>
        <v>306.78498950709633</v>
      </c>
      <c r="E340" s="63">
        <f t="shared" ref="E340" si="1120">E339*(1+J340/100)</f>
        <v>190.2784060889025</v>
      </c>
      <c r="F340" s="63">
        <f t="shared" ref="F340" si="1121">+F339*(1+K340/100)</f>
        <v>199.93307677058354</v>
      </c>
      <c r="H340" s="61">
        <f>+'ITI Base2016'!G37</f>
        <v>0.50156833385390787</v>
      </c>
      <c r="I340" s="62">
        <f>+'ITI Base2016'!J37</f>
        <v>0.32613659895515246</v>
      </c>
      <c r="J340" s="62">
        <f>+'ITI Base2016'!H37</f>
        <v>-7.6903574864284341E-2</v>
      </c>
      <c r="K340" s="62">
        <f>+'ITI Base2016'!I37</f>
        <v>-0.1247854637545398</v>
      </c>
      <c r="M340" s="5">
        <f t="shared" ref="M340" si="1122">+(C340/C$332-1)*100</f>
        <v>1.5456937734481535</v>
      </c>
      <c r="N340" s="5">
        <f t="shared" ref="N340" si="1123">+(D340/D$332-1)*100</f>
        <v>0.72951293505774117</v>
      </c>
      <c r="O340" s="5">
        <f t="shared" ref="O340" si="1124">+(E340/E$332-1)*100</f>
        <v>0.60938673169004254</v>
      </c>
      <c r="P340" s="5">
        <f t="shared" ref="P340" si="1125">+(F340/F$332-1)*100</f>
        <v>0.49473003976066021</v>
      </c>
      <c r="R340" s="5">
        <f t="shared" ref="R340" si="1126">+(C340/C328-1)*100</f>
        <v>2.2533043243819995</v>
      </c>
      <c r="S340" s="25">
        <f t="shared" ref="S340" si="1127">+(D340/D328-1)*100</f>
        <v>1.2335451804717179</v>
      </c>
      <c r="T340" s="25">
        <f t="shared" ref="T340" si="1128">+(E340/E328-1)*100</f>
        <v>0.83994855484710307</v>
      </c>
      <c r="U340" s="5">
        <f t="shared" ref="U340" si="1129">+(F340/F328-1)*100</f>
        <v>1.0008507379646758</v>
      </c>
    </row>
    <row r="341" spans="2:21" x14ac:dyDescent="0.2">
      <c r="B341" s="11">
        <v>43709</v>
      </c>
      <c r="C341" s="63">
        <f t="shared" ref="C341" si="1130">C340*(1+H341/100)</f>
        <v>176.51919050239837</v>
      </c>
      <c r="D341" s="63">
        <f t="shared" ref="D341" si="1131">D340*(1+I341/100)</f>
        <v>306.61726962341055</v>
      </c>
      <c r="E341" s="63">
        <f t="shared" ref="E341" si="1132">E340*(1+J341/100)</f>
        <v>190.16505041440118</v>
      </c>
      <c r="F341" s="63">
        <f t="shared" ref="F341" si="1133">+F340*(1+K341/100)</f>
        <v>199.85692910288722</v>
      </c>
      <c r="H341" s="61">
        <f>+'ITI Base2016'!G38</f>
        <v>-8.1434678452019238E-2</v>
      </c>
      <c r="I341" s="62">
        <f>+'ITI Base2016'!J38</f>
        <v>-5.4670172734078384E-2</v>
      </c>
      <c r="J341" s="62">
        <f>+'ITI Base2016'!H38</f>
        <v>-5.9573588423034174E-2</v>
      </c>
      <c r="K341" s="62">
        <f>+'ITI Base2016'!I38</f>
        <v>-3.8086578232221502E-2</v>
      </c>
      <c r="M341" s="5">
        <f t="shared" ref="M341" si="1134">+(C341/C$332-1)*100</f>
        <v>1.4630003642418732</v>
      </c>
      <c r="N341" s="5">
        <f t="shared" ref="N341" si="1135">+(D341/D$332-1)*100</f>
        <v>0.67444393634195077</v>
      </c>
      <c r="O341" s="5">
        <f t="shared" ref="O341" si="1136">+(E341/E$332-1)*100</f>
        <v>0.54945010972358155</v>
      </c>
      <c r="P341" s="5">
        <f t="shared" ref="P341" si="1137">+(F341/F$332-1)*100</f>
        <v>0.45645503578481961</v>
      </c>
      <c r="R341" s="5">
        <f t="shared" ref="R341" si="1138">+(C341/C329-1)*100</f>
        <v>2.2582003826873587</v>
      </c>
      <c r="S341" s="25">
        <f t="shared" ref="S341" si="1139">+(D341/D329-1)*100</f>
        <v>1.2225076752802488</v>
      </c>
      <c r="T341" s="25">
        <f t="shared" ref="T341" si="1140">+(E341/E329-1)*100</f>
        <v>0.812380781493105</v>
      </c>
      <c r="U341" s="5">
        <f t="shared" ref="U341" si="1141">+(F341/F329-1)*100</f>
        <v>0.94143878982797524</v>
      </c>
    </row>
    <row r="342" spans="2:21" x14ac:dyDescent="0.2">
      <c r="B342" s="11">
        <v>43739</v>
      </c>
      <c r="C342" s="63">
        <f t="shared" ref="C342" si="1142">C341*(1+H342/100)</f>
        <v>177.31326308567947</v>
      </c>
      <c r="D342" s="63">
        <f t="shared" ref="D342" si="1143">D341*(1+I342/100)</f>
        <v>307.102398021103</v>
      </c>
      <c r="E342" s="63">
        <f t="shared" ref="E342" si="1144">E341*(1+J342/100)</f>
        <v>190.35332724940335</v>
      </c>
      <c r="F342" s="63">
        <f t="shared" ref="F342" si="1145">+F341*(1+K342/100)</f>
        <v>199.84829580863197</v>
      </c>
      <c r="H342" s="61">
        <f>+'ITI Base2016'!G39</f>
        <v>0.44985056923332323</v>
      </c>
      <c r="I342" s="62">
        <f>+'ITI Base2016'!J39</f>
        <v>0.15821952830258706</v>
      </c>
      <c r="J342" s="62">
        <f>+'ITI Base2016'!H39</f>
        <v>9.9007064963774205E-2</v>
      </c>
      <c r="K342" s="62">
        <f>+'ITI Base2016'!I39</f>
        <v>-4.3197372710523929E-3</v>
      </c>
      <c r="M342" s="5">
        <f t="shared" ref="M342" si="1146">+(C342/C$332-1)*100</f>
        <v>1.9194322489416216</v>
      </c>
      <c r="N342" s="5">
        <f t="shared" ref="N342" si="1147">+(D342/D$332-1)*100</f>
        <v>0.83373056665929646</v>
      </c>
      <c r="O342" s="5">
        <f t="shared" ref="O342" si="1148">+(E342/E$332-1)*100</f>
        <v>0.64900116911441597</v>
      </c>
      <c r="P342" s="5">
        <f t="shared" ref="P342" si="1149">+(F342/F$332-1)*100</f>
        <v>0.45211558085545001</v>
      </c>
      <c r="R342" s="5">
        <f t="shared" ref="R342" si="1150">+(C342/C330-1)*100</f>
        <v>2.5376322129630147</v>
      </c>
      <c r="S342" s="25">
        <f t="shared" ref="S342" si="1151">+(D342/D330-1)*100</f>
        <v>1.3367964298488078</v>
      </c>
      <c r="T342" s="25">
        <f t="shared" ref="T342" si="1152">+(E342/E330-1)*100</f>
        <v>0.94451618624449285</v>
      </c>
      <c r="U342" s="5">
        <f t="shared" ref="U342" si="1153">+(F342/F330-1)*100</f>
        <v>0.95274457880301089</v>
      </c>
    </row>
    <row r="343" spans="2:21" x14ac:dyDescent="0.2">
      <c r="B343" s="11">
        <v>43770</v>
      </c>
      <c r="C343" s="63">
        <f t="shared" ref="C343" si="1154">C342*(1+H343/100)</f>
        <v>179.29005099372299</v>
      </c>
      <c r="D343" s="63">
        <f t="shared" ref="D343" si="1155">D342*(1+I343/100)</f>
        <v>310.36466459788954</v>
      </c>
      <c r="E343" s="63">
        <f t="shared" ref="E343" si="1156">E342*(1+J343/100)</f>
        <v>190.71758873029671</v>
      </c>
      <c r="F343" s="63">
        <f t="shared" ref="F343" si="1157">+F342*(1+K343/100)</f>
        <v>200.12067823347817</v>
      </c>
      <c r="H343" s="61">
        <f>+'ITI Base2016'!G40</f>
        <v>1.1148562006263019</v>
      </c>
      <c r="I343" s="62">
        <f>+'ITI Base2016'!J40</f>
        <v>1.0622732345327774</v>
      </c>
      <c r="J343" s="62">
        <f>+'ITI Base2016'!H40</f>
        <v>0.1913607112399518</v>
      </c>
      <c r="K343" s="62">
        <f>+'ITI Base2016'!I40</f>
        <v>0.13629459472950245</v>
      </c>
      <c r="M343" s="5">
        <f t="shared" ref="M343" si="1158">+(C343/C$332-1)*100</f>
        <v>3.0556873590120714</v>
      </c>
      <c r="N343" s="5">
        <f t="shared" ref="N343" si="1159">+(D343/D$332-1)*100</f>
        <v>1.9048602978498197</v>
      </c>
      <c r="O343" s="5">
        <f t="shared" ref="O343" si="1160">+(E343/E$332-1)*100</f>
        <v>0.84160381360753878</v>
      </c>
      <c r="P343" s="5">
        <f t="shared" ref="P343" si="1161">+(F343/F$332-1)*100</f>
        <v>0.58902638468358859</v>
      </c>
      <c r="R343" s="5">
        <f t="shared" ref="R343" si="1162">+(C343/C331-1)*100</f>
        <v>3.4123305714344854</v>
      </c>
      <c r="S343" s="25">
        <f t="shared" ref="S343" si="1163">+(D343/D331-1)*100</f>
        <v>2.2019412245348313</v>
      </c>
      <c r="T343" s="25">
        <f t="shared" ref="T343" si="1164">+(E343/E331-1)*100</f>
        <v>0.97042396070354808</v>
      </c>
      <c r="U343" s="5">
        <f t="shared" ref="U343" si="1165">+(F343/F331-1)*100</f>
        <v>0.88281329219046523</v>
      </c>
    </row>
    <row r="344" spans="2:21" x14ac:dyDescent="0.2">
      <c r="B344" s="11">
        <v>43800</v>
      </c>
      <c r="C344" s="63">
        <f t="shared" ref="C344" si="1166">C343*(1+H344/100)</f>
        <v>176.52970500384529</v>
      </c>
      <c r="D344" s="63">
        <f t="shared" ref="D344" si="1167">D343*(1+I344/100)</f>
        <v>307.17256967949805</v>
      </c>
      <c r="E344" s="63">
        <f t="shared" ref="E344" si="1168">E343*(1+J344/100)</f>
        <v>190.68440142772715</v>
      </c>
      <c r="F344" s="63">
        <f t="shared" ref="F344" si="1169">+F343*(1+K344/100)</f>
        <v>200.66500003299581</v>
      </c>
      <c r="H344" s="61">
        <f>+'ITI Base2016'!G41</f>
        <v>-1.5395979724353692</v>
      </c>
      <c r="I344" s="62">
        <f>+'ITI Base2016'!J41</f>
        <v>-1.0284981773060975</v>
      </c>
      <c r="J344" s="62">
        <f>+'ITI Base2016'!H41</f>
        <v>-1.740128049568801E-2</v>
      </c>
      <c r="K344" s="62">
        <f>+'ITI Base2016'!I41</f>
        <v>0.27199677930462851</v>
      </c>
      <c r="M344" s="5">
        <f t="shared" ref="M344" si="1170">+(C344/C$332-1)*100</f>
        <v>1.469044085953386</v>
      </c>
      <c r="N344" s="5">
        <f t="shared" ref="N344" si="1171">+(D344/D$332-1)*100</f>
        <v>0.85677066710010408</v>
      </c>
      <c r="O344" s="5">
        <f t="shared" ref="O344" si="1172">+(E344/E$332-1)*100</f>
        <v>0.82405608327158486</v>
      </c>
      <c r="P344" s="5">
        <f t="shared" ref="P344" si="1173">+(F344/F$332-1)*100</f>
        <v>0.86262529678380329</v>
      </c>
      <c r="R344" s="5">
        <f t="shared" ref="R344" si="1174">+(C344/C332-1)*100</f>
        <v>1.469044085953386</v>
      </c>
      <c r="S344" s="25">
        <f t="shared" ref="S344" si="1175">+(D344/D332-1)*100</f>
        <v>0.85677066710010408</v>
      </c>
      <c r="T344" s="25">
        <f t="shared" ref="T344" si="1176">+(E344/E332-1)*100</f>
        <v>0.82405608327158486</v>
      </c>
      <c r="U344" s="5">
        <f t="shared" ref="U344" si="1177">+(F344/F332-1)*100</f>
        <v>0.86262529678380329</v>
      </c>
    </row>
    <row r="345" spans="2:21" x14ac:dyDescent="0.2">
      <c r="B345" s="11">
        <v>43831</v>
      </c>
      <c r="C345" s="63">
        <f t="shared" ref="C345" si="1178">C344*(1+H345/100)</f>
        <v>176.47728912084139</v>
      </c>
      <c r="D345" s="63">
        <f t="shared" ref="D345" si="1179">D344*(1+I345/100)</f>
        <v>307.12611971263567</v>
      </c>
      <c r="E345" s="63">
        <f t="shared" ref="E345" si="1180">E344*(1+J345/100)</f>
        <v>191.00366495139642</v>
      </c>
      <c r="F345" s="63">
        <f t="shared" ref="F345" si="1181">+F344*(1+K345/100)</f>
        <v>201.08759861506044</v>
      </c>
      <c r="H345" s="61">
        <f>+'ITI Base2016'!G42</f>
        <v>-2.9692386900415091E-2</v>
      </c>
      <c r="I345" s="62">
        <f>+'ITI Base2016'!J42</f>
        <v>-1.5121782166562046E-2</v>
      </c>
      <c r="J345" s="62">
        <f>+'ITI Base2016'!H42</f>
        <v>0.16743033057702306</v>
      </c>
      <c r="K345" s="62">
        <f>+'ITI Base2016'!I42</f>
        <v>0.21059904915912142</v>
      </c>
      <c r="M345" s="5">
        <f t="shared" ref="M345:P346" si="1182">+(C345/C$344-1)*100</f>
        <v>-2.9692386900415091E-2</v>
      </c>
      <c r="N345" s="5">
        <f t="shared" si="1182"/>
        <v>-1.5121782166571673E-2</v>
      </c>
      <c r="O345" s="5">
        <f t="shared" si="1182"/>
        <v>0.16743033057702306</v>
      </c>
      <c r="P345" s="5">
        <f t="shared" si="1182"/>
        <v>0.21059904915912142</v>
      </c>
      <c r="R345" s="5">
        <f t="shared" ref="R345" si="1183">+(C345/C333-1)*100</f>
        <v>1.2099026742008689</v>
      </c>
      <c r="S345" s="25">
        <f t="shared" ref="S345" si="1184">+(D345/D333-1)*100</f>
        <v>0.6817227012602789</v>
      </c>
      <c r="T345" s="25">
        <f t="shared" ref="T345" si="1185">+(E345/E333-1)*100</f>
        <v>0.75730819963431006</v>
      </c>
      <c r="U345" s="5">
        <f t="shared" ref="U345" si="1186">+(F345/F333-1)*100</f>
        <v>0.73245154719379091</v>
      </c>
    </row>
    <row r="346" spans="2:21" x14ac:dyDescent="0.2">
      <c r="B346" s="11">
        <v>43862</v>
      </c>
      <c r="C346" s="63">
        <f t="shared" ref="C346" si="1187">C345*(1+H346/100)</f>
        <v>176.36686905310427</v>
      </c>
      <c r="D346" s="63">
        <f t="shared" ref="D346" si="1188">D345*(1+I346/100)</f>
        <v>306.71424921127493</v>
      </c>
      <c r="E346" s="63">
        <f t="shared" ref="E346" si="1189">E345*(1+J346/100)</f>
        <v>191.22580177334061</v>
      </c>
      <c r="F346" s="63">
        <f t="shared" ref="F346" si="1190">+F345*(1+K346/100)</f>
        <v>201.07328409252722</v>
      </c>
      <c r="H346" s="61">
        <f>+'ITI Base2016'!G43</f>
        <v>-6.2568995867517962E-2</v>
      </c>
      <c r="I346" s="62">
        <f>+'ITI Base2016'!J43</f>
        <v>-0.1341046804309933</v>
      </c>
      <c r="J346" s="62">
        <f>+'ITI Base2016'!H43</f>
        <v>0.11629976943150488</v>
      </c>
      <c r="K346" s="62">
        <f>+'ITI Base2016'!I43</f>
        <v>-7.1185506375415208E-3</v>
      </c>
      <c r="M346" s="5">
        <f t="shared" si="1182"/>
        <v>-9.2242804539599543E-2</v>
      </c>
      <c r="N346" s="5">
        <f t="shared" si="1182"/>
        <v>-0.14920618357990856</v>
      </c>
      <c r="O346" s="5">
        <f t="shared" si="1182"/>
        <v>0.28392482109693695</v>
      </c>
      <c r="P346" s="5">
        <f t="shared" si="1182"/>
        <v>0.20346550692162957</v>
      </c>
      <c r="R346" s="5">
        <f t="shared" ref="R346" si="1191">+(C346/C334-1)*100</f>
        <v>1.3009696455146713</v>
      </c>
      <c r="S346" s="25">
        <f t="shared" ref="S346" si="1192">+(D346/D334-1)*100</f>
        <v>0.5983808440349847</v>
      </c>
      <c r="T346" s="25">
        <f t="shared" ref="T346" si="1193">+(E346/E334-1)*100</f>
        <v>0.84315262079492914</v>
      </c>
      <c r="U346" s="5">
        <f t="shared" ref="U346" si="1194">+(F346/F334-1)*100</f>
        <v>0.78298156097831306</v>
      </c>
    </row>
    <row r="347" spans="2:21" x14ac:dyDescent="0.2">
      <c r="B347" s="11">
        <v>43891</v>
      </c>
      <c r="C347" s="63">
        <f t="shared" ref="C347" si="1195">C346*(1+H347/100)</f>
        <v>176.57080122783418</v>
      </c>
      <c r="D347" s="63">
        <f t="shared" ref="D347" si="1196">D346*(1+I347/100)</f>
        <v>307.25745211158096</v>
      </c>
      <c r="E347" s="63">
        <f t="shared" ref="E347" si="1197">E346*(1+J347/100)</f>
        <v>191.38530193751672</v>
      </c>
      <c r="F347" s="63">
        <f t="shared" ref="F347" si="1198">+F346*(1+K347/100)</f>
        <v>201.09873184060953</v>
      </c>
      <c r="H347" s="61">
        <f>+'ITI Base2016'!G44</f>
        <v>0.11562952601291698</v>
      </c>
      <c r="I347" s="62">
        <f>+'ITI Base2016'!J44</f>
        <v>0.17710390100977211</v>
      </c>
      <c r="J347" s="62">
        <f>+'ITI Base2016'!H44</f>
        <v>8.3409332159667393E-2</v>
      </c>
      <c r="K347" s="62">
        <f>+'ITI Base2016'!I44</f>
        <v>1.2655956855311956E-2</v>
      </c>
      <c r="M347" s="5">
        <f t="shared" ref="M347" si="1199">+(C347/C$344-1)*100</f>
        <v>2.328006155563056E-2</v>
      </c>
      <c r="N347" s="5">
        <f t="shared" ref="N347" si="1200">+(D347/D$344-1)*100</f>
        <v>2.7633467458199057E-2</v>
      </c>
      <c r="O347" s="5">
        <f t="shared" ref="O347" si="1201">+(E347/E$344-1)*100</f>
        <v>0.36757097305373243</v>
      </c>
      <c r="P347" s="5">
        <f t="shared" ref="P347" si="1202">+(F347/F$344-1)*100</f>
        <v>0.21614721428371286</v>
      </c>
      <c r="R347" s="5">
        <f t="shared" ref="R347" si="1203">+(C347/C335-1)*100</f>
        <v>1.4353856194904591</v>
      </c>
      <c r="S347" s="25">
        <f t="shared" ref="S347" si="1204">+(D347/D335-1)*100</f>
        <v>0.74544306327968268</v>
      </c>
      <c r="T347" s="25">
        <f t="shared" ref="T347" si="1205">+(E347/E335-1)*100</f>
        <v>0.83136110713604161</v>
      </c>
      <c r="U347" s="5">
        <f t="shared" ref="U347" si="1206">+(F347/F335-1)*100</f>
        <v>0.6635420966009109</v>
      </c>
    </row>
    <row r="348" spans="2:21" x14ac:dyDescent="0.2">
      <c r="B348" s="11">
        <v>43922</v>
      </c>
      <c r="C348" s="63">
        <f t="shared" ref="C348:C350" si="1207">C347*(1+H348/100)</f>
        <v>177.30626848391216</v>
      </c>
      <c r="D348" s="63">
        <f t="shared" ref="D348:D350" si="1208">D347*(1+I348/100)</f>
        <v>308.83052837881877</v>
      </c>
      <c r="E348" s="63">
        <f t="shared" ref="E348:E350" si="1209">E347*(1+J348/100)</f>
        <v>192.62962491771677</v>
      </c>
      <c r="F348" s="63">
        <f t="shared" ref="F348:F350" si="1210">+F347*(1+K348/100)</f>
        <v>201.93734168790692</v>
      </c>
      <c r="H348" s="61">
        <f>+'ITI Base2016'!G45</f>
        <v>0.41652824304114766</v>
      </c>
      <c r="I348" s="62">
        <f>+'ITI Base2016'!J45</f>
        <v>0.51197334887309809</v>
      </c>
      <c r="J348" s="62">
        <f>+'ITI Base2016'!H45</f>
        <v>0.65016642741264619</v>
      </c>
      <c r="K348" s="62">
        <f>+'ITI Base2016'!I45</f>
        <v>0.41701399089979496</v>
      </c>
      <c r="M348" s="5">
        <f t="shared" ref="M348:M350" si="1211">+(C348/C$344-1)*100</f>
        <v>0.43990527262816048</v>
      </c>
      <c r="N348" s="5">
        <f t="shared" ref="N348:N350" si="1212">+(D348/D$344-1)*100</f>
        <v>0.53974829232006361</v>
      </c>
      <c r="O348" s="5">
        <f t="shared" ref="O348:O350" si="1213">+(E348/E$344-1)*100</f>
        <v>1.0201272235300651</v>
      </c>
      <c r="P348" s="5">
        <f t="shared" ref="P348:P350" si="1214">+(F348/F$344-1)*100</f>
        <v>0.63406256930800264</v>
      </c>
      <c r="R348" s="5">
        <f t="shared" ref="R348:R350" si="1215">+(C348/C336-1)*100</f>
        <v>1.7153232638588811</v>
      </c>
      <c r="S348" s="25">
        <f t="shared" ref="S348:S350" si="1216">+(D348/D336-1)*100</f>
        <v>1.2500534198216728</v>
      </c>
      <c r="T348" s="25">
        <f t="shared" ref="T348:T350" si="1217">+(E348/E336-1)*100</f>
        <v>1.3989294069842284</v>
      </c>
      <c r="U348" s="5">
        <f t="shared" ref="U348:U350" si="1218">+(F348/F336-1)*100</f>
        <v>1.0657583283589123</v>
      </c>
    </row>
    <row r="349" spans="2:21" x14ac:dyDescent="0.2">
      <c r="B349" s="11">
        <v>43952</v>
      </c>
      <c r="C349" s="63">
        <f t="shared" si="1207"/>
        <v>177.26283856580451</v>
      </c>
      <c r="D349" s="63">
        <f t="shared" si="1208"/>
        <v>309.33616662059222</v>
      </c>
      <c r="E349" s="63">
        <f t="shared" si="1209"/>
        <v>193.6360850839128</v>
      </c>
      <c r="F349" s="63">
        <f t="shared" si="1210"/>
        <v>202.74023002173894</v>
      </c>
      <c r="H349" s="61">
        <f>+'ITI Base2016'!G46</f>
        <v>-2.4494293675569878E-2</v>
      </c>
      <c r="I349" s="62">
        <f>+'ITI Base2016'!J46</f>
        <v>0.16372676769612149</v>
      </c>
      <c r="J349" s="62">
        <f>+'ITI Base2016'!H46</f>
        <v>0.5224846212652734</v>
      </c>
      <c r="K349" s="62">
        <f>+'ITI Base2016'!I46</f>
        <v>0.39759280137146025</v>
      </c>
      <c r="M349" s="5">
        <f t="shared" si="1211"/>
        <v>0.41530322726321955</v>
      </c>
      <c r="N349" s="5">
        <f t="shared" si="1212"/>
        <v>0.70435877244887646</v>
      </c>
      <c r="O349" s="5">
        <f t="shared" si="1213"/>
        <v>1.5479418526556321</v>
      </c>
      <c r="P349" s="5">
        <f t="shared" si="1214"/>
        <v>1.0341763578112229</v>
      </c>
      <c r="R349" s="5">
        <f t="shared" si="1215"/>
        <v>1.2292382336962282</v>
      </c>
      <c r="S349" s="25">
        <f t="shared" si="1216"/>
        <v>1.4481602710849861</v>
      </c>
      <c r="T349" s="25">
        <f t="shared" si="1217"/>
        <v>1.9430008236657192</v>
      </c>
      <c r="U349" s="5">
        <f t="shared" si="1218"/>
        <v>1.4243273572748461</v>
      </c>
    </row>
    <row r="350" spans="2:21" x14ac:dyDescent="0.2">
      <c r="B350" s="11">
        <v>43983</v>
      </c>
      <c r="C350" s="63">
        <f t="shared" si="1207"/>
        <v>177.9042022981466</v>
      </c>
      <c r="D350" s="63">
        <f t="shared" si="1208"/>
        <v>309.1989957128124</v>
      </c>
      <c r="E350" s="63">
        <f t="shared" si="1209"/>
        <v>193.29827665226381</v>
      </c>
      <c r="F350" s="63">
        <f t="shared" si="1210"/>
        <v>203.23511000338729</v>
      </c>
      <c r="H350" s="61">
        <f>+'ITI Base2016'!G47</f>
        <v>0.36181510886952317</v>
      </c>
      <c r="I350" s="62">
        <f>+'ITI Base2016'!J47</f>
        <v>-4.4343637305128969E-2</v>
      </c>
      <c r="J350" s="62">
        <f>+'ITI Base2016'!H47</f>
        <v>-0.17445530955793043</v>
      </c>
      <c r="K350" s="62">
        <f>+'ITI Base2016'!I47</f>
        <v>0.24409560036273703</v>
      </c>
      <c r="M350" s="5">
        <f t="shared" si="1211"/>
        <v>0.77862096595662234</v>
      </c>
      <c r="N350" s="5">
        <f t="shared" si="1212"/>
        <v>0.65970279684437472</v>
      </c>
      <c r="O350" s="5">
        <f t="shared" si="1213"/>
        <v>1.3707860763468638</v>
      </c>
      <c r="P350" s="5">
        <f t="shared" si="1214"/>
        <v>1.2807963371633591</v>
      </c>
      <c r="R350" s="5">
        <f t="shared" si="1215"/>
        <v>1.4371195431718942</v>
      </c>
      <c r="S350" s="25">
        <f t="shared" si="1216"/>
        <v>1.2368580625449654</v>
      </c>
      <c r="T350" s="25">
        <f t="shared" si="1217"/>
        <v>1.5803281073011766</v>
      </c>
      <c r="U350" s="5">
        <f t="shared" si="1218"/>
        <v>1.6085202948517896</v>
      </c>
    </row>
    <row r="351" spans="2:21" x14ac:dyDescent="0.2">
      <c r="B351" s="11">
        <v>44013</v>
      </c>
      <c r="C351" s="63">
        <f t="shared" ref="C351:C352" si="1219">C350*(1+H351/100)</f>
        <v>178.14764874970592</v>
      </c>
      <c r="D351" s="63">
        <f t="shared" ref="D351:D352" si="1220">D350*(1+I351/100)</f>
        <v>309.43436340098941</v>
      </c>
      <c r="E351" s="63">
        <f t="shared" ref="E351:E352" si="1221">E350*(1+J351/100)</f>
        <v>193.25136168953787</v>
      </c>
      <c r="F351" s="63">
        <f t="shared" ref="F351:F352" si="1222">+F350*(1+K351/100)</f>
        <v>203.73336072616624</v>
      </c>
      <c r="H351" s="61">
        <f>+'ITI Base2016'!G48</f>
        <v>0.13684131595235183</v>
      </c>
      <c r="I351" s="62">
        <f>+'ITI Base2016'!J48</f>
        <v>7.6121750536210397E-2</v>
      </c>
      <c r="J351" s="62">
        <f>+'ITI Base2016'!H48</f>
        <v>-2.4270760990974249E-2</v>
      </c>
      <c r="K351" s="62">
        <f>+'ITI Base2016'!I48</f>
        <v>0.24515976731118716</v>
      </c>
      <c r="M351" s="5">
        <f t="shared" ref="M351:M352" si="1223">+(C351/C$344-1)*100</f>
        <v>0.91652775708506162</v>
      </c>
      <c r="N351" s="5">
        <f t="shared" ref="N351:N352" si="1224">+(D351/D$344-1)*100</f>
        <v>0.73632672469787774</v>
      </c>
      <c r="O351" s="5">
        <f t="shared" ref="O351:O352" si="1225">+(E351/E$344-1)*100</f>
        <v>1.3461826151436096</v>
      </c>
      <c r="P351" s="5">
        <f t="shared" ref="P351:P352" si="1226">+(F351/F$344-1)*100</f>
        <v>1.5290961017944804</v>
      </c>
      <c r="R351" s="5">
        <f t="shared" ref="R351:R352" si="1227">+(C351/C339-1)*100</f>
        <v>1.3461362609813232</v>
      </c>
      <c r="S351" s="25">
        <f t="shared" ref="S351:S352" si="1228">+(D351/D339-1)*100</f>
        <v>1.1925461570221119</v>
      </c>
      <c r="T351" s="25">
        <f t="shared" ref="T351:T352" si="1229">+(E351/E339-1)*100</f>
        <v>1.4843189267113255</v>
      </c>
      <c r="U351" s="5">
        <f t="shared" ref="U351:U352" si="1230">+(F351/F339-1)*100</f>
        <v>1.7736206503973451</v>
      </c>
    </row>
    <row r="352" spans="2:21" x14ac:dyDescent="0.2">
      <c r="B352" s="11">
        <v>44044</v>
      </c>
      <c r="C352" s="63">
        <f t="shared" si="1219"/>
        <v>179.11594692994305</v>
      </c>
      <c r="D352" s="63">
        <f t="shared" si="1220"/>
        <v>310.66526748047926</v>
      </c>
      <c r="E352" s="63">
        <f t="shared" si="1221"/>
        <v>193.29490058393483</v>
      </c>
      <c r="F352" s="63">
        <f t="shared" si="1222"/>
        <v>203.81806197223716</v>
      </c>
      <c r="H352" s="61">
        <f>+'ITI Base2016'!G49</f>
        <v>0.54353688473181005</v>
      </c>
      <c r="I352" s="62">
        <f>+'ITI Base2016'!J49</f>
        <v>0.39779165635031682</v>
      </c>
      <c r="J352" s="62">
        <f>+'ITI Base2016'!H49</f>
        <v>2.25296701747979E-2</v>
      </c>
      <c r="K352" s="62">
        <f>+'ITI Base2016'!I49</f>
        <v>4.1574558908274994E-2</v>
      </c>
      <c r="M352" s="5">
        <f t="shared" si="1223"/>
        <v>1.4650463082354515</v>
      </c>
      <c r="N352" s="5">
        <f t="shared" si="1224"/>
        <v>1.137047427322524</v>
      </c>
      <c r="O352" s="5">
        <f t="shared" si="1225"/>
        <v>1.3690155758215639</v>
      </c>
      <c r="P352" s="5">
        <f t="shared" si="1226"/>
        <v>1.5713063756623624</v>
      </c>
      <c r="R352" s="5">
        <f t="shared" si="1227"/>
        <v>1.3884574958282991</v>
      </c>
      <c r="S352" s="25">
        <f t="shared" si="1228"/>
        <v>1.2648200225236828</v>
      </c>
      <c r="T352" s="25">
        <f t="shared" si="1229"/>
        <v>1.5853057406960636</v>
      </c>
      <c r="U352" s="5">
        <f t="shared" si="1230"/>
        <v>1.9431428077863799</v>
      </c>
    </row>
    <row r="353" spans="2:21" x14ac:dyDescent="0.2">
      <c r="B353" s="11">
        <v>44075</v>
      </c>
      <c r="C353" s="63">
        <f t="shared" ref="C353" si="1231">C352*(1+H353/100)</f>
        <v>177.32526772308199</v>
      </c>
      <c r="D353" s="63">
        <f t="shared" ref="D353" si="1232">D352*(1+I353/100)</f>
        <v>307.94836967962294</v>
      </c>
      <c r="E353" s="63">
        <f t="shared" ref="E353" si="1233">E352*(1+J353/100)</f>
        <v>192.71110285953731</v>
      </c>
      <c r="F353" s="63">
        <f t="shared" ref="F353" si="1234">+F352*(1+K353/100)</f>
        <v>203.6536295873976</v>
      </c>
      <c r="H353" s="61">
        <f>+'ITI Base2016'!G50</f>
        <v>-0.99973187064211766</v>
      </c>
      <c r="I353" s="62">
        <f>+'ITI Base2016'!J50</f>
        <v>-0.87454185750811508</v>
      </c>
      <c r="J353" s="62">
        <f>+'ITI Base2016'!H50</f>
        <v>-0.3020243796571509</v>
      </c>
      <c r="K353" s="62">
        <f>+'ITI Base2016'!I50</f>
        <v>-8.0676061409101774E-2</v>
      </c>
      <c r="M353" s="5">
        <f t="shared" ref="M353" si="1235">+(C353/C$344-1)*100</f>
        <v>0.4506679027302285</v>
      </c>
      <c r="N353" s="5">
        <f t="shared" ref="N353" si="1236">+(D353/D$344-1)*100</f>
        <v>0.25256161412274825</v>
      </c>
      <c r="O353" s="5">
        <f t="shared" ref="O353" si="1237">+(E353/E$344-1)*100</f>
        <v>1.0628564353641234</v>
      </c>
      <c r="P353" s="5">
        <f t="shared" ref="P353" si="1238">+(F353/F$344-1)*100</f>
        <v>1.4893626461567111</v>
      </c>
      <c r="R353" s="5">
        <f t="shared" ref="R353" si="1239">+(C353/C341-1)*100</f>
        <v>0.45665132407950448</v>
      </c>
      <c r="S353" s="25">
        <f t="shared" ref="S353" si="1240">+(D353/D341-1)*100</f>
        <v>0.43412429373181904</v>
      </c>
      <c r="T353" s="25">
        <f t="shared" ref="T353" si="1241">+(E353/E341-1)*100</f>
        <v>1.3388645492890872</v>
      </c>
      <c r="U353" s="5">
        <f t="shared" ref="U353" si="1242">+(F353/F341-1)*100</f>
        <v>1.8997092077582378</v>
      </c>
    </row>
    <row r="354" spans="2:21" x14ac:dyDescent="0.2">
      <c r="B354" s="11">
        <v>44105</v>
      </c>
      <c r="C354" s="63">
        <f t="shared" ref="C354" si="1243">C353*(1+H354/100)</f>
        <v>177.80212463324602</v>
      </c>
      <c r="D354" s="63">
        <f t="shared" ref="D354" si="1244">D353*(1+I354/100)</f>
        <v>307.6464776033568</v>
      </c>
      <c r="E354" s="63">
        <f t="shared" ref="E354" si="1245">E353*(1+J354/100)</f>
        <v>192.22636147290376</v>
      </c>
      <c r="F354" s="63">
        <f t="shared" ref="F354" si="1246">+F353*(1+K354/100)</f>
        <v>203.19075292075883</v>
      </c>
      <c r="H354" s="61">
        <f>+'ITI Base2016'!G51</f>
        <v>0.26891650371492215</v>
      </c>
      <c r="I354" s="62">
        <f>+'ITI Base2016'!J51</f>
        <v>-9.8033341296857049E-2</v>
      </c>
      <c r="J354" s="62">
        <f>+'ITI Base2016'!H51</f>
        <v>-0.25153786130676092</v>
      </c>
      <c r="K354" s="62">
        <f>+'ITI Base2016'!I51</f>
        <v>-0.2272862347587723</v>
      </c>
      <c r="M354" s="5">
        <f t="shared" ref="M354" si="1247">+(C354/C$344-1)*100</f>
        <v>0.72079632681254502</v>
      </c>
      <c r="N354" s="5">
        <f t="shared" ref="N354" si="1248">+(D354/D$344-1)*100</f>
        <v>0.15428067823672897</v>
      </c>
      <c r="O354" s="5">
        <f t="shared" ref="O354" si="1249">+(E354/E$344-1)*100</f>
        <v>0.80864508771107957</v>
      </c>
      <c r="P354" s="5">
        <f t="shared" ref="P354" si="1250">+(F354/F$344-1)*100</f>
        <v>1.2586912951175755</v>
      </c>
      <c r="R354" s="5">
        <f t="shared" ref="R354" si="1251">+(C354/C342-1)*100</f>
        <v>0.27570500878455473</v>
      </c>
      <c r="S354" s="25">
        <f t="shared" ref="S354" si="1252">+(D354/D342-1)*100</f>
        <v>0.17716552712050415</v>
      </c>
      <c r="T354" s="25">
        <f t="shared" ref="T354" si="1253">+(E354/E342-1)*100</f>
        <v>0.98397766436009171</v>
      </c>
      <c r="U354" s="5">
        <f t="shared" ref="U354" si="1254">+(F354/F342-1)*100</f>
        <v>1.6724971802248856</v>
      </c>
    </row>
    <row r="355" spans="2:21" x14ac:dyDescent="0.2">
      <c r="B355" s="11">
        <v>44136</v>
      </c>
      <c r="C355" s="63">
        <f t="shared" ref="C355" si="1255">C354*(1+H355/100)</f>
        <v>177.32476386285603</v>
      </c>
      <c r="D355" s="63">
        <f t="shared" ref="D355" si="1256">D354*(1+I355/100)</f>
        <v>307.01503256431209</v>
      </c>
      <c r="E355" s="63">
        <f t="shared" ref="E355" si="1257">E354*(1+J355/100)</f>
        <v>192.06493393502808</v>
      </c>
      <c r="F355" s="63">
        <f t="shared" ref="F355" si="1258">+F354*(1+K355/100)</f>
        <v>202.68361985591375</v>
      </c>
      <c r="H355" s="61">
        <f>+'ITI Base2016'!G52</f>
        <v>-0.26847866490607997</v>
      </c>
      <c r="I355" s="62">
        <f>+'ITI Base2016'!J52</f>
        <v>-0.20525020925440515</v>
      </c>
      <c r="J355" s="62">
        <f>+'ITI Base2016'!H52</f>
        <v>-8.3977835630233422E-2</v>
      </c>
      <c r="K355" s="62">
        <f>+'ITI Base2016'!I52</f>
        <v>-0.24958471660512238</v>
      </c>
      <c r="M355" s="5">
        <f t="shared" ref="M355" si="1259">+(C355/C$344-1)*100</f>
        <v>0.45038247755153638</v>
      </c>
      <c r="N355" s="5">
        <f t="shared" ref="N355" si="1260">+(D355/D$344-1)*100</f>
        <v>-5.1286192432586919E-2</v>
      </c>
      <c r="O355" s="5">
        <f t="shared" ref="O355" si="1261">+(E355/E$344-1)*100</f>
        <v>0.72398816943826105</v>
      </c>
      <c r="P355" s="5">
        <f t="shared" ref="P355" si="1262">+(F355/F$344-1)*100</f>
        <v>1.0059650774106199</v>
      </c>
      <c r="R355" s="5">
        <f t="shared" ref="R355" si="1263">+(C355/C343-1)*100</f>
        <v>-1.0961495743764149</v>
      </c>
      <c r="S355" s="25">
        <f t="shared" ref="S355" si="1264">+(D355/D343-1)*100</f>
        <v>-1.0792568921843104</v>
      </c>
      <c r="T355" s="25">
        <f t="shared" ref="T355" si="1265">+(E355/E343-1)*100</f>
        <v>0.70646090573047715</v>
      </c>
      <c r="U355" s="5">
        <f t="shared" ref="U355" si="1266">+(F355/F343-1)*100</f>
        <v>1.2806980493267339</v>
      </c>
    </row>
    <row r="356" spans="2:21" x14ac:dyDescent="0.2">
      <c r="B356" s="11">
        <v>44166</v>
      </c>
      <c r="C356" s="63">
        <f t="shared" ref="C356" si="1267">C355*(1+H356/100)</f>
        <v>177.71328726222822</v>
      </c>
      <c r="D356" s="63">
        <f t="shared" ref="D356" si="1268">D355*(1+I356/100)</f>
        <v>307.39209712624086</v>
      </c>
      <c r="E356" s="63">
        <f t="shared" ref="E356" si="1269">E355*(1+J356/100)</f>
        <v>192.40735740643476</v>
      </c>
      <c r="F356" s="63">
        <f t="shared" ref="F356" si="1270">+F355*(1+K356/100)</f>
        <v>203.11787876162126</v>
      </c>
      <c r="H356" s="61">
        <f>+'ITI Base2016'!G53</f>
        <v>0.21910273044134509</v>
      </c>
      <c r="I356" s="62">
        <f>+'ITI Base2016'!J53</f>
        <v>0.12281631905102899</v>
      </c>
      <c r="J356" s="62">
        <f>+'ITI Base2016'!H53</f>
        <v>0.17828526238032882</v>
      </c>
      <c r="K356" s="62">
        <f>+'ITI Base2016'!I53</f>
        <v>0.21425456384498442</v>
      </c>
      <c r="M356" s="5">
        <f t="shared" ref="M356" si="1271">+(C356/C$344-1)*100</f>
        <v>0.67047200829863929</v>
      </c>
      <c r="N356" s="5">
        <f t="shared" ref="N356" si="1272">+(D356/D$344-1)*100</f>
        <v>7.14671388047039E-2</v>
      </c>
      <c r="O356" s="5">
        <f t="shared" ref="O356" si="1273">+(E356/E$344-1)*100</f>
        <v>0.9035641960260854</v>
      </c>
      <c r="P356" s="5">
        <f t="shared" ref="P356" si="1274">+(F356/F$344-1)*100</f>
        <v>1.2223749673446305</v>
      </c>
      <c r="R356" s="5">
        <f t="shared" ref="R356" si="1275">+(C356/C344-1)*100</f>
        <v>0.67047200829863929</v>
      </c>
      <c r="S356" s="25">
        <f t="shared" ref="S356" si="1276">+(D356/D344-1)*100</f>
        <v>7.14671388047039E-2</v>
      </c>
      <c r="T356" s="25">
        <f t="shared" ref="T356" si="1277">+(E356/E344-1)*100</f>
        <v>0.9035641960260854</v>
      </c>
      <c r="U356" s="5">
        <f t="shared" ref="U356" si="1278">+(F356/F344-1)*100</f>
        <v>1.2223749673446305</v>
      </c>
    </row>
    <row r="357" spans="2:21" x14ac:dyDescent="0.2">
      <c r="B357" s="11"/>
      <c r="C357" s="63"/>
      <c r="D357" s="63"/>
      <c r="E357" s="63"/>
      <c r="F357" s="63"/>
      <c r="H357" s="61"/>
      <c r="I357" s="62"/>
      <c r="J357" s="62"/>
      <c r="K357" s="62"/>
      <c r="M357" s="5"/>
      <c r="N357" s="5"/>
      <c r="O357" s="5"/>
      <c r="P357" s="5"/>
      <c r="R357" s="5"/>
      <c r="S357" s="25"/>
      <c r="T357" s="25"/>
      <c r="U357" s="5"/>
    </row>
    <row r="358" spans="2:21" x14ac:dyDescent="0.2">
      <c r="B358" s="11"/>
      <c r="C358" s="63"/>
      <c r="D358" s="63"/>
      <c r="E358" s="63"/>
      <c r="F358" s="63"/>
      <c r="H358" s="61"/>
      <c r="I358" s="62"/>
      <c r="J358" s="62"/>
      <c r="K358" s="62"/>
      <c r="M358" s="5"/>
      <c r="N358" s="5"/>
      <c r="O358" s="5"/>
      <c r="P358" s="5"/>
      <c r="R358" s="5"/>
      <c r="S358" s="25"/>
      <c r="T358" s="25"/>
      <c r="U358" s="5"/>
    </row>
    <row r="359" spans="2:21" x14ac:dyDescent="0.2">
      <c r="B359" s="11"/>
      <c r="C359" s="63"/>
      <c r="D359" s="63"/>
      <c r="E359" s="63"/>
      <c r="F359" s="63"/>
      <c r="H359" s="61"/>
      <c r="I359" s="62"/>
      <c r="J359" s="62"/>
      <c r="K359" s="62"/>
      <c r="M359" s="5"/>
      <c r="N359" s="5"/>
      <c r="O359" s="5"/>
      <c r="P359" s="5"/>
      <c r="R359" s="5"/>
      <c r="S359" s="25"/>
      <c r="T359" s="25"/>
      <c r="U359" s="5"/>
    </row>
    <row r="360" spans="2:21" x14ac:dyDescent="0.2">
      <c r="B360" s="11"/>
      <c r="C360" s="63"/>
      <c r="D360" s="63"/>
      <c r="E360" s="63"/>
      <c r="F360" s="63"/>
      <c r="H360" s="61"/>
      <c r="I360" s="62"/>
      <c r="J360" s="62"/>
      <c r="K360" s="62"/>
      <c r="M360" s="5"/>
      <c r="N360" s="5"/>
      <c r="O360" s="5"/>
      <c r="P360" s="5"/>
      <c r="R360" s="5"/>
      <c r="S360" s="25"/>
      <c r="T360" s="25"/>
      <c r="U360" s="5"/>
    </row>
    <row r="361" spans="2:21" ht="12" customHeight="1" x14ac:dyDescent="0.2"/>
    <row r="362" spans="2:21" x14ac:dyDescent="0.2">
      <c r="B362" s="1" t="s">
        <v>8</v>
      </c>
      <c r="D362" s="44">
        <v>41095</v>
      </c>
    </row>
    <row r="363" spans="2:21" x14ac:dyDescent="0.2">
      <c r="B363" s="1" t="s">
        <v>11</v>
      </c>
      <c r="D363" s="45">
        <v>41065</v>
      </c>
      <c r="R363" s="1">
        <v>2012</v>
      </c>
      <c r="S363" s="14">
        <f>S260</f>
        <v>3.5193953577050907</v>
      </c>
      <c r="T363" s="14">
        <f t="shared" ref="T363:U363" si="1279">T260</f>
        <v>4.8404093057235587</v>
      </c>
      <c r="U363" s="14">
        <f t="shared" si="1279"/>
        <v>4.1301215267049329</v>
      </c>
    </row>
    <row r="364" spans="2:21" x14ac:dyDescent="0.2">
      <c r="R364" s="1">
        <v>2013</v>
      </c>
      <c r="S364" s="14">
        <f>S272</f>
        <v>4.3368490226910694</v>
      </c>
      <c r="T364" s="14">
        <f t="shared" ref="T364:U364" si="1280">T272</f>
        <v>4.1445375455013922</v>
      </c>
      <c r="U364" s="14">
        <f t="shared" si="1280"/>
        <v>4.1959252715594531</v>
      </c>
    </row>
    <row r="365" spans="2:21" x14ac:dyDescent="0.2">
      <c r="K365" s="14"/>
      <c r="R365" s="1">
        <v>2014</v>
      </c>
      <c r="S365" s="14">
        <f>S284</f>
        <v>3.9194060612541604</v>
      </c>
      <c r="T365" s="14">
        <f t="shared" ref="T365:U365" si="1281">T284</f>
        <v>4.3438110644388184</v>
      </c>
      <c r="U365" s="14">
        <f t="shared" si="1281"/>
        <v>4.057089839794914</v>
      </c>
    </row>
    <row r="366" spans="2:21" x14ac:dyDescent="0.2">
      <c r="R366" s="1">
        <v>2015</v>
      </c>
      <c r="S366" s="14">
        <f>S296</f>
        <v>2.3050691878976126</v>
      </c>
      <c r="T366" s="14">
        <f t="shared" ref="T366:U366" si="1282">T296</f>
        <v>3.0881334732224985</v>
      </c>
      <c r="U366" s="14">
        <f t="shared" si="1282"/>
        <v>2.996645288154598</v>
      </c>
    </row>
    <row r="367" spans="2:21" x14ac:dyDescent="0.2"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1">
        <v>2016</v>
      </c>
      <c r="S367" s="14">
        <f>S308</f>
        <v>2.3769109302020253</v>
      </c>
      <c r="T367" s="14">
        <f t="shared" ref="T367:U367" si="1283">T308</f>
        <v>2.1448793574122105</v>
      </c>
      <c r="U367" s="14">
        <f t="shared" si="1283"/>
        <v>2.6502413706775751</v>
      </c>
    </row>
    <row r="368" spans="2:21" x14ac:dyDescent="0.2"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1">
        <v>2017</v>
      </c>
      <c r="S368" s="14">
        <f>S319</f>
        <v>1.2760781446075731</v>
      </c>
      <c r="T368" s="14">
        <f t="shared" ref="T368:U368" si="1284">T319</f>
        <v>2.8157399395736027</v>
      </c>
      <c r="U368" s="14">
        <f t="shared" si="1284"/>
        <v>2.9255909580273798</v>
      </c>
    </row>
    <row r="369" spans="3:21" x14ac:dyDescent="0.2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spans="3:21" x14ac:dyDescent="0.2">
      <c r="R370" s="1" t="s">
        <v>19</v>
      </c>
      <c r="S370" s="65">
        <f>AVERAGE(S363:S367)</f>
        <v>3.2915261119499917</v>
      </c>
      <c r="T370" s="65">
        <f t="shared" ref="T370:U370" si="1285">AVERAGE(T363:T367)</f>
        <v>3.7123541492596956</v>
      </c>
      <c r="U370" s="65">
        <f t="shared" si="1285"/>
        <v>3.6060046593782942</v>
      </c>
    </row>
    <row r="371" spans="3:21" x14ac:dyDescent="0.2">
      <c r="R371" s="1" t="s">
        <v>20</v>
      </c>
      <c r="S371" s="65">
        <f>AVERAGE(S364:S368)</f>
        <v>2.8428626693304886</v>
      </c>
      <c r="T371" s="65">
        <f t="shared" ref="T371:U371" si="1286">AVERAGE(T364:T368)</f>
        <v>3.3074202760297049</v>
      </c>
      <c r="U371" s="65">
        <f t="shared" si="1286"/>
        <v>3.365098545642784</v>
      </c>
    </row>
  </sheetData>
  <mergeCells count="6">
    <mergeCell ref="B2:U2"/>
    <mergeCell ref="B5:B6"/>
    <mergeCell ref="C5:F5"/>
    <mergeCell ref="H5:K5"/>
    <mergeCell ref="M5:P5"/>
    <mergeCell ref="R5:U5"/>
  </mergeCells>
  <phoneticPr fontId="0" type="noConversion"/>
  <printOptions horizontalCentered="1" verticalCentered="1"/>
  <pageMargins left="0.77" right="0.86" top="0.26" bottom="0.17" header="0.26" footer="0.17"/>
  <pageSetup scale="6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70"/>
  <sheetViews>
    <sheetView workbookViewId="0">
      <pane xSplit="1" ySplit="8" topLeftCell="B335" activePane="bottomRight" state="frozen"/>
      <selection pane="topRight" activeCell="B1" sqref="B1"/>
      <selection pane="bottomLeft" activeCell="A9" sqref="A9"/>
      <selection pane="bottomRight" activeCell="C356" sqref="C356"/>
    </sheetView>
  </sheetViews>
  <sheetFormatPr baseColWidth="10" defaultColWidth="11.42578125" defaultRowHeight="12.75" x14ac:dyDescent="0.2"/>
  <cols>
    <col min="1" max="1" width="5.28515625" style="1" customWidth="1"/>
    <col min="2" max="2" width="8.140625" style="1" customWidth="1"/>
    <col min="3" max="6" width="9.7109375" style="1" customWidth="1"/>
    <col min="7" max="7" width="1.7109375" style="4" customWidth="1"/>
    <col min="8" max="11" width="9.7109375" style="1" customWidth="1"/>
    <col min="12" max="12" width="1.7109375" style="4" customWidth="1"/>
    <col min="13" max="16" width="9.7109375" style="1" customWidth="1"/>
    <col min="17" max="17" width="1.7109375" style="4" customWidth="1"/>
    <col min="18" max="21" width="9.7109375" style="1" customWidth="1"/>
    <col min="22" max="22" width="11.42578125" style="1"/>
    <col min="23" max="23" width="8.5703125" style="1" customWidth="1"/>
    <col min="24" max="16384" width="11.42578125" style="1"/>
  </cols>
  <sheetData>
    <row r="2" spans="2:21" x14ac:dyDescent="0.2">
      <c r="B2" s="105" t="s">
        <v>10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</row>
    <row r="3" spans="2:21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"/>
      <c r="U3" s="4"/>
    </row>
    <row r="4" spans="2:21" ht="6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2:21" x14ac:dyDescent="0.2">
      <c r="B5" s="106" t="s">
        <v>4</v>
      </c>
      <c r="C5" s="100" t="s">
        <v>5</v>
      </c>
      <c r="D5" s="100"/>
      <c r="E5" s="100"/>
      <c r="F5" s="100"/>
      <c r="G5" s="28"/>
      <c r="H5" s="100" t="s">
        <v>1</v>
      </c>
      <c r="I5" s="100"/>
      <c r="J5" s="100"/>
      <c r="K5" s="100"/>
      <c r="L5" s="29"/>
      <c r="M5" s="100" t="s">
        <v>2</v>
      </c>
      <c r="N5" s="100"/>
      <c r="O5" s="100"/>
      <c r="P5" s="100"/>
      <c r="Q5" s="28"/>
      <c r="R5" s="103" t="s">
        <v>3</v>
      </c>
      <c r="S5" s="103"/>
      <c r="T5" s="103"/>
      <c r="U5" s="103"/>
    </row>
    <row r="6" spans="2:21" ht="13.5" thickBot="1" x14ac:dyDescent="0.25">
      <c r="B6" s="107"/>
      <c r="C6" s="18" t="s">
        <v>0</v>
      </c>
      <c r="D6" s="18" t="s">
        <v>6</v>
      </c>
      <c r="E6" s="18" t="s">
        <v>7</v>
      </c>
      <c r="F6" s="18" t="s">
        <v>9</v>
      </c>
      <c r="G6" s="20"/>
      <c r="H6" s="18" t="s">
        <v>0</v>
      </c>
      <c r="I6" s="18" t="s">
        <v>6</v>
      </c>
      <c r="J6" s="18" t="s">
        <v>7</v>
      </c>
      <c r="K6" s="18" t="s">
        <v>9</v>
      </c>
      <c r="L6" s="18"/>
      <c r="M6" s="18" t="s">
        <v>0</v>
      </c>
      <c r="N6" s="18" t="s">
        <v>6</v>
      </c>
      <c r="O6" s="18" t="s">
        <v>7</v>
      </c>
      <c r="P6" s="18" t="s">
        <v>9</v>
      </c>
      <c r="Q6" s="18"/>
      <c r="R6" s="30" t="s">
        <v>0</v>
      </c>
      <c r="S6" s="30" t="s">
        <v>6</v>
      </c>
      <c r="T6" s="30" t="s">
        <v>7</v>
      </c>
      <c r="U6" s="30" t="s">
        <v>9</v>
      </c>
    </row>
    <row r="7" spans="2:21" ht="13.5" thickBot="1" x14ac:dyDescent="0.25">
      <c r="B7" s="9"/>
      <c r="C7" s="9"/>
      <c r="D7" s="2"/>
      <c r="E7" s="2"/>
      <c r="F7" s="2"/>
      <c r="G7" s="7"/>
      <c r="H7" s="2"/>
      <c r="I7" s="2"/>
      <c r="J7" s="2"/>
      <c r="K7" s="2"/>
      <c r="L7" s="8"/>
      <c r="M7" s="2"/>
      <c r="N7" s="2"/>
      <c r="O7" s="2"/>
      <c r="P7" s="2"/>
      <c r="Q7" s="8"/>
      <c r="R7" s="2"/>
      <c r="S7" s="2"/>
      <c r="T7" s="2"/>
      <c r="U7" s="2"/>
    </row>
    <row r="8" spans="2:21" x14ac:dyDescent="0.2">
      <c r="B8" s="7"/>
      <c r="C8" s="16"/>
      <c r="D8" s="13"/>
      <c r="E8" s="13"/>
      <c r="F8" s="13"/>
      <c r="G8" s="1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2:21" x14ac:dyDescent="0.2">
      <c r="B9" s="11">
        <v>33604</v>
      </c>
      <c r="C9" s="14">
        <v>23.887492884790461</v>
      </c>
      <c r="D9" s="14"/>
      <c r="E9" s="14"/>
      <c r="F9" s="14"/>
      <c r="G9" s="16"/>
      <c r="H9" s="67">
        <v>2.5670239757876301</v>
      </c>
      <c r="I9" s="67"/>
      <c r="J9" s="67"/>
      <c r="K9" s="67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2:21" x14ac:dyDescent="0.2">
      <c r="B10" s="11">
        <v>33635</v>
      </c>
      <c r="C10" s="14">
        <v>24.423156758258909</v>
      </c>
      <c r="D10" s="14"/>
      <c r="E10" s="14"/>
      <c r="F10" s="14"/>
      <c r="G10" s="16"/>
      <c r="H10" s="67">
        <v>2.2424449315462169</v>
      </c>
      <c r="I10" s="67"/>
      <c r="J10" s="67"/>
      <c r="K10" s="67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1">
        <v>33664</v>
      </c>
      <c r="C11" s="14">
        <v>24.551018623557983</v>
      </c>
      <c r="D11" s="14"/>
      <c r="E11" s="14">
        <f>E12/(J12/100+1)</f>
        <v>15.306127256401446</v>
      </c>
      <c r="F11" s="14">
        <f>F12/(K12/100+1)</f>
        <v>16.536656385154309</v>
      </c>
      <c r="G11" s="16"/>
      <c r="H11" s="67">
        <v>0.52352718595984893</v>
      </c>
      <c r="I11" s="67"/>
      <c r="J11" s="67"/>
      <c r="K11" s="67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2">
      <c r="B12" s="11">
        <v>33695</v>
      </c>
      <c r="C12" s="14">
        <v>24.61568285316498</v>
      </c>
      <c r="D12" s="14"/>
      <c r="E12" s="14">
        <f t="shared" ref="E12:E19" si="0">E13/(J13/100+1)</f>
        <v>15.52162288930643</v>
      </c>
      <c r="F12" s="14">
        <f t="shared" ref="F12:F20" si="1">F13/(K13/100+1)</f>
        <v>16.645821948743635</v>
      </c>
      <c r="G12" s="16"/>
      <c r="H12" s="67">
        <v>0.26338715553311243</v>
      </c>
      <c r="I12" s="67"/>
      <c r="J12" s="67">
        <v>1.4079043594444007</v>
      </c>
      <c r="K12" s="67">
        <v>0.6601429034186701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2">
      <c r="B13" s="11">
        <v>33725</v>
      </c>
      <c r="C13" s="14">
        <v>24.786631651789158</v>
      </c>
      <c r="D13" s="14"/>
      <c r="E13" s="14">
        <f t="shared" si="0"/>
        <v>15.59912701394604</v>
      </c>
      <c r="F13" s="14">
        <f t="shared" si="1"/>
        <v>16.672094127878651</v>
      </c>
      <c r="G13" s="16"/>
      <c r="H13" s="67">
        <v>0.6944710802617271</v>
      </c>
      <c r="I13" s="67"/>
      <c r="J13" s="67">
        <v>0.49933003264115428</v>
      </c>
      <c r="K13" s="67">
        <v>0.15783047070858647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2">
      <c r="B14" s="11">
        <v>33756</v>
      </c>
      <c r="C14" s="14">
        <v>24.947641277821855</v>
      </c>
      <c r="D14" s="14"/>
      <c r="E14" s="14">
        <f t="shared" si="0"/>
        <v>15.721363159898548</v>
      </c>
      <c r="F14" s="14">
        <f t="shared" si="1"/>
        <v>16.818718028955246</v>
      </c>
      <c r="G14" s="16"/>
      <c r="H14" s="67">
        <v>0.64958251808724388</v>
      </c>
      <c r="I14" s="67"/>
      <c r="J14" s="67">
        <v>0.78360888941557683</v>
      </c>
      <c r="K14" s="67">
        <v>0.87945701332992066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2:21" x14ac:dyDescent="0.2">
      <c r="B15" s="11">
        <v>33786</v>
      </c>
      <c r="C15" s="14">
        <v>25.135308652993029</v>
      </c>
      <c r="D15" s="14"/>
      <c r="E15" s="14">
        <f t="shared" si="0"/>
        <v>15.831107012175256</v>
      </c>
      <c r="F15" s="14">
        <f t="shared" si="1"/>
        <v>16.989501291266073</v>
      </c>
      <c r="G15" s="16"/>
      <c r="H15" s="67">
        <v>0.75224496408807795</v>
      </c>
      <c r="I15" s="67"/>
      <c r="J15" s="67">
        <v>0.69805557673674468</v>
      </c>
      <c r="K15" s="67">
        <v>1.0154356712372747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2:21" x14ac:dyDescent="0.2">
      <c r="B16" s="11">
        <v>33817</v>
      </c>
      <c r="C16" s="14">
        <v>25.36630015487669</v>
      </c>
      <c r="D16" s="14"/>
      <c r="E16" s="14">
        <f t="shared" si="0"/>
        <v>15.98480613482775</v>
      </c>
      <c r="F16" s="14">
        <f t="shared" si="1"/>
        <v>17.062867084915332</v>
      </c>
      <c r="G16" s="16"/>
      <c r="H16" s="67">
        <v>0.91899210418551203</v>
      </c>
      <c r="I16" s="67"/>
      <c r="J16" s="67">
        <v>0.9708678144509264</v>
      </c>
      <c r="K16" s="67">
        <v>0.4318301778932998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32" x14ac:dyDescent="0.2">
      <c r="B17" s="11">
        <v>33848</v>
      </c>
      <c r="C17" s="14">
        <v>25.382413522917812</v>
      </c>
      <c r="D17" s="14"/>
      <c r="E17" s="14">
        <f t="shared" si="0"/>
        <v>16.128313349952524</v>
      </c>
      <c r="F17" s="14">
        <f t="shared" si="1"/>
        <v>17.167593893557733</v>
      </c>
      <c r="G17" s="16"/>
      <c r="H17" s="67">
        <v>6.3522736633792043E-2</v>
      </c>
      <c r="I17" s="67"/>
      <c r="J17" s="67">
        <v>0.89777263430239618</v>
      </c>
      <c r="K17" s="67">
        <v>0.6137702891384933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32" x14ac:dyDescent="0.2">
      <c r="B18" s="11">
        <v>33878</v>
      </c>
      <c r="C18" s="14">
        <v>25.513882037059052</v>
      </c>
      <c r="D18" s="14"/>
      <c r="E18" s="14">
        <f t="shared" si="0"/>
        <v>16.279606279982794</v>
      </c>
      <c r="F18" s="14">
        <f t="shared" si="1"/>
        <v>17.234842125213206</v>
      </c>
      <c r="G18" s="16"/>
      <c r="H18" s="67">
        <v>0.51795119491901964</v>
      </c>
      <c r="I18" s="67"/>
      <c r="J18" s="67">
        <v>0.9380579775920328</v>
      </c>
      <c r="K18" s="67">
        <v>0.39171611393200578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32" x14ac:dyDescent="0.2">
      <c r="B19" s="11">
        <v>33909</v>
      </c>
      <c r="C19" s="14">
        <v>25.640874399196409</v>
      </c>
      <c r="D19" s="14"/>
      <c r="E19" s="14">
        <f t="shared" si="0"/>
        <v>16.431700689272141</v>
      </c>
      <c r="F19" s="14">
        <f t="shared" si="1"/>
        <v>17.355041979141394</v>
      </c>
      <c r="G19" s="16"/>
      <c r="H19" s="67">
        <v>0.49773829773493983</v>
      </c>
      <c r="I19" s="67"/>
      <c r="J19" s="67">
        <v>0.93426343778570953</v>
      </c>
      <c r="K19" s="67">
        <v>0.69742358563495976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32" x14ac:dyDescent="0.2">
      <c r="B20" s="17">
        <v>33939</v>
      </c>
      <c r="C20" s="10">
        <v>25.725534653845163</v>
      </c>
      <c r="D20" s="10">
        <f>D21/(I21/100+1)</f>
        <v>33.181596384295688</v>
      </c>
      <c r="E20" s="10">
        <f>E21/(J21/100+1)</f>
        <v>16.521835107960566</v>
      </c>
      <c r="F20" s="10">
        <f t="shared" si="1"/>
        <v>17.477693102433264</v>
      </c>
      <c r="G20" s="16"/>
      <c r="H20" s="69">
        <v>0.33017694065615721</v>
      </c>
      <c r="I20" s="69"/>
      <c r="J20" s="69">
        <v>0.54853980359605981</v>
      </c>
      <c r="K20" s="69">
        <v>0.70671752588833403</v>
      </c>
      <c r="L20" s="13"/>
      <c r="M20" s="10"/>
      <c r="N20" s="10"/>
      <c r="O20" s="10"/>
      <c r="P20" s="10"/>
      <c r="Q20" s="5"/>
      <c r="R20" s="10"/>
      <c r="S20" s="10"/>
      <c r="T20" s="10"/>
      <c r="U20" s="10"/>
    </row>
    <row r="21" spans="1:32" x14ac:dyDescent="0.2">
      <c r="B21" s="11">
        <v>33970</v>
      </c>
      <c r="C21" s="14">
        <v>26.163201708460335</v>
      </c>
      <c r="D21" s="14">
        <f t="shared" ref="D21:D84" si="2">D22/(I22/100+1)</f>
        <v>33.181928203577719</v>
      </c>
      <c r="E21" s="14">
        <f t="shared" ref="E21:E84" si="3">E22/(J22/100+1)</f>
        <v>16.649892296694016</v>
      </c>
      <c r="F21" s="14">
        <f t="shared" ref="F21:F84" si="4">F22/(K22/100+1)</f>
        <v>17.860415560376332</v>
      </c>
      <c r="G21" s="6"/>
      <c r="H21" s="67">
        <v>1.701294299629863</v>
      </c>
      <c r="I21" s="74">
        <v>1.0000100000961964E-3</v>
      </c>
      <c r="J21" s="67">
        <v>0.77507848187972073</v>
      </c>
      <c r="K21" s="67">
        <v>2.1897767382686562</v>
      </c>
      <c r="L21" s="5"/>
      <c r="M21" s="5">
        <f>+(C21/C$20-1)*100</f>
        <v>1.701294299629863</v>
      </c>
      <c r="N21" s="5">
        <f>+(D21/D$20-1)*100</f>
        <v>1.0000100000961964E-3</v>
      </c>
      <c r="O21" s="5">
        <f>+(E21/E$20-1)*100</f>
        <v>0.77507848187972073</v>
      </c>
      <c r="P21" s="5">
        <f>+(F21/F$20-1)*100</f>
        <v>2.1897767382686562</v>
      </c>
      <c r="Q21" s="5"/>
      <c r="R21" s="5">
        <f>+(C21/C9-1)*100</f>
        <v>9.5267797028580237</v>
      </c>
      <c r="S21" s="5"/>
      <c r="T21" s="5"/>
      <c r="U21" s="5"/>
      <c r="W21" s="14"/>
      <c r="X21" s="14"/>
      <c r="Y21" s="14"/>
      <c r="Z21" s="14"/>
      <c r="AB21" s="42"/>
      <c r="AC21" s="42"/>
      <c r="AD21" s="42"/>
      <c r="AE21" s="42"/>
      <c r="AF21" s="42"/>
    </row>
    <row r="22" spans="1:32" x14ac:dyDescent="0.2">
      <c r="A22" s="14"/>
      <c r="B22" s="11">
        <v>34001</v>
      </c>
      <c r="C22" s="14">
        <v>26.412002503314742</v>
      </c>
      <c r="D22" s="14">
        <f t="shared" si="2"/>
        <v>33.408394863567139</v>
      </c>
      <c r="E22" s="14">
        <f t="shared" si="3"/>
        <v>16.764271267533896</v>
      </c>
      <c r="F22" s="14">
        <f t="shared" si="4"/>
        <v>18.115492969624942</v>
      </c>
      <c r="G22" s="6"/>
      <c r="H22" s="67">
        <v>0.95095698770673032</v>
      </c>
      <c r="I22" s="67">
        <v>0.6825000000000081</v>
      </c>
      <c r="J22" s="67">
        <v>0.68696522957443218</v>
      </c>
      <c r="K22" s="67">
        <v>1.4281717487834023</v>
      </c>
      <c r="L22" s="5"/>
      <c r="M22" s="5">
        <f t="shared" ref="M22:M32" si="5">+(C22/C$20-1)*100</f>
        <v>2.6684298643603555</v>
      </c>
      <c r="N22" s="5">
        <f t="shared" ref="N22:N32" si="6">+(D22/D$20-1)*100</f>
        <v>0.6835068350683482</v>
      </c>
      <c r="O22" s="5">
        <f t="shared" ref="O22:O32" si="7">+(E22/E$20-1)*100</f>
        <v>1.4673682311265646</v>
      </c>
      <c r="P22" s="5">
        <f t="shared" ref="P22:P32" si="8">+(F22/F$20-1)*100</f>
        <v>3.6492222597894308</v>
      </c>
      <c r="Q22" s="5"/>
      <c r="R22" s="5">
        <f t="shared" ref="R22" si="9">+(C22/C10-1)*100</f>
        <v>8.1432787937345097</v>
      </c>
      <c r="S22" s="5"/>
      <c r="T22" s="5"/>
      <c r="U22" s="5"/>
      <c r="V22" s="40"/>
      <c r="W22" s="14"/>
      <c r="X22" s="14" t="s">
        <v>26</v>
      </c>
      <c r="Y22" s="14" t="s">
        <v>27</v>
      </c>
      <c r="Z22" s="14"/>
      <c r="AB22" s="42"/>
      <c r="AC22" s="42"/>
      <c r="AD22" s="42"/>
      <c r="AE22" s="42"/>
    </row>
    <row r="23" spans="1:32" x14ac:dyDescent="0.2">
      <c r="A23" s="14"/>
      <c r="B23" s="11">
        <v>34029</v>
      </c>
      <c r="C23" s="14">
        <v>26.398434372765614</v>
      </c>
      <c r="D23" s="14">
        <f t="shared" si="2"/>
        <v>33.412470687740495</v>
      </c>
      <c r="E23" s="14">
        <f t="shared" si="3"/>
        <v>16.799696084744102</v>
      </c>
      <c r="F23" s="14">
        <f t="shared" si="4"/>
        <v>18.204757415984368</v>
      </c>
      <c r="G23" s="6"/>
      <c r="H23" s="67">
        <v>-5.1371078536832648E-2</v>
      </c>
      <c r="I23" s="67">
        <v>1.2199999999995548E-2</v>
      </c>
      <c r="J23" s="67">
        <v>0.21131140533863224</v>
      </c>
      <c r="K23" s="67">
        <v>0.49275195827735985</v>
      </c>
      <c r="L23" s="5"/>
      <c r="M23" s="5">
        <f t="shared" si="5"/>
        <v>2.615687984622217</v>
      </c>
      <c r="N23" s="5">
        <f t="shared" si="6"/>
        <v>0.69579022290222614</v>
      </c>
      <c r="O23" s="5">
        <f t="shared" si="7"/>
        <v>1.6817803528959008</v>
      </c>
      <c r="P23" s="5">
        <f t="shared" si="8"/>
        <v>4.1599558322138019</v>
      </c>
      <c r="Q23" s="5"/>
      <c r="R23" s="5">
        <f t="shared" ref="R23:U23" si="10">+(C23/C11-1)*100</f>
        <v>7.5248028504810716</v>
      </c>
      <c r="S23" s="5"/>
      <c r="T23" s="5">
        <f t="shared" si="10"/>
        <v>9.7579799470045803</v>
      </c>
      <c r="U23" s="5">
        <f t="shared" si="10"/>
        <v>10.087293295442645</v>
      </c>
      <c r="V23" s="40"/>
      <c r="W23" s="11">
        <v>34029</v>
      </c>
      <c r="X23" s="14">
        <f t="shared" ref="X23:X86" si="11">AVERAGE(S23:U23)</f>
        <v>9.9226366212236137</v>
      </c>
      <c r="Y23" s="14">
        <f t="shared" ref="Y23:Y86" si="12">AVERAGE(T23:U23)</f>
        <v>9.9226366212236137</v>
      </c>
      <c r="Z23" s="14"/>
      <c r="AB23" s="42"/>
      <c r="AC23" s="42"/>
      <c r="AD23" s="42"/>
      <c r="AE23" s="42"/>
    </row>
    <row r="24" spans="1:32" x14ac:dyDescent="0.2">
      <c r="A24" s="14"/>
      <c r="B24" s="11">
        <v>34060</v>
      </c>
      <c r="C24" s="14">
        <v>26.429421101432013</v>
      </c>
      <c r="D24" s="14">
        <f t="shared" si="2"/>
        <v>33.478092780171217</v>
      </c>
      <c r="E24" s="14">
        <f t="shared" si="3"/>
        <v>16.944258455479762</v>
      </c>
      <c r="F24" s="14">
        <f t="shared" si="4"/>
        <v>18.319826049952553</v>
      </c>
      <c r="G24" s="6"/>
      <c r="H24" s="67">
        <v>0.11738093338733435</v>
      </c>
      <c r="I24" s="67">
        <v>0.19640000000000768</v>
      </c>
      <c r="J24" s="67">
        <v>0.86050586871591062</v>
      </c>
      <c r="K24" s="67">
        <v>0.63208001808994219</v>
      </c>
      <c r="L24" s="5"/>
      <c r="M24" s="5">
        <f t="shared" si="5"/>
        <v>2.7361392369804172</v>
      </c>
      <c r="N24" s="5">
        <f t="shared" si="6"/>
        <v>0.89355675489999342</v>
      </c>
      <c r="O24" s="5">
        <f t="shared" si="7"/>
        <v>2.5567580402473755</v>
      </c>
      <c r="P24" s="5">
        <f t="shared" si="8"/>
        <v>4.8183300998805523</v>
      </c>
      <c r="Q24" s="5"/>
      <c r="R24" s="5">
        <f t="shared" ref="R24:U24" si="13">+(C24/C12-1)*100</f>
        <v>7.368222360867116</v>
      </c>
      <c r="S24" s="5"/>
      <c r="T24" s="5">
        <f t="shared" si="13"/>
        <v>9.1655078616389432</v>
      </c>
      <c r="U24" s="5">
        <f t="shared" si="13"/>
        <v>10.056602229457745</v>
      </c>
      <c r="V24" s="40"/>
      <c r="W24" s="11">
        <v>34060</v>
      </c>
      <c r="X24" s="14">
        <f t="shared" si="11"/>
        <v>9.6110550455483441</v>
      </c>
      <c r="Y24" s="14">
        <f t="shared" si="12"/>
        <v>9.6110550455483441</v>
      </c>
      <c r="Z24" s="14"/>
      <c r="AB24" s="42"/>
      <c r="AC24" s="42"/>
      <c r="AD24" s="42"/>
      <c r="AE24" s="42"/>
    </row>
    <row r="25" spans="1:32" x14ac:dyDescent="0.2">
      <c r="A25" s="14"/>
      <c r="B25" s="11">
        <v>34090</v>
      </c>
      <c r="C25" s="14">
        <v>26.630310038293345</v>
      </c>
      <c r="D25" s="14">
        <f t="shared" si="2"/>
        <v>33.573003173202999</v>
      </c>
      <c r="E25" s="14">
        <f t="shared" si="3"/>
        <v>17.213675948981177</v>
      </c>
      <c r="F25" s="14">
        <f t="shared" si="4"/>
        <v>18.50998132465832</v>
      </c>
      <c r="G25" s="6"/>
      <c r="H25" s="67">
        <v>0.76009586471967872</v>
      </c>
      <c r="I25" s="68">
        <v>0.28349999999999209</v>
      </c>
      <c r="J25" s="68">
        <v>1.5900223323982887</v>
      </c>
      <c r="K25" s="68">
        <v>1.037975328953844</v>
      </c>
      <c r="L25" s="5"/>
      <c r="M25" s="5">
        <f t="shared" si="5"/>
        <v>3.517032382893337</v>
      </c>
      <c r="N25" s="5">
        <f t="shared" si="6"/>
        <v>1.1795899883001226</v>
      </c>
      <c r="O25" s="5">
        <f t="shared" si="7"/>
        <v>4.1874333964709853</v>
      </c>
      <c r="P25" s="5">
        <f t="shared" si="8"/>
        <v>5.9063185065387103</v>
      </c>
      <c r="Q25" s="5"/>
      <c r="R25" s="5">
        <f t="shared" ref="R25:U25" si="14">+(C25/C13-1)*100</f>
        <v>7.4381965746891154</v>
      </c>
      <c r="S25" s="5"/>
      <c r="T25" s="5">
        <f t="shared" si="14"/>
        <v>10.350251867246719</v>
      </c>
      <c r="U25" s="5">
        <f t="shared" si="14"/>
        <v>11.023733327575203</v>
      </c>
      <c r="V25" s="40"/>
      <c r="W25" s="11">
        <v>34090</v>
      </c>
      <c r="X25" s="14">
        <f t="shared" si="11"/>
        <v>10.68699259741096</v>
      </c>
      <c r="Y25" s="14">
        <f t="shared" si="12"/>
        <v>10.68699259741096</v>
      </c>
      <c r="Z25" s="14"/>
      <c r="AB25" s="42"/>
      <c r="AC25" s="42"/>
      <c r="AD25" s="42"/>
      <c r="AE25" s="42"/>
    </row>
    <row r="26" spans="1:32" x14ac:dyDescent="0.2">
      <c r="A26" s="14"/>
      <c r="B26" s="11">
        <v>34121</v>
      </c>
      <c r="C26" s="14">
        <v>26.871274191188707</v>
      </c>
      <c r="D26" s="14">
        <f t="shared" si="2"/>
        <v>33.826042898119425</v>
      </c>
      <c r="E26" s="14">
        <f t="shared" si="3"/>
        <v>17.406248199689458</v>
      </c>
      <c r="F26" s="14">
        <f t="shared" si="4"/>
        <v>18.577751785422162</v>
      </c>
      <c r="G26" s="6"/>
      <c r="H26" s="67">
        <v>0.90484922086473407</v>
      </c>
      <c r="I26" s="68">
        <v>0.75369999999999049</v>
      </c>
      <c r="J26" s="68">
        <v>1.1187166023052697</v>
      </c>
      <c r="K26" s="68">
        <v>0.36612927682191376</v>
      </c>
      <c r="L26" s="5"/>
      <c r="M26" s="5">
        <f t="shared" si="5"/>
        <v>4.4537054438722468</v>
      </c>
      <c r="N26" s="5">
        <f t="shared" si="6"/>
        <v>1.9421805580419393</v>
      </c>
      <c r="O26" s="5">
        <f t="shared" si="7"/>
        <v>5.352995511393055</v>
      </c>
      <c r="P26" s="5">
        <f t="shared" si="8"/>
        <v>6.2940725445954193</v>
      </c>
      <c r="Q26" s="5"/>
      <c r="R26" s="5">
        <f t="shared" ref="R26:U26" si="15">+(C26/C14-1)*100</f>
        <v>7.7106805086095909</v>
      </c>
      <c r="S26" s="5"/>
      <c r="T26" s="5">
        <f t="shared" si="15"/>
        <v>10.717168878132966</v>
      </c>
      <c r="U26" s="5">
        <f t="shared" si="15"/>
        <v>10.458786177629875</v>
      </c>
      <c r="V26" s="40"/>
      <c r="W26" s="11">
        <v>34121</v>
      </c>
      <c r="X26" s="14">
        <f t="shared" si="11"/>
        <v>10.587977527881421</v>
      </c>
      <c r="Y26" s="14">
        <f t="shared" si="12"/>
        <v>10.587977527881421</v>
      </c>
      <c r="Z26" s="14"/>
      <c r="AB26" s="42"/>
      <c r="AC26" s="42"/>
      <c r="AD26" s="42"/>
      <c r="AE26" s="42"/>
    </row>
    <row r="27" spans="1:32" x14ac:dyDescent="0.2">
      <c r="A27" s="14"/>
      <c r="B27" s="11">
        <v>34151</v>
      </c>
      <c r="C27" s="14">
        <v>27.169422346895264</v>
      </c>
      <c r="D27" s="14">
        <f t="shared" si="2"/>
        <v>34.136667450052855</v>
      </c>
      <c r="E27" s="14">
        <f t="shared" si="3"/>
        <v>17.617434855227351</v>
      </c>
      <c r="F27" s="14">
        <f t="shared" si="4"/>
        <v>18.729603572078943</v>
      </c>
      <c r="G27" s="6"/>
      <c r="H27" s="67">
        <v>1.1095423074664712</v>
      </c>
      <c r="I27" s="68">
        <v>0.91829999999999412</v>
      </c>
      <c r="J27" s="68">
        <v>1.2132807318102179</v>
      </c>
      <c r="K27" s="68">
        <v>0.81738516269733719</v>
      </c>
      <c r="L27" s="5"/>
      <c r="M27" s="5">
        <f t="shared" si="5"/>
        <v>5.6126634974884126</v>
      </c>
      <c r="N27" s="5">
        <f t="shared" si="6"/>
        <v>2.8783156021064293</v>
      </c>
      <c r="O27" s="5">
        <f t="shared" si="7"/>
        <v>6.6312231063176741</v>
      </c>
      <c r="P27" s="5">
        <f t="shared" si="8"/>
        <v>7.1629045224016918</v>
      </c>
      <c r="Q27" s="5"/>
      <c r="R27" s="5">
        <f t="shared" ref="R27:U27" si="16">+(C27/C15-1)*100</f>
        <v>8.0926545282745899</v>
      </c>
      <c r="S27" s="5"/>
      <c r="T27" s="5">
        <f t="shared" si="16"/>
        <v>11.283657179995576</v>
      </c>
      <c r="U27" s="5">
        <f t="shared" si="16"/>
        <v>10.242221069240088</v>
      </c>
      <c r="V27" s="40"/>
      <c r="W27" s="11">
        <v>34151</v>
      </c>
      <c r="X27" s="14">
        <f t="shared" si="11"/>
        <v>10.762939124617832</v>
      </c>
      <c r="Y27" s="14">
        <f t="shared" si="12"/>
        <v>10.762939124617832</v>
      </c>
      <c r="Z27" s="14"/>
      <c r="AB27" s="42"/>
      <c r="AC27" s="42"/>
      <c r="AD27" s="42"/>
      <c r="AE27" s="42"/>
    </row>
    <row r="28" spans="1:32" x14ac:dyDescent="0.2">
      <c r="A28" s="14"/>
      <c r="B28" s="11">
        <v>34182</v>
      </c>
      <c r="C28" s="14">
        <v>27.645199470050223</v>
      </c>
      <c r="D28" s="14">
        <f t="shared" si="2"/>
        <v>34.456391477390049</v>
      </c>
      <c r="E28" s="14">
        <f t="shared" si="3"/>
        <v>17.785693273693539</v>
      </c>
      <c r="F28" s="14">
        <f t="shared" si="4"/>
        <v>18.93881281407246</v>
      </c>
      <c r="G28" s="6"/>
      <c r="H28" s="67">
        <v>1.7511492039849141</v>
      </c>
      <c r="I28" s="68">
        <v>0.93659999999999854</v>
      </c>
      <c r="J28" s="68">
        <v>0.95506763526509442</v>
      </c>
      <c r="K28" s="68">
        <v>1.1169977046678881</v>
      </c>
      <c r="L28" s="5"/>
      <c r="M28" s="5">
        <f t="shared" si="5"/>
        <v>7.4620988136319566</v>
      </c>
      <c r="N28" s="5">
        <f t="shared" si="6"/>
        <v>3.8418739060357643</v>
      </c>
      <c r="O28" s="5">
        <f t="shared" si="7"/>
        <v>7.6496234072934266</v>
      </c>
      <c r="P28" s="5">
        <f t="shared" si="8"/>
        <v>8.3599117061723405</v>
      </c>
      <c r="Q28" s="5"/>
      <c r="R28" s="5">
        <f t="shared" ref="R28:U28" si="17">+(C28/C16-1)*100</f>
        <v>8.9839641621342725</v>
      </c>
      <c r="S28" s="5"/>
      <c r="T28" s="5">
        <f t="shared" si="17"/>
        <v>11.266243229200068</v>
      </c>
      <c r="U28" s="5">
        <f t="shared" si="17"/>
        <v>10.994317190781988</v>
      </c>
      <c r="V28" s="40"/>
      <c r="W28" s="11">
        <v>34182</v>
      </c>
      <c r="X28" s="14">
        <f t="shared" si="11"/>
        <v>11.130280209991028</v>
      </c>
      <c r="Y28" s="14">
        <f t="shared" si="12"/>
        <v>11.130280209991028</v>
      </c>
      <c r="Z28" s="14"/>
      <c r="AB28" s="42"/>
      <c r="AC28" s="42"/>
      <c r="AD28" s="42"/>
      <c r="AE28" s="42"/>
    </row>
    <row r="29" spans="1:32" x14ac:dyDescent="0.2">
      <c r="A29" s="14"/>
      <c r="B29" s="11">
        <v>34213</v>
      </c>
      <c r="C29" s="14">
        <v>27.791587821136666</v>
      </c>
      <c r="D29" s="14">
        <f t="shared" si="2"/>
        <v>34.706889443430676</v>
      </c>
      <c r="E29" s="14">
        <f t="shared" si="3"/>
        <v>17.90822075468062</v>
      </c>
      <c r="F29" s="14">
        <f t="shared" si="4"/>
        <v>18.966083646320101</v>
      </c>
      <c r="G29" s="6"/>
      <c r="H29" s="67">
        <v>0.52952539280837208</v>
      </c>
      <c r="I29" s="68">
        <v>0.72700000000001097</v>
      </c>
      <c r="J29" s="68">
        <v>0.68891034553208996</v>
      </c>
      <c r="K29" s="68">
        <v>0.1439944125081416</v>
      </c>
      <c r="L29" s="5"/>
      <c r="M29" s="5">
        <f t="shared" si="5"/>
        <v>8.0311379144949679</v>
      </c>
      <c r="N29" s="5">
        <f t="shared" si="6"/>
        <v>4.5968043293326488</v>
      </c>
      <c r="O29" s="5">
        <f t="shared" si="7"/>
        <v>8.3912327998725935</v>
      </c>
      <c r="P29" s="5">
        <f t="shared" si="8"/>
        <v>8.5159439244280044</v>
      </c>
      <c r="Q29" s="5"/>
      <c r="R29" s="5">
        <f t="shared" ref="R29:U29" si="18">+(C29/C17-1)*100</f>
        <v>9.4915099229772046</v>
      </c>
      <c r="S29" s="5"/>
      <c r="T29" s="5">
        <f t="shared" si="18"/>
        <v>11.035917805585882</v>
      </c>
      <c r="U29" s="5">
        <f t="shared" si="18"/>
        <v>10.476073490049554</v>
      </c>
      <c r="V29" s="40"/>
      <c r="W29" s="11">
        <v>34213</v>
      </c>
      <c r="X29" s="14">
        <f t="shared" si="11"/>
        <v>10.755995647817718</v>
      </c>
      <c r="Y29" s="14">
        <f t="shared" si="12"/>
        <v>10.755995647817718</v>
      </c>
      <c r="Z29" s="14"/>
      <c r="AB29" s="42"/>
      <c r="AC29" s="42"/>
      <c r="AD29" s="42"/>
      <c r="AE29" s="42"/>
    </row>
    <row r="30" spans="1:32" x14ac:dyDescent="0.2">
      <c r="A30" s="14"/>
      <c r="B30" s="11">
        <v>34243</v>
      </c>
      <c r="C30" s="14">
        <v>27.933615115156776</v>
      </c>
      <c r="D30" s="14">
        <f t="shared" si="2"/>
        <v>35.069090541662312</v>
      </c>
      <c r="E30" s="14">
        <f t="shared" si="3"/>
        <v>17.990189439205512</v>
      </c>
      <c r="F30" s="14">
        <f t="shared" si="4"/>
        <v>19.023152092435147</v>
      </c>
      <c r="G30" s="6"/>
      <c r="H30" s="67">
        <v>0.5110441869467186</v>
      </c>
      <c r="I30" s="68">
        <v>1.043599999999989</v>
      </c>
      <c r="J30" s="68">
        <v>0.45771540147820922</v>
      </c>
      <c r="K30" s="68">
        <v>0.30089736594680616</v>
      </c>
      <c r="L30" s="5"/>
      <c r="M30" s="5">
        <f t="shared" si="5"/>
        <v>8.5832247648993878</v>
      </c>
      <c r="N30" s="5">
        <f t="shared" si="6"/>
        <v>5.6883765793135366</v>
      </c>
      <c r="O30" s="5">
        <f t="shared" si="7"/>
        <v>8.887356166249738</v>
      </c>
      <c r="P30" s="5">
        <f t="shared" si="8"/>
        <v>8.8424655413289255</v>
      </c>
      <c r="Q30" s="5"/>
      <c r="R30" s="5">
        <f t="shared" ref="R30:U30" si="19">+(C30/C18-1)*100</f>
        <v>9.4839863043305161</v>
      </c>
      <c r="S30" s="5"/>
      <c r="T30" s="5">
        <f t="shared" si="19"/>
        <v>10.507521679600028</v>
      </c>
      <c r="U30" s="5">
        <f t="shared" si="19"/>
        <v>10.376131990241944</v>
      </c>
      <c r="V30" s="40"/>
      <c r="W30" s="11">
        <v>34243</v>
      </c>
      <c r="X30" s="14">
        <f t="shared" si="11"/>
        <v>10.441826834920986</v>
      </c>
      <c r="Y30" s="14">
        <f t="shared" si="12"/>
        <v>10.441826834920986</v>
      </c>
      <c r="Z30" s="14"/>
      <c r="AB30" s="42"/>
      <c r="AC30" s="42"/>
      <c r="AD30" s="42"/>
      <c r="AE30" s="42"/>
    </row>
    <row r="31" spans="1:32" x14ac:dyDescent="0.2">
      <c r="A31" s="14"/>
      <c r="B31" s="11">
        <v>34274</v>
      </c>
      <c r="C31" s="14">
        <v>27.985441179737702</v>
      </c>
      <c r="D31" s="14">
        <f t="shared" si="2"/>
        <v>35.201371151185469</v>
      </c>
      <c r="E31" s="14">
        <f t="shared" si="3"/>
        <v>18.078892266681507</v>
      </c>
      <c r="F31" s="14">
        <f t="shared" si="4"/>
        <v>19.100086258977793</v>
      </c>
      <c r="G31" s="6"/>
      <c r="H31" s="67">
        <v>0.18553296580936518</v>
      </c>
      <c r="I31" s="68">
        <v>0.37720000000001086</v>
      </c>
      <c r="J31" s="68">
        <v>0.49306222024925184</v>
      </c>
      <c r="K31" s="68">
        <v>0.40442386292669497</v>
      </c>
      <c r="L31" s="5"/>
      <c r="M31" s="5">
        <f t="shared" si="5"/>
        <v>8.7846824421771608</v>
      </c>
      <c r="N31" s="5">
        <f t="shared" si="6"/>
        <v>6.0870331357707252</v>
      </c>
      <c r="O31" s="5">
        <f t="shared" si="7"/>
        <v>9.4242385821337713</v>
      </c>
      <c r="P31" s="5">
        <f t="shared" si="8"/>
        <v>9.2826504449758254</v>
      </c>
      <c r="Q31" s="5"/>
      <c r="R31" s="5">
        <f t="shared" ref="R31:U31" si="20">+(C31/C19-1)*100</f>
        <v>9.1438643785672689</v>
      </c>
      <c r="S31" s="5"/>
      <c r="T31" s="5">
        <f t="shared" si="20"/>
        <v>10.024474085538682</v>
      </c>
      <c r="U31" s="5">
        <f t="shared" si="20"/>
        <v>10.054970088425751</v>
      </c>
      <c r="V31" s="40"/>
      <c r="W31" s="11">
        <v>34274</v>
      </c>
      <c r="X31" s="14">
        <f t="shared" si="11"/>
        <v>10.039722086982216</v>
      </c>
      <c r="Y31" s="14">
        <f t="shared" si="12"/>
        <v>10.039722086982216</v>
      </c>
      <c r="Z31" s="14"/>
      <c r="AB31" s="42"/>
      <c r="AC31" s="42"/>
      <c r="AD31" s="42"/>
      <c r="AE31" s="42"/>
    </row>
    <row r="32" spans="1:32" x14ac:dyDescent="0.2">
      <c r="A32" s="14"/>
      <c r="B32" s="17">
        <v>34304</v>
      </c>
      <c r="C32" s="10">
        <v>28.12005813545014</v>
      </c>
      <c r="D32" s="10">
        <f t="shared" si="2"/>
        <v>35.318767723974673</v>
      </c>
      <c r="E32" s="10">
        <f t="shared" si="3"/>
        <v>18.152610873879446</v>
      </c>
      <c r="F32" s="10">
        <f t="shared" si="4"/>
        <v>19.191594352001715</v>
      </c>
      <c r="G32" s="6"/>
      <c r="H32" s="69">
        <v>0.48102495453923311</v>
      </c>
      <c r="I32" s="69">
        <v>0.33350000000000879</v>
      </c>
      <c r="J32" s="69">
        <v>0.40776064213734475</v>
      </c>
      <c r="K32" s="69">
        <v>0.47909779978563272</v>
      </c>
      <c r="L32" s="3"/>
      <c r="M32" s="10">
        <f t="shared" si="5"/>
        <v>9.307963911440309</v>
      </c>
      <c r="N32" s="10">
        <f t="shared" si="6"/>
        <v>6.4408333912785221</v>
      </c>
      <c r="O32" s="10">
        <f t="shared" si="7"/>
        <v>9.8704275600301585</v>
      </c>
      <c r="P32" s="10">
        <f t="shared" si="8"/>
        <v>9.8062212188051223</v>
      </c>
      <c r="Q32" s="5"/>
      <c r="R32" s="10">
        <f t="shared" ref="R32:U32" si="21">+(C32/C20-1)*100</f>
        <v>9.307963911440309</v>
      </c>
      <c r="S32" s="10">
        <f t="shared" si="21"/>
        <v>6.4408333912785221</v>
      </c>
      <c r="T32" s="10">
        <f t="shared" si="21"/>
        <v>9.8704275600301585</v>
      </c>
      <c r="U32" s="10">
        <f t="shared" si="21"/>
        <v>9.8062212188051223</v>
      </c>
      <c r="V32" s="40"/>
      <c r="W32" s="17">
        <v>34304</v>
      </c>
      <c r="X32" s="14">
        <f t="shared" si="11"/>
        <v>8.7058273900379337</v>
      </c>
      <c r="Y32" s="14">
        <f t="shared" si="12"/>
        <v>9.8383243894176395</v>
      </c>
      <c r="Z32" s="14"/>
      <c r="AB32" s="42"/>
      <c r="AC32" s="42"/>
      <c r="AD32" s="42"/>
      <c r="AE32" s="42"/>
    </row>
    <row r="33" spans="1:31" x14ac:dyDescent="0.2">
      <c r="A33" s="14"/>
      <c r="B33" s="11">
        <v>34335</v>
      </c>
      <c r="C33" s="14">
        <v>28.353776096914025</v>
      </c>
      <c r="D33" s="14">
        <f t="shared" si="2"/>
        <v>35.603790179507151</v>
      </c>
      <c r="E33" s="14">
        <f t="shared" si="3"/>
        <v>18.287993855257813</v>
      </c>
      <c r="F33" s="14">
        <f t="shared" si="4"/>
        <v>19.325066826472696</v>
      </c>
      <c r="G33" s="6"/>
      <c r="H33" s="67">
        <v>0.83114323710891114</v>
      </c>
      <c r="I33" s="68">
        <v>0.80700000000000216</v>
      </c>
      <c r="J33" s="68">
        <v>0.74580445930880757</v>
      </c>
      <c r="K33" s="68">
        <v>0.6954736121601135</v>
      </c>
      <c r="L33" s="5"/>
      <c r="M33" s="5">
        <f>+(C33/C$32-1)*100</f>
        <v>0.83114323710891114</v>
      </c>
      <c r="N33" s="5">
        <f>+(D33/D$32-1)*100</f>
        <v>0.80700000000000216</v>
      </c>
      <c r="O33" s="5">
        <f>+(E33/E$32-1)*100</f>
        <v>0.74580445930880757</v>
      </c>
      <c r="P33" s="5">
        <f>+(F33/F$32-1)*100</f>
        <v>0.6954736121601135</v>
      </c>
      <c r="Q33" s="5"/>
      <c r="R33" s="5">
        <f>+(C33/C21-1)*100</f>
        <v>8.372730573511312</v>
      </c>
      <c r="S33" s="5">
        <f>+(D33/D21-1)*100</f>
        <v>7.2987379186369994</v>
      </c>
      <c r="T33" s="5">
        <f>+(E33/E21-1)*100</f>
        <v>9.8385114412365091</v>
      </c>
      <c r="U33" s="5">
        <f>+(F33/F21-1)*100</f>
        <v>8.2005441650849331</v>
      </c>
      <c r="V33" s="40"/>
      <c r="W33" s="11">
        <v>34335</v>
      </c>
      <c r="X33" s="14">
        <f t="shared" si="11"/>
        <v>8.4459311749861481</v>
      </c>
      <c r="Y33" s="14">
        <f t="shared" si="12"/>
        <v>9.0195278031607202</v>
      </c>
      <c r="Z33" s="14"/>
      <c r="AB33" s="42"/>
      <c r="AC33" s="42"/>
      <c r="AD33" s="42"/>
      <c r="AE33" s="42"/>
    </row>
    <row r="34" spans="1:31" x14ac:dyDescent="0.2">
      <c r="A34" s="14"/>
      <c r="B34" s="11">
        <v>34366</v>
      </c>
      <c r="C34" s="14">
        <v>28.50817602963604</v>
      </c>
      <c r="D34" s="14">
        <f t="shared" si="2"/>
        <v>35.729115520939011</v>
      </c>
      <c r="E34" s="14">
        <f t="shared" si="3"/>
        <v>18.450913160907159</v>
      </c>
      <c r="F34" s="14">
        <f t="shared" si="4"/>
        <v>19.425452797306598</v>
      </c>
      <c r="G34" s="6"/>
      <c r="H34" s="67">
        <v>0.54454804254031597</v>
      </c>
      <c r="I34" s="68">
        <v>0.35199999999999676</v>
      </c>
      <c r="J34" s="68">
        <v>0.89085389539600435</v>
      </c>
      <c r="K34" s="68">
        <v>0.51945988976549451</v>
      </c>
      <c r="L34" s="5"/>
      <c r="M34" s="5">
        <f t="shared" ref="M34:P44" si="22">+(C34/C$32-1)*100</f>
        <v>1.3802172538776247</v>
      </c>
      <c r="N34" s="5">
        <f t="shared" si="22"/>
        <v>1.1618406400000003</v>
      </c>
      <c r="O34" s="5">
        <f t="shared" si="22"/>
        <v>1.6433023827825854</v>
      </c>
      <c r="P34" s="5">
        <f t="shared" si="22"/>
        <v>1.2185462083846632</v>
      </c>
      <c r="Q34" s="5"/>
      <c r="R34" s="5">
        <f t="shared" ref="R34:U97" si="23">+(C34/C22-1)*100</f>
        <v>7.9364430094167382</v>
      </c>
      <c r="S34" s="5">
        <f t="shared" si="23"/>
        <v>6.9465194806551001</v>
      </c>
      <c r="T34" s="5">
        <f t="shared" si="23"/>
        <v>10.060931766474424</v>
      </c>
      <c r="U34" s="5">
        <f t="shared" si="23"/>
        <v>7.2311574952893753</v>
      </c>
      <c r="V34" s="40"/>
      <c r="W34" s="11">
        <v>34366</v>
      </c>
      <c r="X34" s="14">
        <f t="shared" si="11"/>
        <v>8.0795362474729657</v>
      </c>
      <c r="Y34" s="14">
        <f t="shared" si="12"/>
        <v>8.6460446308818995</v>
      </c>
      <c r="Z34" s="14"/>
      <c r="AB34" s="42"/>
      <c r="AC34" s="42"/>
      <c r="AD34" s="42"/>
      <c r="AE34" s="42"/>
    </row>
    <row r="35" spans="1:31" x14ac:dyDescent="0.2">
      <c r="A35" s="14"/>
      <c r="B35" s="11">
        <v>34394</v>
      </c>
      <c r="C35" s="14">
        <v>28.483998442591002</v>
      </c>
      <c r="D35" s="14">
        <f t="shared" si="2"/>
        <v>35.700317853829134</v>
      </c>
      <c r="E35" s="14">
        <f t="shared" si="3"/>
        <v>18.574266022612253</v>
      </c>
      <c r="F35" s="14">
        <f t="shared" si="4"/>
        <v>19.530940183934373</v>
      </c>
      <c r="G35" s="6"/>
      <c r="H35" s="67">
        <v>-8.4809308809874473E-2</v>
      </c>
      <c r="I35" s="68">
        <v>-8.059999999999734E-2</v>
      </c>
      <c r="J35" s="68">
        <v>0.66854610733546593</v>
      </c>
      <c r="K35" s="68">
        <v>0.54303695120250239</v>
      </c>
      <c r="L35" s="5"/>
      <c r="M35" s="5">
        <f t="shared" si="22"/>
        <v>1.294237392354658</v>
      </c>
      <c r="N35" s="5">
        <f t="shared" si="22"/>
        <v>1.0803041964441595</v>
      </c>
      <c r="O35" s="5">
        <f t="shared" si="22"/>
        <v>2.3228347242299163</v>
      </c>
      <c r="P35" s="5">
        <f t="shared" si="22"/>
        <v>1.7682003157661663</v>
      </c>
      <c r="Q35" s="5"/>
      <c r="R35" s="5">
        <f t="shared" si="23"/>
        <v>7.9003324226568417</v>
      </c>
      <c r="S35" s="5">
        <f t="shared" si="23"/>
        <v>6.8472852171572063</v>
      </c>
      <c r="T35" s="5">
        <f t="shared" si="23"/>
        <v>10.563107385493996</v>
      </c>
      <c r="U35" s="5">
        <f t="shared" si="23"/>
        <v>7.284814280390095</v>
      </c>
      <c r="V35" s="40"/>
      <c r="W35" s="11">
        <v>34394</v>
      </c>
      <c r="X35" s="14">
        <f t="shared" si="11"/>
        <v>8.2317356276804325</v>
      </c>
      <c r="Y35" s="14">
        <f t="shared" si="12"/>
        <v>8.9239608329420452</v>
      </c>
      <c r="Z35" s="14"/>
      <c r="AB35" s="42"/>
      <c r="AC35" s="42"/>
      <c r="AD35" s="42"/>
      <c r="AE35" s="42"/>
    </row>
    <row r="36" spans="1:31" x14ac:dyDescent="0.2">
      <c r="A36" s="14"/>
      <c r="B36" s="11">
        <v>34425</v>
      </c>
      <c r="C36" s="14">
        <v>28.62332865561979</v>
      </c>
      <c r="D36" s="14">
        <f t="shared" si="2"/>
        <v>35.726307685226722</v>
      </c>
      <c r="E36" s="14">
        <f t="shared" si="3"/>
        <v>18.70983960748945</v>
      </c>
      <c r="F36" s="14">
        <f t="shared" si="4"/>
        <v>19.599929618368268</v>
      </c>
      <c r="G36" s="6"/>
      <c r="H36" s="67">
        <v>0.48915257915636001</v>
      </c>
      <c r="I36" s="68">
        <v>7.2800000000006193E-2</v>
      </c>
      <c r="J36" s="68">
        <v>0.729900092483593</v>
      </c>
      <c r="K36" s="68">
        <v>0.35323150746549015</v>
      </c>
      <c r="L36" s="5"/>
      <c r="M36" s="5">
        <f t="shared" si="22"/>
        <v>1.7897207670961146</v>
      </c>
      <c r="N36" s="5">
        <f>+(D36/D$32-1)*100</f>
        <v>1.1538906578991703</v>
      </c>
      <c r="O36" s="5">
        <f t="shared" si="22"/>
        <v>3.0696891895139133</v>
      </c>
      <c r="P36" s="5">
        <f t="shared" si="22"/>
        <v>2.1276776638620598</v>
      </c>
      <c r="Q36" s="5"/>
      <c r="R36" s="5">
        <f t="shared" si="23"/>
        <v>8.3010049511410102</v>
      </c>
      <c r="S36" s="5">
        <f t="shared" si="23"/>
        <v>6.7154808364325413</v>
      </c>
      <c r="T36" s="5">
        <f t="shared" si="23"/>
        <v>10.419937565569292</v>
      </c>
      <c r="U36" s="5">
        <f t="shared" si="23"/>
        <v>6.9875312403363754</v>
      </c>
      <c r="V36" s="40"/>
      <c r="W36" s="11">
        <v>34425</v>
      </c>
      <c r="X36" s="14">
        <f t="shared" si="11"/>
        <v>8.0409832141127353</v>
      </c>
      <c r="Y36" s="14">
        <f t="shared" si="12"/>
        <v>8.7037344029528327</v>
      </c>
      <c r="Z36" s="14"/>
      <c r="AB36" s="42"/>
      <c r="AC36" s="42"/>
      <c r="AD36" s="42"/>
      <c r="AE36" s="42"/>
    </row>
    <row r="37" spans="1:31" x14ac:dyDescent="0.2">
      <c r="A37" s="14"/>
      <c r="B37" s="11">
        <v>34455</v>
      </c>
      <c r="C37" s="14">
        <v>28.798090973740425</v>
      </c>
      <c r="D37" s="14">
        <f t="shared" si="2"/>
        <v>35.874929125197262</v>
      </c>
      <c r="E37" s="14">
        <f t="shared" si="3"/>
        <v>18.845043812729575</v>
      </c>
      <c r="F37" s="14">
        <f t="shared" si="4"/>
        <v>19.775257451597248</v>
      </c>
      <c r="G37" s="6"/>
      <c r="H37" s="67">
        <v>0.6105590311430209</v>
      </c>
      <c r="I37" s="68">
        <v>0.41599999999999415</v>
      </c>
      <c r="J37" s="68">
        <v>0.72263690163332228</v>
      </c>
      <c r="K37" s="68">
        <v>0.8945329735504215</v>
      </c>
      <c r="L37" s="5"/>
      <c r="M37" s="5">
        <f t="shared" si="22"/>
        <v>2.4112071000148783</v>
      </c>
      <c r="N37" s="5">
        <f t="shared" si="22"/>
        <v>1.5746908430360085</v>
      </c>
      <c r="O37" s="5">
        <f t="shared" si="22"/>
        <v>3.8145087979960968</v>
      </c>
      <c r="P37" s="5">
        <f t="shared" si="22"/>
        <v>3.0412434156865897</v>
      </c>
      <c r="Q37" s="5"/>
      <c r="R37" s="5">
        <f t="shared" si="23"/>
        <v>8.1402767460457603</v>
      </c>
      <c r="S37" s="5">
        <f t="shared" si="23"/>
        <v>6.8564791184114071</v>
      </c>
      <c r="T37" s="5">
        <f t="shared" si="23"/>
        <v>9.4771614650091873</v>
      </c>
      <c r="U37" s="5">
        <f t="shared" si="23"/>
        <v>6.8356423744921679</v>
      </c>
      <c r="V37" s="40"/>
      <c r="W37" s="11">
        <v>34455</v>
      </c>
      <c r="X37" s="14">
        <f t="shared" si="11"/>
        <v>7.7230943193042547</v>
      </c>
      <c r="Y37" s="14">
        <f t="shared" si="12"/>
        <v>8.1564019197506781</v>
      </c>
      <c r="Z37" s="14"/>
      <c r="AB37" s="42"/>
      <c r="AC37" s="42"/>
      <c r="AD37" s="42"/>
      <c r="AE37" s="42"/>
    </row>
    <row r="38" spans="1:31" x14ac:dyDescent="0.2">
      <c r="A38" s="14"/>
      <c r="B38" s="11">
        <v>34486</v>
      </c>
      <c r="C38" s="14">
        <v>28.935674861291723</v>
      </c>
      <c r="D38" s="14">
        <f t="shared" si="2"/>
        <v>36.034644309662639</v>
      </c>
      <c r="E38" s="14">
        <f t="shared" si="3"/>
        <v>18.959794122982697</v>
      </c>
      <c r="F38" s="14">
        <f t="shared" si="4"/>
        <v>19.865537722438589</v>
      </c>
      <c r="G38" s="6"/>
      <c r="H38" s="67">
        <v>0.47775349996899141</v>
      </c>
      <c r="I38" s="68">
        <v>0.44519999999999005</v>
      </c>
      <c r="J38" s="68">
        <v>0.60891506219586944</v>
      </c>
      <c r="K38" s="68">
        <v>0.4565314563530487</v>
      </c>
      <c r="L38" s="5"/>
      <c r="M38" s="5">
        <f t="shared" si="22"/>
        <v>2.9004802262956764</v>
      </c>
      <c r="N38" s="5">
        <f t="shared" si="22"/>
        <v>2.0269013666692093</v>
      </c>
      <c r="O38" s="5">
        <f t="shared" si="22"/>
        <v>4.4466509788117614</v>
      </c>
      <c r="P38" s="5">
        <f t="shared" si="22"/>
        <v>3.5116591048965251</v>
      </c>
      <c r="Q38" s="5"/>
      <c r="R38" s="5">
        <f t="shared" si="23"/>
        <v>7.6825559346938244</v>
      </c>
      <c r="S38" s="5">
        <f t="shared" si="23"/>
        <v>6.5292928829875141</v>
      </c>
      <c r="T38" s="5">
        <f t="shared" si="23"/>
        <v>8.925219872028233</v>
      </c>
      <c r="U38" s="5">
        <f t="shared" si="23"/>
        <v>6.9318717996164736</v>
      </c>
      <c r="V38" s="40"/>
      <c r="W38" s="11">
        <v>34486</v>
      </c>
      <c r="X38" s="14">
        <f t="shared" si="11"/>
        <v>7.4621281848774075</v>
      </c>
      <c r="Y38" s="14">
        <f t="shared" si="12"/>
        <v>7.9285458358223533</v>
      </c>
      <c r="Z38" s="14"/>
      <c r="AB38" s="42"/>
      <c r="AC38" s="42"/>
      <c r="AD38" s="42"/>
      <c r="AE38" s="42"/>
    </row>
    <row r="39" spans="1:31" x14ac:dyDescent="0.2">
      <c r="A39" s="14"/>
      <c r="B39" s="11">
        <v>34516</v>
      </c>
      <c r="C39" s="14">
        <v>29.206493689944384</v>
      </c>
      <c r="D39" s="14">
        <f t="shared" si="2"/>
        <v>36.241158856201309</v>
      </c>
      <c r="E39" s="14">
        <f t="shared" si="3"/>
        <v>19.08087032084546</v>
      </c>
      <c r="F39" s="14">
        <f t="shared" si="4"/>
        <v>19.997218620033511</v>
      </c>
      <c r="G39" s="6"/>
      <c r="H39" s="67">
        <v>0.93593403281893028</v>
      </c>
      <c r="I39" s="68">
        <v>0.57309999999999306</v>
      </c>
      <c r="J39" s="68">
        <v>0.63859447564358351</v>
      </c>
      <c r="K39" s="68">
        <v>0.66286097781378395</v>
      </c>
      <c r="L39" s="5"/>
      <c r="M39" s="5">
        <f t="shared" si="22"/>
        <v>3.8635608406677013</v>
      </c>
      <c r="N39" s="5">
        <f t="shared" si="22"/>
        <v>2.6116175384015783</v>
      </c>
      <c r="O39" s="5">
        <f t="shared" si="22"/>
        <v>5.1136415219571685</v>
      </c>
      <c r="P39" s="5">
        <f t="shared" si="22"/>
        <v>4.1977975005905055</v>
      </c>
      <c r="Q39" s="5"/>
      <c r="R39" s="5">
        <f t="shared" si="23"/>
        <v>7.497661588237281</v>
      </c>
      <c r="S39" s="5">
        <f t="shared" si="23"/>
        <v>6.164899983947314</v>
      </c>
      <c r="T39" s="5">
        <f t="shared" si="23"/>
        <v>8.3067454350988399</v>
      </c>
      <c r="U39" s="5">
        <f t="shared" si="23"/>
        <v>6.7679758574509252</v>
      </c>
      <c r="V39" s="40"/>
      <c r="W39" s="11">
        <v>34516</v>
      </c>
      <c r="X39" s="14">
        <f t="shared" si="11"/>
        <v>7.0798737588323597</v>
      </c>
      <c r="Y39" s="14">
        <f t="shared" si="12"/>
        <v>7.5373606462748821</v>
      </c>
      <c r="Z39" s="14"/>
      <c r="AB39" s="42"/>
      <c r="AC39" s="42"/>
      <c r="AD39" s="42"/>
      <c r="AE39" s="42"/>
    </row>
    <row r="40" spans="1:31" x14ac:dyDescent="0.2">
      <c r="A40" s="14"/>
      <c r="B40" s="11">
        <v>34547</v>
      </c>
      <c r="C40" s="14">
        <v>29.566566350327093</v>
      </c>
      <c r="D40" s="14">
        <f t="shared" si="2"/>
        <v>36.61850180221208</v>
      </c>
      <c r="E40" s="14">
        <f t="shared" si="3"/>
        <v>19.234312952041748</v>
      </c>
      <c r="F40" s="14">
        <f t="shared" si="4"/>
        <v>20.111748517424971</v>
      </c>
      <c r="G40" s="6"/>
      <c r="H40" s="67">
        <v>1.2328513795775597</v>
      </c>
      <c r="I40" s="68">
        <v>1.0412000000000088</v>
      </c>
      <c r="J40" s="68">
        <v>0.80416998080352631</v>
      </c>
      <c r="K40" s="68">
        <v>0.57272913582453455</v>
      </c>
      <c r="L40" s="5"/>
      <c r="M40" s="5">
        <f t="shared" si="22"/>
        <v>5.1440441833702444</v>
      </c>
      <c r="N40" s="5">
        <f t="shared" si="22"/>
        <v>3.6800097002114063</v>
      </c>
      <c r="O40" s="5">
        <f t="shared" si="22"/>
        <v>5.9589338728061936</v>
      </c>
      <c r="P40" s="5">
        <f t="shared" si="22"/>
        <v>4.7945686457638192</v>
      </c>
      <c r="Q40" s="5"/>
      <c r="R40" s="5">
        <f t="shared" si="23"/>
        <v>6.9500923021315497</v>
      </c>
      <c r="S40" s="5">
        <f t="shared" si="23"/>
        <v>6.2749180402155158</v>
      </c>
      <c r="T40" s="5">
        <f t="shared" si="23"/>
        <v>8.1448592194650828</v>
      </c>
      <c r="U40" s="5">
        <f t="shared" si="23"/>
        <v>6.1932905450174935</v>
      </c>
      <c r="V40" s="40"/>
      <c r="W40" s="11">
        <v>34547</v>
      </c>
      <c r="X40" s="14">
        <f t="shared" si="11"/>
        <v>6.8710226015660298</v>
      </c>
      <c r="Y40" s="14">
        <f t="shared" si="12"/>
        <v>7.1690748822412882</v>
      </c>
      <c r="Z40" s="14"/>
      <c r="AB40" s="42"/>
      <c r="AC40" s="42"/>
      <c r="AD40" s="42"/>
      <c r="AE40" s="42"/>
    </row>
    <row r="41" spans="1:31" x14ac:dyDescent="0.2">
      <c r="A41" s="14"/>
      <c r="B41" s="11">
        <v>34578</v>
      </c>
      <c r="C41" s="14">
        <v>29.745934284520747</v>
      </c>
      <c r="D41" s="14">
        <f t="shared" si="2"/>
        <v>36.999553931965899</v>
      </c>
      <c r="E41" s="14">
        <f t="shared" si="3"/>
        <v>19.358446866978475</v>
      </c>
      <c r="F41" s="14">
        <f t="shared" si="4"/>
        <v>20.181331099976983</v>
      </c>
      <c r="G41" s="6"/>
      <c r="H41" s="67">
        <v>0.60665798005883342</v>
      </c>
      <c r="I41" s="68">
        <v>1.0405999999999915</v>
      </c>
      <c r="J41" s="68">
        <v>0.64537743170884898</v>
      </c>
      <c r="K41" s="68">
        <v>0.3459797764064465</v>
      </c>
      <c r="L41" s="5"/>
      <c r="M41" s="5">
        <f t="shared" si="22"/>
        <v>5.7819089179652616</v>
      </c>
      <c r="N41" s="5">
        <f t="shared" si="22"/>
        <v>4.7589038811518103</v>
      </c>
      <c r="O41" s="5">
        <f t="shared" si="22"/>
        <v>6.6427689189005656</v>
      </c>
      <c r="P41" s="5">
        <f t="shared" si="22"/>
        <v>5.157136660050532</v>
      </c>
      <c r="Q41" s="5"/>
      <c r="R41" s="5">
        <f t="shared" si="23"/>
        <v>7.0321511529388703</v>
      </c>
      <c r="S41" s="5">
        <f t="shared" si="23"/>
        <v>6.6057907386718462</v>
      </c>
      <c r="T41" s="5">
        <f t="shared" si="23"/>
        <v>8.0981027214488179</v>
      </c>
      <c r="U41" s="5">
        <f t="shared" si="23"/>
        <v>6.40747703278568</v>
      </c>
      <c r="V41" s="40"/>
      <c r="W41" s="11">
        <v>34578</v>
      </c>
      <c r="X41" s="14">
        <f t="shared" si="11"/>
        <v>7.0371234976354486</v>
      </c>
      <c r="Y41" s="14">
        <f t="shared" si="12"/>
        <v>7.252789877117249</v>
      </c>
      <c r="Z41" s="14"/>
      <c r="AB41" s="42"/>
      <c r="AC41" s="42"/>
      <c r="AD41" s="42"/>
      <c r="AE41" s="42"/>
    </row>
    <row r="42" spans="1:31" x14ac:dyDescent="0.2">
      <c r="A42" s="14"/>
      <c r="B42" s="11">
        <v>34608</v>
      </c>
      <c r="C42" s="14">
        <v>29.973863815177413</v>
      </c>
      <c r="D42" s="14">
        <f t="shared" si="2"/>
        <v>37.232688121291211</v>
      </c>
      <c r="E42" s="14">
        <f t="shared" si="3"/>
        <v>19.377556482402575</v>
      </c>
      <c r="F42" s="14">
        <f t="shared" si="4"/>
        <v>20.18807333793799</v>
      </c>
      <c r="G42" s="6"/>
      <c r="H42" s="67">
        <v>0.76625440127888744</v>
      </c>
      <c r="I42" s="68">
        <v>0.630099999999989</v>
      </c>
      <c r="J42" s="68">
        <v>9.8714610502637079E-2</v>
      </c>
      <c r="K42" s="68">
        <v>3.340829169100612E-2</v>
      </c>
      <c r="L42" s="5"/>
      <c r="M42" s="5">
        <f t="shared" si="22"/>
        <v>6.5924674508059944</v>
      </c>
      <c r="N42" s="5">
        <f t="shared" si="22"/>
        <v>5.4189897345069404</v>
      </c>
      <c r="O42" s="5">
        <f t="shared" si="22"/>
        <v>6.7480409128680918</v>
      </c>
      <c r="P42" s="5">
        <f t="shared" si="22"/>
        <v>5.192267862999822</v>
      </c>
      <c r="Q42" s="5"/>
      <c r="R42" s="5">
        <f t="shared" si="23"/>
        <v>7.3039192800848696</v>
      </c>
      <c r="S42" s="5">
        <f t="shared" si="23"/>
        <v>6.1695286253817372</v>
      </c>
      <c r="T42" s="5">
        <f t="shared" si="23"/>
        <v>7.7117978545218291</v>
      </c>
      <c r="U42" s="5">
        <f t="shared" si="23"/>
        <v>6.1237025275432178</v>
      </c>
      <c r="V42" s="40"/>
      <c r="W42" s="11">
        <v>34608</v>
      </c>
      <c r="X42" s="14">
        <f t="shared" si="11"/>
        <v>6.6683430024822625</v>
      </c>
      <c r="Y42" s="14">
        <f t="shared" si="12"/>
        <v>6.917750191032523</v>
      </c>
      <c r="Z42" s="14"/>
      <c r="AB42" s="42"/>
      <c r="AC42" s="42"/>
      <c r="AD42" s="42"/>
      <c r="AE42" s="42"/>
    </row>
    <row r="43" spans="1:31" x14ac:dyDescent="0.2">
      <c r="A43" s="14"/>
      <c r="B43" s="11">
        <v>34639</v>
      </c>
      <c r="C43" s="14">
        <v>30.476315678798187</v>
      </c>
      <c r="D43" s="14">
        <f t="shared" si="2"/>
        <v>37.576085203833877</v>
      </c>
      <c r="E43" s="14">
        <f t="shared" si="3"/>
        <v>19.478143356351666</v>
      </c>
      <c r="F43" s="14">
        <f t="shared" si="4"/>
        <v>20.270530202487141</v>
      </c>
      <c r="G43" s="6"/>
      <c r="H43" s="67">
        <v>1.6762999482447638</v>
      </c>
      <c r="I43" s="68">
        <v>0.92229999999999812</v>
      </c>
      <c r="J43" s="68">
        <v>0.51908956653248239</v>
      </c>
      <c r="K43" s="68">
        <v>0.40844345653427983</v>
      </c>
      <c r="L43" s="5"/>
      <c r="M43" s="5">
        <f>+(C43/C$32-1)*100</f>
        <v>8.3792769275166776</v>
      </c>
      <c r="N43" s="5">
        <f t="shared" si="22"/>
        <v>6.3912690768282987</v>
      </c>
      <c r="O43" s="5">
        <f t="shared" si="22"/>
        <v>7.3021588557246275</v>
      </c>
      <c r="P43" s="5">
        <f t="shared" si="22"/>
        <v>5.6219187978662655</v>
      </c>
      <c r="Q43" s="5"/>
      <c r="R43" s="5">
        <f t="shared" si="23"/>
        <v>8.9006082950872099</v>
      </c>
      <c r="S43" s="5">
        <f t="shared" si="23"/>
        <v>6.7460839591995114</v>
      </c>
      <c r="T43" s="5">
        <f t="shared" si="23"/>
        <v>7.7396948277019595</v>
      </c>
      <c r="U43" s="5">
        <f t="shared" si="23"/>
        <v>6.1279510869182152</v>
      </c>
      <c r="V43" s="40"/>
      <c r="W43" s="11">
        <v>34639</v>
      </c>
      <c r="X43" s="14">
        <f t="shared" si="11"/>
        <v>6.8712432912732284</v>
      </c>
      <c r="Y43" s="14">
        <f t="shared" si="12"/>
        <v>6.9338229573100874</v>
      </c>
      <c r="Z43" s="14"/>
      <c r="AB43" s="42"/>
      <c r="AC43" s="42"/>
      <c r="AD43" s="42"/>
      <c r="AE43" s="42"/>
    </row>
    <row r="44" spans="1:31" x14ac:dyDescent="0.2">
      <c r="A44" s="14"/>
      <c r="B44" s="17">
        <v>34669</v>
      </c>
      <c r="C44" s="10">
        <v>30.516363956274976</v>
      </c>
      <c r="D44" s="10">
        <f t="shared" si="2"/>
        <v>37.747845489300609</v>
      </c>
      <c r="E44" s="10">
        <f t="shared" si="3"/>
        <v>19.659022947495892</v>
      </c>
      <c r="F44" s="10">
        <f t="shared" si="4"/>
        <v>20.435790069259173</v>
      </c>
      <c r="G44" s="6"/>
      <c r="H44" s="69">
        <v>0.13140787061949322</v>
      </c>
      <c r="I44" s="69">
        <v>0.45710000000001028</v>
      </c>
      <c r="J44" s="69">
        <v>0.92862850342070313</v>
      </c>
      <c r="K44" s="69">
        <v>0.81527155491845082</v>
      </c>
      <c r="L44" s="3"/>
      <c r="M44" s="10">
        <f>+(C44/C$32-1)*100</f>
        <v>8.5216958275199381</v>
      </c>
      <c r="N44" s="10">
        <f t="shared" si="22"/>
        <v>6.8775835677785002</v>
      </c>
      <c r="O44" s="10">
        <f t="shared" si="22"/>
        <v>8.2985972876446379</v>
      </c>
      <c r="P44" s="10">
        <f t="shared" si="22"/>
        <v>6.4830242575843355</v>
      </c>
      <c r="Q44" s="5"/>
      <c r="R44" s="10">
        <f t="shared" si="23"/>
        <v>8.5216958275199381</v>
      </c>
      <c r="S44" s="10">
        <f t="shared" si="23"/>
        <v>6.8775835677785002</v>
      </c>
      <c r="T44" s="10">
        <f t="shared" si="23"/>
        <v>8.2985972876446379</v>
      </c>
      <c r="U44" s="10">
        <f t="shared" si="23"/>
        <v>6.4830242575843355</v>
      </c>
      <c r="V44" s="40"/>
      <c r="W44" s="17">
        <v>34669</v>
      </c>
      <c r="X44" s="14">
        <f t="shared" si="11"/>
        <v>7.2197350376691576</v>
      </c>
      <c r="Y44" s="14">
        <f t="shared" si="12"/>
        <v>7.3908107726144863</v>
      </c>
      <c r="Z44" s="14"/>
      <c r="AB44" s="42"/>
      <c r="AC44" s="42"/>
      <c r="AD44" s="42"/>
      <c r="AE44" s="42"/>
    </row>
    <row r="45" spans="1:31" x14ac:dyDescent="0.2">
      <c r="A45" s="14"/>
      <c r="B45" s="11">
        <v>34700</v>
      </c>
      <c r="C45" s="14">
        <v>30.768808446447885</v>
      </c>
      <c r="D45" s="14">
        <f t="shared" si="2"/>
        <v>38.095352154875116</v>
      </c>
      <c r="E45" s="14">
        <f t="shared" si="3"/>
        <v>19.915787177205615</v>
      </c>
      <c r="F45" s="14">
        <f t="shared" si="4"/>
        <v>20.628637688661609</v>
      </c>
      <c r="G45" s="6"/>
      <c r="H45" s="67">
        <v>0.82724301799068645</v>
      </c>
      <c r="I45" s="68">
        <v>0.92060000000000475</v>
      </c>
      <c r="J45" s="68">
        <v>1.3060884581877374</v>
      </c>
      <c r="K45" s="68">
        <v>0.94367586840955475</v>
      </c>
      <c r="L45" s="5"/>
      <c r="M45" s="5">
        <f>+(C45/C$44-1)*100</f>
        <v>0.82724301799068645</v>
      </c>
      <c r="N45" s="5">
        <f>+(D45/D$44-1)*100</f>
        <v>0.92060000000000475</v>
      </c>
      <c r="O45" s="5">
        <f>+(E45/E$44-1)*100</f>
        <v>1.3060884581877374</v>
      </c>
      <c r="P45" s="5">
        <f>+(F45/F$44-1)*100</f>
        <v>0.94367586840955475</v>
      </c>
      <c r="Q45" s="5"/>
      <c r="R45" s="5">
        <f t="shared" si="23"/>
        <v>8.5174981324505303</v>
      </c>
      <c r="S45" s="5">
        <f t="shared" si="23"/>
        <v>6.9980245440331323</v>
      </c>
      <c r="T45" s="5">
        <f t="shared" si="23"/>
        <v>8.9008851098219886</v>
      </c>
      <c r="U45" s="5">
        <f t="shared" si="23"/>
        <v>6.7454921315107663</v>
      </c>
      <c r="V45" s="40"/>
      <c r="W45" s="11">
        <v>34700</v>
      </c>
      <c r="X45" s="14">
        <f t="shared" si="11"/>
        <v>7.5481339284552957</v>
      </c>
      <c r="Y45" s="14">
        <f t="shared" si="12"/>
        <v>7.823188620666377</v>
      </c>
      <c r="Z45" s="14"/>
      <c r="AB45" s="42"/>
      <c r="AC45" s="42"/>
      <c r="AD45" s="42"/>
      <c r="AE45" s="42"/>
    </row>
    <row r="46" spans="1:31" x14ac:dyDescent="0.2">
      <c r="A46" s="14"/>
      <c r="B46" s="11">
        <v>34731</v>
      </c>
      <c r="C46" s="14">
        <v>30.939592736822799</v>
      </c>
      <c r="D46" s="14">
        <f t="shared" si="2"/>
        <v>38.29866704932568</v>
      </c>
      <c r="E46" s="14">
        <f t="shared" si="3"/>
        <v>20.15911205504797</v>
      </c>
      <c r="F46" s="14">
        <f t="shared" si="4"/>
        <v>20.856966449540248</v>
      </c>
      <c r="G46" s="6"/>
      <c r="H46" s="67">
        <v>0.55505656214200894</v>
      </c>
      <c r="I46" s="68">
        <v>0.53369999999999251</v>
      </c>
      <c r="J46" s="68">
        <v>1.2217688192653897</v>
      </c>
      <c r="K46" s="68">
        <v>1.1068533187925444</v>
      </c>
      <c r="L46" s="5"/>
      <c r="M46" s="5">
        <f t="shared" ref="M46:P56" si="24">+(C46/C$44-1)*100</f>
        <v>1.3868912467889016</v>
      </c>
      <c r="N46" s="5">
        <f t="shared" si="24"/>
        <v>1.459213242199997</v>
      </c>
      <c r="O46" s="5">
        <f t="shared" si="24"/>
        <v>2.5438146589872979</v>
      </c>
      <c r="P46" s="5">
        <f t="shared" si="24"/>
        <v>2.0609742948702214</v>
      </c>
      <c r="Q46" s="5"/>
      <c r="R46" s="5">
        <f t="shared" si="23"/>
        <v>8.528839953349344</v>
      </c>
      <c r="S46" s="5">
        <f t="shared" si="23"/>
        <v>7.1917580128195047</v>
      </c>
      <c r="T46" s="5">
        <f t="shared" si="23"/>
        <v>9.2580723742175195</v>
      </c>
      <c r="U46" s="5">
        <f t="shared" si="23"/>
        <v>7.3692678732931949</v>
      </c>
      <c r="V46" s="40"/>
      <c r="W46" s="11">
        <v>34731</v>
      </c>
      <c r="X46" s="14">
        <f t="shared" si="11"/>
        <v>7.9396994201100739</v>
      </c>
      <c r="Y46" s="14">
        <f t="shared" si="12"/>
        <v>8.3136701237553581</v>
      </c>
      <c r="Z46" s="14"/>
      <c r="AB46" s="42"/>
      <c r="AC46" s="42"/>
      <c r="AD46" s="42"/>
      <c r="AE46" s="42"/>
    </row>
    <row r="47" spans="1:31" x14ac:dyDescent="0.2">
      <c r="A47" s="14"/>
      <c r="B47" s="11">
        <v>34759</v>
      </c>
      <c r="C47" s="14">
        <v>31.228016487797216</v>
      </c>
      <c r="D47" s="14">
        <f t="shared" si="2"/>
        <v>38.547531787812197</v>
      </c>
      <c r="E47" s="14">
        <f t="shared" si="3"/>
        <v>20.383077299691948</v>
      </c>
      <c r="F47" s="14">
        <f t="shared" si="4"/>
        <v>21.028945100866284</v>
      </c>
      <c r="G47" s="6"/>
      <c r="H47" s="67">
        <v>0.93221573221016207</v>
      </c>
      <c r="I47" s="68">
        <v>0.64979999999998928</v>
      </c>
      <c r="J47" s="68">
        <v>1.1109876468388125</v>
      </c>
      <c r="K47" s="68">
        <v>0.82456215165378488</v>
      </c>
      <c r="L47" s="5"/>
      <c r="M47" s="5">
        <f t="shared" si="24"/>
        <v>2.3320357973902972</v>
      </c>
      <c r="N47" s="5">
        <f t="shared" si="24"/>
        <v>2.1184952098478149</v>
      </c>
      <c r="O47" s="5">
        <f t="shared" si="24"/>
        <v>3.6830637724459381</v>
      </c>
      <c r="P47" s="5">
        <f t="shared" si="24"/>
        <v>2.9025304605148294</v>
      </c>
      <c r="Q47" s="5"/>
      <c r="R47" s="5">
        <f t="shared" si="23"/>
        <v>9.6335423228474539</v>
      </c>
      <c r="S47" s="5">
        <f t="shared" si="23"/>
        <v>7.9753181628260394</v>
      </c>
      <c r="T47" s="5">
        <f t="shared" si="23"/>
        <v>9.7382651614747786</v>
      </c>
      <c r="U47" s="5">
        <f t="shared" si="23"/>
        <v>7.6699068392218628</v>
      </c>
      <c r="V47" s="40"/>
      <c r="W47" s="11">
        <v>34759</v>
      </c>
      <c r="X47" s="14">
        <f t="shared" si="11"/>
        <v>8.4611633878408927</v>
      </c>
      <c r="Y47" s="14">
        <f t="shared" si="12"/>
        <v>8.7040860003483207</v>
      </c>
      <c r="Z47" s="14"/>
      <c r="AB47" s="42"/>
      <c r="AC47" s="42"/>
      <c r="AD47" s="42"/>
      <c r="AE47" s="42"/>
    </row>
    <row r="48" spans="1:31" x14ac:dyDescent="0.2">
      <c r="A48" s="14"/>
      <c r="B48" s="11">
        <v>34790</v>
      </c>
      <c r="C48" s="14">
        <v>31.713566284844145</v>
      </c>
      <c r="D48" s="14">
        <f t="shared" si="2"/>
        <v>38.765016962159031</v>
      </c>
      <c r="E48" s="14">
        <f t="shared" si="3"/>
        <v>20.686645143321226</v>
      </c>
      <c r="F48" s="14">
        <f t="shared" si="4"/>
        <v>21.228858887958904</v>
      </c>
      <c r="G48" s="6"/>
      <c r="H48" s="67">
        <v>1.5548531468102089</v>
      </c>
      <c r="I48" s="68">
        <v>0.56419999999999249</v>
      </c>
      <c r="J48" s="68">
        <v>1.4893131158064454</v>
      </c>
      <c r="K48" s="68">
        <v>0.95066008367858945</v>
      </c>
      <c r="L48" s="5"/>
      <c r="M48" s="5">
        <f t="shared" si="24"/>
        <v>3.9231486761809764</v>
      </c>
      <c r="N48" s="5">
        <f t="shared" si="24"/>
        <v>2.6946477598217777</v>
      </c>
      <c r="O48" s="5">
        <f t="shared" si="24"/>
        <v>5.2272292400789455</v>
      </c>
      <c r="P48" s="5">
        <f t="shared" si="24"/>
        <v>3.8807837426981351</v>
      </c>
      <c r="Q48" s="5"/>
      <c r="R48" s="5">
        <f t="shared" si="23"/>
        <v>10.796220336231332</v>
      </c>
      <c r="S48" s="5">
        <f t="shared" si="23"/>
        <v>8.5055228872387811</v>
      </c>
      <c r="T48" s="5">
        <f t="shared" si="23"/>
        <v>10.565593170774545</v>
      </c>
      <c r="U48" s="5">
        <f t="shared" si="23"/>
        <v>8.3108934639442253</v>
      </c>
      <c r="V48" s="40"/>
      <c r="W48" s="11">
        <v>34790</v>
      </c>
      <c r="X48" s="14">
        <f t="shared" si="11"/>
        <v>9.1273365073191837</v>
      </c>
      <c r="Y48" s="14">
        <f t="shared" si="12"/>
        <v>9.4382433173593849</v>
      </c>
      <c r="Z48" s="14"/>
      <c r="AB48" s="42"/>
      <c r="AC48" s="42"/>
      <c r="AD48" s="42"/>
      <c r="AE48" s="42"/>
    </row>
    <row r="49" spans="1:31" x14ac:dyDescent="0.2">
      <c r="A49" s="14"/>
      <c r="B49" s="11">
        <v>34820</v>
      </c>
      <c r="C49" s="14">
        <v>31.862918015452685</v>
      </c>
      <c r="D49" s="14">
        <f t="shared" si="2"/>
        <v>38.794594670101162</v>
      </c>
      <c r="E49" s="14">
        <f t="shared" si="3"/>
        <v>21.004179930804696</v>
      </c>
      <c r="F49" s="14">
        <f t="shared" si="4"/>
        <v>21.469886061292691</v>
      </c>
      <c r="G49" s="6"/>
      <c r="H49" s="67">
        <v>0.47093956342563192</v>
      </c>
      <c r="I49" s="68">
        <v>7.6300000000006918E-2</v>
      </c>
      <c r="J49" s="68">
        <v>1.5349747882439368</v>
      </c>
      <c r="K49" s="68">
        <v>1.1353750788295924</v>
      </c>
      <c r="L49" s="5"/>
      <c r="M49" s="5">
        <f t="shared" si="24"/>
        <v>4.4125638988547378</v>
      </c>
      <c r="N49" s="5">
        <f t="shared" si="24"/>
        <v>2.7730037760625326</v>
      </c>
      <c r="O49" s="5">
        <f t="shared" si="24"/>
        <v>6.8424406792818138</v>
      </c>
      <c r="P49" s="5">
        <f t="shared" si="24"/>
        <v>5.060220273005589</v>
      </c>
      <c r="Q49" s="5"/>
      <c r="R49" s="5">
        <f t="shared" si="23"/>
        <v>10.642466004107455</v>
      </c>
      <c r="S49" s="5">
        <f t="shared" si="23"/>
        <v>8.1384566216556884</v>
      </c>
      <c r="T49" s="5">
        <f t="shared" si="23"/>
        <v>11.457315459339256</v>
      </c>
      <c r="U49" s="5">
        <f t="shared" si="23"/>
        <v>8.5694389256033112</v>
      </c>
      <c r="V49" s="40"/>
      <c r="W49" s="11">
        <v>34820</v>
      </c>
      <c r="X49" s="14">
        <f t="shared" si="11"/>
        <v>9.3884036688660846</v>
      </c>
      <c r="Y49" s="14">
        <f t="shared" si="12"/>
        <v>10.013377192471284</v>
      </c>
      <c r="Z49" s="14"/>
      <c r="AB49" s="42"/>
      <c r="AC49" s="42"/>
      <c r="AD49" s="42"/>
      <c r="AE49" s="42"/>
    </row>
    <row r="50" spans="1:31" x14ac:dyDescent="0.2">
      <c r="A50" s="14"/>
      <c r="B50" s="11">
        <v>34851</v>
      </c>
      <c r="C50" s="14">
        <v>32.081959093066423</v>
      </c>
      <c r="D50" s="14">
        <f t="shared" si="2"/>
        <v>39.097192508527954</v>
      </c>
      <c r="E50" s="14">
        <f t="shared" si="3"/>
        <v>21.093046774855619</v>
      </c>
      <c r="F50" s="14">
        <f t="shared" si="4"/>
        <v>21.588611076639591</v>
      </c>
      <c r="G50" s="6"/>
      <c r="H50" s="67">
        <v>0.68744826668891701</v>
      </c>
      <c r="I50" s="68">
        <v>0.78000000000000291</v>
      </c>
      <c r="J50" s="68">
        <v>0.42309123395287696</v>
      </c>
      <c r="K50" s="68">
        <v>0.55298390968616662</v>
      </c>
      <c r="L50" s="5"/>
      <c r="M50" s="5">
        <f t="shared" si="24"/>
        <v>5.1303462595828631</v>
      </c>
      <c r="N50" s="5">
        <f t="shared" si="24"/>
        <v>3.5746332055158092</v>
      </c>
      <c r="O50" s="5">
        <f t="shared" si="24"/>
        <v>7.294481679937137</v>
      </c>
      <c r="P50" s="5">
        <f t="shared" si="24"/>
        <v>5.6411863865961642</v>
      </c>
      <c r="Q50" s="5"/>
      <c r="R50" s="5">
        <f t="shared" si="23"/>
        <v>10.873374292657667</v>
      </c>
      <c r="S50" s="5">
        <f t="shared" si="23"/>
        <v>8.498899482807154</v>
      </c>
      <c r="T50" s="5">
        <f t="shared" si="23"/>
        <v>11.251454725908827</v>
      </c>
      <c r="U50" s="5">
        <f t="shared" si="23"/>
        <v>8.6736809155422598</v>
      </c>
      <c r="V50" s="40"/>
      <c r="W50" s="11">
        <v>34851</v>
      </c>
      <c r="X50" s="14">
        <f t="shared" si="11"/>
        <v>9.474678374752747</v>
      </c>
      <c r="Y50" s="14">
        <f t="shared" si="12"/>
        <v>9.9625678207255426</v>
      </c>
      <c r="Z50" s="14"/>
      <c r="AB50" s="42"/>
      <c r="AC50" s="42"/>
      <c r="AD50" s="42"/>
      <c r="AE50" s="42"/>
    </row>
    <row r="51" spans="1:31" x14ac:dyDescent="0.2">
      <c r="A51" s="14"/>
      <c r="B51" s="11">
        <v>34881</v>
      </c>
      <c r="C51" s="14">
        <v>32.206604236473922</v>
      </c>
      <c r="D51" s="14">
        <f t="shared" si="2"/>
        <v>39.291349166525308</v>
      </c>
      <c r="E51" s="14">
        <f t="shared" si="3"/>
        <v>21.121701965863522</v>
      </c>
      <c r="F51" s="14">
        <f t="shared" si="4"/>
        <v>21.688679963138632</v>
      </c>
      <c r="G51" s="6"/>
      <c r="H51" s="67">
        <v>0.3885209847874771</v>
      </c>
      <c r="I51" s="68">
        <v>0.49660000000000259</v>
      </c>
      <c r="J51" s="68">
        <v>0.13585136046851964</v>
      </c>
      <c r="K51" s="68">
        <v>0.46352628311194799</v>
      </c>
      <c r="L51" s="5"/>
      <c r="M51" s="5">
        <f t="shared" si="24"/>
        <v>5.5387997161810976</v>
      </c>
      <c r="N51" s="5">
        <f t="shared" si="24"/>
        <v>4.0889848340144308</v>
      </c>
      <c r="O51" s="5">
        <f t="shared" si="24"/>
        <v>7.440242693006982</v>
      </c>
      <c r="P51" s="5">
        <f t="shared" si="24"/>
        <v>6.1308610512893047</v>
      </c>
      <c r="Q51" s="5"/>
      <c r="R51" s="5">
        <f t="shared" si="23"/>
        <v>10.272066816300018</v>
      </c>
      <c r="S51" s="5">
        <f t="shared" si="23"/>
        <v>8.4163707966034664</v>
      </c>
      <c r="T51" s="5">
        <f t="shared" si="23"/>
        <v>10.695694749251006</v>
      </c>
      <c r="U51" s="5">
        <f t="shared" si="23"/>
        <v>8.4584830282876879</v>
      </c>
      <c r="V51" s="40"/>
      <c r="W51" s="11">
        <v>34881</v>
      </c>
      <c r="X51" s="14">
        <f t="shared" si="11"/>
        <v>9.1901828580473861</v>
      </c>
      <c r="Y51" s="14">
        <f t="shared" si="12"/>
        <v>9.5770888887693459</v>
      </c>
      <c r="Z51" s="14"/>
      <c r="AB51" s="42"/>
      <c r="AC51" s="42"/>
      <c r="AD51" s="42"/>
      <c r="AE51" s="42"/>
    </row>
    <row r="52" spans="1:31" x14ac:dyDescent="0.2">
      <c r="A52" s="14"/>
      <c r="B52" s="11">
        <v>34912</v>
      </c>
      <c r="C52" s="14">
        <v>32.374430546335304</v>
      </c>
      <c r="D52" s="14">
        <f t="shared" si="2"/>
        <v>39.56858892624431</v>
      </c>
      <c r="E52" s="14">
        <f t="shared" si="3"/>
        <v>21.164607415522781</v>
      </c>
      <c r="F52" s="14">
        <f t="shared" si="4"/>
        <v>21.862549740095378</v>
      </c>
      <c r="G52" s="6"/>
      <c r="H52" s="67">
        <v>0.52109284365757791</v>
      </c>
      <c r="I52" s="68">
        <v>0.70559999999999512</v>
      </c>
      <c r="J52" s="68">
        <v>0.20313443361998917</v>
      </c>
      <c r="K52" s="68">
        <v>0.80166140702084832</v>
      </c>
      <c r="L52" s="5"/>
      <c r="M52" s="5">
        <f t="shared" si="24"/>
        <v>6.0887548487842169</v>
      </c>
      <c r="N52" s="5">
        <f t="shared" si="24"/>
        <v>4.8234367110032261</v>
      </c>
      <c r="O52" s="5">
        <f t="shared" si="24"/>
        <v>7.6584908214813785</v>
      </c>
      <c r="P52" s="5">
        <f t="shared" si="24"/>
        <v>6.9816712052764185</v>
      </c>
      <c r="Q52" s="5"/>
      <c r="R52" s="5">
        <f t="shared" si="23"/>
        <v>9.4967544176030039</v>
      </c>
      <c r="S52" s="5">
        <f t="shared" si="23"/>
        <v>8.0562747759768136</v>
      </c>
      <c r="T52" s="5">
        <f t="shared" si="23"/>
        <v>10.035681899810879</v>
      </c>
      <c r="U52" s="5">
        <f t="shared" si="23"/>
        <v>8.7053655287778753</v>
      </c>
      <c r="V52" s="40"/>
      <c r="W52" s="11">
        <v>34912</v>
      </c>
      <c r="X52" s="14">
        <f t="shared" si="11"/>
        <v>8.9324407348551897</v>
      </c>
      <c r="Y52" s="14">
        <f t="shared" si="12"/>
        <v>9.3705237142943769</v>
      </c>
      <c r="Z52" s="14"/>
      <c r="AB52" s="42"/>
      <c r="AC52" s="42"/>
      <c r="AD52" s="42"/>
      <c r="AE52" s="42"/>
    </row>
    <row r="53" spans="1:31" x14ac:dyDescent="0.2">
      <c r="A53" s="14"/>
      <c r="B53" s="11">
        <v>34943</v>
      </c>
      <c r="C53" s="14">
        <v>32.541154902188431</v>
      </c>
      <c r="D53" s="14">
        <f t="shared" si="2"/>
        <v>39.989005183585661</v>
      </c>
      <c r="E53" s="14">
        <f t="shared" si="3"/>
        <v>21.280085569227495</v>
      </c>
      <c r="F53" s="14">
        <f t="shared" si="4"/>
        <v>21.941369048951444</v>
      </c>
      <c r="G53" s="6"/>
      <c r="H53" s="67">
        <v>0.51498776361333931</v>
      </c>
      <c r="I53" s="68">
        <v>1.0625000000000107</v>
      </c>
      <c r="J53" s="68">
        <v>0.54561916239475039</v>
      </c>
      <c r="K53" s="68">
        <v>0.36052203330845245</v>
      </c>
      <c r="L53" s="5"/>
      <c r="M53" s="5">
        <f t="shared" si="24"/>
        <v>6.6350989548251915</v>
      </c>
      <c r="N53" s="5">
        <f t="shared" si="24"/>
        <v>5.9371857260576588</v>
      </c>
      <c r="O53" s="5">
        <f t="shared" si="24"/>
        <v>8.2458961773483672</v>
      </c>
      <c r="P53" s="5">
        <f t="shared" si="24"/>
        <v>7.3673637015730487</v>
      </c>
      <c r="Q53" s="5"/>
      <c r="R53" s="5">
        <f t="shared" si="23"/>
        <v>9.396983772408408</v>
      </c>
      <c r="S53" s="5">
        <f t="shared" si="23"/>
        <v>8.0796953852922293</v>
      </c>
      <c r="T53" s="5">
        <f t="shared" si="23"/>
        <v>9.9266160940159942</v>
      </c>
      <c r="U53" s="5">
        <f t="shared" si="23"/>
        <v>8.7211192376525979</v>
      </c>
      <c r="V53" s="40"/>
      <c r="W53" s="11">
        <v>34943</v>
      </c>
      <c r="X53" s="14">
        <f t="shared" si="11"/>
        <v>8.9091435723202732</v>
      </c>
      <c r="Y53" s="14">
        <f t="shared" si="12"/>
        <v>9.323867665834296</v>
      </c>
      <c r="Z53" s="14"/>
      <c r="AB53" s="42"/>
      <c r="AC53" s="42"/>
      <c r="AD53" s="42"/>
      <c r="AE53" s="42"/>
    </row>
    <row r="54" spans="1:31" x14ac:dyDescent="0.2">
      <c r="A54" s="14"/>
      <c r="B54" s="11">
        <v>34973</v>
      </c>
      <c r="C54" s="14">
        <v>33.154548634367266</v>
      </c>
      <c r="D54" s="14">
        <f t="shared" si="2"/>
        <v>40.644265022523896</v>
      </c>
      <c r="E54" s="14">
        <f t="shared" si="3"/>
        <v>21.443398881488939</v>
      </c>
      <c r="F54" s="14">
        <f t="shared" si="4"/>
        <v>22.035071646132558</v>
      </c>
      <c r="G54" s="6"/>
      <c r="H54" s="67">
        <v>1.8849783728406955</v>
      </c>
      <c r="I54" s="68">
        <v>1.6386000000000012</v>
      </c>
      <c r="J54" s="68">
        <v>0.76744668967687613</v>
      </c>
      <c r="K54" s="68">
        <v>0.42705902704640586</v>
      </c>
      <c r="L54" s="5"/>
      <c r="M54" s="5">
        <f t="shared" si="24"/>
        <v>8.6451475079809104</v>
      </c>
      <c r="N54" s="5">
        <f t="shared" si="24"/>
        <v>7.6730724513648374</v>
      </c>
      <c r="O54" s="5">
        <f t="shared" si="24"/>
        <v>9.0766257242725032</v>
      </c>
      <c r="P54" s="5">
        <f t="shared" si="24"/>
        <v>7.8258857203623577</v>
      </c>
      <c r="Q54" s="5"/>
      <c r="R54" s="5">
        <f t="shared" si="23"/>
        <v>10.611527558817091</v>
      </c>
      <c r="S54" s="5">
        <f t="shared" si="23"/>
        <v>9.1628541300025077</v>
      </c>
      <c r="T54" s="5">
        <f t="shared" si="23"/>
        <v>10.661005689558568</v>
      </c>
      <c r="U54" s="5">
        <f t="shared" si="23"/>
        <v>9.1489577894668948</v>
      </c>
      <c r="V54" s="40"/>
      <c r="W54" s="11">
        <v>34973</v>
      </c>
      <c r="X54" s="14">
        <f t="shared" si="11"/>
        <v>9.6576058696759901</v>
      </c>
      <c r="Y54" s="14">
        <f t="shared" si="12"/>
        <v>9.9049817395127313</v>
      </c>
      <c r="Z54" s="14"/>
      <c r="AB54" s="42"/>
      <c r="AC54" s="42"/>
      <c r="AD54" s="42"/>
      <c r="AE54" s="42"/>
    </row>
    <row r="55" spans="1:31" x14ac:dyDescent="0.2">
      <c r="A55" s="14"/>
      <c r="B55" s="11">
        <v>35004</v>
      </c>
      <c r="C55" s="14">
        <v>33.748305757907112</v>
      </c>
      <c r="D55" s="14">
        <f t="shared" si="2"/>
        <v>41.288923710046141</v>
      </c>
      <c r="E55" s="14">
        <f t="shared" si="3"/>
        <v>21.533727317433097</v>
      </c>
      <c r="F55" s="14">
        <f t="shared" si="4"/>
        <v>22.14151844142928</v>
      </c>
      <c r="G55" s="6"/>
      <c r="H55" s="67">
        <v>1.790876811769837</v>
      </c>
      <c r="I55" s="68">
        <v>1.5860999999999903</v>
      </c>
      <c r="J55" s="68">
        <v>0.42124122413325082</v>
      </c>
      <c r="K55" s="68">
        <v>0.48307896160348918</v>
      </c>
      <c r="L55" s="5"/>
      <c r="M55" s="5">
        <f t="shared" si="24"/>
        <v>10.590848261814511</v>
      </c>
      <c r="N55" s="5">
        <f t="shared" si="24"/>
        <v>9.3808750535159025</v>
      </c>
      <c r="O55" s="5">
        <f t="shared" si="24"/>
        <v>9.5361014377166597</v>
      </c>
      <c r="P55" s="5">
        <f t="shared" si="24"/>
        <v>8.3467698894400542</v>
      </c>
      <c r="Q55" s="5"/>
      <c r="R55" s="5">
        <f t="shared" si="23"/>
        <v>10.736173340615407</v>
      </c>
      <c r="S55" s="5">
        <f t="shared" si="23"/>
        <v>9.8808550333855614</v>
      </c>
      <c r="T55" s="5">
        <f t="shared" si="23"/>
        <v>10.553284897203108</v>
      </c>
      <c r="U55" s="5">
        <f t="shared" si="23"/>
        <v>9.2300902850216193</v>
      </c>
      <c r="V55" s="40"/>
      <c r="W55" s="11">
        <v>35004</v>
      </c>
      <c r="X55" s="14">
        <f t="shared" si="11"/>
        <v>9.8880767385367623</v>
      </c>
      <c r="Y55" s="14">
        <f t="shared" si="12"/>
        <v>9.8916875911123636</v>
      </c>
      <c r="Z55" s="14"/>
      <c r="AB55" s="42"/>
      <c r="AC55" s="42"/>
      <c r="AD55" s="42"/>
      <c r="AE55" s="42"/>
    </row>
    <row r="56" spans="1:31" x14ac:dyDescent="0.2">
      <c r="A56" s="14"/>
      <c r="B56" s="17">
        <v>35034</v>
      </c>
      <c r="C56" s="14">
        <v>34.354668759721307</v>
      </c>
      <c r="D56" s="14">
        <f t="shared" si="2"/>
        <v>41.683521953943057</v>
      </c>
      <c r="E56" s="14">
        <f t="shared" si="3"/>
        <v>21.697012635234397</v>
      </c>
      <c r="F56" s="14">
        <f t="shared" si="4"/>
        <v>22.307301713264298</v>
      </c>
      <c r="G56" s="6"/>
      <c r="H56" s="69">
        <v>1.7967213114754133</v>
      </c>
      <c r="I56" s="69">
        <v>0.95570000000000377</v>
      </c>
      <c r="J56" s="69">
        <v>0.75827707574391834</v>
      </c>
      <c r="K56" s="69">
        <v>0.74874391416994701</v>
      </c>
      <c r="L56" s="3"/>
      <c r="M56" s="10">
        <f t="shared" si="24"/>
        <v>12.577857601075948</v>
      </c>
      <c r="N56" s="10">
        <f t="shared" si="24"/>
        <v>10.426228076402367</v>
      </c>
      <c r="O56" s="10">
        <f t="shared" si="24"/>
        <v>10.366688584582473</v>
      </c>
      <c r="P56" s="10">
        <f t="shared" si="24"/>
        <v>9.1580097351869671</v>
      </c>
      <c r="Q56" s="5"/>
      <c r="R56" s="10">
        <f t="shared" si="23"/>
        <v>12.577857601075948</v>
      </c>
      <c r="S56" s="10">
        <f t="shared" si="23"/>
        <v>10.426228076402367</v>
      </c>
      <c r="T56" s="10">
        <f t="shared" si="23"/>
        <v>10.366688584582473</v>
      </c>
      <c r="U56" s="10">
        <f t="shared" si="23"/>
        <v>9.1580097351869671</v>
      </c>
      <c r="V56" s="40"/>
      <c r="W56" s="17">
        <v>35034</v>
      </c>
      <c r="X56" s="14">
        <f t="shared" si="11"/>
        <v>9.9836421320572697</v>
      </c>
      <c r="Y56" s="14">
        <f t="shared" si="12"/>
        <v>9.762349159884721</v>
      </c>
      <c r="Z56" s="14"/>
      <c r="AB56" s="42"/>
      <c r="AC56" s="42"/>
      <c r="AD56" s="42"/>
      <c r="AE56" s="42"/>
    </row>
    <row r="57" spans="1:31" x14ac:dyDescent="0.2">
      <c r="A57" s="14"/>
      <c r="B57" s="11">
        <v>35065</v>
      </c>
      <c r="C57" s="14">
        <v>34.885824134776371</v>
      </c>
      <c r="D57" s="14">
        <f t="shared" si="2"/>
        <v>42.34032920937134</v>
      </c>
      <c r="E57" s="14">
        <f t="shared" si="3"/>
        <v>21.875415261049397</v>
      </c>
      <c r="F57" s="14">
        <f t="shared" si="4"/>
        <v>22.666817236674362</v>
      </c>
      <c r="G57" s="6"/>
      <c r="H57" s="67">
        <v>1.5460937166065891</v>
      </c>
      <c r="I57" s="68">
        <v>1.5757000000000021</v>
      </c>
      <c r="J57" s="68">
        <v>0.82224511186985705</v>
      </c>
      <c r="K57" s="68">
        <v>1.6116495308632128</v>
      </c>
      <c r="L57" s="5"/>
      <c r="M57" s="5">
        <f>+(C57/C$56-1)*100</f>
        <v>1.5460937166066113</v>
      </c>
      <c r="N57" s="5">
        <f>+(D57/D$56-1)*100</f>
        <v>1.5757000000000021</v>
      </c>
      <c r="O57" s="5">
        <f>+(E57/E$56-1)*100</f>
        <v>0.82224511186985705</v>
      </c>
      <c r="P57" s="5">
        <f>+(F57/F$56-1)*100</f>
        <v>1.6116495308632128</v>
      </c>
      <c r="Q57" s="5"/>
      <c r="R57" s="5">
        <f t="shared" si="23"/>
        <v>13.380484640781653</v>
      </c>
      <c r="S57" s="5">
        <f t="shared" si="23"/>
        <v>11.143031405087012</v>
      </c>
      <c r="T57" s="5">
        <f t="shared" si="23"/>
        <v>9.8395713230288617</v>
      </c>
      <c r="U57" s="5">
        <f t="shared" si="23"/>
        <v>9.8803400339569016</v>
      </c>
      <c r="V57" s="40"/>
      <c r="W57" s="11">
        <v>35065</v>
      </c>
      <c r="X57" s="14">
        <f t="shared" si="11"/>
        <v>10.287647587357592</v>
      </c>
      <c r="Y57" s="14">
        <f t="shared" si="12"/>
        <v>9.8599556784928808</v>
      </c>
      <c r="Z57" s="14"/>
      <c r="AB57" s="42"/>
      <c r="AC57" s="42"/>
      <c r="AD57" s="42"/>
      <c r="AE57" s="42"/>
    </row>
    <row r="58" spans="1:31" x14ac:dyDescent="0.2">
      <c r="A58" s="14"/>
      <c r="B58" s="11">
        <v>35096</v>
      </c>
      <c r="C58" s="14">
        <v>35.849545682234513</v>
      </c>
      <c r="D58" s="14">
        <f t="shared" si="2"/>
        <v>43.334141416573701</v>
      </c>
      <c r="E58" s="14">
        <f t="shared" si="3"/>
        <v>22.330651810240557</v>
      </c>
      <c r="F58" s="14">
        <f t="shared" si="4"/>
        <v>23.464684616220246</v>
      </c>
      <c r="G58" s="6"/>
      <c r="H58" s="67">
        <v>2.7625018796601841</v>
      </c>
      <c r="I58" s="68">
        <v>2.3471999999999937</v>
      </c>
      <c r="J58" s="68">
        <v>2.0810418625594629</v>
      </c>
      <c r="K58" s="68">
        <v>3.5199797625533158</v>
      </c>
      <c r="L58" s="5"/>
      <c r="M58" s="5">
        <f t="shared" ref="M58:P68" si="25">+(C58/C$56-1)*100</f>
        <v>4.3513064642493493</v>
      </c>
      <c r="N58" s="5">
        <f t="shared" si="25"/>
        <v>3.9598848303999956</v>
      </c>
      <c r="O58" s="5">
        <f t="shared" si="25"/>
        <v>2.9203982394201855</v>
      </c>
      <c r="P58" s="5">
        <f t="shared" si="25"/>
        <v>5.1883590307461924</v>
      </c>
      <c r="Q58" s="5"/>
      <c r="R58" s="5">
        <f t="shared" si="23"/>
        <v>15.869481499567794</v>
      </c>
      <c r="S58" s="5">
        <f t="shared" si="23"/>
        <v>13.147910241269557</v>
      </c>
      <c r="T58" s="5">
        <f t="shared" si="23"/>
        <v>10.772001015038857</v>
      </c>
      <c r="U58" s="5">
        <f t="shared" si="23"/>
        <v>12.502864081355792</v>
      </c>
      <c r="V58" s="40"/>
      <c r="W58" s="11">
        <v>35096</v>
      </c>
      <c r="X58" s="14">
        <f t="shared" si="11"/>
        <v>12.140925112554735</v>
      </c>
      <c r="Y58" s="14">
        <f t="shared" si="12"/>
        <v>11.637432548197324</v>
      </c>
      <c r="Z58" s="14"/>
      <c r="AB58" s="42"/>
      <c r="AC58" s="42"/>
      <c r="AD58" s="42"/>
      <c r="AE58" s="42"/>
    </row>
    <row r="59" spans="1:31" x14ac:dyDescent="0.2">
      <c r="A59" s="14"/>
      <c r="B59" s="11">
        <v>35125</v>
      </c>
      <c r="C59" s="14">
        <v>35.770120605446508</v>
      </c>
      <c r="D59" s="14">
        <f t="shared" si="2"/>
        <v>43.421589713952351</v>
      </c>
      <c r="E59" s="14">
        <f t="shared" si="3"/>
        <v>22.60080091509823</v>
      </c>
      <c r="F59" s="14">
        <f t="shared" si="4"/>
        <v>23.693723364916767</v>
      </c>
      <c r="G59" s="6"/>
      <c r="H59" s="67">
        <v>-0.22155113900749202</v>
      </c>
      <c r="I59" s="68">
        <v>0.20180000000000753</v>
      </c>
      <c r="J59" s="68">
        <v>1.2097681122491322</v>
      </c>
      <c r="K59" s="68">
        <v>0.97609983872612993</v>
      </c>
      <c r="L59" s="5"/>
      <c r="M59" s="5">
        <f t="shared" si="25"/>
        <v>4.1201149562086092</v>
      </c>
      <c r="N59" s="5">
        <f t="shared" si="25"/>
        <v>4.1696758779877552</v>
      </c>
      <c r="O59" s="5">
        <f t="shared" si="25"/>
        <v>4.1654963983204896</v>
      </c>
      <c r="P59" s="5">
        <f t="shared" si="25"/>
        <v>6.2151024336039695</v>
      </c>
      <c r="Q59" s="5"/>
      <c r="R59" s="5">
        <f t="shared" si="23"/>
        <v>14.544965157886924</v>
      </c>
      <c r="S59" s="5">
        <f t="shared" si="23"/>
        <v>12.644280191452406</v>
      </c>
      <c r="T59" s="5">
        <f t="shared" si="23"/>
        <v>10.880219815679148</v>
      </c>
      <c r="U59" s="5">
        <f t="shared" si="23"/>
        <v>12.671954067447299</v>
      </c>
      <c r="V59" s="40"/>
      <c r="W59" s="11">
        <v>35125</v>
      </c>
      <c r="X59" s="14">
        <f t="shared" si="11"/>
        <v>12.065484691526285</v>
      </c>
      <c r="Y59" s="14">
        <f t="shared" si="12"/>
        <v>11.776086941563223</v>
      </c>
      <c r="Z59" s="14"/>
      <c r="AB59" s="42"/>
      <c r="AC59" s="42"/>
      <c r="AD59" s="42"/>
      <c r="AE59" s="42"/>
    </row>
    <row r="60" spans="1:31" x14ac:dyDescent="0.2">
      <c r="A60" s="14"/>
      <c r="B60" s="11">
        <v>35156</v>
      </c>
      <c r="C60" s="14">
        <v>35.690424479029964</v>
      </c>
      <c r="D60" s="14">
        <f t="shared" si="2"/>
        <v>43.552722914888484</v>
      </c>
      <c r="E60" s="14">
        <f t="shared" si="3"/>
        <v>22.69898177385285</v>
      </c>
      <c r="F60" s="14">
        <f t="shared" si="4"/>
        <v>23.759931976272394</v>
      </c>
      <c r="G60" s="6"/>
      <c r="H60" s="67">
        <v>-0.22280083228013448</v>
      </c>
      <c r="I60" s="68">
        <v>0.30200000000000227</v>
      </c>
      <c r="J60" s="68">
        <v>0.43441318351258307</v>
      </c>
      <c r="K60" s="68">
        <v>0.27943523411630977</v>
      </c>
      <c r="L60" s="5"/>
      <c r="M60" s="5">
        <f t="shared" si="25"/>
        <v>3.8881344735151258</v>
      </c>
      <c r="N60" s="5">
        <f t="shared" si="25"/>
        <v>4.4842682991392824</v>
      </c>
      <c r="O60" s="5">
        <f t="shared" si="25"/>
        <v>4.6180050473461298</v>
      </c>
      <c r="P60" s="5">
        <f t="shared" si="25"/>
        <v>6.5119048537561897</v>
      </c>
      <c r="Q60" s="5"/>
      <c r="R60" s="5">
        <f t="shared" si="23"/>
        <v>12.539927419283492</v>
      </c>
      <c r="S60" s="5">
        <f t="shared" si="23"/>
        <v>12.350583923136259</v>
      </c>
      <c r="T60" s="5">
        <f t="shared" si="23"/>
        <v>9.7277089474380851</v>
      </c>
      <c r="U60" s="5">
        <f t="shared" si="23"/>
        <v>11.922793880122896</v>
      </c>
      <c r="V60" s="40"/>
      <c r="W60" s="11">
        <v>35156</v>
      </c>
      <c r="X60" s="14">
        <f t="shared" si="11"/>
        <v>11.333695583565747</v>
      </c>
      <c r="Y60" s="14">
        <f t="shared" si="12"/>
        <v>10.82525141378049</v>
      </c>
      <c r="Z60" s="14"/>
      <c r="AB60" s="42"/>
      <c r="AC60" s="42"/>
      <c r="AD60" s="42"/>
      <c r="AE60" s="42"/>
    </row>
    <row r="61" spans="1:31" x14ac:dyDescent="0.2">
      <c r="A61" s="14"/>
      <c r="B61" s="11">
        <v>35186</v>
      </c>
      <c r="C61" s="14">
        <v>35.828112963401857</v>
      </c>
      <c r="D61" s="14">
        <f t="shared" si="2"/>
        <v>43.661648274898624</v>
      </c>
      <c r="E61" s="14">
        <f t="shared" si="3"/>
        <v>22.765351594860221</v>
      </c>
      <c r="F61" s="14">
        <f t="shared" si="4"/>
        <v>23.837224578332499</v>
      </c>
      <c r="G61" s="6"/>
      <c r="H61" s="67">
        <v>0.38578550516479293</v>
      </c>
      <c r="I61" s="68">
        <v>0.25010000000000865</v>
      </c>
      <c r="J61" s="68">
        <v>0.29239118154551491</v>
      </c>
      <c r="K61" s="68">
        <v>0.32530649556274938</v>
      </c>
      <c r="L61" s="5"/>
      <c r="M61" s="5">
        <f t="shared" si="25"/>
        <v>4.2889198379000959</v>
      </c>
      <c r="N61" s="5">
        <f t="shared" si="25"/>
        <v>4.7455834541554331</v>
      </c>
      <c r="O61" s="5">
        <f t="shared" si="25"/>
        <v>4.9238988684134233</v>
      </c>
      <c r="P61" s="5">
        <f t="shared" si="25"/>
        <v>6.8583949987930826</v>
      </c>
      <c r="Q61" s="5"/>
      <c r="R61" s="5">
        <f t="shared" si="23"/>
        <v>12.444544300764161</v>
      </c>
      <c r="S61" s="5">
        <f t="shared" si="23"/>
        <v>12.54570036415017</v>
      </c>
      <c r="T61" s="5">
        <f t="shared" si="23"/>
        <v>8.3848627742547208</v>
      </c>
      <c r="U61" s="5">
        <f t="shared" si="23"/>
        <v>11.026320821086234</v>
      </c>
      <c r="V61" s="40"/>
      <c r="W61" s="11">
        <v>35186</v>
      </c>
      <c r="X61" s="14">
        <f t="shared" si="11"/>
        <v>10.652294653163709</v>
      </c>
      <c r="Y61" s="14">
        <f t="shared" si="12"/>
        <v>9.7055917976704773</v>
      </c>
      <c r="Z61" s="14"/>
      <c r="AB61" s="42"/>
      <c r="AC61" s="42"/>
      <c r="AD61" s="42"/>
      <c r="AE61" s="42"/>
    </row>
    <row r="62" spans="1:31" x14ac:dyDescent="0.2">
      <c r="A62" s="14"/>
      <c r="B62" s="11">
        <v>35217</v>
      </c>
      <c r="C62" s="14">
        <v>36.017127714002285</v>
      </c>
      <c r="D62" s="14">
        <f t="shared" si="2"/>
        <v>43.657849711498706</v>
      </c>
      <c r="E62" s="14">
        <f t="shared" si="3"/>
        <v>22.798912587336368</v>
      </c>
      <c r="F62" s="14">
        <f t="shared" si="4"/>
        <v>23.900770007246276</v>
      </c>
      <c r="G62" s="6"/>
      <c r="H62" s="67">
        <v>0.52755988235693163</v>
      </c>
      <c r="I62" s="68">
        <v>-8.7000000000059252E-3</v>
      </c>
      <c r="J62" s="68">
        <v>0.14742136679199991</v>
      </c>
      <c r="K62" s="68">
        <v>0.26658065289839605</v>
      </c>
      <c r="L62" s="5"/>
      <c r="M62" s="5">
        <f t="shared" si="25"/>
        <v>4.8391063407082102</v>
      </c>
      <c r="N62" s="5">
        <f t="shared" si="25"/>
        <v>4.7364705883949032</v>
      </c>
      <c r="O62" s="5">
        <f t="shared" si="25"/>
        <v>5.0785791142166969</v>
      </c>
      <c r="P62" s="5">
        <f t="shared" si="25"/>
        <v>7.1432588058576219</v>
      </c>
      <c r="Q62" s="5"/>
      <c r="R62" s="5">
        <f t="shared" si="23"/>
        <v>12.26598603134037</v>
      </c>
      <c r="S62" s="5">
        <f t="shared" si="23"/>
        <v>11.664922492774821</v>
      </c>
      <c r="T62" s="5">
        <f t="shared" si="23"/>
        <v>8.0873371717653306</v>
      </c>
      <c r="U62" s="5">
        <f t="shared" si="23"/>
        <v>10.710086547015552</v>
      </c>
      <c r="V62" s="40"/>
      <c r="W62" s="11">
        <v>35217</v>
      </c>
      <c r="X62" s="14">
        <f t="shared" si="11"/>
        <v>10.154115403851902</v>
      </c>
      <c r="Y62" s="14">
        <f t="shared" si="12"/>
        <v>9.398711859390442</v>
      </c>
      <c r="Z62" s="14"/>
      <c r="AB62" s="42"/>
      <c r="AC62" s="42"/>
      <c r="AD62" s="42"/>
      <c r="AE62" s="42"/>
    </row>
    <row r="63" spans="1:31" x14ac:dyDescent="0.2">
      <c r="A63" s="14"/>
      <c r="B63" s="11">
        <v>35247</v>
      </c>
      <c r="C63" s="14">
        <v>36.423810078437874</v>
      </c>
      <c r="D63" s="14">
        <f t="shared" si="2"/>
        <v>43.909318925836935</v>
      </c>
      <c r="E63" s="14">
        <f t="shared" si="3"/>
        <v>22.900734300511765</v>
      </c>
      <c r="F63" s="14">
        <f t="shared" si="4"/>
        <v>24.049484032248529</v>
      </c>
      <c r="G63" s="6"/>
      <c r="H63" s="67">
        <v>1.129136025684474</v>
      </c>
      <c r="I63" s="68">
        <v>0.57599999999999874</v>
      </c>
      <c r="J63" s="68">
        <v>0.44660776159979321</v>
      </c>
      <c r="K63" s="68">
        <v>0.62221436780975914</v>
      </c>
      <c r="L63" s="5"/>
      <c r="M63" s="5">
        <f t="shared" si="25"/>
        <v>6.0228824594068087</v>
      </c>
      <c r="N63" s="5">
        <f t="shared" si="25"/>
        <v>5.3397526589840538</v>
      </c>
      <c r="O63" s="5">
        <f t="shared" si="25"/>
        <v>5.5478682043195615</v>
      </c>
      <c r="P63" s="5">
        <f t="shared" si="25"/>
        <v>7.8099195562872481</v>
      </c>
      <c r="Q63" s="5"/>
      <c r="R63" s="5">
        <f t="shared" si="23"/>
        <v>13.094226920042606</v>
      </c>
      <c r="S63" s="5">
        <f t="shared" si="23"/>
        <v>11.753146321699637</v>
      </c>
      <c r="T63" s="5">
        <f t="shared" si="23"/>
        <v>8.4227698010486129</v>
      </c>
      <c r="U63" s="5">
        <f t="shared" si="23"/>
        <v>10.884959679990857</v>
      </c>
      <c r="V63" s="40"/>
      <c r="W63" s="11">
        <v>35247</v>
      </c>
      <c r="X63" s="14">
        <f t="shared" si="11"/>
        <v>10.353625267579702</v>
      </c>
      <c r="Y63" s="14">
        <f t="shared" si="12"/>
        <v>9.6538647405197349</v>
      </c>
      <c r="Z63" s="14"/>
      <c r="AB63" s="42"/>
      <c r="AC63" s="42"/>
      <c r="AD63" s="42"/>
      <c r="AE63" s="42"/>
    </row>
    <row r="64" spans="1:31" x14ac:dyDescent="0.2">
      <c r="A64" s="14"/>
      <c r="B64" s="11">
        <v>35278</v>
      </c>
      <c r="C64" s="14">
        <v>36.80374589220218</v>
      </c>
      <c r="D64" s="14">
        <f t="shared" si="2"/>
        <v>44.092552513714452</v>
      </c>
      <c r="E64" s="14">
        <f t="shared" si="3"/>
        <v>22.959249906466006</v>
      </c>
      <c r="F64" s="14">
        <f t="shared" si="4"/>
        <v>24.061874681556755</v>
      </c>
      <c r="G64" s="6"/>
      <c r="H64" s="67">
        <v>1.0430973941114807</v>
      </c>
      <c r="I64" s="68">
        <v>0.41729999999999823</v>
      </c>
      <c r="J64" s="68">
        <v>0.25551847022187157</v>
      </c>
      <c r="K64" s="68">
        <v>5.1521476683702438E-2</v>
      </c>
      <c r="L64" s="5"/>
      <c r="M64" s="5">
        <f t="shared" si="25"/>
        <v>7.1288043835027848</v>
      </c>
      <c r="N64" s="5">
        <f t="shared" si="25"/>
        <v>5.7793354468300029</v>
      </c>
      <c r="O64" s="5">
        <f t="shared" si="25"/>
        <v>5.8175625025070232</v>
      </c>
      <c r="P64" s="5">
        <f t="shared" si="25"/>
        <v>7.8654648188541731</v>
      </c>
      <c r="Q64" s="5"/>
      <c r="R64" s="5">
        <f t="shared" si="23"/>
        <v>13.681523570051679</v>
      </c>
      <c r="S64" s="5">
        <f t="shared" si="23"/>
        <v>11.433219405177141</v>
      </c>
      <c r="T64" s="5">
        <f t="shared" si="23"/>
        <v>8.4794508856657522</v>
      </c>
      <c r="U64" s="5">
        <f t="shared" si="23"/>
        <v>10.059782448100595</v>
      </c>
      <c r="V64" s="40"/>
      <c r="W64" s="11">
        <v>35278</v>
      </c>
      <c r="X64" s="14">
        <f t="shared" si="11"/>
        <v>9.99081757964783</v>
      </c>
      <c r="Y64" s="14">
        <f t="shared" si="12"/>
        <v>9.2696166668831737</v>
      </c>
      <c r="Z64" s="14"/>
      <c r="AB64" s="42"/>
      <c r="AC64" s="42"/>
      <c r="AD64" s="42"/>
      <c r="AE64" s="42"/>
    </row>
    <row r="65" spans="1:31" x14ac:dyDescent="0.2">
      <c r="A65" s="14"/>
      <c r="B65" s="11">
        <v>35309</v>
      </c>
      <c r="C65" s="14">
        <v>36.862089523629237</v>
      </c>
      <c r="D65" s="14">
        <f t="shared" si="2"/>
        <v>44.504994249927741</v>
      </c>
      <c r="E65" s="14">
        <f t="shared" si="3"/>
        <v>23.0764467113591</v>
      </c>
      <c r="F65" s="14">
        <f t="shared" si="4"/>
        <v>24.088444491223246</v>
      </c>
      <c r="G65" s="6"/>
      <c r="H65" s="67">
        <v>0.15852634022077705</v>
      </c>
      <c r="I65" s="68">
        <v>0.93540000000000845</v>
      </c>
      <c r="J65" s="68">
        <v>0.51045572207517598</v>
      </c>
      <c r="K65" s="68">
        <v>0.1104228578118871</v>
      </c>
      <c r="L65" s="5"/>
      <c r="M65" s="5">
        <f t="shared" si="25"/>
        <v>7.2986317564142089</v>
      </c>
      <c r="N65" s="5">
        <f t="shared" si="25"/>
        <v>6.7687953505996434</v>
      </c>
      <c r="O65" s="5">
        <f t="shared" si="25"/>
        <v>6.3577143052615526</v>
      </c>
      <c r="P65" s="5">
        <f t="shared" si="25"/>
        <v>7.9845729476992311</v>
      </c>
      <c r="Q65" s="5"/>
      <c r="R65" s="5">
        <f t="shared" si="23"/>
        <v>13.278368989756473</v>
      </c>
      <c r="S65" s="5">
        <f t="shared" si="23"/>
        <v>11.293076798509016</v>
      </c>
      <c r="T65" s="5">
        <f t="shared" si="23"/>
        <v>8.4415127762891728</v>
      </c>
      <c r="U65" s="5">
        <f t="shared" si="23"/>
        <v>9.7855126427236705</v>
      </c>
      <c r="V65" s="40"/>
      <c r="W65" s="11">
        <v>35309</v>
      </c>
      <c r="X65" s="14">
        <f t="shared" si="11"/>
        <v>9.8400340725072866</v>
      </c>
      <c r="Y65" s="14">
        <f t="shared" si="12"/>
        <v>9.1135127095064217</v>
      </c>
      <c r="Z65" s="14"/>
      <c r="AB65" s="42"/>
      <c r="AC65" s="42"/>
      <c r="AD65" s="42"/>
      <c r="AE65" s="42"/>
    </row>
    <row r="66" spans="1:31" x14ac:dyDescent="0.2">
      <c r="A66" s="14"/>
      <c r="B66" s="11">
        <v>35339</v>
      </c>
      <c r="C66" s="14">
        <v>36.835300027712975</v>
      </c>
      <c r="D66" s="14">
        <f t="shared" si="2"/>
        <v>44.57865001541137</v>
      </c>
      <c r="E66" s="14">
        <f t="shared" si="3"/>
        <v>23.0327696170134</v>
      </c>
      <c r="F66" s="14">
        <f t="shared" si="4"/>
        <v>24.051230533539794</v>
      </c>
      <c r="G66" s="6"/>
      <c r="H66" s="67">
        <v>-7.2674925004168056E-2</v>
      </c>
      <c r="I66" s="68">
        <v>0.16549999999999621</v>
      </c>
      <c r="J66" s="68">
        <v>-0.18927131586596868</v>
      </c>
      <c r="K66" s="68">
        <v>-0.15448883674082925</v>
      </c>
      <c r="L66" s="5"/>
      <c r="M66" s="5">
        <f t="shared" si="25"/>
        <v>7.2206525562547474</v>
      </c>
      <c r="N66" s="5">
        <f t="shared" si="25"/>
        <v>6.9454977069048907</v>
      </c>
      <c r="O66" s="5">
        <f t="shared" si="25"/>
        <v>6.1564096598710094</v>
      </c>
      <c r="P66" s="5">
        <f t="shared" si="25"/>
        <v>7.8177488370927639</v>
      </c>
      <c r="Q66" s="5"/>
      <c r="R66" s="5">
        <f t="shared" si="23"/>
        <v>11.101799134524558</v>
      </c>
      <c r="S66" s="5">
        <f t="shared" si="23"/>
        <v>9.6800495487054494</v>
      </c>
      <c r="T66" s="5">
        <f t="shared" si="23"/>
        <v>7.4119347604753472</v>
      </c>
      <c r="U66" s="5">
        <f t="shared" si="23"/>
        <v>9.1497723256148245</v>
      </c>
      <c r="V66" s="40"/>
      <c r="W66" s="11">
        <v>35339</v>
      </c>
      <c r="X66" s="14">
        <f t="shared" si="11"/>
        <v>8.7472522115985409</v>
      </c>
      <c r="Y66" s="14">
        <f t="shared" si="12"/>
        <v>8.2808535430450867</v>
      </c>
      <c r="Z66" s="14"/>
      <c r="AB66" s="42"/>
      <c r="AC66" s="42"/>
      <c r="AD66" s="42"/>
      <c r="AE66" s="42"/>
    </row>
    <row r="67" spans="1:31" x14ac:dyDescent="0.2">
      <c r="A67" s="14"/>
      <c r="B67" s="11">
        <v>35370</v>
      </c>
      <c r="C67" s="14">
        <v>37.024373449418633</v>
      </c>
      <c r="D67" s="14">
        <f t="shared" si="2"/>
        <v>44.816254219993517</v>
      </c>
      <c r="E67" s="14">
        <f t="shared" si="3"/>
        <v>23.184421986900471</v>
      </c>
      <c r="F67" s="14">
        <f t="shared" si="4"/>
        <v>24.178856069861379</v>
      </c>
      <c r="G67" s="6"/>
      <c r="H67" s="67">
        <v>0.51329409985370056</v>
      </c>
      <c r="I67" s="68">
        <v>0.53300000000000569</v>
      </c>
      <c r="J67" s="68">
        <v>0.65842003549174688</v>
      </c>
      <c r="K67" s="68">
        <v>0.5306403601412768</v>
      </c>
      <c r="L67" s="5"/>
      <c r="M67" s="5">
        <f t="shared" si="25"/>
        <v>7.7710098396506444</v>
      </c>
      <c r="N67" s="5">
        <f t="shared" si="25"/>
        <v>7.5155172096827094</v>
      </c>
      <c r="O67" s="5">
        <f t="shared" si="25"/>
        <v>6.8553647300302778</v>
      </c>
      <c r="P67" s="5">
        <f t="shared" si="25"/>
        <v>8.3898733278181314</v>
      </c>
      <c r="Q67" s="5"/>
      <c r="R67" s="5">
        <f t="shared" si="23"/>
        <v>9.7073545410318864</v>
      </c>
      <c r="S67" s="5">
        <f t="shared" si="23"/>
        <v>8.5430430076556476</v>
      </c>
      <c r="T67" s="5">
        <f t="shared" si="23"/>
        <v>7.6656244649806471</v>
      </c>
      <c r="U67" s="5">
        <f t="shared" si="23"/>
        <v>9.2014359079366947</v>
      </c>
      <c r="V67" s="40"/>
      <c r="W67" s="11">
        <v>35370</v>
      </c>
      <c r="X67" s="14">
        <f t="shared" si="11"/>
        <v>8.4700344601909965</v>
      </c>
      <c r="Y67" s="14">
        <f t="shared" si="12"/>
        <v>8.4335301864586718</v>
      </c>
      <c r="Z67" s="14"/>
      <c r="AB67" s="42"/>
      <c r="AC67" s="42"/>
      <c r="AD67" s="42"/>
      <c r="AE67" s="42"/>
    </row>
    <row r="68" spans="1:31" x14ac:dyDescent="0.2">
      <c r="A68" s="14"/>
      <c r="B68" s="17">
        <v>35400</v>
      </c>
      <c r="C68" s="14">
        <v>37.085838271485407</v>
      </c>
      <c r="D68" s="14">
        <f t="shared" si="2"/>
        <v>44.856678481299951</v>
      </c>
      <c r="E68" s="14">
        <f t="shared" si="3"/>
        <v>23.295937047629803</v>
      </c>
      <c r="F68" s="14">
        <f t="shared" si="4"/>
        <v>24.348951158555295</v>
      </c>
      <c r="G68" s="6"/>
      <c r="H68" s="69">
        <v>0.16601178180839504</v>
      </c>
      <c r="I68" s="69">
        <v>9.0199999999995839E-2</v>
      </c>
      <c r="J68" s="69">
        <v>0.48099133457948362</v>
      </c>
      <c r="K68" s="69">
        <v>0.70348691518924422</v>
      </c>
      <c r="L68" s="3"/>
      <c r="M68" s="10">
        <f t="shared" si="25"/>
        <v>7.9499224133583457</v>
      </c>
      <c r="N68" s="10">
        <f t="shared" si="25"/>
        <v>7.6124962062058321</v>
      </c>
      <c r="O68" s="10">
        <f t="shared" si="25"/>
        <v>7.3693297749150233</v>
      </c>
      <c r="P68" s="10">
        <f t="shared" si="25"/>
        <v>9.15238190406955</v>
      </c>
      <c r="Q68" s="5"/>
      <c r="R68" s="10">
        <f t="shared" si="23"/>
        <v>7.9499224133583457</v>
      </c>
      <c r="S68" s="10">
        <f t="shared" si="23"/>
        <v>7.6124962062058321</v>
      </c>
      <c r="T68" s="10">
        <f t="shared" si="23"/>
        <v>7.3693297749150233</v>
      </c>
      <c r="U68" s="10">
        <f t="shared" si="23"/>
        <v>9.15238190406955</v>
      </c>
      <c r="V68" s="40"/>
      <c r="W68" s="17">
        <v>35400</v>
      </c>
      <c r="X68" s="14">
        <f t="shared" si="11"/>
        <v>8.0447359617301348</v>
      </c>
      <c r="Y68" s="14">
        <f t="shared" si="12"/>
        <v>8.2608558394922866</v>
      </c>
      <c r="Z68" s="14"/>
      <c r="AB68" s="42"/>
      <c r="AC68" s="42"/>
      <c r="AD68" s="42"/>
      <c r="AE68" s="42"/>
    </row>
    <row r="69" spans="1:31" x14ac:dyDescent="0.2">
      <c r="A69" s="14"/>
      <c r="B69" s="11">
        <v>35431</v>
      </c>
      <c r="C69" s="14">
        <v>37.083401745448903</v>
      </c>
      <c r="D69" s="14">
        <f t="shared" si="2"/>
        <v>45.013901139376912</v>
      </c>
      <c r="E69" s="14">
        <f t="shared" si="3"/>
        <v>23.465033203420674</v>
      </c>
      <c r="F69" s="14">
        <f t="shared" si="4"/>
        <v>24.637845309176999</v>
      </c>
      <c r="G69" s="6"/>
      <c r="H69" s="67">
        <v>-6.5699634956728481E-3</v>
      </c>
      <c r="I69" s="68">
        <v>0.35050000000000914</v>
      </c>
      <c r="J69" s="68">
        <v>0.72586114671044921</v>
      </c>
      <c r="K69" s="68">
        <v>1.1864747222189775</v>
      </c>
      <c r="L69" s="5"/>
      <c r="M69" s="5">
        <f>+(C69/C$68-1)*100</f>
        <v>-6.5699634956839503E-3</v>
      </c>
      <c r="N69" s="5">
        <f>+(D69/D$68-1)*100</f>
        <v>0.35050000000000914</v>
      </c>
      <c r="O69" s="5">
        <f>+(E69/E$68-1)*100</f>
        <v>0.72586114671044921</v>
      </c>
      <c r="P69" s="5">
        <f>+(F69/F$68-1)*100</f>
        <v>1.1864747222189775</v>
      </c>
      <c r="Q69" s="5"/>
      <c r="R69" s="5">
        <f t="shared" si="23"/>
        <v>6.2993426848180656</v>
      </c>
      <c r="S69" s="5">
        <f t="shared" si="23"/>
        <v>6.3144807325064889</v>
      </c>
      <c r="T69" s="5">
        <f t="shared" si="23"/>
        <v>7.2666869332610684</v>
      </c>
      <c r="U69" s="5">
        <f t="shared" si="23"/>
        <v>8.6956543211261348</v>
      </c>
      <c r="V69" s="40"/>
      <c r="W69" s="11">
        <v>35431</v>
      </c>
      <c r="X69" s="14">
        <f t="shared" si="11"/>
        <v>7.4256073289645643</v>
      </c>
      <c r="Y69" s="14">
        <f t="shared" si="12"/>
        <v>7.9811706271936016</v>
      </c>
      <c r="Z69" s="14"/>
      <c r="AB69" s="42"/>
      <c r="AC69" s="42"/>
      <c r="AD69" s="42"/>
      <c r="AE69" s="42"/>
    </row>
    <row r="70" spans="1:31" x14ac:dyDescent="0.2">
      <c r="A70" s="14"/>
      <c r="B70" s="11">
        <v>35462</v>
      </c>
      <c r="C70" s="14">
        <v>37.153625428098564</v>
      </c>
      <c r="D70" s="14">
        <f t="shared" si="2"/>
        <v>45.181667948923369</v>
      </c>
      <c r="E70" s="14">
        <f t="shared" si="3"/>
        <v>23.566538078151751</v>
      </c>
      <c r="F70" s="14">
        <f t="shared" si="4"/>
        <v>24.876640632480456</v>
      </c>
      <c r="G70" s="6"/>
      <c r="H70" s="67">
        <v>0.18936688476343111</v>
      </c>
      <c r="I70" s="68">
        <v>0.37270000000000358</v>
      </c>
      <c r="J70" s="68">
        <v>0.4325792929893657</v>
      </c>
      <c r="K70" s="68">
        <v>0.96922161945107721</v>
      </c>
      <c r="L70" s="5"/>
      <c r="M70" s="5">
        <f>+(C70/C$68-1)*100</f>
        <v>0.18278447993254066</v>
      </c>
      <c r="N70" s="5">
        <f t="shared" ref="N70:P80" si="26">+(D70/D$68-1)*100</f>
        <v>0.72450631350000627</v>
      </c>
      <c r="O70" s="5">
        <f t="shared" si="26"/>
        <v>1.1615803647163414</v>
      </c>
      <c r="P70" s="5">
        <f t="shared" si="26"/>
        <v>2.1671959111871253</v>
      </c>
      <c r="Q70" s="5"/>
      <c r="R70" s="5">
        <f t="shared" si="23"/>
        <v>3.6376465058252982</v>
      </c>
      <c r="S70" s="5">
        <f t="shared" si="23"/>
        <v>4.2634432619520046</v>
      </c>
      <c r="T70" s="5">
        <f t="shared" si="23"/>
        <v>5.5344836255269092</v>
      </c>
      <c r="U70" s="5">
        <f t="shared" si="23"/>
        <v>6.0173662648939974</v>
      </c>
      <c r="V70" s="40"/>
      <c r="W70" s="11">
        <v>35462</v>
      </c>
      <c r="X70" s="14">
        <f t="shared" si="11"/>
        <v>5.271764384124304</v>
      </c>
      <c r="Y70" s="14">
        <f t="shared" si="12"/>
        <v>5.7759249452104537</v>
      </c>
      <c r="Z70" s="14"/>
      <c r="AB70" s="42"/>
      <c r="AC70" s="42"/>
      <c r="AD70" s="42"/>
      <c r="AE70" s="42"/>
    </row>
    <row r="71" spans="1:31" x14ac:dyDescent="0.2">
      <c r="A71" s="14"/>
      <c r="B71" s="11">
        <v>35490</v>
      </c>
      <c r="C71" s="14">
        <v>37.063756147817173</v>
      </c>
      <c r="D71" s="14">
        <f t="shared" si="2"/>
        <v>45.182210128938749</v>
      </c>
      <c r="E71" s="14">
        <f t="shared" si="3"/>
        <v>23.612926579748621</v>
      </c>
      <c r="F71" s="14">
        <f t="shared" si="4"/>
        <v>24.904045139225854</v>
      </c>
      <c r="G71" s="6"/>
      <c r="H71" s="67">
        <v>-0.24188562824187798</v>
      </c>
      <c r="I71" s="68">
        <v>1.1999999999900979E-3</v>
      </c>
      <c r="J71" s="68">
        <v>0.19684054332900214</v>
      </c>
      <c r="K71" s="68">
        <v>0.11016160562136168</v>
      </c>
      <c r="L71" s="5"/>
      <c r="M71" s="5">
        <f t="shared" ref="M71:M80" si="27">+(C71/C$68-1)*100</f>
        <v>-5.9543277696949559E-2</v>
      </c>
      <c r="N71" s="5">
        <f t="shared" si="26"/>
        <v>0.72571500757574459</v>
      </c>
      <c r="O71" s="5">
        <f t="shared" si="26"/>
        <v>1.3607073691464633</v>
      </c>
      <c r="P71" s="5">
        <f t="shared" si="26"/>
        <v>2.2797449346212195</v>
      </c>
      <c r="Q71" s="5"/>
      <c r="R71" s="5">
        <f t="shared" si="23"/>
        <v>3.6165255259824169</v>
      </c>
      <c r="S71" s="5">
        <f t="shared" si="23"/>
        <v>4.0547120144260207</v>
      </c>
      <c r="T71" s="5">
        <f t="shared" si="23"/>
        <v>4.4782734401870306</v>
      </c>
      <c r="U71" s="5">
        <f t="shared" si="23"/>
        <v>5.1081957684253387</v>
      </c>
      <c r="V71" s="40"/>
      <c r="W71" s="11">
        <v>35490</v>
      </c>
      <c r="X71" s="14">
        <f t="shared" si="11"/>
        <v>4.5470604076794636</v>
      </c>
      <c r="Y71" s="14">
        <f t="shared" si="12"/>
        <v>4.7932346043061846</v>
      </c>
      <c r="Z71" s="14"/>
      <c r="AB71" s="42"/>
      <c r="AC71" s="42"/>
      <c r="AD71" s="42"/>
      <c r="AE71" s="42"/>
    </row>
    <row r="72" spans="1:31" x14ac:dyDescent="0.2">
      <c r="A72" s="14"/>
      <c r="B72" s="11">
        <v>35521</v>
      </c>
      <c r="C72" s="14">
        <v>37.268879597509027</v>
      </c>
      <c r="D72" s="14">
        <f t="shared" si="2"/>
        <v>45.138835207214974</v>
      </c>
      <c r="E72" s="14">
        <f t="shared" si="3"/>
        <v>23.674330733273436</v>
      </c>
      <c r="F72" s="14">
        <f t="shared" si="4"/>
        <v>24.962522556076845</v>
      </c>
      <c r="G72" s="6"/>
      <c r="H72" s="67">
        <v>0.5534340579885777</v>
      </c>
      <c r="I72" s="68">
        <v>-9.5999999999984986E-2</v>
      </c>
      <c r="J72" s="68">
        <v>0.26004465527571519</v>
      </c>
      <c r="K72" s="68">
        <v>0.23481091735930715</v>
      </c>
      <c r="L72" s="5"/>
      <c r="M72" s="5">
        <f t="shared" si="27"/>
        <v>0.49356124751360753</v>
      </c>
      <c r="N72" s="5">
        <f t="shared" si="26"/>
        <v>0.62901832116850631</v>
      </c>
      <c r="O72" s="5">
        <f t="shared" si="26"/>
        <v>1.6242904712095774</v>
      </c>
      <c r="P72" s="5">
        <f t="shared" si="26"/>
        <v>2.5199089419749576</v>
      </c>
      <c r="Q72" s="5"/>
      <c r="R72" s="5">
        <f t="shared" si="23"/>
        <v>4.4226291547933005</v>
      </c>
      <c r="S72" s="5">
        <f t="shared" si="23"/>
        <v>3.6418211908956888</v>
      </c>
      <c r="T72" s="5">
        <f t="shared" si="23"/>
        <v>4.2968841912728317</v>
      </c>
      <c r="U72" s="5">
        <f t="shared" si="23"/>
        <v>5.0614226547677221</v>
      </c>
      <c r="V72" s="40"/>
      <c r="W72" s="11">
        <v>35521</v>
      </c>
      <c r="X72" s="14">
        <f t="shared" si="11"/>
        <v>4.3333760123120806</v>
      </c>
      <c r="Y72" s="14">
        <f t="shared" si="12"/>
        <v>4.6791534230202769</v>
      </c>
      <c r="Z72" s="14"/>
      <c r="AB72" s="42"/>
      <c r="AC72" s="42"/>
      <c r="AD72" s="42"/>
      <c r="AE72" s="42"/>
    </row>
    <row r="73" spans="1:31" x14ac:dyDescent="0.2">
      <c r="A73" s="14"/>
      <c r="B73" s="11">
        <v>35551</v>
      </c>
      <c r="C73" s="14">
        <v>37.53785285482617</v>
      </c>
      <c r="D73" s="14">
        <f t="shared" si="2"/>
        <v>45.223289967887673</v>
      </c>
      <c r="E73" s="14">
        <f t="shared" si="3"/>
        <v>23.777583656067726</v>
      </c>
      <c r="F73" s="14">
        <f t="shared" si="4"/>
        <v>25.086101304487173</v>
      </c>
      <c r="G73" s="6"/>
      <c r="H73" s="67">
        <v>0.72171007076671234</v>
      </c>
      <c r="I73" s="68">
        <v>0.1870999999999956</v>
      </c>
      <c r="J73" s="68">
        <v>0.43613871901000412</v>
      </c>
      <c r="K73" s="68">
        <v>0.49505713267845586</v>
      </c>
      <c r="L73" s="5"/>
      <c r="M73" s="5">
        <f t="shared" si="27"/>
        <v>1.2188333995090117</v>
      </c>
      <c r="N73" s="5">
        <f t="shared" si="26"/>
        <v>0.81729521444739994</v>
      </c>
      <c r="O73" s="5">
        <f t="shared" si="26"/>
        <v>2.0675133498737175</v>
      </c>
      <c r="P73" s="5">
        <f t="shared" si="26"/>
        <v>3.027441063607661</v>
      </c>
      <c r="Q73" s="5"/>
      <c r="R73" s="5">
        <f t="shared" si="23"/>
        <v>4.7720623555329356</v>
      </c>
      <c r="S73" s="5">
        <f t="shared" si="23"/>
        <v>3.5766897373108231</v>
      </c>
      <c r="T73" s="5">
        <f t="shared" si="23"/>
        <v>4.4463713068066069</v>
      </c>
      <c r="U73" s="5">
        <f t="shared" si="23"/>
        <v>5.2391868107408479</v>
      </c>
      <c r="V73" s="40"/>
      <c r="W73" s="11">
        <v>35551</v>
      </c>
      <c r="X73" s="14">
        <f t="shared" si="11"/>
        <v>4.420749284952759</v>
      </c>
      <c r="Y73" s="14">
        <f t="shared" si="12"/>
        <v>4.8427790587737274</v>
      </c>
      <c r="Z73" s="14"/>
      <c r="AB73" s="42"/>
      <c r="AC73" s="42"/>
      <c r="AD73" s="42"/>
      <c r="AE73" s="42"/>
    </row>
    <row r="74" spans="1:31" x14ac:dyDescent="0.2">
      <c r="A74" s="14"/>
      <c r="B74" s="11">
        <v>35582</v>
      </c>
      <c r="C74" s="14">
        <v>37.889205721757968</v>
      </c>
      <c r="D74" s="14">
        <f t="shared" si="2"/>
        <v>45.598281488301396</v>
      </c>
      <c r="E74" s="14">
        <f t="shared" si="3"/>
        <v>23.859478359628593</v>
      </c>
      <c r="F74" s="14">
        <f t="shared" si="4"/>
        <v>25.081602978478102</v>
      </c>
      <c r="G74" s="6"/>
      <c r="H74" s="67">
        <v>0.9359961750892376</v>
      </c>
      <c r="I74" s="68">
        <v>0.82919999999999661</v>
      </c>
      <c r="J74" s="68">
        <v>0.34441978943460239</v>
      </c>
      <c r="K74" s="68">
        <v>-1.7931546853255931E-2</v>
      </c>
      <c r="L74" s="5"/>
      <c r="M74" s="5">
        <f t="shared" si="27"/>
        <v>2.1662378085983702</v>
      </c>
      <c r="N74" s="5">
        <f t="shared" si="26"/>
        <v>1.6532722263655986</v>
      </c>
      <c r="O74" s="5">
        <f t="shared" si="26"/>
        <v>2.4190540644345004</v>
      </c>
      <c r="P74" s="5">
        <f t="shared" si="26"/>
        <v>3.0089666497416401</v>
      </c>
      <c r="Q74" s="5"/>
      <c r="R74" s="5">
        <f t="shared" si="23"/>
        <v>5.1977437585281949</v>
      </c>
      <c r="S74" s="5">
        <f t="shared" si="23"/>
        <v>4.4446343317994685</v>
      </c>
      <c r="T74" s="5">
        <f t="shared" si="23"/>
        <v>4.651826126485159</v>
      </c>
      <c r="U74" s="5">
        <f t="shared" si="23"/>
        <v>4.9405645545052224</v>
      </c>
      <c r="V74" s="40"/>
      <c r="W74" s="11">
        <v>35582</v>
      </c>
      <c r="X74" s="14">
        <f t="shared" si="11"/>
        <v>4.6790083375966169</v>
      </c>
      <c r="Y74" s="14">
        <f t="shared" si="12"/>
        <v>4.7961953404951903</v>
      </c>
      <c r="Z74" s="14"/>
      <c r="AB74" s="42"/>
      <c r="AC74" s="42"/>
      <c r="AD74" s="42"/>
      <c r="AE74" s="42"/>
    </row>
    <row r="75" spans="1:31" x14ac:dyDescent="0.2">
      <c r="A75" s="14"/>
      <c r="B75" s="11">
        <v>35612</v>
      </c>
      <c r="C75" s="14">
        <v>38.369546965695676</v>
      </c>
      <c r="D75" s="14">
        <f t="shared" si="2"/>
        <v>45.990335512537818</v>
      </c>
      <c r="E75" s="14">
        <f t="shared" si="3"/>
        <v>24.069147566464974</v>
      </c>
      <c r="F75" s="14">
        <f t="shared" si="4"/>
        <v>25.25677976361121</v>
      </c>
      <c r="G75" s="6"/>
      <c r="H75" s="67">
        <v>1.2677522127677365</v>
      </c>
      <c r="I75" s="68">
        <v>0.85980000000001056</v>
      </c>
      <c r="J75" s="68">
        <v>0.87876693562232155</v>
      </c>
      <c r="K75" s="68">
        <v>0.69842739032039969</v>
      </c>
      <c r="L75" s="5"/>
      <c r="M75" s="5">
        <f t="shared" si="27"/>
        <v>3.4614525491184267</v>
      </c>
      <c r="N75" s="5">
        <f t="shared" si="26"/>
        <v>2.5272870609678977</v>
      </c>
      <c r="O75" s="5">
        <f t="shared" si="26"/>
        <v>3.3190788473298927</v>
      </c>
      <c r="P75" s="5">
        <f t="shared" si="26"/>
        <v>3.7284094873094364</v>
      </c>
      <c r="Q75" s="5"/>
      <c r="R75" s="5">
        <f t="shared" si="23"/>
        <v>5.3419367250919114</v>
      </c>
      <c r="S75" s="5">
        <f t="shared" si="23"/>
        <v>4.7393506381087969</v>
      </c>
      <c r="T75" s="5">
        <f t="shared" si="23"/>
        <v>5.1020777352414282</v>
      </c>
      <c r="U75" s="5">
        <f t="shared" si="23"/>
        <v>5.0200483708664478</v>
      </c>
      <c r="V75" s="40"/>
      <c r="W75" s="11">
        <v>35612</v>
      </c>
      <c r="X75" s="14">
        <f t="shared" si="11"/>
        <v>4.9538255814055576</v>
      </c>
      <c r="Y75" s="14">
        <f t="shared" si="12"/>
        <v>5.061063053053938</v>
      </c>
      <c r="Z75" s="14"/>
      <c r="AB75" s="42"/>
      <c r="AC75" s="42"/>
      <c r="AD75" s="42"/>
      <c r="AE75" s="42"/>
    </row>
    <row r="76" spans="1:31" x14ac:dyDescent="0.2">
      <c r="A76" s="14"/>
      <c r="B76" s="11">
        <v>35643</v>
      </c>
      <c r="C76" s="14">
        <v>38.623043541719959</v>
      </c>
      <c r="D76" s="14">
        <f t="shared" si="2"/>
        <v>46.396844088133143</v>
      </c>
      <c r="E76" s="14">
        <f t="shared" si="3"/>
        <v>24.223698395613766</v>
      </c>
      <c r="F76" s="14">
        <f t="shared" si="4"/>
        <v>25.35062447572879</v>
      </c>
      <c r="G76" s="6"/>
      <c r="H76" s="67">
        <v>0.66067127727862385</v>
      </c>
      <c r="I76" s="68">
        <v>0.88390000000000413</v>
      </c>
      <c r="J76" s="68">
        <v>0.64211176869481967</v>
      </c>
      <c r="K76" s="68">
        <v>0.37156245964811152</v>
      </c>
      <c r="L76" s="5"/>
      <c r="M76" s="5">
        <f t="shared" si="27"/>
        <v>4.1449926491657019</v>
      </c>
      <c r="N76" s="5">
        <f t="shared" si="26"/>
        <v>3.4335257512998041</v>
      </c>
      <c r="O76" s="5">
        <f t="shared" si="26"/>
        <v>3.982502811915678</v>
      </c>
      <c r="P76" s="5">
        <f t="shared" si="26"/>
        <v>4.1138253169543448</v>
      </c>
      <c r="Q76" s="5"/>
      <c r="R76" s="5">
        <f t="shared" si="23"/>
        <v>4.9432404376621886</v>
      </c>
      <c r="S76" s="5">
        <f t="shared" si="23"/>
        <v>5.2260335205179365</v>
      </c>
      <c r="T76" s="5">
        <f t="shared" si="23"/>
        <v>5.5073597539075259</v>
      </c>
      <c r="U76" s="5">
        <f t="shared" si="23"/>
        <v>5.3559824877645656</v>
      </c>
      <c r="V76" s="40"/>
      <c r="W76" s="11">
        <v>35643</v>
      </c>
      <c r="X76" s="14">
        <f t="shared" si="11"/>
        <v>5.3631252540633438</v>
      </c>
      <c r="Y76" s="14">
        <f t="shared" si="12"/>
        <v>5.4316711208360458</v>
      </c>
      <c r="Z76" s="14"/>
      <c r="AB76" s="42"/>
      <c r="AC76" s="42"/>
      <c r="AD76" s="42"/>
      <c r="AE76" s="42"/>
    </row>
    <row r="77" spans="1:31" x14ac:dyDescent="0.2">
      <c r="A77" s="14"/>
      <c r="B77" s="11">
        <v>35674</v>
      </c>
      <c r="C77" s="14">
        <v>38.218433562259527</v>
      </c>
      <c r="D77" s="14">
        <f t="shared" si="2"/>
        <v>46.479569661142285</v>
      </c>
      <c r="E77" s="14">
        <f t="shared" si="3"/>
        <v>24.301882599149625</v>
      </c>
      <c r="F77" s="14">
        <f t="shared" si="4"/>
        <v>25.42555929739332</v>
      </c>
      <c r="G77" s="6"/>
      <c r="H77" s="67">
        <v>-1.0475869904539636</v>
      </c>
      <c r="I77" s="68">
        <v>0.17830000000000901</v>
      </c>
      <c r="J77" s="68">
        <v>0.3227591520459816</v>
      </c>
      <c r="K77" s="68">
        <v>0.29559359271909003</v>
      </c>
      <c r="L77" s="5"/>
      <c r="M77" s="5">
        <f t="shared" si="27"/>
        <v>3.0539832549637991</v>
      </c>
      <c r="N77" s="5">
        <f t="shared" si="26"/>
        <v>3.6179477277143768</v>
      </c>
      <c r="O77" s="5">
        <f t="shared" si="26"/>
        <v>4.3181158562676014</v>
      </c>
      <c r="P77" s="5">
        <f t="shared" si="26"/>
        <v>4.4215791137260041</v>
      </c>
      <c r="Q77" s="5"/>
      <c r="R77" s="5">
        <f t="shared" si="23"/>
        <v>3.6795093717105987</v>
      </c>
      <c r="S77" s="5">
        <f t="shared" si="23"/>
        <v>4.4367501771281459</v>
      </c>
      <c r="T77" s="5">
        <f t="shared" si="23"/>
        <v>5.3103317989910304</v>
      </c>
      <c r="U77" s="5">
        <f t="shared" si="23"/>
        <v>5.5508557501803724</v>
      </c>
      <c r="V77" s="40"/>
      <c r="W77" s="11">
        <v>35674</v>
      </c>
      <c r="X77" s="14">
        <f t="shared" si="11"/>
        <v>5.0993125754331823</v>
      </c>
      <c r="Y77" s="14">
        <f t="shared" si="12"/>
        <v>5.4305937745857014</v>
      </c>
      <c r="Z77" s="14"/>
      <c r="AB77" s="42"/>
      <c r="AC77" s="42"/>
      <c r="AD77" s="42"/>
      <c r="AE77" s="42"/>
    </row>
    <row r="78" spans="1:31" x14ac:dyDescent="0.2">
      <c r="A78" s="14"/>
      <c r="B78" s="11">
        <v>35704</v>
      </c>
      <c r="C78" s="14">
        <v>38.364015461871681</v>
      </c>
      <c r="D78" s="14">
        <f t="shared" si="2"/>
        <v>46.574806299377961</v>
      </c>
      <c r="E78" s="14">
        <f t="shared" si="3"/>
        <v>24.358644313265689</v>
      </c>
      <c r="F78" s="14">
        <f t="shared" si="4"/>
        <v>25.487679992716867</v>
      </c>
      <c r="G78" s="6"/>
      <c r="H78" s="67">
        <v>0.38092063447601188</v>
      </c>
      <c r="I78" s="68">
        <v>0.20489999999999675</v>
      </c>
      <c r="J78" s="68">
        <v>0.23356920553163629</v>
      </c>
      <c r="K78" s="68">
        <v>0.24432381052839069</v>
      </c>
      <c r="L78" s="5"/>
      <c r="M78" s="5">
        <f t="shared" si="27"/>
        <v>3.4465371418314072</v>
      </c>
      <c r="N78" s="5">
        <f t="shared" si="26"/>
        <v>3.8302609026084511</v>
      </c>
      <c r="O78" s="5">
        <f t="shared" si="26"/>
        <v>4.5617708506986654</v>
      </c>
      <c r="P78" s="5">
        <f t="shared" si="26"/>
        <v>4.6767058948305795</v>
      </c>
      <c r="Q78" s="5"/>
      <c r="R78" s="5">
        <f t="shared" si="23"/>
        <v>4.1501370506242141</v>
      </c>
      <c r="S78" s="5">
        <f t="shared" si="23"/>
        <v>4.4778302691456551</v>
      </c>
      <c r="T78" s="5">
        <f t="shared" si="23"/>
        <v>5.7564709685322235</v>
      </c>
      <c r="U78" s="5">
        <f t="shared" si="23"/>
        <v>5.9724572394494357</v>
      </c>
      <c r="V78" s="40"/>
      <c r="W78" s="11">
        <v>35704</v>
      </c>
      <c r="X78" s="14">
        <f t="shared" si="11"/>
        <v>5.4022528257091054</v>
      </c>
      <c r="Y78" s="14">
        <f t="shared" si="12"/>
        <v>5.8644641039908301</v>
      </c>
      <c r="Z78" s="14"/>
      <c r="AB78" s="42"/>
      <c r="AC78" s="42"/>
      <c r="AD78" s="42"/>
      <c r="AE78" s="42"/>
    </row>
    <row r="79" spans="1:31" x14ac:dyDescent="0.2">
      <c r="A79" s="14"/>
      <c r="B79" s="11">
        <v>35735</v>
      </c>
      <c r="C79" s="14">
        <v>38.411337824975988</v>
      </c>
      <c r="D79" s="14">
        <f t="shared" si="2"/>
        <v>46.651794454190828</v>
      </c>
      <c r="E79" s="14">
        <f t="shared" si="3"/>
        <v>24.416544546628998</v>
      </c>
      <c r="F79" s="14">
        <f t="shared" si="4"/>
        <v>25.590607972144447</v>
      </c>
      <c r="G79" s="6"/>
      <c r="H79" s="67">
        <v>0.12335091239690232</v>
      </c>
      <c r="I79" s="68">
        <v>0.16529999999999045</v>
      </c>
      <c r="J79" s="68">
        <v>0.23769891550071698</v>
      </c>
      <c r="K79" s="68">
        <v>0.40383424249281763</v>
      </c>
      <c r="L79" s="5"/>
      <c r="M79" s="5">
        <f t="shared" si="27"/>
        <v>3.5741393892388507</v>
      </c>
      <c r="N79" s="5">
        <f t="shared" si="26"/>
        <v>4.0018923238804405</v>
      </c>
      <c r="O79" s="5">
        <f t="shared" si="26"/>
        <v>4.8103130460391164</v>
      </c>
      <c r="P79" s="5">
        <f t="shared" si="26"/>
        <v>5.0994262771473897</v>
      </c>
      <c r="Q79" s="5"/>
      <c r="R79" s="5">
        <f t="shared" si="23"/>
        <v>3.7460846635316569</v>
      </c>
      <c r="S79" s="5">
        <f t="shared" si="23"/>
        <v>4.0957020307565983</v>
      </c>
      <c r="T79" s="5">
        <f t="shared" si="23"/>
        <v>5.3144415695361991</v>
      </c>
      <c r="U79" s="5">
        <f t="shared" si="23"/>
        <v>5.8387869889460875</v>
      </c>
      <c r="V79" s="40"/>
      <c r="W79" s="11">
        <v>35735</v>
      </c>
      <c r="X79" s="14">
        <f t="shared" si="11"/>
        <v>5.0829768630796286</v>
      </c>
      <c r="Y79" s="14">
        <f t="shared" si="12"/>
        <v>5.5766142792411433</v>
      </c>
      <c r="Z79" s="14"/>
      <c r="AB79" s="42"/>
      <c r="AC79" s="42"/>
      <c r="AD79" s="42"/>
      <c r="AE79" s="42"/>
    </row>
    <row r="80" spans="1:31" x14ac:dyDescent="0.2">
      <c r="A80" s="14"/>
      <c r="B80" s="17">
        <v>35765</v>
      </c>
      <c r="C80" s="14">
        <v>39.582063003887278</v>
      </c>
      <c r="D80" s="14">
        <f t="shared" si="2"/>
        <v>47.528848189929612</v>
      </c>
      <c r="E80" s="14">
        <f t="shared" si="3"/>
        <v>24.69618569236231</v>
      </c>
      <c r="F80" s="14">
        <f t="shared" si="4"/>
        <v>26.865951698227747</v>
      </c>
      <c r="G80" s="6"/>
      <c r="H80" s="69">
        <v>3.0478635871673765</v>
      </c>
      <c r="I80" s="69">
        <v>1.8799999999999928</v>
      </c>
      <c r="J80" s="69">
        <v>1.1452936970637762</v>
      </c>
      <c r="K80" s="69">
        <v>4.9836398082902855</v>
      </c>
      <c r="L80" s="3"/>
      <c r="M80" s="10">
        <f t="shared" si="27"/>
        <v>6.73093786940544</v>
      </c>
      <c r="N80" s="10">
        <f t="shared" si="26"/>
        <v>5.9571278995693921</v>
      </c>
      <c r="O80" s="10">
        <f t="shared" si="26"/>
        <v>6.0106989552282108</v>
      </c>
      <c r="P80" s="10">
        <f t="shared" si="26"/>
        <v>10.337203123380023</v>
      </c>
      <c r="Q80" s="5"/>
      <c r="R80" s="10">
        <f t="shared" si="23"/>
        <v>6.73093786940544</v>
      </c>
      <c r="S80" s="10">
        <f t="shared" si="23"/>
        <v>5.9571278995693921</v>
      </c>
      <c r="T80" s="10">
        <f t="shared" si="23"/>
        <v>6.0106989552282108</v>
      </c>
      <c r="U80" s="10">
        <f t="shared" si="23"/>
        <v>10.337203123380023</v>
      </c>
      <c r="V80" s="40"/>
      <c r="W80" s="17">
        <v>35765</v>
      </c>
      <c r="X80" s="14">
        <f t="shared" si="11"/>
        <v>7.4350099927258766</v>
      </c>
      <c r="Y80" s="14">
        <f t="shared" si="12"/>
        <v>8.1739510393041179</v>
      </c>
      <c r="Z80" s="14"/>
      <c r="AB80" s="42"/>
      <c r="AC80" s="42"/>
      <c r="AD80" s="42"/>
      <c r="AE80" s="42"/>
    </row>
    <row r="81" spans="1:31" x14ac:dyDescent="0.2">
      <c r="A81" s="14"/>
      <c r="B81" s="11">
        <v>35796</v>
      </c>
      <c r="C81" s="14">
        <v>40.135362088278619</v>
      </c>
      <c r="D81" s="14">
        <f t="shared" si="2"/>
        <v>48.154375360957275</v>
      </c>
      <c r="E81" s="14">
        <f t="shared" si="3"/>
        <v>24.926488311359773</v>
      </c>
      <c r="F81" s="14">
        <f t="shared" si="4"/>
        <v>27.352330382530948</v>
      </c>
      <c r="G81" s="6"/>
      <c r="H81" s="67">
        <v>1.3978530738455897</v>
      </c>
      <c r="I81" s="68">
        <v>1.3160999999999978</v>
      </c>
      <c r="J81" s="68">
        <v>0.9325432755742824</v>
      </c>
      <c r="K81" s="68">
        <v>1.8103906750315701</v>
      </c>
      <c r="L81" s="5"/>
      <c r="M81" s="5">
        <f>+(C81/C$80-1)*100</f>
        <v>1.3978530738456119</v>
      </c>
      <c r="N81" s="5">
        <f>+(D81/D$80-1)*100</f>
        <v>1.3160999999999978</v>
      </c>
      <c r="O81" s="5">
        <f>+(E81/E$80-1)*100</f>
        <v>0.9325432755742824</v>
      </c>
      <c r="P81" s="5">
        <f>+(F81/F$80-1)*100</f>
        <v>1.8103906750315701</v>
      </c>
      <c r="Q81" s="5"/>
      <c r="R81" s="5">
        <f t="shared" si="23"/>
        <v>8.2299902360070565</v>
      </c>
      <c r="S81" s="5">
        <f t="shared" si="23"/>
        <v>6.9766764090419153</v>
      </c>
      <c r="T81" s="5">
        <f t="shared" si="23"/>
        <v>6.2282251862573634</v>
      </c>
      <c r="U81" s="5">
        <f t="shared" si="23"/>
        <v>11.017542481049958</v>
      </c>
      <c r="V81" s="40"/>
      <c r="W81" s="11">
        <v>35796</v>
      </c>
      <c r="X81" s="14">
        <f t="shared" si="11"/>
        <v>8.0741480254497464</v>
      </c>
      <c r="Y81" s="14">
        <f t="shared" si="12"/>
        <v>8.6228838336536597</v>
      </c>
      <c r="Z81" s="14"/>
      <c r="AB81" s="42"/>
      <c r="AC81" s="42"/>
      <c r="AD81" s="42"/>
      <c r="AE81" s="42"/>
    </row>
    <row r="82" spans="1:31" x14ac:dyDescent="0.2">
      <c r="A82" s="14"/>
      <c r="B82" s="11">
        <v>35827</v>
      </c>
      <c r="C82" s="14">
        <v>40.468298522471997</v>
      </c>
      <c r="D82" s="14">
        <f t="shared" si="2"/>
        <v>48.178645166139198</v>
      </c>
      <c r="E82" s="14">
        <f t="shared" si="3"/>
        <v>25.063097808233262</v>
      </c>
      <c r="F82" s="14">
        <f t="shared" si="4"/>
        <v>27.480381412461821</v>
      </c>
      <c r="G82" s="6"/>
      <c r="H82" s="67">
        <v>0.82953389946023304</v>
      </c>
      <c r="I82" s="68">
        <v>5.0400000000005996E-2</v>
      </c>
      <c r="J82" s="68">
        <v>0.54804950928941665</v>
      </c>
      <c r="K82" s="68">
        <v>0.46815400421111875</v>
      </c>
      <c r="L82" s="5"/>
      <c r="M82" s="5">
        <f t="shared" ref="M82:P92" si="28">+(C82/C$80-1)*100</f>
        <v>2.2389826384180189</v>
      </c>
      <c r="N82" s="5">
        <f t="shared" si="28"/>
        <v>1.3671633144000106</v>
      </c>
      <c r="O82" s="5">
        <f t="shared" si="28"/>
        <v>1.4857035837093857</v>
      </c>
      <c r="P82" s="5">
        <f t="shared" si="28"/>
        <v>2.2870200956797149</v>
      </c>
      <c r="Q82" s="5"/>
      <c r="R82" s="5">
        <f t="shared" si="23"/>
        <v>8.9215333797993512</v>
      </c>
      <c r="S82" s="5">
        <f t="shared" si="23"/>
        <v>6.6331708262825195</v>
      </c>
      <c r="T82" s="5">
        <f t="shared" si="23"/>
        <v>6.3503588228300378</v>
      </c>
      <c r="U82" s="5">
        <f t="shared" si="23"/>
        <v>10.466609292018969</v>
      </c>
      <c r="V82" s="40"/>
      <c r="W82" s="11">
        <v>35827</v>
      </c>
      <c r="X82" s="14">
        <f t="shared" si="11"/>
        <v>7.8167129803771758</v>
      </c>
      <c r="Y82" s="14">
        <f t="shared" si="12"/>
        <v>8.4084840574245039</v>
      </c>
      <c r="Z82" s="14"/>
      <c r="AB82" s="42"/>
      <c r="AC82" s="42"/>
      <c r="AD82" s="42"/>
      <c r="AE82" s="42"/>
    </row>
    <row r="83" spans="1:31" x14ac:dyDescent="0.2">
      <c r="A83" s="14"/>
      <c r="B83" s="11">
        <v>35855</v>
      </c>
      <c r="C83" s="14">
        <v>40.553514991676671</v>
      </c>
      <c r="D83" s="14">
        <f t="shared" si="2"/>
        <v>48.381669976869304</v>
      </c>
      <c r="E83" s="14">
        <f t="shared" si="3"/>
        <v>25.214966204700261</v>
      </c>
      <c r="F83" s="14">
        <f t="shared" si="4"/>
        <v>27.508502195749031</v>
      </c>
      <c r="G83" s="6"/>
      <c r="H83" s="67">
        <v>0.21057586386379334</v>
      </c>
      <c r="I83" s="68">
        <v>0.421399999999994</v>
      </c>
      <c r="J83" s="68">
        <v>0.6059442357405187</v>
      </c>
      <c r="K83" s="68">
        <v>0.10233039660234589</v>
      </c>
      <c r="L83" s="5"/>
      <c r="M83" s="5">
        <f t="shared" si="28"/>
        <v>2.4542732593144212</v>
      </c>
      <c r="N83" s="5">
        <f t="shared" si="28"/>
        <v>1.794324540606862</v>
      </c>
      <c r="O83" s="5">
        <f t="shared" si="28"/>
        <v>2.1006503546755928</v>
      </c>
      <c r="P83" s="5">
        <f t="shared" si="28"/>
        <v>2.3916908090163558</v>
      </c>
      <c r="Q83" s="5"/>
      <c r="R83" s="5">
        <f t="shared" si="23"/>
        <v>9.4155563455082358</v>
      </c>
      <c r="S83" s="5">
        <f t="shared" si="23"/>
        <v>7.0812380332880842</v>
      </c>
      <c r="T83" s="5">
        <f t="shared" si="23"/>
        <v>6.7845873299145154</v>
      </c>
      <c r="U83" s="5">
        <f t="shared" si="23"/>
        <v>10.457967940400771</v>
      </c>
      <c r="V83" s="40"/>
      <c r="W83" s="11">
        <v>35855</v>
      </c>
      <c r="X83" s="14">
        <f t="shared" si="11"/>
        <v>8.1079311012011228</v>
      </c>
      <c r="Y83" s="14">
        <f t="shared" si="12"/>
        <v>8.621277635157643</v>
      </c>
      <c r="Z83" s="14"/>
      <c r="AB83" s="42"/>
      <c r="AC83" s="42"/>
      <c r="AD83" s="42"/>
      <c r="AE83" s="42"/>
    </row>
    <row r="84" spans="1:31" x14ac:dyDescent="0.2">
      <c r="A84" s="14"/>
      <c r="B84" s="11">
        <v>35886</v>
      </c>
      <c r="C84" s="14">
        <v>40.666130100966974</v>
      </c>
      <c r="D84" s="14">
        <f t="shared" si="2"/>
        <v>48.546070891450704</v>
      </c>
      <c r="E84" s="14">
        <f t="shared" si="3"/>
        <v>25.359809087704853</v>
      </c>
      <c r="F84" s="14">
        <f t="shared" si="4"/>
        <v>27.583409915627396</v>
      </c>
      <c r="G84" s="6"/>
      <c r="H84" s="67">
        <v>0.27769506370387553</v>
      </c>
      <c r="I84" s="68">
        <v>0.33980000000000121</v>
      </c>
      <c r="J84" s="68">
        <v>0.57443219169412973</v>
      </c>
      <c r="K84" s="68">
        <v>0.2723075191274571</v>
      </c>
      <c r="L84" s="5"/>
      <c r="M84" s="5">
        <f t="shared" si="28"/>
        <v>2.7387837187092368</v>
      </c>
      <c r="N84" s="5">
        <f t="shared" si="28"/>
        <v>2.1402216553958464</v>
      </c>
      <c r="O84" s="5">
        <f t="shared" si="28"/>
        <v>2.6871493582419026</v>
      </c>
      <c r="P84" s="5">
        <f t="shared" si="28"/>
        <v>2.6705110820510303</v>
      </c>
      <c r="Q84" s="5"/>
      <c r="R84" s="5">
        <f t="shared" si="23"/>
        <v>9.1155155189720496</v>
      </c>
      <c r="S84" s="5">
        <f t="shared" si="23"/>
        <v>7.54834649275824</v>
      </c>
      <c r="T84" s="5">
        <f t="shared" si="23"/>
        <v>7.1194340123944322</v>
      </c>
      <c r="U84" s="5">
        <f t="shared" si="23"/>
        <v>10.49928889863947</v>
      </c>
      <c r="V84" s="40"/>
      <c r="W84" s="11">
        <v>35886</v>
      </c>
      <c r="X84" s="14">
        <f t="shared" si="11"/>
        <v>8.3890231345973802</v>
      </c>
      <c r="Y84" s="14">
        <f t="shared" si="12"/>
        <v>8.8093614555169513</v>
      </c>
      <c r="Z84" s="14"/>
      <c r="AB84" s="42"/>
      <c r="AC84" s="42"/>
      <c r="AD84" s="42"/>
      <c r="AE84" s="42"/>
    </row>
    <row r="85" spans="1:31" x14ac:dyDescent="0.2">
      <c r="A85" s="14"/>
      <c r="B85" s="11">
        <v>35916</v>
      </c>
      <c r="C85" s="14">
        <v>40.793134661714319</v>
      </c>
      <c r="D85" s="14">
        <f t="shared" ref="D85:D148" si="29">D86/(I86/100+1)</f>
        <v>48.447085452903039</v>
      </c>
      <c r="E85" s="14">
        <f t="shared" ref="E85:E148" si="30">E86/(J86/100+1)</f>
        <v>25.482745592312575</v>
      </c>
      <c r="F85" s="14">
        <f t="shared" ref="F85:F148" si="31">F86/(K86/100+1)</f>
        <v>27.730585352529065</v>
      </c>
      <c r="G85" s="6"/>
      <c r="H85" s="67">
        <v>0.31231041761785594</v>
      </c>
      <c r="I85" s="68">
        <v>-0.2038999999999902</v>
      </c>
      <c r="J85" s="68">
        <v>0.48476904610186278</v>
      </c>
      <c r="K85" s="68">
        <v>0.53356505722770287</v>
      </c>
      <c r="L85" s="5"/>
      <c r="M85" s="5">
        <f t="shared" si="28"/>
        <v>3.0596476431966169</v>
      </c>
      <c r="N85" s="5">
        <f t="shared" si="28"/>
        <v>1.9319577434405044</v>
      </c>
      <c r="O85" s="5">
        <f t="shared" si="28"/>
        <v>3.18494487265506</v>
      </c>
      <c r="P85" s="5">
        <f t="shared" si="28"/>
        <v>3.2183250532619612</v>
      </c>
      <c r="Q85" s="5"/>
      <c r="R85" s="5">
        <f t="shared" si="23"/>
        <v>8.6719978883118785</v>
      </c>
      <c r="S85" s="5">
        <f t="shared" si="23"/>
        <v>7.128617770411072</v>
      </c>
      <c r="T85" s="5">
        <f t="shared" si="23"/>
        <v>7.1713003344211268</v>
      </c>
      <c r="U85" s="5">
        <f t="shared" si="23"/>
        <v>10.541630267469548</v>
      </c>
      <c r="V85" s="40"/>
      <c r="W85" s="11">
        <v>35916</v>
      </c>
      <c r="X85" s="14">
        <f t="shared" si="11"/>
        <v>8.2805161241005809</v>
      </c>
      <c r="Y85" s="14">
        <f t="shared" si="12"/>
        <v>8.856465300945338</v>
      </c>
      <c r="Z85" s="14"/>
      <c r="AB85" s="42"/>
      <c r="AC85" s="42"/>
      <c r="AD85" s="42"/>
      <c r="AE85" s="42"/>
    </row>
    <row r="86" spans="1:31" x14ac:dyDescent="0.2">
      <c r="A86" s="14"/>
      <c r="B86" s="11">
        <v>35947</v>
      </c>
      <c r="C86" s="14">
        <v>40.885584209179513</v>
      </c>
      <c r="D86" s="14">
        <f t="shared" si="29"/>
        <v>48.710250021083212</v>
      </c>
      <c r="E86" s="14">
        <f t="shared" si="30"/>
        <v>25.507736416195097</v>
      </c>
      <c r="F86" s="14">
        <f t="shared" si="31"/>
        <v>27.75665640031411</v>
      </c>
      <c r="G86" s="6"/>
      <c r="H86" s="67">
        <v>0.22663016272677083</v>
      </c>
      <c r="I86" s="68">
        <v>0.54320000000001034</v>
      </c>
      <c r="J86" s="68">
        <v>9.8069589055826967E-2</v>
      </c>
      <c r="K86" s="68">
        <v>9.4015497522370595E-2</v>
      </c>
      <c r="L86" s="5"/>
      <c r="M86" s="5">
        <f t="shared" si="28"/>
        <v>3.2932118903560292</v>
      </c>
      <c r="N86" s="5">
        <f t="shared" si="28"/>
        <v>2.4856521379028829</v>
      </c>
      <c r="O86" s="5">
        <f t="shared" si="28"/>
        <v>3.2861379240591404</v>
      </c>
      <c r="P86" s="5">
        <f t="shared" si="28"/>
        <v>3.315366275095033</v>
      </c>
      <c r="Q86" s="5"/>
      <c r="R86" s="5">
        <f t="shared" si="23"/>
        <v>7.9082641885545479</v>
      </c>
      <c r="S86" s="5">
        <f t="shared" si="23"/>
        <v>6.8247495984694373</v>
      </c>
      <c r="T86" s="5">
        <f t="shared" si="23"/>
        <v>6.9081898259579555</v>
      </c>
      <c r="U86" s="5">
        <f t="shared" si="23"/>
        <v>10.665400549284687</v>
      </c>
      <c r="V86" s="40"/>
      <c r="W86" s="11">
        <v>35947</v>
      </c>
      <c r="X86" s="14">
        <f t="shared" si="11"/>
        <v>8.13277999123736</v>
      </c>
      <c r="Y86" s="14">
        <f t="shared" si="12"/>
        <v>8.7867951876213208</v>
      </c>
      <c r="Z86" s="14"/>
      <c r="AB86" s="42"/>
      <c r="AC86" s="42"/>
      <c r="AD86" s="42"/>
      <c r="AE86" s="42"/>
    </row>
    <row r="87" spans="1:31" x14ac:dyDescent="0.2">
      <c r="A87" s="14"/>
      <c r="B87" s="11">
        <v>35977</v>
      </c>
      <c r="C87" s="14">
        <v>40.97982533904014</v>
      </c>
      <c r="D87" s="14">
        <f t="shared" si="29"/>
        <v>48.861885029398842</v>
      </c>
      <c r="E87" s="14">
        <f t="shared" si="30"/>
        <v>25.573531315290392</v>
      </c>
      <c r="F87" s="14">
        <f t="shared" si="31"/>
        <v>27.838166135852084</v>
      </c>
      <c r="G87" s="6"/>
      <c r="H87" s="67">
        <v>0.23049965332149203</v>
      </c>
      <c r="I87" s="68">
        <v>0.31129999999999214</v>
      </c>
      <c r="J87" s="68">
        <v>0.25794095572322373</v>
      </c>
      <c r="K87" s="68">
        <v>0.29365833680548015</v>
      </c>
      <c r="L87" s="5"/>
      <c r="M87" s="5">
        <f t="shared" si="28"/>
        <v>3.5313023856679449</v>
      </c>
      <c r="N87" s="5">
        <f t="shared" si="28"/>
        <v>2.8046899730081787</v>
      </c>
      <c r="O87" s="5">
        <f t="shared" si="28"/>
        <v>3.5525551753500695</v>
      </c>
      <c r="P87" s="5">
        <f t="shared" si="28"/>
        <v>3.6187604613629576</v>
      </c>
      <c r="Q87" s="5"/>
      <c r="R87" s="5">
        <f t="shared" si="23"/>
        <v>6.8029950306116138</v>
      </c>
      <c r="S87" s="5">
        <f t="shared" si="23"/>
        <v>6.2438107590630398</v>
      </c>
      <c r="T87" s="5">
        <f t="shared" si="23"/>
        <v>6.250257698870243</v>
      </c>
      <c r="U87" s="5">
        <f t="shared" si="23"/>
        <v>10.220568086672777</v>
      </c>
      <c r="V87" s="40"/>
      <c r="W87" s="11">
        <v>35977</v>
      </c>
      <c r="X87" s="14">
        <f t="shared" ref="X87:X150" si="32">AVERAGE(S87:U87)</f>
        <v>7.5715455148686859</v>
      </c>
      <c r="Y87" s="14">
        <f t="shared" ref="Y87:Y150" si="33">AVERAGE(T87:U87)</f>
        <v>8.2354128927715102</v>
      </c>
      <c r="Z87" s="14"/>
      <c r="AB87" s="42"/>
      <c r="AC87" s="42"/>
      <c r="AD87" s="42"/>
      <c r="AE87" s="42"/>
    </row>
    <row r="88" spans="1:31" x14ac:dyDescent="0.2">
      <c r="A88" s="14"/>
      <c r="B88" s="11">
        <v>36008</v>
      </c>
      <c r="C88" s="14">
        <v>40.990911338749143</v>
      </c>
      <c r="D88" s="14">
        <f t="shared" si="29"/>
        <v>49.005734418925393</v>
      </c>
      <c r="E88" s="14">
        <f t="shared" si="30"/>
        <v>25.669121022739894</v>
      </c>
      <c r="F88" s="14">
        <f t="shared" si="31"/>
        <v>27.906689356806538</v>
      </c>
      <c r="G88" s="6"/>
      <c r="H88" s="67">
        <v>2.705233518516259E-2</v>
      </c>
      <c r="I88" s="68">
        <v>0.29440000000000577</v>
      </c>
      <c r="J88" s="68">
        <v>0.37378376208978548</v>
      </c>
      <c r="K88" s="68">
        <v>0.24614847335868717</v>
      </c>
      <c r="L88" s="5"/>
      <c r="M88" s="5">
        <f t="shared" si="28"/>
        <v>3.559310020610873</v>
      </c>
      <c r="N88" s="5">
        <f t="shared" si="28"/>
        <v>3.1073469802887166</v>
      </c>
      <c r="O88" s="5">
        <f t="shared" si="28"/>
        <v>3.9396178118245917</v>
      </c>
      <c r="P88" s="5">
        <f t="shared" si="28"/>
        <v>3.8738164583518087</v>
      </c>
      <c r="Q88" s="5"/>
      <c r="R88" s="5">
        <f t="shared" si="23"/>
        <v>6.1307126002937862</v>
      </c>
      <c r="S88" s="5">
        <f t="shared" si="23"/>
        <v>5.6229909211853446</v>
      </c>
      <c r="T88" s="5">
        <f t="shared" si="23"/>
        <v>5.9669774760234606</v>
      </c>
      <c r="U88" s="5">
        <f t="shared" si="23"/>
        <v>10.082847795426009</v>
      </c>
      <c r="V88" s="40"/>
      <c r="W88" s="11">
        <v>36008</v>
      </c>
      <c r="X88" s="14">
        <f t="shared" si="32"/>
        <v>7.2242720642116041</v>
      </c>
      <c r="Y88" s="14">
        <f t="shared" si="33"/>
        <v>8.0249126357247356</v>
      </c>
      <c r="Z88" s="14"/>
      <c r="AB88" s="42"/>
      <c r="AC88" s="42"/>
      <c r="AD88" s="42"/>
      <c r="AE88" s="42"/>
    </row>
    <row r="89" spans="1:31" x14ac:dyDescent="0.2">
      <c r="A89" s="14"/>
      <c r="B89" s="11">
        <v>36039</v>
      </c>
      <c r="C89" s="14">
        <v>40.96993657916456</v>
      </c>
      <c r="D89" s="14">
        <f t="shared" si="29"/>
        <v>49.376266776866885</v>
      </c>
      <c r="E89" s="14">
        <f t="shared" si="30"/>
        <v>25.779269238019413</v>
      </c>
      <c r="F89" s="14">
        <f t="shared" si="31"/>
        <v>27.960505194232411</v>
      </c>
      <c r="G89" s="6"/>
      <c r="H89" s="67">
        <v>-5.1169293142205863E-2</v>
      </c>
      <c r="I89" s="68">
        <v>0.75609999999999289</v>
      </c>
      <c r="J89" s="68">
        <v>0.42910785757697134</v>
      </c>
      <c r="K89" s="68">
        <v>0.19284207000622722</v>
      </c>
      <c r="L89" s="5"/>
      <c r="M89" s="5">
        <f t="shared" si="28"/>
        <v>3.5063194536903763</v>
      </c>
      <c r="N89" s="5">
        <f t="shared" si="28"/>
        <v>3.8869416308066729</v>
      </c>
      <c r="O89" s="5">
        <f t="shared" si="28"/>
        <v>4.3856308789906207</v>
      </c>
      <c r="P89" s="5">
        <f t="shared" si="28"/>
        <v>4.0741288762045524</v>
      </c>
      <c r="Q89" s="5"/>
      <c r="R89" s="5">
        <f t="shared" si="23"/>
        <v>7.1994133731899668</v>
      </c>
      <c r="S89" s="5">
        <f t="shared" si="23"/>
        <v>6.2321943530090129</v>
      </c>
      <c r="T89" s="5">
        <f t="shared" si="23"/>
        <v>6.0793094232192812</v>
      </c>
      <c r="U89" s="5">
        <f t="shared" si="23"/>
        <v>9.9700693589028777</v>
      </c>
      <c r="V89" s="40"/>
      <c r="W89" s="11">
        <v>36039</v>
      </c>
      <c r="X89" s="14">
        <f t="shared" si="32"/>
        <v>7.427191045043724</v>
      </c>
      <c r="Y89" s="14">
        <f t="shared" si="33"/>
        <v>8.024689391061079</v>
      </c>
      <c r="Z89" s="14"/>
      <c r="AB89" s="42"/>
      <c r="AC89" s="42"/>
      <c r="AD89" s="42"/>
      <c r="AE89" s="42"/>
    </row>
    <row r="90" spans="1:31" x14ac:dyDescent="0.2">
      <c r="A90" s="14"/>
      <c r="B90" s="11">
        <v>36069</v>
      </c>
      <c r="C90" s="14">
        <v>41.374499693176411</v>
      </c>
      <c r="D90" s="14">
        <f t="shared" si="29"/>
        <v>49.544146083908238</v>
      </c>
      <c r="E90" s="14">
        <f t="shared" si="30"/>
        <v>25.883837944606597</v>
      </c>
      <c r="F90" s="14">
        <f t="shared" si="31"/>
        <v>28.066135684112872</v>
      </c>
      <c r="G90" s="6"/>
      <c r="H90" s="67">
        <v>0.98746336409412105</v>
      </c>
      <c r="I90" s="68">
        <v>0.34000000000000696</v>
      </c>
      <c r="J90" s="68">
        <v>0.40563099606005792</v>
      </c>
      <c r="K90" s="68">
        <v>0.37778462565922766</v>
      </c>
      <c r="L90" s="5"/>
      <c r="M90" s="5">
        <f t="shared" si="28"/>
        <v>4.5284064378178002</v>
      </c>
      <c r="N90" s="5">
        <f t="shared" si="28"/>
        <v>4.2401572323514269</v>
      </c>
      <c r="O90" s="5">
        <f t="shared" si="28"/>
        <v>4.8090513532686563</v>
      </c>
      <c r="P90" s="5">
        <f t="shared" si="28"/>
        <v>4.4673049343876281</v>
      </c>
      <c r="Q90" s="5"/>
      <c r="R90" s="5">
        <f t="shared" si="23"/>
        <v>7.8471562349794244</v>
      </c>
      <c r="S90" s="5">
        <f t="shared" si="23"/>
        <v>6.3754205770468975</v>
      </c>
      <c r="T90" s="5">
        <f t="shared" si="23"/>
        <v>6.26140606072354</v>
      </c>
      <c r="U90" s="5">
        <f t="shared" si="23"/>
        <v>10.116478597239142</v>
      </c>
      <c r="V90" s="40"/>
      <c r="W90" s="11">
        <v>36069</v>
      </c>
      <c r="X90" s="14">
        <f t="shared" si="32"/>
        <v>7.5844350783365257</v>
      </c>
      <c r="Y90" s="14">
        <f t="shared" si="33"/>
        <v>8.1889423289813408</v>
      </c>
      <c r="Z90" s="14"/>
      <c r="AB90" s="42"/>
      <c r="AC90" s="42"/>
      <c r="AD90" s="42"/>
      <c r="AE90" s="42"/>
    </row>
    <row r="91" spans="1:31" x14ac:dyDescent="0.2">
      <c r="A91" s="14"/>
      <c r="B91" s="11">
        <v>36100</v>
      </c>
      <c r="C91" s="14">
        <v>41.38604376553883</v>
      </c>
      <c r="D91" s="14">
        <f t="shared" si="29"/>
        <v>49.634564150511366</v>
      </c>
      <c r="E91" s="14">
        <f t="shared" si="30"/>
        <v>25.919628429290135</v>
      </c>
      <c r="F91" s="14">
        <f t="shared" si="31"/>
        <v>28.104232828248872</v>
      </c>
      <c r="G91" s="6"/>
      <c r="H91" s="67">
        <v>2.7901418622655605E-2</v>
      </c>
      <c r="I91" s="68">
        <v>0.18249999999999655</v>
      </c>
      <c r="J91" s="68">
        <v>0.13827348463597566</v>
      </c>
      <c r="K91" s="68">
        <v>0.13574061126471193</v>
      </c>
      <c r="L91" s="5"/>
      <c r="M91" s="5">
        <f t="shared" si="28"/>
        <v>4.5575713460776157</v>
      </c>
      <c r="N91" s="5">
        <f t="shared" si="28"/>
        <v>4.4303955193004452</v>
      </c>
      <c r="O91" s="5">
        <f t="shared" si="28"/>
        <v>4.9539744807887365</v>
      </c>
      <c r="P91" s="5">
        <f t="shared" si="28"/>
        <v>4.6091094926773435</v>
      </c>
      <c r="Q91" s="5"/>
      <c r="R91" s="5">
        <f t="shared" si="23"/>
        <v>7.7443434907612518</v>
      </c>
      <c r="S91" s="5">
        <f t="shared" si="23"/>
        <v>6.3936869550632824</v>
      </c>
      <c r="T91" s="5">
        <f t="shared" si="23"/>
        <v>6.1560057353351239</v>
      </c>
      <c r="U91" s="5">
        <f t="shared" si="23"/>
        <v>9.82245071645238</v>
      </c>
      <c r="V91" s="40"/>
      <c r="W91" s="11">
        <v>36100</v>
      </c>
      <c r="X91" s="14">
        <f t="shared" si="32"/>
        <v>7.4573811356169282</v>
      </c>
      <c r="Y91" s="14">
        <f t="shared" si="33"/>
        <v>7.9892282258937524</v>
      </c>
      <c r="Z91" s="14"/>
      <c r="AB91" s="42"/>
      <c r="AC91" s="42"/>
      <c r="AD91" s="42"/>
      <c r="AE91" s="42"/>
    </row>
    <row r="92" spans="1:31" x14ac:dyDescent="0.2">
      <c r="A92" s="14"/>
      <c r="B92" s="17">
        <v>36130</v>
      </c>
      <c r="C92" s="14">
        <v>41.320572878593069</v>
      </c>
      <c r="D92" s="14">
        <f t="shared" si="29"/>
        <v>49.572024599681718</v>
      </c>
      <c r="E92" s="14">
        <f t="shared" si="30"/>
        <v>26.046840178710028</v>
      </c>
      <c r="F92" s="14">
        <f t="shared" si="31"/>
        <v>28.284618248050453</v>
      </c>
      <c r="G92" s="6"/>
      <c r="H92" s="69">
        <v>-0.15819556785052757</v>
      </c>
      <c r="I92" s="69">
        <v>-0.12600000000000389</v>
      </c>
      <c r="J92" s="69">
        <v>0.49079310595416814</v>
      </c>
      <c r="K92" s="69">
        <v>0.64184431186560253</v>
      </c>
      <c r="L92" s="3"/>
      <c r="M92" s="10">
        <f t="shared" si="28"/>
        <v>4.39216590235596</v>
      </c>
      <c r="N92" s="10">
        <f t="shared" si="28"/>
        <v>4.2988132209461183</v>
      </c>
      <c r="O92" s="10">
        <f t="shared" si="28"/>
        <v>5.4690813519653325</v>
      </c>
      <c r="P92" s="10">
        <f t="shared" si="28"/>
        <v>5.2805371116493527</v>
      </c>
      <c r="Q92" s="5"/>
      <c r="R92" s="10">
        <f t="shared" si="23"/>
        <v>4.39216590235596</v>
      </c>
      <c r="S92" s="10">
        <f t="shared" si="23"/>
        <v>4.2988132209461183</v>
      </c>
      <c r="T92" s="10">
        <f t="shared" si="23"/>
        <v>5.4690813519653325</v>
      </c>
      <c r="U92" s="10">
        <f t="shared" si="23"/>
        <v>5.2805371116493527</v>
      </c>
      <c r="V92" s="40"/>
      <c r="W92" s="17">
        <v>36130</v>
      </c>
      <c r="X92" s="14">
        <f t="shared" si="32"/>
        <v>5.0161438948536015</v>
      </c>
      <c r="Y92" s="14">
        <f t="shared" si="33"/>
        <v>5.3748092318073422</v>
      </c>
      <c r="Z92" s="14"/>
      <c r="AB92" s="42"/>
      <c r="AC92" s="42"/>
      <c r="AD92" s="42"/>
      <c r="AE92" s="42"/>
    </row>
    <row r="93" spans="1:31" x14ac:dyDescent="0.2">
      <c r="A93" s="14"/>
      <c r="B93" s="11">
        <v>36161</v>
      </c>
      <c r="C93" s="14">
        <v>41.381069668378331</v>
      </c>
      <c r="D93" s="14">
        <f t="shared" si="29"/>
        <v>49.8083344409484</v>
      </c>
      <c r="E93" s="14">
        <f t="shared" si="30"/>
        <v>26.146063525460104</v>
      </c>
      <c r="F93" s="14">
        <f t="shared" si="31"/>
        <v>28.490848027587599</v>
      </c>
      <c r="G93" s="6"/>
      <c r="H93" s="67">
        <v>0.14640840039419345</v>
      </c>
      <c r="I93" s="68">
        <v>0.47669999999999657</v>
      </c>
      <c r="J93" s="68">
        <v>0.38094197249760597</v>
      </c>
      <c r="K93" s="68">
        <v>0.72912343284450287</v>
      </c>
      <c r="L93" s="5"/>
      <c r="M93" s="5">
        <f>+(C93/C$92-1)*100</f>
        <v>0.14640840039419345</v>
      </c>
      <c r="N93" s="5">
        <f>+(D93/D$92-1)*100</f>
        <v>0.47669999999999657</v>
      </c>
      <c r="O93" s="5">
        <f>+(E93/E$92-1)*100</f>
        <v>0.38094197249760597</v>
      </c>
      <c r="P93" s="5">
        <f>+(F93/F$92-1)*100</f>
        <v>0.72912343284450287</v>
      </c>
      <c r="Q93" s="5"/>
      <c r="R93" s="5">
        <f t="shared" si="23"/>
        <v>3.1037656452675089</v>
      </c>
      <c r="S93" s="5">
        <f t="shared" si="23"/>
        <v>3.4347015563867656</v>
      </c>
      <c r="T93" s="5">
        <f t="shared" si="23"/>
        <v>4.8926876456341084</v>
      </c>
      <c r="U93" s="5">
        <f t="shared" si="23"/>
        <v>4.1624155204844415</v>
      </c>
      <c r="V93" s="40"/>
      <c r="W93" s="11">
        <v>36161</v>
      </c>
      <c r="X93" s="14">
        <f t="shared" si="32"/>
        <v>4.1632682408351052</v>
      </c>
      <c r="Y93" s="14">
        <f t="shared" si="33"/>
        <v>4.5275515830592745</v>
      </c>
      <c r="Z93" s="14"/>
      <c r="AB93" s="42"/>
      <c r="AC93" s="42"/>
      <c r="AD93" s="42"/>
      <c r="AE93" s="42"/>
    </row>
    <row r="94" spans="1:31" x14ac:dyDescent="0.2">
      <c r="A94" s="14"/>
      <c r="B94" s="11">
        <v>36192</v>
      </c>
      <c r="C94" s="14">
        <v>41.538211791062878</v>
      </c>
      <c r="D94" s="14">
        <f t="shared" si="29"/>
        <v>49.974146386302316</v>
      </c>
      <c r="E94" s="14">
        <f t="shared" si="30"/>
        <v>26.2540875102131</v>
      </c>
      <c r="F94" s="14">
        <f t="shared" si="31"/>
        <v>28.613782178572688</v>
      </c>
      <c r="G94" s="6"/>
      <c r="H94" s="67">
        <v>0.37974398425140166</v>
      </c>
      <c r="I94" s="68">
        <v>0.33289999999999154</v>
      </c>
      <c r="J94" s="68">
        <v>0.41315582610670365</v>
      </c>
      <c r="K94" s="68">
        <v>0.43148645791817319</v>
      </c>
      <c r="L94" s="5"/>
      <c r="M94" s="5">
        <f t="shared" ref="M94:P104" si="34">+(C94/C$92-1)*100</f>
        <v>0.52670836173851487</v>
      </c>
      <c r="N94" s="5">
        <f t="shared" si="34"/>
        <v>0.81118693430000111</v>
      </c>
      <c r="O94" s="5">
        <f t="shared" si="34"/>
        <v>0.79567168255776366</v>
      </c>
      <c r="P94" s="5">
        <f t="shared" si="34"/>
        <v>1.163755959636914</v>
      </c>
      <c r="Q94" s="5"/>
      <c r="R94" s="5">
        <f t="shared" si="23"/>
        <v>2.6438306221269858</v>
      </c>
      <c r="S94" s="5">
        <f t="shared" si="23"/>
        <v>3.7267573921423436</v>
      </c>
      <c r="T94" s="5">
        <f t="shared" si="23"/>
        <v>4.751965264200475</v>
      </c>
      <c r="U94" s="5">
        <f t="shared" si="23"/>
        <v>4.1243996911807468</v>
      </c>
      <c r="V94" s="40"/>
      <c r="W94" s="11">
        <v>36192</v>
      </c>
      <c r="X94" s="14">
        <f t="shared" si="32"/>
        <v>4.2010407825078548</v>
      </c>
      <c r="Y94" s="14">
        <f t="shared" si="33"/>
        <v>4.4381824776906109</v>
      </c>
      <c r="Z94" s="14"/>
      <c r="AB94" s="42"/>
      <c r="AC94" s="42"/>
      <c r="AD94" s="42"/>
      <c r="AE94" s="42"/>
    </row>
    <row r="95" spans="1:31" x14ac:dyDescent="0.2">
      <c r="A95" s="14"/>
      <c r="B95" s="11">
        <v>36220</v>
      </c>
      <c r="C95" s="14">
        <v>41.363733394741004</v>
      </c>
      <c r="D95" s="14">
        <f t="shared" si="29"/>
        <v>49.739267898286691</v>
      </c>
      <c r="E95" s="14">
        <f t="shared" si="30"/>
        <v>26.274149579362369</v>
      </c>
      <c r="F95" s="14">
        <f t="shared" si="31"/>
        <v>28.614794087328143</v>
      </c>
      <c r="G95" s="6"/>
      <c r="H95" s="67">
        <v>-0.42004310922072463</v>
      </c>
      <c r="I95" s="68">
        <v>-0.47000000000000375</v>
      </c>
      <c r="J95" s="68">
        <v>7.641503115072279E-2</v>
      </c>
      <c r="K95" s="68">
        <v>3.5364383119240728E-3</v>
      </c>
      <c r="L95" s="5"/>
      <c r="M95" s="5">
        <f t="shared" si="34"/>
        <v>0.10445285033862106</v>
      </c>
      <c r="N95" s="5">
        <f t="shared" si="34"/>
        <v>0.33737435570877494</v>
      </c>
      <c r="O95" s="5">
        <f t="shared" si="34"/>
        <v>0.87269472647257817</v>
      </c>
      <c r="P95" s="5">
        <f t="shared" si="34"/>
        <v>1.167333553460459</v>
      </c>
      <c r="Q95" s="5"/>
      <c r="R95" s="5">
        <f t="shared" si="23"/>
        <v>1.9978993269279544</v>
      </c>
      <c r="S95" s="5">
        <f t="shared" si="23"/>
        <v>2.806017076439149</v>
      </c>
      <c r="T95" s="5">
        <f t="shared" si="23"/>
        <v>4.2006138975695606</v>
      </c>
      <c r="U95" s="5">
        <f t="shared" si="23"/>
        <v>4.0216362334335676</v>
      </c>
      <c r="V95" s="40"/>
      <c r="W95" s="11">
        <v>36220</v>
      </c>
      <c r="X95" s="14">
        <f t="shared" si="32"/>
        <v>3.6760890691474253</v>
      </c>
      <c r="Y95" s="14">
        <f t="shared" si="33"/>
        <v>4.1111250655015645</v>
      </c>
      <c r="Z95" s="14"/>
      <c r="AB95" s="42"/>
      <c r="AC95" s="42"/>
      <c r="AD95" s="42"/>
      <c r="AE95" s="42"/>
    </row>
    <row r="96" spans="1:31" x14ac:dyDescent="0.2">
      <c r="A96" s="14"/>
      <c r="B96" s="11">
        <v>36251</v>
      </c>
      <c r="C96" s="14">
        <v>41.300866003240863</v>
      </c>
      <c r="D96" s="14">
        <f t="shared" si="29"/>
        <v>49.761650568840921</v>
      </c>
      <c r="E96" s="14">
        <f t="shared" si="30"/>
        <v>26.344090910342789</v>
      </c>
      <c r="F96" s="14">
        <f t="shared" si="31"/>
        <v>28.716722714170537</v>
      </c>
      <c r="G96" s="6"/>
      <c r="H96" s="67">
        <v>-0.15198674379844901</v>
      </c>
      <c r="I96" s="68">
        <v>4.5000000000006146E-2</v>
      </c>
      <c r="J96" s="68">
        <v>0.26619826749922915</v>
      </c>
      <c r="K96" s="68">
        <v>0.35620954157951079</v>
      </c>
      <c r="L96" s="5"/>
      <c r="M96" s="5">
        <f t="shared" si="34"/>
        <v>-4.7692647945873912E-2</v>
      </c>
      <c r="N96" s="5">
        <f t="shared" si="34"/>
        <v>0.38252617416885126</v>
      </c>
      <c r="O96" s="5">
        <f t="shared" si="34"/>
        <v>1.1412160922142256</v>
      </c>
      <c r="P96" s="5">
        <f t="shared" si="34"/>
        <v>1.5277012485394481</v>
      </c>
      <c r="Q96" s="5"/>
      <c r="R96" s="5">
        <f t="shared" si="23"/>
        <v>1.5608465833802043</v>
      </c>
      <c r="S96" s="5">
        <f t="shared" si="23"/>
        <v>2.5039712896812283</v>
      </c>
      <c r="T96" s="5">
        <f t="shared" si="23"/>
        <v>3.8812666894844305</v>
      </c>
      <c r="U96" s="5">
        <f t="shared" si="23"/>
        <v>4.1086754756200827</v>
      </c>
      <c r="V96" s="40"/>
      <c r="W96" s="11">
        <v>36251</v>
      </c>
      <c r="X96" s="14">
        <f t="shared" si="32"/>
        <v>3.4979711515952467</v>
      </c>
      <c r="Y96" s="14">
        <f t="shared" si="33"/>
        <v>3.9949710825522566</v>
      </c>
      <c r="Z96" s="14"/>
      <c r="AB96" s="42"/>
      <c r="AC96" s="42"/>
      <c r="AD96" s="42"/>
      <c r="AE96" s="42"/>
    </row>
    <row r="97" spans="1:31" x14ac:dyDescent="0.2">
      <c r="A97" s="14"/>
      <c r="B97" s="11">
        <v>36281</v>
      </c>
      <c r="C97" s="14">
        <v>41.33763498975074</v>
      </c>
      <c r="D97" s="14">
        <f t="shared" si="29"/>
        <v>49.792801362097016</v>
      </c>
      <c r="E97" s="14">
        <f t="shared" si="30"/>
        <v>26.383942809140525</v>
      </c>
      <c r="F97" s="14">
        <f t="shared" si="31"/>
        <v>28.872627583346173</v>
      </c>
      <c r="G97" s="6"/>
      <c r="H97" s="67">
        <v>8.9027156251364481E-2</v>
      </c>
      <c r="I97" s="68">
        <v>6.2600000000001543E-2</v>
      </c>
      <c r="J97" s="68">
        <v>0.15127452654701834</v>
      </c>
      <c r="K97" s="68">
        <v>0.54290620391268529</v>
      </c>
      <c r="L97" s="5"/>
      <c r="M97" s="5">
        <f t="shared" si="34"/>
        <v>4.1292048897290101E-2</v>
      </c>
      <c r="N97" s="5">
        <f t="shared" si="34"/>
        <v>0.44536563555388486</v>
      </c>
      <c r="O97" s="5">
        <f t="shared" si="34"/>
        <v>1.2942169880016285</v>
      </c>
      <c r="P97" s="5">
        <f t="shared" si="34"/>
        <v>2.0789014373077119</v>
      </c>
      <c r="Q97" s="5"/>
      <c r="R97" s="5">
        <f t="shared" si="23"/>
        <v>1.3347842291400402</v>
      </c>
      <c r="S97" s="5">
        <f t="shared" si="23"/>
        <v>2.7777025111287434</v>
      </c>
      <c r="T97" s="5">
        <f t="shared" si="23"/>
        <v>3.5364996819644778</v>
      </c>
      <c r="U97" s="5">
        <f t="shared" ref="U97" si="35">+(F97/F85-1)*100</f>
        <v>4.118348806196237</v>
      </c>
      <c r="V97" s="40"/>
      <c r="W97" s="11">
        <v>36281</v>
      </c>
      <c r="X97" s="14">
        <f t="shared" si="32"/>
        <v>3.4775169997631523</v>
      </c>
      <c r="Y97" s="14">
        <f t="shared" si="33"/>
        <v>3.8274242440803574</v>
      </c>
      <c r="Z97" s="14"/>
      <c r="AB97" s="42"/>
      <c r="AC97" s="42"/>
      <c r="AD97" s="42"/>
      <c r="AE97" s="42"/>
    </row>
    <row r="98" spans="1:31" x14ac:dyDescent="0.2">
      <c r="A98" s="14"/>
      <c r="B98" s="11">
        <v>36312</v>
      </c>
      <c r="C98" s="14">
        <v>41.488827709642628</v>
      </c>
      <c r="D98" s="14">
        <f t="shared" si="29"/>
        <v>49.970262906151525</v>
      </c>
      <c r="E98" s="14">
        <f t="shared" si="30"/>
        <v>26.451053151480398</v>
      </c>
      <c r="F98" s="14">
        <f t="shared" si="31"/>
        <v>29.089168012396222</v>
      </c>
      <c r="G98" s="6"/>
      <c r="H98" s="67">
        <v>0.36575077391189925</v>
      </c>
      <c r="I98" s="68">
        <v>0.35639999999999006</v>
      </c>
      <c r="J98" s="68">
        <v>0.25436055113272626</v>
      </c>
      <c r="K98" s="68">
        <v>0.74998518380415824</v>
      </c>
      <c r="L98" s="5"/>
      <c r="M98" s="5">
        <f t="shared" si="34"/>
        <v>0.40719384879759346</v>
      </c>
      <c r="N98" s="5">
        <f t="shared" si="34"/>
        <v>0.80335291867899006</v>
      </c>
      <c r="O98" s="5">
        <f t="shared" si="34"/>
        <v>1.5518695165978924</v>
      </c>
      <c r="P98" s="5">
        <f t="shared" si="34"/>
        <v>2.8444780738775766</v>
      </c>
      <c r="Q98" s="5"/>
      <c r="R98" s="5">
        <f t="shared" ref="R98:U161" si="36">+(C98/C86-1)*100</f>
        <v>1.4754430250446982</v>
      </c>
      <c r="S98" s="5">
        <f t="shared" si="36"/>
        <v>2.5867510113845471</v>
      </c>
      <c r="T98" s="5">
        <f t="shared" si="36"/>
        <v>3.6981593344612929</v>
      </c>
      <c r="U98" s="5">
        <f t="shared" si="36"/>
        <v>4.8006921037759831</v>
      </c>
      <c r="V98" s="40"/>
      <c r="W98" s="11">
        <v>36312</v>
      </c>
      <c r="X98" s="14">
        <f t="shared" si="32"/>
        <v>3.6952008165406078</v>
      </c>
      <c r="Y98" s="14">
        <f t="shared" si="33"/>
        <v>4.249425719118638</v>
      </c>
      <c r="Z98" s="14"/>
      <c r="AB98" s="42"/>
      <c r="AC98" s="42"/>
      <c r="AD98" s="42"/>
      <c r="AE98" s="42"/>
    </row>
    <row r="99" spans="1:31" x14ac:dyDescent="0.2">
      <c r="A99" s="14"/>
      <c r="B99" s="11">
        <v>36342</v>
      </c>
      <c r="C99" s="14">
        <v>41.571376364023138</v>
      </c>
      <c r="D99" s="14">
        <f t="shared" si="29"/>
        <v>50.007690633068236</v>
      </c>
      <c r="E99" s="14">
        <f t="shared" si="30"/>
        <v>26.437126067463609</v>
      </c>
      <c r="F99" s="14">
        <f t="shared" si="31"/>
        <v>29.257654923844363</v>
      </c>
      <c r="G99" s="6"/>
      <c r="H99" s="67">
        <v>0.19896598418789324</v>
      </c>
      <c r="I99" s="68">
        <v>7.4900000000011069E-2</v>
      </c>
      <c r="J99" s="68">
        <v>-5.2652285476240124E-2</v>
      </c>
      <c r="K99" s="68">
        <v>0.5792084234803152</v>
      </c>
      <c r="L99" s="5"/>
      <c r="M99" s="5">
        <f t="shared" si="34"/>
        <v>0.60697001023430897</v>
      </c>
      <c r="N99" s="5">
        <f t="shared" si="34"/>
        <v>0.87885463001509123</v>
      </c>
      <c r="O99" s="5">
        <f t="shared" si="34"/>
        <v>1.4984001363535393</v>
      </c>
      <c r="P99" s="5">
        <f t="shared" si="34"/>
        <v>3.4401619539658368</v>
      </c>
      <c r="Q99" s="5"/>
      <c r="R99" s="5">
        <f t="shared" si="36"/>
        <v>1.4435176823934581</v>
      </c>
      <c r="S99" s="5">
        <f t="shared" si="36"/>
        <v>2.3449885385715241</v>
      </c>
      <c r="T99" s="5">
        <f t="shared" si="36"/>
        <v>3.3769084977985697</v>
      </c>
      <c r="U99" s="5">
        <f t="shared" si="36"/>
        <v>5.0990743465826105</v>
      </c>
      <c r="V99" s="40"/>
      <c r="W99" s="11">
        <v>36342</v>
      </c>
      <c r="X99" s="14">
        <f t="shared" si="32"/>
        <v>3.6069904609842349</v>
      </c>
      <c r="Y99" s="14">
        <f t="shared" si="33"/>
        <v>4.2379914221905901</v>
      </c>
      <c r="Z99" s="14"/>
      <c r="AB99" s="42"/>
      <c r="AC99" s="42"/>
      <c r="AD99" s="42"/>
      <c r="AE99" s="42"/>
    </row>
    <row r="100" spans="1:31" x14ac:dyDescent="0.2">
      <c r="A100" s="14"/>
      <c r="B100" s="11">
        <v>36373</v>
      </c>
      <c r="C100" s="14">
        <v>41.787540033799822</v>
      </c>
      <c r="D100" s="14">
        <f t="shared" si="29"/>
        <v>50.293734623489385</v>
      </c>
      <c r="E100" s="14">
        <f t="shared" si="30"/>
        <v>26.450992039874418</v>
      </c>
      <c r="F100" s="14">
        <f t="shared" si="31"/>
        <v>29.509430840439652</v>
      </c>
      <c r="G100" s="6"/>
      <c r="H100" s="67">
        <v>0.51998198925102823</v>
      </c>
      <c r="I100" s="68">
        <v>0.57199999999999473</v>
      </c>
      <c r="J100" s="68">
        <v>5.2448864431875464E-2</v>
      </c>
      <c r="K100" s="68">
        <v>0.86054715338821364</v>
      </c>
      <c r="L100" s="5"/>
      <c r="M100" s="5">
        <f t="shared" si="34"/>
        <v>1.1301081342187214</v>
      </c>
      <c r="N100" s="5">
        <f t="shared" si="34"/>
        <v>1.4558816784987716</v>
      </c>
      <c r="O100" s="5">
        <f t="shared" si="34"/>
        <v>1.5516348946415848</v>
      </c>
      <c r="P100" s="5">
        <f t="shared" si="34"/>
        <v>4.3303133231208379</v>
      </c>
      <c r="Q100" s="5"/>
      <c r="R100" s="5">
        <f t="shared" si="36"/>
        <v>1.9434276258640137</v>
      </c>
      <c r="S100" s="5">
        <f t="shared" si="36"/>
        <v>2.6282642630218067</v>
      </c>
      <c r="T100" s="5">
        <f t="shared" si="36"/>
        <v>3.0459594484823826</v>
      </c>
      <c r="U100" s="5">
        <f t="shared" si="36"/>
        <v>5.7432161269326709</v>
      </c>
      <c r="V100" s="40"/>
      <c r="W100" s="11">
        <v>36373</v>
      </c>
      <c r="X100" s="14">
        <f t="shared" si="32"/>
        <v>3.805813279478953</v>
      </c>
      <c r="Y100" s="14">
        <f t="shared" si="33"/>
        <v>4.3945877877075272</v>
      </c>
      <c r="Z100" s="14"/>
      <c r="AB100" s="42"/>
      <c r="AC100" s="42"/>
      <c r="AD100" s="42"/>
      <c r="AE100" s="42"/>
    </row>
    <row r="101" spans="1:31" x14ac:dyDescent="0.2">
      <c r="A101" s="14"/>
      <c r="B101" s="11">
        <v>36404</v>
      </c>
      <c r="C101" s="14">
        <v>42.035904116119383</v>
      </c>
      <c r="D101" s="14">
        <f t="shared" si="29"/>
        <v>50.84289191184326</v>
      </c>
      <c r="E101" s="14">
        <f t="shared" si="30"/>
        <v>26.52457994393642</v>
      </c>
      <c r="F101" s="14">
        <f t="shared" si="31"/>
        <v>29.909175977519503</v>
      </c>
      <c r="G101" s="6"/>
      <c r="H101" s="67">
        <v>0.59434961263253872</v>
      </c>
      <c r="I101" s="68">
        <v>1.0918999999999901</v>
      </c>
      <c r="J101" s="68">
        <v>0.27820470382007301</v>
      </c>
      <c r="K101" s="68">
        <v>1.3546351986295946</v>
      </c>
      <c r="L101" s="5"/>
      <c r="M101" s="5">
        <f t="shared" si="34"/>
        <v>1.7311745401693335</v>
      </c>
      <c r="N101" s="5">
        <f t="shared" si="34"/>
        <v>2.5636784505462806</v>
      </c>
      <c r="O101" s="5">
        <f t="shared" si="34"/>
        <v>1.8341563197246558</v>
      </c>
      <c r="P101" s="5">
        <f t="shared" si="34"/>
        <v>5.7436084702363832</v>
      </c>
      <c r="Q101" s="5"/>
      <c r="R101" s="5">
        <f t="shared" si="36"/>
        <v>2.6018286235203192</v>
      </c>
      <c r="S101" s="5">
        <f t="shared" si="36"/>
        <v>2.9703038133767956</v>
      </c>
      <c r="T101" s="5">
        <f t="shared" si="36"/>
        <v>2.8911242558335104</v>
      </c>
      <c r="U101" s="5">
        <f t="shared" si="36"/>
        <v>6.969369007284798</v>
      </c>
      <c r="V101" s="40"/>
      <c r="W101" s="11">
        <v>36404</v>
      </c>
      <c r="X101" s="14">
        <f t="shared" si="32"/>
        <v>4.2769323588317016</v>
      </c>
      <c r="Y101" s="14">
        <f t="shared" si="33"/>
        <v>4.9302466315591538</v>
      </c>
      <c r="Z101" s="14"/>
      <c r="AB101" s="42"/>
      <c r="AC101" s="42"/>
      <c r="AD101" s="42"/>
      <c r="AE101" s="42"/>
    </row>
    <row r="102" spans="1:31" x14ac:dyDescent="0.2">
      <c r="A102" s="14"/>
      <c r="B102" s="11">
        <v>36434</v>
      </c>
      <c r="C102" s="14">
        <v>42.33632942692627</v>
      </c>
      <c r="D102" s="14">
        <f t="shared" si="29"/>
        <v>51.042551948381067</v>
      </c>
      <c r="E102" s="14">
        <f t="shared" si="30"/>
        <v>26.539079558485209</v>
      </c>
      <c r="F102" s="14">
        <f t="shared" si="31"/>
        <v>29.94267456187459</v>
      </c>
      <c r="G102" s="6"/>
      <c r="H102" s="67">
        <v>0.71468740145803622</v>
      </c>
      <c r="I102" s="68">
        <v>0.39270000000000138</v>
      </c>
      <c r="J102" s="68">
        <v>5.4664822513439404E-2</v>
      </c>
      <c r="K102" s="68">
        <v>0.11200102731103723</v>
      </c>
      <c r="L102" s="5"/>
      <c r="M102" s="5">
        <f t="shared" si="34"/>
        <v>2.4582344279632018</v>
      </c>
      <c r="N102" s="5">
        <f t="shared" si="34"/>
        <v>2.9664460158215666</v>
      </c>
      <c r="O102" s="5">
        <f t="shared" si="34"/>
        <v>1.889823780534905</v>
      </c>
      <c r="P102" s="5">
        <f t="shared" si="34"/>
        <v>5.8620423980388026</v>
      </c>
      <c r="Q102" s="5"/>
      <c r="R102" s="5">
        <f t="shared" si="36"/>
        <v>2.3246921192583869</v>
      </c>
      <c r="S102" s="5">
        <f t="shared" si="36"/>
        <v>3.024385286477882</v>
      </c>
      <c r="T102" s="5">
        <f t="shared" si="36"/>
        <v>2.5314700829176751</v>
      </c>
      <c r="U102" s="5">
        <f t="shared" si="36"/>
        <v>6.6861319950931142</v>
      </c>
      <c r="V102" s="40"/>
      <c r="W102" s="11">
        <v>36434</v>
      </c>
      <c r="X102" s="14">
        <f t="shared" si="32"/>
        <v>4.0806624548295574</v>
      </c>
      <c r="Y102" s="14">
        <f t="shared" si="33"/>
        <v>4.6088010390053942</v>
      </c>
      <c r="Z102" s="14"/>
      <c r="AB102" s="42"/>
      <c r="AC102" s="42"/>
      <c r="AD102" s="42"/>
      <c r="AE102" s="42"/>
    </row>
    <row r="103" spans="1:31" x14ac:dyDescent="0.2">
      <c r="A103" s="14"/>
      <c r="B103" s="11">
        <v>36465</v>
      </c>
      <c r="C103" s="14">
        <v>42.364779182200778</v>
      </c>
      <c r="D103" s="14">
        <f t="shared" si="29"/>
        <v>51.129834712212805</v>
      </c>
      <c r="E103" s="14">
        <f t="shared" si="30"/>
        <v>26.615764471893868</v>
      </c>
      <c r="F103" s="14">
        <f t="shared" si="31"/>
        <v>30.057773075496325</v>
      </c>
      <c r="G103" s="6"/>
      <c r="H103" s="67">
        <v>6.7199390357197686E-2</v>
      </c>
      <c r="I103" s="68">
        <v>0.17100000000001003</v>
      </c>
      <c r="J103" s="68">
        <v>0.28895091572285203</v>
      </c>
      <c r="K103" s="68">
        <v>0.38439623482495744</v>
      </c>
      <c r="L103" s="5"/>
      <c r="M103" s="5">
        <f t="shared" si="34"/>
        <v>2.5270857368695498</v>
      </c>
      <c r="N103" s="5">
        <f t="shared" si="34"/>
        <v>3.1425186385086512</v>
      </c>
      <c r="O103" s="5">
        <f t="shared" si="34"/>
        <v>2.1842353593771513</v>
      </c>
      <c r="P103" s="5">
        <f t="shared" si="34"/>
        <v>6.2689721031256473</v>
      </c>
      <c r="Q103" s="5"/>
      <c r="R103" s="5">
        <f t="shared" si="36"/>
        <v>2.3648924313875108</v>
      </c>
      <c r="S103" s="5">
        <f t="shared" si="36"/>
        <v>3.0125590650241119</v>
      </c>
      <c r="T103" s="5">
        <f t="shared" si="36"/>
        <v>2.6857485418929627</v>
      </c>
      <c r="U103" s="5">
        <f t="shared" si="36"/>
        <v>6.9510534558476111</v>
      </c>
      <c r="V103" s="40"/>
      <c r="W103" s="11">
        <v>36465</v>
      </c>
      <c r="X103" s="14">
        <f t="shared" si="32"/>
        <v>4.2164536875882286</v>
      </c>
      <c r="Y103" s="14">
        <f t="shared" si="33"/>
        <v>4.8184009988702865</v>
      </c>
      <c r="Z103" s="14"/>
      <c r="AB103" s="42"/>
      <c r="AC103" s="42"/>
      <c r="AD103" s="42"/>
      <c r="AE103" s="42"/>
    </row>
    <row r="104" spans="1:31" x14ac:dyDescent="0.2">
      <c r="A104" s="14"/>
      <c r="B104" s="17">
        <v>36495</v>
      </c>
      <c r="C104" s="14">
        <v>42.61534768991914</v>
      </c>
      <c r="D104" s="14">
        <f t="shared" si="29"/>
        <v>51.352709661723338</v>
      </c>
      <c r="E104" s="14">
        <f t="shared" si="30"/>
        <v>26.750665928535728</v>
      </c>
      <c r="F104" s="14">
        <f t="shared" si="31"/>
        <v>30.332281580349822</v>
      </c>
      <c r="G104" s="6"/>
      <c r="H104" s="69">
        <v>0.5914547710510254</v>
      </c>
      <c r="I104" s="69">
        <v>0.43590000000000018</v>
      </c>
      <c r="J104" s="69">
        <v>0.50684795014741546</v>
      </c>
      <c r="K104" s="69">
        <v>0.91326960305413429</v>
      </c>
      <c r="L104" s="3"/>
      <c r="M104" s="10">
        <f t="shared" si="34"/>
        <v>3.1334870770798329</v>
      </c>
      <c r="N104" s="10">
        <f t="shared" si="34"/>
        <v>3.5921168772538925</v>
      </c>
      <c r="O104" s="10">
        <f t="shared" si="34"/>
        <v>2.7021540616699813</v>
      </c>
      <c r="P104" s="10">
        <f t="shared" si="34"/>
        <v>7.2394943228215825</v>
      </c>
      <c r="Q104" s="5"/>
      <c r="R104" s="10">
        <f t="shared" si="36"/>
        <v>3.1334870770798329</v>
      </c>
      <c r="S104" s="10">
        <f t="shared" si="36"/>
        <v>3.5921168772538925</v>
      </c>
      <c r="T104" s="10">
        <f t="shared" si="36"/>
        <v>2.7021540616699813</v>
      </c>
      <c r="U104" s="10">
        <f t="shared" si="36"/>
        <v>7.2394943228215825</v>
      </c>
      <c r="V104" s="40"/>
      <c r="W104" s="17">
        <v>36495</v>
      </c>
      <c r="X104" s="14">
        <f t="shared" si="32"/>
        <v>4.5112550872484851</v>
      </c>
      <c r="Y104" s="14">
        <f t="shared" si="33"/>
        <v>4.9708241922457823</v>
      </c>
      <c r="Z104" s="14"/>
      <c r="AB104" s="42"/>
      <c r="AC104" s="42"/>
      <c r="AD104" s="42"/>
      <c r="AE104" s="42"/>
    </row>
    <row r="105" spans="1:31" x14ac:dyDescent="0.2">
      <c r="A105" s="14"/>
      <c r="B105" s="11">
        <v>36526</v>
      </c>
      <c r="C105" s="14">
        <v>42.839114715958971</v>
      </c>
      <c r="D105" s="14">
        <f t="shared" si="29"/>
        <v>51.592629521262907</v>
      </c>
      <c r="E105" s="14">
        <f t="shared" si="30"/>
        <v>26.93561174745361</v>
      </c>
      <c r="F105" s="14">
        <f t="shared" si="31"/>
        <v>30.661334456774675</v>
      </c>
      <c r="G105" s="6"/>
      <c r="H105" s="67">
        <v>0.5250855341320193</v>
      </c>
      <c r="I105" s="68">
        <v>0.46720000000000095</v>
      </c>
      <c r="J105" s="68">
        <v>0.69136902764201924</v>
      </c>
      <c r="K105" s="68">
        <v>1.084827316907222</v>
      </c>
      <c r="L105" s="5"/>
      <c r="M105" s="5">
        <f>+(C105/C$104-1)*100</f>
        <v>0.5250855341320193</v>
      </c>
      <c r="N105" s="5">
        <f>+(D105/D$104-1)*100</f>
        <v>0.46720000000000095</v>
      </c>
      <c r="O105" s="5">
        <f>+(E105/E$104-1)*100</f>
        <v>0.69136902764201924</v>
      </c>
      <c r="P105" s="5">
        <f>+(F105/F$104-1)*100</f>
        <v>1.084827316907222</v>
      </c>
      <c r="Q105" s="5"/>
      <c r="R105" s="5">
        <f t="shared" si="36"/>
        <v>3.5234590581277647</v>
      </c>
      <c r="S105" s="5">
        <f t="shared" si="36"/>
        <v>3.5823223168201412</v>
      </c>
      <c r="T105" s="5">
        <f t="shared" si="36"/>
        <v>3.0197594418933216</v>
      </c>
      <c r="U105" s="5">
        <f t="shared" si="36"/>
        <v>7.6181882234091391</v>
      </c>
      <c r="V105" s="40"/>
      <c r="W105" s="11">
        <v>36526</v>
      </c>
      <c r="X105" s="14">
        <f t="shared" si="32"/>
        <v>4.7400899940408676</v>
      </c>
      <c r="Y105" s="14">
        <f t="shared" si="33"/>
        <v>5.3189738326512304</v>
      </c>
      <c r="Z105" s="14"/>
      <c r="AB105" s="42"/>
      <c r="AC105" s="42"/>
      <c r="AD105" s="42"/>
      <c r="AE105" s="42"/>
    </row>
    <row r="106" spans="1:31" x14ac:dyDescent="0.2">
      <c r="A106" s="14"/>
      <c r="B106" s="11">
        <v>36557</v>
      </c>
      <c r="C106" s="14">
        <v>43.01701312695247</v>
      </c>
      <c r="D106" s="14">
        <f t="shared" si="29"/>
        <v>51.852295225643424</v>
      </c>
      <c r="E106" s="14">
        <f t="shared" si="30"/>
        <v>27.198024853677687</v>
      </c>
      <c r="F106" s="14">
        <f t="shared" si="31"/>
        <v>30.928656554124512</v>
      </c>
      <c r="G106" s="6"/>
      <c r="H106" s="67">
        <v>0.41527097880766917</v>
      </c>
      <c r="I106" s="68">
        <v>0.50330000000000652</v>
      </c>
      <c r="J106" s="68">
        <v>0.97422367341957194</v>
      </c>
      <c r="K106" s="68">
        <v>0.871854086216306</v>
      </c>
      <c r="L106" s="5"/>
      <c r="M106" s="5">
        <f t="shared" ref="M106:P116" si="37">+(C106/C$104-1)*100</f>
        <v>0.94253704077684741</v>
      </c>
      <c r="N106" s="5">
        <f t="shared" si="37"/>
        <v>0.97285141759999583</v>
      </c>
      <c r="O106" s="5">
        <f t="shared" si="37"/>
        <v>1.672328181799565</v>
      </c>
      <c r="P106" s="5">
        <f t="shared" si="37"/>
        <v>1.9661395144143778</v>
      </c>
      <c r="Q106" s="5"/>
      <c r="R106" s="5">
        <f t="shared" si="36"/>
        <v>3.5600986949750224</v>
      </c>
      <c r="S106" s="5">
        <f t="shared" si="36"/>
        <v>3.7582409608819312</v>
      </c>
      <c r="T106" s="5">
        <f t="shared" si="36"/>
        <v>3.5953919293419956</v>
      </c>
      <c r="U106" s="5">
        <f t="shared" si="36"/>
        <v>8.0900677900781268</v>
      </c>
      <c r="V106" s="40"/>
      <c r="W106" s="11">
        <v>36557</v>
      </c>
      <c r="X106" s="14">
        <f t="shared" si="32"/>
        <v>5.1479002267673515</v>
      </c>
      <c r="Y106" s="14">
        <f t="shared" si="33"/>
        <v>5.8427298597100616</v>
      </c>
      <c r="Z106" s="14"/>
      <c r="AB106" s="42"/>
      <c r="AC106" s="42"/>
      <c r="AD106" s="42"/>
      <c r="AE106" s="42"/>
    </row>
    <row r="107" spans="1:31" x14ac:dyDescent="0.2">
      <c r="A107" s="14"/>
      <c r="B107" s="11">
        <v>36586</v>
      </c>
      <c r="C107" s="14">
        <v>43.280204220151994</v>
      </c>
      <c r="D107" s="14">
        <f t="shared" si="29"/>
        <v>51.935881125547155</v>
      </c>
      <c r="E107" s="14">
        <f t="shared" si="30"/>
        <v>27.314569092602003</v>
      </c>
      <c r="F107" s="14">
        <f t="shared" si="31"/>
        <v>31.134948747546513</v>
      </c>
      <c r="G107" s="6"/>
      <c r="H107" s="67">
        <v>0.61183023661544045</v>
      </c>
      <c r="I107" s="68">
        <v>0.16119999999999468</v>
      </c>
      <c r="J107" s="68">
        <v>0.42850258263720242</v>
      </c>
      <c r="K107" s="68">
        <v>0.66699370876648345</v>
      </c>
      <c r="L107" s="5"/>
      <c r="M107" s="5">
        <f t="shared" si="37"/>
        <v>1.5601340039990585</v>
      </c>
      <c r="N107" s="5">
        <f t="shared" si="37"/>
        <v>1.1356196540851515</v>
      </c>
      <c r="O107" s="5">
        <f t="shared" si="37"/>
        <v>2.1079967338859529</v>
      </c>
      <c r="P107" s="5">
        <f t="shared" si="37"/>
        <v>2.646247250047562</v>
      </c>
      <c r="Q107" s="5"/>
      <c r="R107" s="5">
        <f t="shared" si="36"/>
        <v>4.6332153026947376</v>
      </c>
      <c r="S107" s="5">
        <f t="shared" si="36"/>
        <v>4.4162556468510639</v>
      </c>
      <c r="T107" s="5">
        <f t="shared" si="36"/>
        <v>3.9598598999255774</v>
      </c>
      <c r="U107" s="5">
        <f t="shared" si="36"/>
        <v>8.8071738434574378</v>
      </c>
      <c r="V107" s="40"/>
      <c r="W107" s="11">
        <v>36586</v>
      </c>
      <c r="X107" s="14">
        <f t="shared" si="32"/>
        <v>5.727763130078027</v>
      </c>
      <c r="Y107" s="14">
        <f t="shared" si="33"/>
        <v>6.3835168716915076</v>
      </c>
      <c r="Z107" s="14"/>
      <c r="AB107" s="42"/>
      <c r="AC107" s="42"/>
      <c r="AD107" s="42"/>
      <c r="AE107" s="42"/>
    </row>
    <row r="108" spans="1:31" x14ac:dyDescent="0.2">
      <c r="A108" s="14"/>
      <c r="B108" s="11">
        <v>36617</v>
      </c>
      <c r="C108" s="14">
        <v>43.697848833286606</v>
      </c>
      <c r="D108" s="14">
        <f t="shared" si="29"/>
        <v>52.212076141372812</v>
      </c>
      <c r="E108" s="14">
        <f t="shared" si="30"/>
        <v>27.403913455437252</v>
      </c>
      <c r="F108" s="14">
        <f t="shared" si="31"/>
        <v>31.27904420339717</v>
      </c>
      <c r="G108" s="6"/>
      <c r="H108" s="67">
        <v>0.9649783790533828</v>
      </c>
      <c r="I108" s="68">
        <v>0.53179999999999339</v>
      </c>
      <c r="J108" s="68">
        <v>0.32709416916794076</v>
      </c>
      <c r="K108" s="68">
        <v>0.4628093561965807</v>
      </c>
      <c r="L108" s="5"/>
      <c r="M108" s="5">
        <f t="shared" si="37"/>
        <v>2.5401673388752766</v>
      </c>
      <c r="N108" s="5">
        <f t="shared" si="37"/>
        <v>1.673458879405576</v>
      </c>
      <c r="O108" s="5">
        <f t="shared" si="37"/>
        <v>2.4419860374566893</v>
      </c>
      <c r="P108" s="5">
        <f t="shared" si="37"/>
        <v>3.1213036861054588</v>
      </c>
      <c r="Q108" s="5"/>
      <c r="R108" s="5">
        <f t="shared" si="36"/>
        <v>5.8037108225712508</v>
      </c>
      <c r="S108" s="5">
        <f t="shared" si="36"/>
        <v>4.9243253479744231</v>
      </c>
      <c r="T108" s="5">
        <f t="shared" si="36"/>
        <v>4.0229991184792535</v>
      </c>
      <c r="U108" s="5">
        <f t="shared" si="36"/>
        <v>8.9227503943624775</v>
      </c>
      <c r="V108" s="40"/>
      <c r="W108" s="11">
        <v>36617</v>
      </c>
      <c r="X108" s="14">
        <f t="shared" si="32"/>
        <v>5.9566916202720508</v>
      </c>
      <c r="Y108" s="14">
        <f t="shared" si="33"/>
        <v>6.4728747564208655</v>
      </c>
      <c r="Z108" s="14"/>
      <c r="AB108" s="42"/>
      <c r="AC108" s="42"/>
      <c r="AD108" s="42"/>
      <c r="AE108" s="42"/>
    </row>
    <row r="109" spans="1:31" x14ac:dyDescent="0.2">
      <c r="A109" s="14"/>
      <c r="B109" s="11">
        <v>36647</v>
      </c>
      <c r="C109" s="14">
        <v>43.153809733353384</v>
      </c>
      <c r="D109" s="14">
        <f t="shared" si="29"/>
        <v>51.900892167570234</v>
      </c>
      <c r="E109" s="14">
        <f t="shared" si="30"/>
        <v>27.462051994946076</v>
      </c>
      <c r="F109" s="14">
        <f t="shared" si="31"/>
        <v>31.368724204089471</v>
      </c>
      <c r="G109" s="6"/>
      <c r="H109" s="67">
        <v>-1.245002018311725</v>
      </c>
      <c r="I109" s="68">
        <v>-0.59599999999999653</v>
      </c>
      <c r="J109" s="68">
        <v>0.2121541494552126</v>
      </c>
      <c r="K109" s="68">
        <v>0.28670953021818768</v>
      </c>
      <c r="L109" s="5"/>
      <c r="M109" s="5">
        <f t="shared" si="37"/>
        <v>1.2635401859260709</v>
      </c>
      <c r="N109" s="5">
        <f t="shared" si="37"/>
        <v>1.0674850644843303</v>
      </c>
      <c r="O109" s="5">
        <f t="shared" si="37"/>
        <v>2.6593209616194713</v>
      </c>
      <c r="P109" s="5">
        <f t="shared" si="37"/>
        <v>3.4169622914587805</v>
      </c>
      <c r="Q109" s="5"/>
      <c r="R109" s="5">
        <f t="shared" si="36"/>
        <v>4.3935139106360266</v>
      </c>
      <c r="S109" s="5">
        <f t="shared" si="36"/>
        <v>4.2337260563892087</v>
      </c>
      <c r="T109" s="5">
        <f t="shared" si="36"/>
        <v>4.0862322724261269</v>
      </c>
      <c r="U109" s="5">
        <f t="shared" si="36"/>
        <v>8.6452007651117047</v>
      </c>
      <c r="V109" s="40"/>
      <c r="W109" s="11">
        <v>36647</v>
      </c>
      <c r="X109" s="14">
        <f t="shared" si="32"/>
        <v>5.6550530313090137</v>
      </c>
      <c r="Y109" s="14">
        <f t="shared" si="33"/>
        <v>6.3657165187689158</v>
      </c>
      <c r="Z109" s="14"/>
      <c r="AB109" s="42"/>
      <c r="AC109" s="42"/>
      <c r="AD109" s="42"/>
      <c r="AE109" s="42"/>
    </row>
    <row r="110" spans="1:31" x14ac:dyDescent="0.2">
      <c r="A110" s="14"/>
      <c r="B110" s="11">
        <v>36678</v>
      </c>
      <c r="C110" s="14">
        <v>43.236598127249017</v>
      </c>
      <c r="D110" s="14">
        <f t="shared" si="29"/>
        <v>51.965041670289352</v>
      </c>
      <c r="E110" s="14">
        <f t="shared" si="30"/>
        <v>27.477401348070831</v>
      </c>
      <c r="F110" s="14">
        <f t="shared" si="31"/>
        <v>31.414504900236505</v>
      </c>
      <c r="G110" s="6"/>
      <c r="H110" s="67">
        <v>0.19184492494910277</v>
      </c>
      <c r="I110" s="68">
        <v>0.12360000000000149</v>
      </c>
      <c r="J110" s="68">
        <v>5.58929577716194E-2</v>
      </c>
      <c r="K110" s="68">
        <v>0.14594376184755564</v>
      </c>
      <c r="L110" s="5"/>
      <c r="M110" s="5">
        <f t="shared" si="37"/>
        <v>1.4578091485965672</v>
      </c>
      <c r="N110" s="5">
        <f t="shared" si="37"/>
        <v>1.1924044760240227</v>
      </c>
      <c r="O110" s="5">
        <f t="shared" si="37"/>
        <v>2.7167002925331696</v>
      </c>
      <c r="P110" s="5">
        <f t="shared" si="37"/>
        <v>3.56789289661541</v>
      </c>
      <c r="Q110" s="5"/>
      <c r="R110" s="5">
        <f t="shared" si="36"/>
        <v>4.21262907170592</v>
      </c>
      <c r="S110" s="5">
        <f t="shared" si="36"/>
        <v>3.9919316972260033</v>
      </c>
      <c r="T110" s="5">
        <f t="shared" si="36"/>
        <v>3.8801789505798601</v>
      </c>
      <c r="U110" s="5">
        <f t="shared" si="36"/>
        <v>7.9938239789097754</v>
      </c>
      <c r="V110" s="40"/>
      <c r="W110" s="11">
        <v>36678</v>
      </c>
      <c r="X110" s="14">
        <f t="shared" si="32"/>
        <v>5.2886448755718796</v>
      </c>
      <c r="Y110" s="14">
        <f t="shared" si="33"/>
        <v>5.9370014647448173</v>
      </c>
      <c r="Z110" s="14"/>
      <c r="AB110" s="42"/>
      <c r="AC110" s="42"/>
      <c r="AD110" s="42"/>
      <c r="AE110" s="42"/>
    </row>
    <row r="111" spans="1:31" x14ac:dyDescent="0.2">
      <c r="A111" s="14"/>
      <c r="B111" s="11">
        <v>36708</v>
      </c>
      <c r="C111" s="14">
        <v>43.547813757401734</v>
      </c>
      <c r="D111" s="14">
        <f t="shared" si="29"/>
        <v>52.12327522217538</v>
      </c>
      <c r="E111" s="14">
        <f t="shared" si="30"/>
        <v>27.48251512807235</v>
      </c>
      <c r="F111" s="14">
        <f t="shared" si="31"/>
        <v>31.629630990141855</v>
      </c>
      <c r="G111" s="6"/>
      <c r="H111" s="67">
        <v>0.71979675467708226</v>
      </c>
      <c r="I111" s="68">
        <v>0.30449999999999644</v>
      </c>
      <c r="J111" s="68">
        <v>1.8610857470613418E-2</v>
      </c>
      <c r="K111" s="68">
        <v>0.68479860048258345</v>
      </c>
      <c r="L111" s="5"/>
      <c r="M111" s="5">
        <f t="shared" si="37"/>
        <v>2.1880991662146521</v>
      </c>
      <c r="N111" s="5">
        <f t="shared" si="37"/>
        <v>1.5005353476535088</v>
      </c>
      <c r="O111" s="5">
        <f t="shared" si="37"/>
        <v>2.7358167512231413</v>
      </c>
      <c r="P111" s="5">
        <f t="shared" si="37"/>
        <v>4.2771243777207202</v>
      </c>
      <c r="Q111" s="5"/>
      <c r="R111" s="5">
        <f t="shared" si="36"/>
        <v>4.7543227245395059</v>
      </c>
      <c r="S111" s="5">
        <f t="shared" si="36"/>
        <v>4.2305184709093169</v>
      </c>
      <c r="T111" s="5">
        <f t="shared" si="36"/>
        <v>3.9542462291138003</v>
      </c>
      <c r="U111" s="5">
        <f t="shared" si="36"/>
        <v>8.1071981759015976</v>
      </c>
      <c r="V111" s="40"/>
      <c r="W111" s="11">
        <v>36708</v>
      </c>
      <c r="X111" s="14">
        <f t="shared" si="32"/>
        <v>5.4306542919749043</v>
      </c>
      <c r="Y111" s="14">
        <f t="shared" si="33"/>
        <v>6.0307222025076985</v>
      </c>
      <c r="Z111" s="14"/>
      <c r="AB111" s="42"/>
      <c r="AC111" s="42"/>
      <c r="AD111" s="42"/>
      <c r="AE111" s="42"/>
    </row>
    <row r="112" spans="1:31" x14ac:dyDescent="0.2">
      <c r="A112" s="14"/>
      <c r="B112" s="11">
        <v>36739</v>
      </c>
      <c r="C112" s="14">
        <v>43.719887733761162</v>
      </c>
      <c r="D112" s="14">
        <f t="shared" si="29"/>
        <v>52.321343668019651</v>
      </c>
      <c r="E112" s="14">
        <f t="shared" si="30"/>
        <v>27.536945883050478</v>
      </c>
      <c r="F112" s="14">
        <f t="shared" si="31"/>
        <v>31.719545888500267</v>
      </c>
      <c r="G112" s="6"/>
      <c r="H112" s="67">
        <v>0.39513803682091897</v>
      </c>
      <c r="I112" s="68">
        <v>0.38000000000000256</v>
      </c>
      <c r="J112" s="68">
        <v>0.19805594475059696</v>
      </c>
      <c r="K112" s="68">
        <v>0.28427425658692496</v>
      </c>
      <c r="L112" s="5"/>
      <c r="M112" s="5">
        <f t="shared" si="37"/>
        <v>2.5918832151246463</v>
      </c>
      <c r="N112" s="5">
        <f t="shared" si="37"/>
        <v>1.8862373819746203</v>
      </c>
      <c r="O112" s="5">
        <f t="shared" si="37"/>
        <v>2.9392911436870062</v>
      </c>
      <c r="P112" s="5">
        <f t="shared" si="37"/>
        <v>4.5735573978356925</v>
      </c>
      <c r="Q112" s="5"/>
      <c r="R112" s="5">
        <f t="shared" si="36"/>
        <v>4.6242197994865508</v>
      </c>
      <c r="S112" s="5">
        <f t="shared" si="36"/>
        <v>4.0315340662399057</v>
      </c>
      <c r="T112" s="5">
        <f t="shared" si="36"/>
        <v>4.1055316244434481</v>
      </c>
      <c r="U112" s="5">
        <f t="shared" si="36"/>
        <v>7.489521095852103</v>
      </c>
      <c r="V112" s="40"/>
      <c r="W112" s="11">
        <v>36739</v>
      </c>
      <c r="X112" s="14">
        <f t="shared" si="32"/>
        <v>5.2088622621784859</v>
      </c>
      <c r="Y112" s="14">
        <f t="shared" si="33"/>
        <v>5.797526360147776</v>
      </c>
      <c r="Z112" s="14"/>
      <c r="AB112" s="42"/>
      <c r="AC112" s="42"/>
      <c r="AD112" s="42"/>
      <c r="AE112" s="42"/>
    </row>
    <row r="113" spans="1:31" x14ac:dyDescent="0.2">
      <c r="A113" s="14"/>
      <c r="B113" s="11">
        <v>36770</v>
      </c>
      <c r="C113" s="14">
        <v>44.525863124339352</v>
      </c>
      <c r="D113" s="14">
        <f t="shared" si="29"/>
        <v>53.043378210638323</v>
      </c>
      <c r="E113" s="14">
        <f t="shared" si="30"/>
        <v>27.640629633635207</v>
      </c>
      <c r="F113" s="14">
        <f t="shared" si="31"/>
        <v>31.728122382272009</v>
      </c>
      <c r="G113" s="6"/>
      <c r="H113" s="67">
        <v>1.8434983078783329</v>
      </c>
      <c r="I113" s="68">
        <v>1.3800000000000034</v>
      </c>
      <c r="J113" s="68">
        <v>0.37652596270143501</v>
      </c>
      <c r="K113" s="68">
        <v>2.7038513735000436E-2</v>
      </c>
      <c r="L113" s="5"/>
      <c r="M113" s="5">
        <f t="shared" si="37"/>
        <v>4.4831628462159712</v>
      </c>
      <c r="N113" s="5">
        <f t="shared" si="37"/>
        <v>3.2922674578458544</v>
      </c>
      <c r="O113" s="5">
        <f t="shared" si="37"/>
        <v>3.3268843006638127</v>
      </c>
      <c r="P113" s="5">
        <f t="shared" si="37"/>
        <v>4.6018325335158927</v>
      </c>
      <c r="Q113" s="5"/>
      <c r="R113" s="5">
        <f t="shared" si="36"/>
        <v>5.9234101432473985</v>
      </c>
      <c r="S113" s="5">
        <f t="shared" si="36"/>
        <v>4.3280116768544596</v>
      </c>
      <c r="T113" s="5">
        <f t="shared" si="36"/>
        <v>4.2076055193247974</v>
      </c>
      <c r="U113" s="5">
        <f t="shared" si="36"/>
        <v>6.0815664267035441</v>
      </c>
      <c r="V113" s="40"/>
      <c r="W113" s="11">
        <v>36770</v>
      </c>
      <c r="X113" s="14">
        <f t="shared" si="32"/>
        <v>4.8723945409609337</v>
      </c>
      <c r="Y113" s="14">
        <f t="shared" si="33"/>
        <v>5.1445859730141708</v>
      </c>
      <c r="Z113" s="14"/>
      <c r="AB113" s="42"/>
      <c r="AC113" s="42"/>
      <c r="AD113" s="42"/>
      <c r="AE113" s="42"/>
    </row>
    <row r="114" spans="1:31" x14ac:dyDescent="0.2">
      <c r="A114" s="14"/>
      <c r="B114" s="11">
        <v>36800</v>
      </c>
      <c r="C114" s="14">
        <v>45.121503347669758</v>
      </c>
      <c r="D114" s="14">
        <f t="shared" si="29"/>
        <v>53.732411693594521</v>
      </c>
      <c r="E114" s="14">
        <f t="shared" si="30"/>
        <v>27.701849803354897</v>
      </c>
      <c r="F114" s="14">
        <f t="shared" si="31"/>
        <v>31.70563579959385</v>
      </c>
      <c r="G114" s="6"/>
      <c r="H114" s="67">
        <v>1.3377398696732046</v>
      </c>
      <c r="I114" s="68">
        <v>1.2990000000000057</v>
      </c>
      <c r="J114" s="68">
        <v>0.2214861619693087</v>
      </c>
      <c r="K114" s="68">
        <v>-7.0872717922709771E-2</v>
      </c>
      <c r="L114" s="5"/>
      <c r="M114" s="5">
        <f t="shared" si="37"/>
        <v>5.880875772705374</v>
      </c>
      <c r="N114" s="5">
        <f t="shared" si="37"/>
        <v>4.6340340121233004</v>
      </c>
      <c r="O114" s="5">
        <f t="shared" si="37"/>
        <v>3.5557390509838305</v>
      </c>
      <c r="P114" s="5">
        <f t="shared" si="37"/>
        <v>4.5276983718024244</v>
      </c>
      <c r="Q114" s="5"/>
      <c r="R114" s="5">
        <f t="shared" si="36"/>
        <v>6.5786853948941904</v>
      </c>
      <c r="S114" s="5">
        <f t="shared" si="36"/>
        <v>5.2698378951226532</v>
      </c>
      <c r="T114" s="5">
        <f t="shared" si="36"/>
        <v>4.3813510649728604</v>
      </c>
      <c r="U114" s="5">
        <f t="shared" si="36"/>
        <v>5.8877881268629251</v>
      </c>
      <c r="V114" s="40"/>
      <c r="W114" s="11">
        <v>36800</v>
      </c>
      <c r="X114" s="14">
        <f t="shared" si="32"/>
        <v>5.1796590289861468</v>
      </c>
      <c r="Y114" s="14">
        <f t="shared" si="33"/>
        <v>5.1345695959178927</v>
      </c>
      <c r="Z114" s="14"/>
      <c r="AB114" s="42"/>
      <c r="AC114" s="42"/>
      <c r="AD114" s="42"/>
      <c r="AE114" s="42"/>
    </row>
    <row r="115" spans="1:31" x14ac:dyDescent="0.2">
      <c r="A115" s="14"/>
      <c r="B115" s="11">
        <v>36831</v>
      </c>
      <c r="C115" s="14">
        <v>43.972111630860994</v>
      </c>
      <c r="D115" s="14">
        <f t="shared" si="29"/>
        <v>52.723370734400511</v>
      </c>
      <c r="E115" s="14">
        <f t="shared" si="30"/>
        <v>27.638803514003722</v>
      </c>
      <c r="F115" s="14">
        <f t="shared" si="31"/>
        <v>31.738871088507295</v>
      </c>
      <c r="G115" s="6"/>
      <c r="H115" s="67">
        <v>-2.5473258458444614</v>
      </c>
      <c r="I115" s="68">
        <v>-1.877899999999999</v>
      </c>
      <c r="J115" s="68">
        <v>-0.22758873432177085</v>
      </c>
      <c r="K115" s="68">
        <v>0.10482454641036476</v>
      </c>
      <c r="L115" s="5"/>
      <c r="M115" s="5">
        <f t="shared" si="37"/>
        <v>3.1837448583407868</v>
      </c>
      <c r="N115" s="5">
        <f t="shared" si="37"/>
        <v>2.6691114874096256</v>
      </c>
      <c r="O115" s="5">
        <f t="shared" si="37"/>
        <v>3.320057855160119</v>
      </c>
      <c r="P115" s="5">
        <f t="shared" si="37"/>
        <v>4.6372690574938646</v>
      </c>
      <c r="Q115" s="5"/>
      <c r="R115" s="5">
        <f t="shared" si="36"/>
        <v>3.7940300402545812</v>
      </c>
      <c r="S115" s="5">
        <f t="shared" si="36"/>
        <v>3.1166461443832505</v>
      </c>
      <c r="T115" s="5">
        <f t="shared" si="36"/>
        <v>3.8437334504901388</v>
      </c>
      <c r="U115" s="5">
        <f t="shared" si="36"/>
        <v>5.5928894292619269</v>
      </c>
      <c r="V115" s="40"/>
      <c r="W115" s="11">
        <v>36831</v>
      </c>
      <c r="X115" s="14">
        <f t="shared" si="32"/>
        <v>4.1844230080451057</v>
      </c>
      <c r="Y115" s="14">
        <f t="shared" si="33"/>
        <v>4.7183114398760324</v>
      </c>
      <c r="Z115" s="14"/>
      <c r="AB115" s="42"/>
      <c r="AC115" s="42"/>
      <c r="AD115" s="42"/>
      <c r="AE115" s="42"/>
    </row>
    <row r="116" spans="1:31" x14ac:dyDescent="0.2">
      <c r="A116" s="14"/>
      <c r="B116" s="17">
        <v>36861</v>
      </c>
      <c r="C116" s="14">
        <v>44.069345304269504</v>
      </c>
      <c r="D116" s="14">
        <f t="shared" si="29"/>
        <v>52.740664000001402</v>
      </c>
      <c r="E116" s="14">
        <f t="shared" si="30"/>
        <v>27.56678186876977</v>
      </c>
      <c r="F116" s="14">
        <f t="shared" si="31"/>
        <v>31.846496386844191</v>
      </c>
      <c r="G116" s="6"/>
      <c r="H116" s="69">
        <v>0.22112577677591005</v>
      </c>
      <c r="I116" s="69">
        <v>3.2800000000010598E-2</v>
      </c>
      <c r="J116" s="69">
        <v>-0.26058163189829342</v>
      </c>
      <c r="K116" s="69">
        <v>0.33909617653624657</v>
      </c>
      <c r="L116" s="3"/>
      <c r="M116" s="10">
        <f t="shared" si="37"/>
        <v>3.4119107156652673</v>
      </c>
      <c r="N116" s="10">
        <f t="shared" si="37"/>
        <v>2.7027869559775208</v>
      </c>
      <c r="O116" s="10">
        <f t="shared" si="37"/>
        <v>3.0508247623229012</v>
      </c>
      <c r="P116" s="10">
        <f t="shared" si="37"/>
        <v>4.9920900360997722</v>
      </c>
      <c r="Q116" s="5"/>
      <c r="R116" s="10">
        <f t="shared" si="36"/>
        <v>3.4119107156652673</v>
      </c>
      <c r="S116" s="10">
        <f t="shared" si="36"/>
        <v>2.7027869559775208</v>
      </c>
      <c r="T116" s="10">
        <f t="shared" si="36"/>
        <v>3.0508247623229012</v>
      </c>
      <c r="U116" s="10">
        <f t="shared" si="36"/>
        <v>4.9920900360997722</v>
      </c>
      <c r="V116" s="40"/>
      <c r="W116" s="17">
        <v>36861</v>
      </c>
      <c r="X116" s="14">
        <f t="shared" si="32"/>
        <v>3.5819005848000649</v>
      </c>
      <c r="Y116" s="14">
        <f t="shared" si="33"/>
        <v>4.0214573992113367</v>
      </c>
      <c r="Z116" s="14"/>
      <c r="AB116" s="42"/>
      <c r="AC116" s="42"/>
      <c r="AD116" s="42"/>
      <c r="AE116" s="42"/>
    </row>
    <row r="117" spans="1:31" x14ac:dyDescent="0.2">
      <c r="A117" s="14"/>
      <c r="B117" s="11">
        <v>36892</v>
      </c>
      <c r="C117" s="14">
        <v>44.168459356126583</v>
      </c>
      <c r="D117" s="14">
        <f t="shared" si="29"/>
        <v>52.820988031273401</v>
      </c>
      <c r="E117" s="14">
        <f t="shared" si="30"/>
        <v>27.555235680033508</v>
      </c>
      <c r="F117" s="14">
        <f t="shared" si="31"/>
        <v>32.021990892879224</v>
      </c>
      <c r="G117" s="13"/>
      <c r="H117" s="67">
        <v>0.22490475220986461</v>
      </c>
      <c r="I117" s="68">
        <v>0.15229999999999411</v>
      </c>
      <c r="J117" s="68">
        <v>-4.1884427392457901E-2</v>
      </c>
      <c r="K117" s="68">
        <v>0.55106377763907144</v>
      </c>
      <c r="L117" s="12"/>
      <c r="M117" s="5">
        <f>+(C117/C$116-1)*100</f>
        <v>0.22490475220986461</v>
      </c>
      <c r="N117" s="5">
        <f>+(D117/D$116-1)*100</f>
        <v>0.15229999999999411</v>
      </c>
      <c r="O117" s="5">
        <f>+(E117/E$116-1)*100</f>
        <v>-4.1884427392457901E-2</v>
      </c>
      <c r="P117" s="5">
        <f>+(F117/F$116-1)*100</f>
        <v>0.55106377763907144</v>
      </c>
      <c r="Q117" s="12"/>
      <c r="R117" s="5">
        <f t="shared" si="36"/>
        <v>3.1031095039701917</v>
      </c>
      <c r="S117" s="5">
        <f t="shared" si="36"/>
        <v>2.3808798299459699</v>
      </c>
      <c r="T117" s="5">
        <f t="shared" si="36"/>
        <v>2.3003893076179116</v>
      </c>
      <c r="U117" s="5">
        <f t="shared" si="36"/>
        <v>4.4376947716439297</v>
      </c>
      <c r="V117" s="40"/>
      <c r="W117" s="11">
        <v>36892</v>
      </c>
      <c r="X117" s="14">
        <f t="shared" si="32"/>
        <v>3.0396546364026036</v>
      </c>
      <c r="Y117" s="14">
        <f t="shared" si="33"/>
        <v>3.3690420396309206</v>
      </c>
      <c r="Z117" s="14"/>
      <c r="AB117" s="42"/>
      <c r="AC117" s="42"/>
      <c r="AD117" s="42"/>
      <c r="AE117" s="42"/>
    </row>
    <row r="118" spans="1:31" x14ac:dyDescent="0.2">
      <c r="A118" s="14"/>
      <c r="B118" s="11">
        <v>36923</v>
      </c>
      <c r="C118" s="14">
        <v>44.157160633540904</v>
      </c>
      <c r="D118" s="14">
        <f t="shared" si="29"/>
        <v>52.701929524250914</v>
      </c>
      <c r="E118" s="14">
        <f t="shared" si="30"/>
        <v>27.652372101739193</v>
      </c>
      <c r="F118" s="14">
        <f t="shared" si="31"/>
        <v>32.036366888257156</v>
      </c>
      <c r="G118" s="13"/>
      <c r="H118" s="67">
        <v>-2.5580975090344626E-2</v>
      </c>
      <c r="I118" s="68">
        <v>-0.22539999999999782</v>
      </c>
      <c r="J118" s="68">
        <v>0.35251529993651776</v>
      </c>
      <c r="K118" s="68">
        <v>4.4894133615946963E-2</v>
      </c>
      <c r="L118" s="12"/>
      <c r="M118" s="5">
        <f t="shared" ref="M118:P128" si="38">+(C118/C$116-1)*100</f>
        <v>0.19926624429089657</v>
      </c>
      <c r="N118" s="5">
        <f t="shared" si="38"/>
        <v>-7.3443284200003234E-2</v>
      </c>
      <c r="O118" s="5">
        <f t="shared" si="38"/>
        <v>0.3104832235292232</v>
      </c>
      <c r="P118" s="5">
        <f t="shared" si="38"/>
        <v>0.59620530656365744</v>
      </c>
      <c r="Q118" s="12"/>
      <c r="R118" s="5">
        <f t="shared" si="36"/>
        <v>2.6504571649910158</v>
      </c>
      <c r="S118" s="5">
        <f t="shared" si="36"/>
        <v>1.6385664220073037</v>
      </c>
      <c r="T118" s="5">
        <f t="shared" si="36"/>
        <v>1.6705155999593435</v>
      </c>
      <c r="U118" s="5">
        <f t="shared" si="36"/>
        <v>3.5815016154813417</v>
      </c>
      <c r="V118" s="40"/>
      <c r="W118" s="11">
        <v>36923</v>
      </c>
      <c r="X118" s="14">
        <f t="shared" si="32"/>
        <v>2.2968612124826628</v>
      </c>
      <c r="Y118" s="14">
        <f t="shared" si="33"/>
        <v>2.6260086077203426</v>
      </c>
      <c r="Z118" s="14"/>
      <c r="AB118" s="42"/>
      <c r="AC118" s="42"/>
      <c r="AD118" s="42"/>
      <c r="AE118" s="42"/>
    </row>
    <row r="119" spans="1:31" x14ac:dyDescent="0.2">
      <c r="A119" s="14"/>
      <c r="B119" s="11">
        <v>36951</v>
      </c>
      <c r="C119" s="14">
        <v>44.057532582798935</v>
      </c>
      <c r="D119" s="14">
        <f t="shared" si="29"/>
        <v>52.633364313939865</v>
      </c>
      <c r="E119" s="14">
        <f t="shared" si="30"/>
        <v>27.610290898206863</v>
      </c>
      <c r="F119" s="14">
        <f t="shared" si="31"/>
        <v>32.010080897433944</v>
      </c>
      <c r="G119" s="13"/>
      <c r="H119" s="67">
        <v>-0.22562150580464069</v>
      </c>
      <c r="I119" s="68">
        <v>-0.13009999999999966</v>
      </c>
      <c r="J119" s="68">
        <v>-0.15217936232559959</v>
      </c>
      <c r="K119" s="68">
        <v>-8.2050473809636149E-2</v>
      </c>
      <c r="L119" s="12"/>
      <c r="M119" s="5">
        <f t="shared" si="38"/>
        <v>-2.6804849014683274E-2</v>
      </c>
      <c r="N119" s="5">
        <f t="shared" si="38"/>
        <v>-0.20344773448724984</v>
      </c>
      <c r="O119" s="5">
        <f t="shared" si="38"/>
        <v>0.15783136981390999</v>
      </c>
      <c r="P119" s="5">
        <f t="shared" si="38"/>
        <v>0.51366564347508081</v>
      </c>
      <c r="Q119" s="12"/>
      <c r="R119" s="5">
        <f t="shared" si="36"/>
        <v>1.7960367254575171</v>
      </c>
      <c r="S119" s="5">
        <f t="shared" si="36"/>
        <v>1.3429697798072349</v>
      </c>
      <c r="T119" s="5">
        <f t="shared" si="36"/>
        <v>1.0826522820195361</v>
      </c>
      <c r="U119" s="5">
        <f t="shared" si="36"/>
        <v>2.8107711272734814</v>
      </c>
      <c r="V119" s="40"/>
      <c r="W119" s="11">
        <v>36951</v>
      </c>
      <c r="X119" s="14">
        <f t="shared" si="32"/>
        <v>1.7454643963667509</v>
      </c>
      <c r="Y119" s="14">
        <f t="shared" si="33"/>
        <v>1.9467117046465088</v>
      </c>
      <c r="Z119" s="14"/>
      <c r="AB119" s="42"/>
      <c r="AC119" s="42"/>
      <c r="AD119" s="42"/>
      <c r="AE119" s="42"/>
    </row>
    <row r="120" spans="1:31" x14ac:dyDescent="0.2">
      <c r="A120" s="14"/>
      <c r="B120" s="11">
        <v>36982</v>
      </c>
      <c r="C120" s="14">
        <v>44.150651988373845</v>
      </c>
      <c r="D120" s="14">
        <f t="shared" si="29"/>
        <v>52.59246818986793</v>
      </c>
      <c r="E120" s="14">
        <f t="shared" si="30"/>
        <v>27.696607329632961</v>
      </c>
      <c r="F120" s="14">
        <f t="shared" si="31"/>
        <v>32.069583765500795</v>
      </c>
      <c r="G120" s="13"/>
      <c r="H120" s="67">
        <v>0.2113586488301511</v>
      </c>
      <c r="I120" s="68">
        <v>-7.7700000000002767E-2</v>
      </c>
      <c r="J120" s="68">
        <v>0.31262412896817526</v>
      </c>
      <c r="K120" s="68">
        <v>0.18588790280633649</v>
      </c>
      <c r="L120" s="12"/>
      <c r="M120" s="5">
        <f t="shared" si="38"/>
        <v>0.18449714544876983</v>
      </c>
      <c r="N120" s="5">
        <f t="shared" si="38"/>
        <v>-0.28098965559756328</v>
      </c>
      <c r="O120" s="5">
        <f t="shared" si="38"/>
        <v>0.4709489177272097</v>
      </c>
      <c r="P120" s="5">
        <f t="shared" si="38"/>
        <v>0.70050838857351749</v>
      </c>
      <c r="Q120" s="12"/>
      <c r="R120" s="5">
        <f t="shared" si="36"/>
        <v>1.0362138347238758</v>
      </c>
      <c r="S120" s="5">
        <f t="shared" si="36"/>
        <v>0.72855185353124519</v>
      </c>
      <c r="T120" s="5">
        <f t="shared" si="36"/>
        <v>1.0680732687018413</v>
      </c>
      <c r="U120" s="5">
        <f t="shared" si="36"/>
        <v>2.5273776173050821</v>
      </c>
      <c r="V120" s="40"/>
      <c r="W120" s="11">
        <v>36982</v>
      </c>
      <c r="X120" s="14">
        <f t="shared" si="32"/>
        <v>1.4413342465127228</v>
      </c>
      <c r="Y120" s="14">
        <f t="shared" si="33"/>
        <v>1.7977254430034617</v>
      </c>
      <c r="Z120" s="14"/>
      <c r="AB120" s="42"/>
      <c r="AC120" s="42"/>
      <c r="AD120" s="42"/>
      <c r="AE120" s="42"/>
    </row>
    <row r="121" spans="1:31" x14ac:dyDescent="0.2">
      <c r="A121" s="14"/>
      <c r="B121" s="11">
        <v>37012</v>
      </c>
      <c r="C121" s="14">
        <v>44.070998760458153</v>
      </c>
      <c r="D121" s="14">
        <f t="shared" si="29"/>
        <v>52.49753878478522</v>
      </c>
      <c r="E121" s="14">
        <f t="shared" si="30"/>
        <v>27.750966730100838</v>
      </c>
      <c r="F121" s="14">
        <f t="shared" si="31"/>
        <v>32.094988772748195</v>
      </c>
      <c r="G121" s="13"/>
      <c r="H121" s="67">
        <v>-0.18041234801393635</v>
      </c>
      <c r="I121" s="68">
        <v>-0.18049999999999455</v>
      </c>
      <c r="J121" s="68">
        <v>0.19626736163356195</v>
      </c>
      <c r="K121" s="68">
        <v>7.9218387844282034E-2</v>
      </c>
      <c r="L121" s="12"/>
      <c r="M121" s="5">
        <f t="shared" si="38"/>
        <v>3.7519418027098794E-3</v>
      </c>
      <c r="N121" s="5">
        <f t="shared" si="38"/>
        <v>-0.46098246926921105</v>
      </c>
      <c r="O121" s="5">
        <f t="shared" si="38"/>
        <v>0.6681405983762323</v>
      </c>
      <c r="P121" s="5">
        <f t="shared" si="38"/>
        <v>0.78028170786992312</v>
      </c>
      <c r="Q121" s="12"/>
      <c r="R121" s="5">
        <f t="shared" si="36"/>
        <v>2.1253952612111604</v>
      </c>
      <c r="S121" s="5">
        <f t="shared" si="36"/>
        <v>1.1495883640855631</v>
      </c>
      <c r="T121" s="5">
        <f t="shared" si="36"/>
        <v>1.0520507906981225</v>
      </c>
      <c r="U121" s="5">
        <f t="shared" si="36"/>
        <v>2.3152505786768529</v>
      </c>
      <c r="V121" s="40"/>
      <c r="W121" s="11">
        <v>37012</v>
      </c>
      <c r="X121" s="14">
        <f t="shared" si="32"/>
        <v>1.5056299111535127</v>
      </c>
      <c r="Y121" s="14">
        <f t="shared" si="33"/>
        <v>1.6836506846874877</v>
      </c>
      <c r="Z121" s="14"/>
      <c r="AB121" s="42"/>
      <c r="AC121" s="42"/>
      <c r="AD121" s="42"/>
      <c r="AE121" s="42"/>
    </row>
    <row r="122" spans="1:31" x14ac:dyDescent="0.2">
      <c r="A122" s="14"/>
      <c r="B122" s="11">
        <v>37043</v>
      </c>
      <c r="C122" s="14">
        <v>44.395975119257528</v>
      </c>
      <c r="D122" s="14">
        <f t="shared" si="29"/>
        <v>52.68915480134968</v>
      </c>
      <c r="E122" s="14">
        <f t="shared" si="30"/>
        <v>27.702997165329336</v>
      </c>
      <c r="F122" s="14">
        <f t="shared" si="31"/>
        <v>32.117050317616297</v>
      </c>
      <c r="G122" s="13"/>
      <c r="H122" s="67">
        <v>0.7373927706193939</v>
      </c>
      <c r="I122" s="68">
        <v>0.36499999999999311</v>
      </c>
      <c r="J122" s="68">
        <v>-0.17285727462413858</v>
      </c>
      <c r="K122" s="68">
        <v>6.8738285046032743E-2</v>
      </c>
      <c r="L122" s="12"/>
      <c r="M122" s="5">
        <f t="shared" si="38"/>
        <v>0.74117237896969002</v>
      </c>
      <c r="N122" s="5">
        <f t="shared" si="38"/>
        <v>-9.7665055282047941E-2</v>
      </c>
      <c r="O122" s="5">
        <f t="shared" si="38"/>
        <v>0.4941283941230834</v>
      </c>
      <c r="P122" s="5">
        <f t="shared" si="38"/>
        <v>0.84955634518046885</v>
      </c>
      <c r="Q122" s="12"/>
      <c r="R122" s="5">
        <f t="shared" si="36"/>
        <v>2.681471351183462</v>
      </c>
      <c r="S122" s="5">
        <f t="shared" si="36"/>
        <v>1.3934620425299027</v>
      </c>
      <c r="T122" s="5">
        <f t="shared" si="36"/>
        <v>0.82102311787335402</v>
      </c>
      <c r="U122" s="5">
        <f t="shared" si="36"/>
        <v>2.2363727189426585</v>
      </c>
      <c r="V122" s="40"/>
      <c r="W122" s="11">
        <v>37043</v>
      </c>
      <c r="X122" s="14">
        <f t="shared" si="32"/>
        <v>1.4836192931153052</v>
      </c>
      <c r="Y122" s="14">
        <f t="shared" si="33"/>
        <v>1.5286979184080063</v>
      </c>
      <c r="Z122" s="14"/>
      <c r="AB122" s="42"/>
      <c r="AC122" s="42"/>
      <c r="AD122" s="42"/>
      <c r="AE122" s="42"/>
    </row>
    <row r="123" spans="1:31" x14ac:dyDescent="0.2">
      <c r="A123" s="14"/>
      <c r="B123" s="11">
        <v>37073</v>
      </c>
      <c r="C123" s="14">
        <v>44.926610462221888</v>
      </c>
      <c r="D123" s="14">
        <f t="shared" si="29"/>
        <v>53.048442147940079</v>
      </c>
      <c r="E123" s="14">
        <f t="shared" si="30"/>
        <v>27.681188622369195</v>
      </c>
      <c r="F123" s="14">
        <f t="shared" si="31"/>
        <v>32.171944395716913</v>
      </c>
      <c r="G123" s="13"/>
      <c r="H123" s="67">
        <v>1.1952329947454876</v>
      </c>
      <c r="I123" s="68">
        <v>0.68189999999999085</v>
      </c>
      <c r="J123" s="68">
        <v>-7.872268415575201E-2</v>
      </c>
      <c r="K123" s="68">
        <v>0.17091880343229615</v>
      </c>
      <c r="L123" s="12"/>
      <c r="M123" s="5">
        <f t="shared" si="38"/>
        <v>1.9452641105365709</v>
      </c>
      <c r="N123" s="5">
        <f t="shared" si="38"/>
        <v>0.5835689667059718</v>
      </c>
      <c r="O123" s="5">
        <f t="shared" si="38"/>
        <v>0.41501671883230618</v>
      </c>
      <c r="P123" s="5">
        <f t="shared" si="38"/>
        <v>1.0219272001524393</v>
      </c>
      <c r="Q123" s="12"/>
      <c r="R123" s="5">
        <f t="shared" si="36"/>
        <v>3.1661674510257143</v>
      </c>
      <c r="S123" s="5">
        <f t="shared" si="36"/>
        <v>1.774959309101698</v>
      </c>
      <c r="T123" s="5">
        <f t="shared" si="36"/>
        <v>0.72290870530224982</v>
      </c>
      <c r="U123" s="5">
        <f t="shared" si="36"/>
        <v>1.7145739251402725</v>
      </c>
      <c r="V123" s="40"/>
      <c r="W123" s="11">
        <v>37073</v>
      </c>
      <c r="X123" s="14">
        <f t="shared" si="32"/>
        <v>1.4041473131814068</v>
      </c>
      <c r="Y123" s="14">
        <f t="shared" si="33"/>
        <v>1.2187413152212612</v>
      </c>
      <c r="Z123" s="14"/>
      <c r="AB123" s="42"/>
      <c r="AC123" s="42"/>
      <c r="AD123" s="42"/>
      <c r="AE123" s="42"/>
    </row>
    <row r="124" spans="1:31" x14ac:dyDescent="0.2">
      <c r="A124" s="14"/>
      <c r="B124" s="11">
        <v>37104</v>
      </c>
      <c r="C124" s="14">
        <v>44.632253438147416</v>
      </c>
      <c r="D124" s="14">
        <f t="shared" si="29"/>
        <v>52.950249481524246</v>
      </c>
      <c r="E124" s="14">
        <f t="shared" si="30"/>
        <v>27.692420249528052</v>
      </c>
      <c r="F124" s="14">
        <f t="shared" si="31"/>
        <v>32.244880732994467</v>
      </c>
      <c r="G124" s="13"/>
      <c r="H124" s="67">
        <v>-0.65519526411189632</v>
      </c>
      <c r="I124" s="68">
        <v>-0.1850999999999936</v>
      </c>
      <c r="J124" s="68">
        <v>4.0574945361204762E-2</v>
      </c>
      <c r="K124" s="68">
        <v>0.22670789300276439</v>
      </c>
      <c r="L124" s="12"/>
      <c r="M124" s="5">
        <f t="shared" si="38"/>
        <v>1.2773235680979766</v>
      </c>
      <c r="N124" s="5">
        <f t="shared" si="38"/>
        <v>0.39738878054860205</v>
      </c>
      <c r="O124" s="5">
        <f t="shared" si="38"/>
        <v>0.45576005700040945</v>
      </c>
      <c r="P124" s="5">
        <f t="shared" si="38"/>
        <v>1.2509518827787058</v>
      </c>
      <c r="Q124" s="12"/>
      <c r="R124" s="5">
        <f t="shared" si="36"/>
        <v>2.0868436578388438</v>
      </c>
      <c r="S124" s="5">
        <f t="shared" si="36"/>
        <v>1.2020062357247951</v>
      </c>
      <c r="T124" s="5">
        <f t="shared" si="36"/>
        <v>0.56460279632271071</v>
      </c>
      <c r="U124" s="5">
        <f t="shared" si="36"/>
        <v>1.6561865240468654</v>
      </c>
      <c r="V124" s="40"/>
      <c r="W124" s="11">
        <v>37104</v>
      </c>
      <c r="X124" s="14">
        <f t="shared" si="32"/>
        <v>1.1409318520314571</v>
      </c>
      <c r="Y124" s="14">
        <f t="shared" si="33"/>
        <v>1.1103946601847881</v>
      </c>
      <c r="Z124" s="14"/>
      <c r="AB124" s="42"/>
      <c r="AC124" s="42"/>
      <c r="AD124" s="42"/>
      <c r="AE124" s="42"/>
    </row>
    <row r="125" spans="1:31" x14ac:dyDescent="0.2">
      <c r="A125" s="14"/>
      <c r="B125" s="11">
        <v>37135</v>
      </c>
      <c r="C125" s="14">
        <v>44.515188281421558</v>
      </c>
      <c r="D125" s="14">
        <f t="shared" si="29"/>
        <v>52.947813770048093</v>
      </c>
      <c r="E125" s="14">
        <f t="shared" si="30"/>
        <v>27.711615684499932</v>
      </c>
      <c r="F125" s="14">
        <f t="shared" si="31"/>
        <v>32.300613344119981</v>
      </c>
      <c r="G125" s="13"/>
      <c r="H125" s="67">
        <v>-0.26228825055424343</v>
      </c>
      <c r="I125" s="68">
        <v>-4.5999999999990493E-3</v>
      </c>
      <c r="J125" s="68">
        <v>6.9316566767785304E-2</v>
      </c>
      <c r="K125" s="68">
        <v>0.17284173443534723</v>
      </c>
      <c r="L125" s="12"/>
      <c r="M125" s="5">
        <f t="shared" si="38"/>
        <v>1.0116850479030326</v>
      </c>
      <c r="N125" s="5">
        <f t="shared" si="38"/>
        <v>0.39277050066468533</v>
      </c>
      <c r="O125" s="5">
        <f t="shared" si="38"/>
        <v>0.52539254099239763</v>
      </c>
      <c r="P125" s="5">
        <f t="shared" si="38"/>
        <v>1.425955784145172</v>
      </c>
      <c r="Q125" s="12"/>
      <c r="R125" s="5">
        <f t="shared" si="36"/>
        <v>-2.3974477233568159E-2</v>
      </c>
      <c r="S125" s="5">
        <f t="shared" si="36"/>
        <v>-0.18016280978699895</v>
      </c>
      <c r="T125" s="5">
        <f t="shared" si="36"/>
        <v>0.25681777805215411</v>
      </c>
      <c r="U125" s="5">
        <f t="shared" si="36"/>
        <v>1.8043644529303959</v>
      </c>
      <c r="V125" s="40"/>
      <c r="W125" s="11">
        <v>37135</v>
      </c>
      <c r="X125" s="14">
        <f t="shared" si="32"/>
        <v>0.62700647373185037</v>
      </c>
      <c r="Y125" s="14">
        <f t="shared" si="33"/>
        <v>1.030591115491275</v>
      </c>
      <c r="Z125" s="14"/>
      <c r="AB125" s="42"/>
      <c r="AC125" s="42"/>
      <c r="AD125" s="42"/>
      <c r="AE125" s="42"/>
    </row>
    <row r="126" spans="1:31" x14ac:dyDescent="0.2">
      <c r="A126" s="14"/>
      <c r="B126" s="11">
        <v>37165</v>
      </c>
      <c r="C126" s="14">
        <v>44.547799926605407</v>
      </c>
      <c r="D126" s="14">
        <f t="shared" si="29"/>
        <v>53.004944461105978</v>
      </c>
      <c r="E126" s="14">
        <f t="shared" si="30"/>
        <v>27.762575735695677</v>
      </c>
      <c r="F126" s="14">
        <f t="shared" si="31"/>
        <v>32.37578613836402</v>
      </c>
      <c r="G126" s="13"/>
      <c r="H126" s="67">
        <v>7.325959170985108E-2</v>
      </c>
      <c r="I126" s="68">
        <v>0.10790000000000521</v>
      </c>
      <c r="J126" s="68">
        <v>0.18389418998852047</v>
      </c>
      <c r="K126" s="68">
        <v>0.23272868983377215</v>
      </c>
      <c r="L126" s="12"/>
      <c r="M126" s="5">
        <f t="shared" si="38"/>
        <v>1.0856857959483879</v>
      </c>
      <c r="N126" s="5">
        <f t="shared" si="38"/>
        <v>0.50109430003490996</v>
      </c>
      <c r="O126" s="5">
        <f t="shared" si="38"/>
        <v>0.71025289733843699</v>
      </c>
      <c r="P126" s="5">
        <f t="shared" si="38"/>
        <v>1.6620030821929976</v>
      </c>
      <c r="Q126" s="12"/>
      <c r="R126" s="5">
        <f t="shared" si="36"/>
        <v>-1.271463445364085</v>
      </c>
      <c r="S126" s="5">
        <f t="shared" si="36"/>
        <v>-1.3538704285913639</v>
      </c>
      <c r="T126" s="5">
        <f t="shared" si="36"/>
        <v>0.21921255357260083</v>
      </c>
      <c r="U126" s="5">
        <f t="shared" si="36"/>
        <v>2.1136631449565568</v>
      </c>
      <c r="V126" s="40"/>
      <c r="W126" s="11">
        <v>37165</v>
      </c>
      <c r="X126" s="14">
        <f t="shared" si="32"/>
        <v>0.32633508997926458</v>
      </c>
      <c r="Y126" s="14">
        <f t="shared" si="33"/>
        <v>1.1664378492645788</v>
      </c>
      <c r="Z126" s="14"/>
      <c r="AB126" s="42"/>
      <c r="AC126" s="42"/>
      <c r="AD126" s="42"/>
      <c r="AE126" s="42"/>
    </row>
    <row r="127" spans="1:31" x14ac:dyDescent="0.2">
      <c r="A127" s="14"/>
      <c r="B127" s="11">
        <v>37196</v>
      </c>
      <c r="C127" s="14">
        <v>44.447093335577101</v>
      </c>
      <c r="D127" s="14">
        <f t="shared" si="29"/>
        <v>52.929147390526595</v>
      </c>
      <c r="E127" s="14">
        <f t="shared" si="30"/>
        <v>27.747733240779919</v>
      </c>
      <c r="F127" s="14">
        <f t="shared" si="31"/>
        <v>32.412531059846543</v>
      </c>
      <c r="G127" s="13"/>
      <c r="H127" s="67">
        <v>-0.22606411808040461</v>
      </c>
      <c r="I127" s="68">
        <v>-0.14300000000000423</v>
      </c>
      <c r="J127" s="68">
        <v>-5.3462240164825481E-2</v>
      </c>
      <c r="K127" s="68">
        <v>0.11349507105553602</v>
      </c>
      <c r="L127" s="12"/>
      <c r="M127" s="5">
        <f t="shared" si="38"/>
        <v>0.8571673318482409</v>
      </c>
      <c r="N127" s="5">
        <f t="shared" si="38"/>
        <v>0.3573777351858709</v>
      </c>
      <c r="O127" s="5">
        <f t="shared" si="38"/>
        <v>0.65641094006387846</v>
      </c>
      <c r="P127" s="5">
        <f t="shared" si="38"/>
        <v>1.7773844448276011</v>
      </c>
      <c r="Q127" s="12"/>
      <c r="R127" s="5">
        <f t="shared" si="36"/>
        <v>1.0801885265449673</v>
      </c>
      <c r="S127" s="5">
        <f t="shared" si="36"/>
        <v>0.39029495508302592</v>
      </c>
      <c r="T127" s="5">
        <f t="shared" si="36"/>
        <v>0.3941188218260061</v>
      </c>
      <c r="U127" s="5">
        <f t="shared" si="36"/>
        <v>2.1225076640586149</v>
      </c>
      <c r="V127" s="40"/>
      <c r="W127" s="11">
        <v>37196</v>
      </c>
      <c r="X127" s="14">
        <f t="shared" si="32"/>
        <v>0.96897381365588231</v>
      </c>
      <c r="Y127" s="14">
        <f t="shared" si="33"/>
        <v>1.2583132429423105</v>
      </c>
      <c r="Z127" s="14"/>
      <c r="AB127" s="42"/>
      <c r="AC127" s="42"/>
      <c r="AD127" s="42"/>
      <c r="AE127" s="42"/>
    </row>
    <row r="128" spans="1:31" x14ac:dyDescent="0.2">
      <c r="A128" s="14"/>
      <c r="B128" s="17">
        <v>37226</v>
      </c>
      <c r="C128" s="14">
        <v>44.476941384285951</v>
      </c>
      <c r="D128" s="14">
        <f t="shared" si="29"/>
        <v>53.028389541883833</v>
      </c>
      <c r="E128" s="14">
        <f t="shared" si="30"/>
        <v>27.817769563454249</v>
      </c>
      <c r="F128" s="14">
        <f t="shared" si="31"/>
        <v>32.52556618595419</v>
      </c>
      <c r="G128" s="6"/>
      <c r="H128" s="69">
        <v>6.7154107206723879E-2</v>
      </c>
      <c r="I128" s="69">
        <v>0.18750000000000711</v>
      </c>
      <c r="J128" s="69">
        <v>0.2524037623779618</v>
      </c>
      <c r="K128" s="69">
        <v>0.34873896734242127</v>
      </c>
      <c r="L128" s="3"/>
      <c r="M128" s="10">
        <f t="shared" si="38"/>
        <v>0.92489706212395273</v>
      </c>
      <c r="N128" s="10">
        <f t="shared" si="38"/>
        <v>0.5455478184393403</v>
      </c>
      <c r="O128" s="10">
        <f t="shared" si="38"/>
        <v>0.91047150835121826</v>
      </c>
      <c r="P128" s="10">
        <f t="shared" si="38"/>
        <v>2.1323218443286107</v>
      </c>
      <c r="Q128" s="5"/>
      <c r="R128" s="10">
        <f t="shared" si="36"/>
        <v>0.92489706212395273</v>
      </c>
      <c r="S128" s="10">
        <f t="shared" si="36"/>
        <v>0.5455478184393403</v>
      </c>
      <c r="T128" s="10">
        <f t="shared" si="36"/>
        <v>0.91047150835121826</v>
      </c>
      <c r="U128" s="10">
        <f t="shared" si="36"/>
        <v>2.1323218443286107</v>
      </c>
      <c r="V128" s="40"/>
      <c r="W128" s="17">
        <v>37226</v>
      </c>
      <c r="X128" s="14">
        <f t="shared" si="32"/>
        <v>1.1961137237063897</v>
      </c>
      <c r="Y128" s="14">
        <f t="shared" si="33"/>
        <v>1.5213966763399145</v>
      </c>
      <c r="Z128" s="14"/>
      <c r="AB128" s="42"/>
      <c r="AC128" s="42"/>
      <c r="AD128" s="42"/>
      <c r="AE128" s="42"/>
    </row>
    <row r="129" spans="1:31" x14ac:dyDescent="0.2">
      <c r="A129" s="14"/>
      <c r="B129" s="11">
        <v>37257</v>
      </c>
      <c r="C129" s="14">
        <v>44.474082468452615</v>
      </c>
      <c r="D129" s="14">
        <f t="shared" si="29"/>
        <v>53.044934399420903</v>
      </c>
      <c r="E129" s="14">
        <f t="shared" si="30"/>
        <v>27.80785648286297</v>
      </c>
      <c r="F129" s="14">
        <f t="shared" si="31"/>
        <v>32.586150437434661</v>
      </c>
      <c r="G129" s="13"/>
      <c r="H129" s="67">
        <v>-6.4278606944467853E-3</v>
      </c>
      <c r="I129" s="68">
        <v>3.1200000000008998E-2</v>
      </c>
      <c r="J129" s="68">
        <v>-3.5635785136067799E-2</v>
      </c>
      <c r="K129" s="68">
        <v>0.18626655454390129</v>
      </c>
      <c r="L129" s="12"/>
      <c r="M129" s="5">
        <f>+(C129/C$128-1)*100</f>
        <v>-6.4278606944578875E-3</v>
      </c>
      <c r="N129" s="5">
        <f>+(D129/D$128-1)*100</f>
        <v>3.1200000000008998E-2</v>
      </c>
      <c r="O129" s="5">
        <f>+(E129/E$128-1)*100</f>
        <v>-3.5635785136067799E-2</v>
      </c>
      <c r="P129" s="5">
        <f>+(F129/F$128-1)*100</f>
        <v>0.18626655454390129</v>
      </c>
      <c r="Q129" s="12"/>
      <c r="R129" s="5">
        <f t="shared" si="36"/>
        <v>0.69194877245279951</v>
      </c>
      <c r="S129" s="5">
        <f t="shared" si="36"/>
        <v>0.42397231951607495</v>
      </c>
      <c r="T129" s="5">
        <f t="shared" si="36"/>
        <v>0.91677968485861516</v>
      </c>
      <c r="U129" s="5">
        <f t="shared" si="36"/>
        <v>1.7617878489900152</v>
      </c>
      <c r="V129" s="40"/>
      <c r="W129" s="11">
        <v>37257</v>
      </c>
      <c r="X129" s="14">
        <f t="shared" si="32"/>
        <v>1.0341799511215684</v>
      </c>
      <c r="Y129" s="14">
        <f t="shared" si="33"/>
        <v>1.3392837669243152</v>
      </c>
      <c r="Z129" s="14"/>
      <c r="AB129" s="42"/>
      <c r="AC129" s="42"/>
      <c r="AD129" s="42"/>
      <c r="AE129" s="42"/>
    </row>
    <row r="130" spans="1:31" x14ac:dyDescent="0.2">
      <c r="A130" s="14"/>
      <c r="B130" s="11">
        <v>37288</v>
      </c>
      <c r="C130" s="14">
        <v>44.568520594220118</v>
      </c>
      <c r="D130" s="14">
        <f t="shared" si="29"/>
        <v>53.165028130901192</v>
      </c>
      <c r="E130" s="14">
        <f t="shared" si="30"/>
        <v>27.83455383776705</v>
      </c>
      <c r="F130" s="14">
        <f t="shared" si="31"/>
        <v>32.611342772430682</v>
      </c>
      <c r="G130" s="13"/>
      <c r="H130" s="67">
        <v>0.21234418008397871</v>
      </c>
      <c r="I130" s="68">
        <v>0.22640000000000438</v>
      </c>
      <c r="J130" s="68">
        <v>9.6006518591362777E-2</v>
      </c>
      <c r="K130" s="68">
        <v>7.7309945046710737E-2</v>
      </c>
      <c r="L130" s="12"/>
      <c r="M130" s="5">
        <f>+(C130/C$128-1)*100</f>
        <v>0.20590267020141884</v>
      </c>
      <c r="N130" s="5">
        <f t="shared" ref="N130:P140" si="39">+(D130/D$128-1)*100</f>
        <v>0.25767063680000035</v>
      </c>
      <c r="O130" s="5">
        <f t="shared" si="39"/>
        <v>6.03365207786144E-2</v>
      </c>
      <c r="P130" s="5">
        <f t="shared" si="39"/>
        <v>0.2637205021615685</v>
      </c>
      <c r="Q130" s="12"/>
      <c r="R130" s="5">
        <f t="shared" si="36"/>
        <v>0.93158154821837424</v>
      </c>
      <c r="S130" s="5">
        <f t="shared" si="36"/>
        <v>0.87871281152462899</v>
      </c>
      <c r="T130" s="5">
        <f t="shared" si="36"/>
        <v>0.65882860015613609</v>
      </c>
      <c r="U130" s="5">
        <f t="shared" si="36"/>
        <v>1.7947599557061045</v>
      </c>
      <c r="V130" s="40"/>
      <c r="W130" s="11">
        <v>37288</v>
      </c>
      <c r="X130" s="14">
        <f t="shared" si="32"/>
        <v>1.1107671224622899</v>
      </c>
      <c r="Y130" s="14">
        <f t="shared" si="33"/>
        <v>1.2267942779311203</v>
      </c>
      <c r="Z130" s="14"/>
      <c r="AB130" s="42"/>
      <c r="AC130" s="42"/>
      <c r="AD130" s="42"/>
      <c r="AE130" s="42"/>
    </row>
    <row r="131" spans="1:31" x14ac:dyDescent="0.2">
      <c r="A131" s="14"/>
      <c r="B131" s="11">
        <v>37316</v>
      </c>
      <c r="C131" s="14">
        <v>44.431967514085663</v>
      </c>
      <c r="D131" s="14">
        <f t="shared" si="29"/>
        <v>53.134511404754058</v>
      </c>
      <c r="E131" s="14">
        <f t="shared" si="30"/>
        <v>27.900197286926229</v>
      </c>
      <c r="F131" s="14">
        <f t="shared" si="31"/>
        <v>32.708286941375881</v>
      </c>
      <c r="G131" s="13"/>
      <c r="H131" s="67">
        <v>-0.30638907981200836</v>
      </c>
      <c r="I131" s="68">
        <v>-5.7399999999996343E-2</v>
      </c>
      <c r="J131" s="68">
        <v>0.23583438607199803</v>
      </c>
      <c r="K131" s="68">
        <v>0.2972713194353771</v>
      </c>
      <c r="L131" s="12"/>
      <c r="M131" s="5">
        <f>+(C131/C$128-1)*100</f>
        <v>-0.10111727290711414</v>
      </c>
      <c r="N131" s="5">
        <f t="shared" si="39"/>
        <v>0.20012273385447976</v>
      </c>
      <c r="O131" s="5">
        <f t="shared" si="39"/>
        <v>0.29631320111398463</v>
      </c>
      <c r="P131" s="5">
        <f t="shared" si="39"/>
        <v>0.56177578701335218</v>
      </c>
      <c r="Q131" s="12"/>
      <c r="R131" s="5">
        <f t="shared" si="36"/>
        <v>0.84987721584961484</v>
      </c>
      <c r="S131" s="5">
        <f t="shared" si="36"/>
        <v>0.95214717384399794</v>
      </c>
      <c r="T131" s="5">
        <f t="shared" si="36"/>
        <v>1.0499939670617353</v>
      </c>
      <c r="U131" s="5">
        <f t="shared" si="36"/>
        <v>2.1812067460220241</v>
      </c>
      <c r="V131" s="40"/>
      <c r="W131" s="11">
        <v>37316</v>
      </c>
      <c r="X131" s="14">
        <f t="shared" si="32"/>
        <v>1.3944492956425858</v>
      </c>
      <c r="Y131" s="14">
        <f t="shared" si="33"/>
        <v>1.6156003565418797</v>
      </c>
      <c r="Z131" s="14"/>
      <c r="AB131" s="42"/>
      <c r="AC131" s="42"/>
      <c r="AD131" s="42"/>
      <c r="AE131" s="42"/>
    </row>
    <row r="132" spans="1:31" x14ac:dyDescent="0.2">
      <c r="A132" s="14"/>
      <c r="B132" s="11">
        <v>37347</v>
      </c>
      <c r="C132" s="14">
        <v>44.418163712697286</v>
      </c>
      <c r="D132" s="14">
        <f t="shared" si="29"/>
        <v>53.182598137575354</v>
      </c>
      <c r="E132" s="14">
        <f t="shared" si="30"/>
        <v>27.926951009731951</v>
      </c>
      <c r="F132" s="14">
        <f t="shared" si="31"/>
        <v>32.765233589035034</v>
      </c>
      <c r="G132" s="13"/>
      <c r="H132" s="67">
        <v>-3.1067274668850065E-2</v>
      </c>
      <c r="I132" s="68">
        <v>9.0499999999993364E-2</v>
      </c>
      <c r="J132" s="68">
        <v>9.5890801525833069E-2</v>
      </c>
      <c r="K132" s="68">
        <v>0.17410464742839693</v>
      </c>
      <c r="L132" s="12"/>
      <c r="M132" s="5">
        <f>+(C132/C$128-1)*100</f>
        <v>-0.1321531331950565</v>
      </c>
      <c r="N132" s="5">
        <f t="shared" si="39"/>
        <v>0.290803844928611</v>
      </c>
      <c r="O132" s="5">
        <f t="shared" si="39"/>
        <v>0.39248813974337438</v>
      </c>
      <c r="P132" s="5">
        <f t="shared" si="39"/>
        <v>0.73685851219507104</v>
      </c>
      <c r="Q132" s="12"/>
      <c r="R132" s="5">
        <f t="shared" si="36"/>
        <v>0.60590662261088557</v>
      </c>
      <c r="S132" s="5">
        <f t="shared" si="36"/>
        <v>1.1220807237586783</v>
      </c>
      <c r="T132" s="5">
        <f t="shared" si="36"/>
        <v>0.83166749399137263</v>
      </c>
      <c r="U132" s="5">
        <f t="shared" si="36"/>
        <v>2.1691888133658743</v>
      </c>
      <c r="V132" s="40"/>
      <c r="W132" s="11">
        <v>37347</v>
      </c>
      <c r="X132" s="14">
        <f t="shared" si="32"/>
        <v>1.3743123437053084</v>
      </c>
      <c r="Y132" s="14">
        <f t="shared" si="33"/>
        <v>1.5004281536786235</v>
      </c>
      <c r="Z132" s="14"/>
      <c r="AB132" s="42"/>
      <c r="AC132" s="42"/>
      <c r="AD132" s="42"/>
      <c r="AE132" s="42"/>
    </row>
    <row r="133" spans="1:31" x14ac:dyDescent="0.2">
      <c r="A133" s="14"/>
      <c r="B133" s="11">
        <v>37377</v>
      </c>
      <c r="C133" s="14">
        <v>44.437616726360631</v>
      </c>
      <c r="D133" s="14">
        <f t="shared" si="29"/>
        <v>53.198978377801723</v>
      </c>
      <c r="E133" s="14">
        <f t="shared" si="30"/>
        <v>28.023762123474317</v>
      </c>
      <c r="F133" s="14">
        <f t="shared" si="31"/>
        <v>32.863696224686421</v>
      </c>
      <c r="G133" s="13"/>
      <c r="H133" s="67">
        <v>4.3795177552063969E-2</v>
      </c>
      <c r="I133" s="68">
        <v>3.0799999999997496E-2</v>
      </c>
      <c r="J133" s="68">
        <v>0.34665837208160966</v>
      </c>
      <c r="K133" s="68">
        <v>0.30050948785036447</v>
      </c>
      <c r="L133" s="12"/>
      <c r="M133" s="5">
        <f>+(C133/C$128-1)*100</f>
        <v>-8.8415832342314538E-2</v>
      </c>
      <c r="N133" s="5">
        <f t="shared" si="39"/>
        <v>0.32169341251284678</v>
      </c>
      <c r="O133" s="5">
        <f t="shared" si="39"/>
        <v>0.74050710482083115</v>
      </c>
      <c r="P133" s="5">
        <f t="shared" si="39"/>
        <v>1.0395823297866258</v>
      </c>
      <c r="Q133" s="12"/>
      <c r="R133" s="5">
        <f t="shared" si="36"/>
        <v>0.83188032087764263</v>
      </c>
      <c r="S133" s="5">
        <f t="shared" si="36"/>
        <v>1.3361380538086998</v>
      </c>
      <c r="T133" s="5">
        <f t="shared" si="36"/>
        <v>0.9830122172918232</v>
      </c>
      <c r="U133" s="5">
        <f t="shared" si="36"/>
        <v>2.3951011710305892</v>
      </c>
      <c r="V133" s="40"/>
      <c r="W133" s="11">
        <v>37377</v>
      </c>
      <c r="X133" s="14">
        <f t="shared" si="32"/>
        <v>1.5714171473770373</v>
      </c>
      <c r="Y133" s="14">
        <f t="shared" si="33"/>
        <v>1.6890566941612062</v>
      </c>
      <c r="Z133" s="14"/>
      <c r="AB133" s="42"/>
      <c r="AC133" s="42"/>
      <c r="AD133" s="42"/>
      <c r="AE133" s="42"/>
    </row>
    <row r="134" spans="1:31" x14ac:dyDescent="0.2">
      <c r="A134" s="14"/>
      <c r="B134" s="11">
        <v>37408</v>
      </c>
      <c r="C134" s="14">
        <v>44.484938592087225</v>
      </c>
      <c r="D134" s="14">
        <f t="shared" si="29"/>
        <v>53.238079626909403</v>
      </c>
      <c r="E134" s="14">
        <f t="shared" si="30"/>
        <v>28.080542372848548</v>
      </c>
      <c r="F134" s="14">
        <f t="shared" si="31"/>
        <v>32.934578630549538</v>
      </c>
      <c r="G134" s="13"/>
      <c r="H134" s="67">
        <v>0.10649055735367785</v>
      </c>
      <c r="I134" s="68">
        <v>7.3499999999993015E-2</v>
      </c>
      <c r="J134" s="68">
        <v>0.20261465653346189</v>
      </c>
      <c r="K134" s="68">
        <v>0.21568604267303559</v>
      </c>
      <c r="L134" s="12"/>
      <c r="M134" s="5">
        <f t="shared" ref="M134:M140" si="40">+(C134/C$128-1)*100</f>
        <v>1.7980570498710158E-2</v>
      </c>
      <c r="N134" s="5">
        <f t="shared" si="39"/>
        <v>0.39542985717102574</v>
      </c>
      <c r="O134" s="5">
        <f t="shared" si="39"/>
        <v>0.94462213728134792</v>
      </c>
      <c r="P134" s="5">
        <f t="shared" si="39"/>
        <v>1.2575106064470987</v>
      </c>
      <c r="Q134" s="12"/>
      <c r="R134" s="5">
        <f t="shared" si="36"/>
        <v>0.20038634716486037</v>
      </c>
      <c r="S134" s="5">
        <f t="shared" si="36"/>
        <v>1.0418174814708969</v>
      </c>
      <c r="T134" s="5">
        <f t="shared" si="36"/>
        <v>1.3628316288885722</v>
      </c>
      <c r="U134" s="5">
        <f t="shared" si="36"/>
        <v>2.5454651185224941</v>
      </c>
      <c r="V134" s="40"/>
      <c r="W134" s="11">
        <v>37408</v>
      </c>
      <c r="X134" s="14">
        <f t="shared" si="32"/>
        <v>1.6500380762939877</v>
      </c>
      <c r="Y134" s="14">
        <f t="shared" si="33"/>
        <v>1.9541483737055332</v>
      </c>
      <c r="Z134" s="14"/>
      <c r="AB134" s="42"/>
      <c r="AC134" s="42"/>
      <c r="AD134" s="42"/>
      <c r="AE134" s="42"/>
    </row>
    <row r="135" spans="1:31" x14ac:dyDescent="0.2">
      <c r="A135" s="14"/>
      <c r="B135" s="11">
        <v>37438</v>
      </c>
      <c r="C135" s="14">
        <v>44.667143327687334</v>
      </c>
      <c r="D135" s="14">
        <f t="shared" si="29"/>
        <v>53.385815297874075</v>
      </c>
      <c r="E135" s="14">
        <f t="shared" si="30"/>
        <v>28.117553777896923</v>
      </c>
      <c r="F135" s="14">
        <f t="shared" si="31"/>
        <v>32.990369155716216</v>
      </c>
      <c r="G135" s="13"/>
      <c r="H135" s="67">
        <v>0.40958747244965732</v>
      </c>
      <c r="I135" s="68">
        <v>0.27749999999999719</v>
      </c>
      <c r="J135" s="68">
        <v>0.13180445219662662</v>
      </c>
      <c r="K135" s="68">
        <v>0.169398023252465</v>
      </c>
      <c r="L135" s="12"/>
      <c r="M135" s="5">
        <f t="shared" si="40"/>
        <v>0.42764168911260114</v>
      </c>
      <c r="N135" s="5">
        <f t="shared" si="39"/>
        <v>0.6740271750246718</v>
      </c>
      <c r="O135" s="5">
        <f t="shared" si="39"/>
        <v>1.0776716435113354</v>
      </c>
      <c r="P135" s="5">
        <f t="shared" si="39"/>
        <v>1.4290388278090704</v>
      </c>
      <c r="Q135" s="12"/>
      <c r="R135" s="5">
        <f t="shared" si="36"/>
        <v>-0.57753552263359875</v>
      </c>
      <c r="S135" s="5">
        <f t="shared" si="36"/>
        <v>0.63597183305239557</v>
      </c>
      <c r="T135" s="5">
        <f t="shared" si="36"/>
        <v>1.576396019263071</v>
      </c>
      <c r="U135" s="5">
        <f t="shared" si="36"/>
        <v>2.5439082883291997</v>
      </c>
      <c r="V135" s="40"/>
      <c r="W135" s="11">
        <v>37438</v>
      </c>
      <c r="X135" s="14">
        <f t="shared" si="32"/>
        <v>1.5854253802148888</v>
      </c>
      <c r="Y135" s="14">
        <f t="shared" si="33"/>
        <v>2.0601521537961354</v>
      </c>
      <c r="Z135" s="14"/>
      <c r="AB135" s="42"/>
      <c r="AC135" s="42"/>
      <c r="AD135" s="42"/>
      <c r="AE135" s="42"/>
    </row>
    <row r="136" spans="1:31" x14ac:dyDescent="0.2">
      <c r="A136" s="14"/>
      <c r="B136" s="11">
        <v>37469</v>
      </c>
      <c r="C136" s="14">
        <v>44.766878556608262</v>
      </c>
      <c r="D136" s="14">
        <f t="shared" si="29"/>
        <v>53.50096850147159</v>
      </c>
      <c r="E136" s="14">
        <f t="shared" si="30"/>
        <v>28.224832026395283</v>
      </c>
      <c r="F136" s="14">
        <f t="shared" si="31"/>
        <v>33.125485823002556</v>
      </c>
      <c r="G136" s="13"/>
      <c r="H136" s="67">
        <v>0.22328544314831333</v>
      </c>
      <c r="I136" s="68">
        <v>0.21569999999999645</v>
      </c>
      <c r="J136" s="68">
        <v>0.38153478551428144</v>
      </c>
      <c r="K136" s="68">
        <v>0.40956397501519248</v>
      </c>
      <c r="L136" s="12"/>
      <c r="M136" s="5">
        <f t="shared" si="40"/>
        <v>0.65188199390155965</v>
      </c>
      <c r="N136" s="5">
        <f t="shared" si="39"/>
        <v>0.89118105164120998</v>
      </c>
      <c r="O136" s="5">
        <f t="shared" si="39"/>
        <v>1.4633181212192259</v>
      </c>
      <c r="P136" s="5">
        <f t="shared" si="39"/>
        <v>1.8444556310519555</v>
      </c>
      <c r="Q136" s="12"/>
      <c r="R136" s="5">
        <f t="shared" si="36"/>
        <v>0.30163190986405297</v>
      </c>
      <c r="S136" s="5">
        <f t="shared" si="36"/>
        <v>1.0400687916295892</v>
      </c>
      <c r="T136" s="5">
        <f t="shared" si="36"/>
        <v>1.9225902686360818</v>
      </c>
      <c r="U136" s="5">
        <f t="shared" si="36"/>
        <v>2.730991927990023</v>
      </c>
      <c r="V136" s="40"/>
      <c r="W136" s="11">
        <v>37469</v>
      </c>
      <c r="X136" s="14">
        <f t="shared" si="32"/>
        <v>1.897883662751898</v>
      </c>
      <c r="Y136" s="14">
        <f t="shared" si="33"/>
        <v>2.3267910983130524</v>
      </c>
      <c r="Z136" s="14"/>
      <c r="AB136" s="42"/>
      <c r="AC136" s="42"/>
      <c r="AD136" s="42"/>
      <c r="AE136" s="42"/>
    </row>
    <row r="137" spans="1:31" x14ac:dyDescent="0.2">
      <c r="A137" s="14"/>
      <c r="B137" s="11">
        <v>37500</v>
      </c>
      <c r="C137" s="14">
        <v>44.972587003386799</v>
      </c>
      <c r="D137" s="14">
        <f t="shared" si="29"/>
        <v>53.676237674282412</v>
      </c>
      <c r="E137" s="14">
        <f t="shared" si="30"/>
        <v>28.306462615818127</v>
      </c>
      <c r="F137" s="14">
        <f t="shared" si="31"/>
        <v>33.221021164387388</v>
      </c>
      <c r="G137" s="13"/>
      <c r="H137" s="67">
        <v>0.45951036438338644</v>
      </c>
      <c r="I137" s="68">
        <v>0.32760000000000566</v>
      </c>
      <c r="J137" s="68">
        <v>0.28921550125260431</v>
      </c>
      <c r="K137" s="68">
        <v>0.28840434792503089</v>
      </c>
      <c r="L137" s="12"/>
      <c r="M137" s="5">
        <f t="shared" si="40"/>
        <v>1.1143878236104632</v>
      </c>
      <c r="N137" s="5">
        <f t="shared" si="39"/>
        <v>1.2217005607663811</v>
      </c>
      <c r="O137" s="5">
        <f t="shared" si="39"/>
        <v>1.7567657653110302</v>
      </c>
      <c r="P137" s="5">
        <f t="shared" si="39"/>
        <v>2.1381794692125089</v>
      </c>
      <c r="Q137" s="12"/>
      <c r="R137" s="5">
        <f t="shared" si="36"/>
        <v>1.027511596881503</v>
      </c>
      <c r="S137" s="5">
        <f t="shared" si="36"/>
        <v>1.3757393410006591</v>
      </c>
      <c r="T137" s="5">
        <f t="shared" si="36"/>
        <v>2.1465617093229028</v>
      </c>
      <c r="U137" s="5">
        <f t="shared" si="36"/>
        <v>2.8495057058566919</v>
      </c>
      <c r="V137" s="40"/>
      <c r="W137" s="11">
        <v>37500</v>
      </c>
      <c r="X137" s="14">
        <f t="shared" si="32"/>
        <v>2.1239355853934181</v>
      </c>
      <c r="Y137" s="14">
        <f t="shared" si="33"/>
        <v>2.4980337075897974</v>
      </c>
      <c r="Z137" s="14"/>
      <c r="AB137" s="42"/>
      <c r="AC137" s="42"/>
      <c r="AD137" s="42"/>
      <c r="AE137" s="42"/>
    </row>
    <row r="138" spans="1:31" x14ac:dyDescent="0.2">
      <c r="A138" s="14"/>
      <c r="B138" s="11">
        <v>37530</v>
      </c>
      <c r="C138" s="14">
        <v>45.215876047021808</v>
      </c>
      <c r="D138" s="14">
        <f t="shared" si="29"/>
        <v>53.817298826890429</v>
      </c>
      <c r="E138" s="14">
        <f t="shared" si="30"/>
        <v>28.360121073354442</v>
      </c>
      <c r="F138" s="14">
        <f t="shared" si="31"/>
        <v>33.295921837212077</v>
      </c>
      <c r="G138" s="13"/>
      <c r="H138" s="67">
        <v>0.54097186718808921</v>
      </c>
      <c r="I138" s="68">
        <v>0.26280000000000747</v>
      </c>
      <c r="J138" s="68">
        <v>0.18956256832434182</v>
      </c>
      <c r="K138" s="68">
        <v>0.22546168118691146</v>
      </c>
      <c r="L138" s="12"/>
      <c r="M138" s="5">
        <f t="shared" si="40"/>
        <v>1.6613882154156601</v>
      </c>
      <c r="N138" s="5">
        <f t="shared" si="39"/>
        <v>1.4877111898400797</v>
      </c>
      <c r="O138" s="5">
        <f t="shared" si="39"/>
        <v>1.9496585039395553</v>
      </c>
      <c r="P138" s="5">
        <f t="shared" si="39"/>
        <v>2.3684619257775097</v>
      </c>
      <c r="Q138" s="12"/>
      <c r="R138" s="5">
        <f t="shared" si="36"/>
        <v>1.4996837588322931</v>
      </c>
      <c r="S138" s="5">
        <f t="shared" si="36"/>
        <v>1.5326011073939272</v>
      </c>
      <c r="T138" s="5">
        <f t="shared" si="36"/>
        <v>2.1523411348698174</v>
      </c>
      <c r="U138" s="5">
        <f t="shared" si="36"/>
        <v>2.8420489773304247</v>
      </c>
      <c r="V138" s="40"/>
      <c r="W138" s="11">
        <v>37530</v>
      </c>
      <c r="X138" s="14">
        <f t="shared" si="32"/>
        <v>2.1756637398647229</v>
      </c>
      <c r="Y138" s="14">
        <f t="shared" si="33"/>
        <v>2.497195056100121</v>
      </c>
      <c r="Z138" s="14"/>
      <c r="AB138" s="42"/>
      <c r="AC138" s="42"/>
      <c r="AD138" s="42"/>
      <c r="AE138" s="42"/>
    </row>
    <row r="139" spans="1:31" x14ac:dyDescent="0.2">
      <c r="A139" s="14"/>
      <c r="B139" s="11">
        <v>37561</v>
      </c>
      <c r="C139" s="14">
        <v>45.45815009118305</v>
      </c>
      <c r="D139" s="14">
        <f t="shared" si="29"/>
        <v>53.958784505506323</v>
      </c>
      <c r="E139" s="14">
        <f t="shared" si="30"/>
        <v>28.43025140408702</v>
      </c>
      <c r="F139" s="14">
        <f t="shared" si="31"/>
        <v>33.399967949636476</v>
      </c>
      <c r="G139" s="13"/>
      <c r="H139" s="67">
        <v>0.53581632236714416</v>
      </c>
      <c r="I139" s="68">
        <v>0.26289999999999925</v>
      </c>
      <c r="J139" s="68">
        <v>0.24728501881632337</v>
      </c>
      <c r="K139" s="68">
        <v>0.31248905776837255</v>
      </c>
      <c r="L139" s="12"/>
      <c r="M139" s="5">
        <f t="shared" si="40"/>
        <v>2.2061065270188918</v>
      </c>
      <c r="N139" s="5">
        <f t="shared" si="39"/>
        <v>1.7545223825581768</v>
      </c>
      <c r="O139" s="5">
        <f t="shared" si="39"/>
        <v>2.2017647361541881</v>
      </c>
      <c r="P139" s="5">
        <f t="shared" si="39"/>
        <v>2.6883521679013533</v>
      </c>
      <c r="Q139" s="12"/>
      <c r="R139" s="5">
        <f t="shared" si="36"/>
        <v>2.2747421253678679</v>
      </c>
      <c r="S139" s="5">
        <f t="shared" si="36"/>
        <v>1.9453121120254657</v>
      </c>
      <c r="T139" s="5">
        <f t="shared" si="36"/>
        <v>2.4597258355649299</v>
      </c>
      <c r="U139" s="5">
        <f t="shared" si="36"/>
        <v>3.0464664668326202</v>
      </c>
      <c r="V139" s="40"/>
      <c r="W139" s="11">
        <v>37561</v>
      </c>
      <c r="X139" s="14">
        <f t="shared" si="32"/>
        <v>2.4838348048076719</v>
      </c>
      <c r="Y139" s="14">
        <f t="shared" si="33"/>
        <v>2.753096151198775</v>
      </c>
      <c r="Z139" s="14"/>
      <c r="AB139" s="42"/>
      <c r="AC139" s="42"/>
      <c r="AD139" s="42"/>
      <c r="AE139" s="42"/>
    </row>
    <row r="140" spans="1:31" x14ac:dyDescent="0.2">
      <c r="A140" s="14"/>
      <c r="B140" s="17">
        <v>37591</v>
      </c>
      <c r="C140" s="14">
        <v>45.56480495840762</v>
      </c>
      <c r="D140" s="14">
        <f t="shared" si="29"/>
        <v>54.050514439165688</v>
      </c>
      <c r="E140" s="14">
        <f t="shared" si="30"/>
        <v>28.592997697812542</v>
      </c>
      <c r="F140" s="14">
        <f t="shared" si="31"/>
        <v>33.532726409333037</v>
      </c>
      <c r="G140" s="6"/>
      <c r="H140" s="69">
        <v>0.23462210189071353</v>
      </c>
      <c r="I140" s="69">
        <v>0.17000000000000348</v>
      </c>
      <c r="J140" s="69">
        <v>0.57244057188368114</v>
      </c>
      <c r="K140" s="69">
        <v>0.39748079967245609</v>
      </c>
      <c r="L140" s="3"/>
      <c r="M140" s="10">
        <f t="shared" si="40"/>
        <v>2.4459046424132547</v>
      </c>
      <c r="N140" s="10">
        <f t="shared" si="39"/>
        <v>1.9275050706085262</v>
      </c>
      <c r="O140" s="10">
        <f t="shared" si="39"/>
        <v>2.7868091026850506</v>
      </c>
      <c r="P140" s="10">
        <f t="shared" si="39"/>
        <v>3.096518651268787</v>
      </c>
      <c r="Q140" s="5"/>
      <c r="R140" s="10">
        <f t="shared" si="36"/>
        <v>2.4459046424132547</v>
      </c>
      <c r="S140" s="10">
        <f t="shared" si="36"/>
        <v>1.9275050706085262</v>
      </c>
      <c r="T140" s="10">
        <f t="shared" si="36"/>
        <v>2.7868091026850506</v>
      </c>
      <c r="U140" s="10">
        <f t="shared" si="36"/>
        <v>3.096518651268787</v>
      </c>
      <c r="V140" s="40"/>
      <c r="W140" s="17">
        <v>37591</v>
      </c>
      <c r="X140" s="14">
        <f t="shared" si="32"/>
        <v>2.6036109415207878</v>
      </c>
      <c r="Y140" s="14">
        <f t="shared" si="33"/>
        <v>2.9416638769769188</v>
      </c>
      <c r="Z140" s="14"/>
      <c r="AB140" s="42"/>
      <c r="AC140" s="42"/>
      <c r="AD140" s="42"/>
      <c r="AE140" s="42"/>
    </row>
    <row r="141" spans="1:31" x14ac:dyDescent="0.2">
      <c r="A141" s="14"/>
      <c r="B141" s="11">
        <v>37622</v>
      </c>
      <c r="C141" s="14">
        <v>45.745535692835922</v>
      </c>
      <c r="D141" s="14">
        <f t="shared" si="29"/>
        <v>54.199801960046663</v>
      </c>
      <c r="E141" s="14">
        <f t="shared" si="30"/>
        <v>28.667153824859163</v>
      </c>
      <c r="F141" s="14">
        <f t="shared" si="31"/>
        <v>33.703625643964379</v>
      </c>
      <c r="G141" s="13"/>
      <c r="H141" s="67">
        <v>0.39664546922406618</v>
      </c>
      <c r="I141" s="68">
        <v>0.27619999999999312</v>
      </c>
      <c r="J141" s="68">
        <v>0.25935065581561556</v>
      </c>
      <c r="K141" s="68">
        <v>0.50964908890849259</v>
      </c>
      <c r="L141" s="12"/>
      <c r="M141" s="5">
        <f>+(C141/C$140-1)*100</f>
        <v>0.39664546922406618</v>
      </c>
      <c r="N141" s="5">
        <f>+(D141/D$140-1)*100</f>
        <v>0.27619999999999312</v>
      </c>
      <c r="O141" s="5">
        <f>+(E141/E$140-1)*100</f>
        <v>0.25935065581561556</v>
      </c>
      <c r="P141" s="5">
        <f>+(F141/F$140-1)*100</f>
        <v>0.50964908890849259</v>
      </c>
      <c r="Q141" s="12"/>
      <c r="R141" s="5">
        <f t="shared" si="36"/>
        <v>2.858863306028181</v>
      </c>
      <c r="S141" s="5">
        <f t="shared" si="36"/>
        <v>2.1771495689480336</v>
      </c>
      <c r="T141" s="5">
        <f t="shared" si="36"/>
        <v>3.090124341391598</v>
      </c>
      <c r="U141" s="5">
        <f t="shared" si="36"/>
        <v>3.429294935206495</v>
      </c>
      <c r="V141" s="40"/>
      <c r="W141" s="11">
        <v>37622</v>
      </c>
      <c r="X141" s="14">
        <f t="shared" si="32"/>
        <v>2.8988562818487087</v>
      </c>
      <c r="Y141" s="14">
        <f t="shared" si="33"/>
        <v>3.2597096382990465</v>
      </c>
      <c r="Z141" s="14"/>
      <c r="AB141" s="42"/>
      <c r="AC141" s="42"/>
      <c r="AD141" s="42"/>
      <c r="AE141" s="42"/>
    </row>
    <row r="142" spans="1:31" x14ac:dyDescent="0.2">
      <c r="A142" s="14"/>
      <c r="B142" s="11">
        <v>37653</v>
      </c>
      <c r="C142" s="14">
        <v>45.648095196905778</v>
      </c>
      <c r="D142" s="14">
        <f t="shared" si="29"/>
        <v>54.137417987990645</v>
      </c>
      <c r="E142" s="14">
        <f t="shared" si="30"/>
        <v>28.738569827179926</v>
      </c>
      <c r="F142" s="14">
        <f t="shared" si="31"/>
        <v>33.761590452373085</v>
      </c>
      <c r="G142" s="13"/>
      <c r="H142" s="67">
        <v>-0.21300547573519513</v>
      </c>
      <c r="I142" s="68">
        <v>-0.11510000000001241</v>
      </c>
      <c r="J142" s="68">
        <v>0.2491213559500105</v>
      </c>
      <c r="K142" s="68">
        <v>0.17198389580108664</v>
      </c>
      <c r="L142" s="12"/>
      <c r="M142" s="5">
        <f t="shared" ref="M142:P152" si="41">+(C142/C$140-1)*100</f>
        <v>0.1827951169201425</v>
      </c>
      <c r="N142" s="5">
        <f t="shared" si="41"/>
        <v>0.16078209379999375</v>
      </c>
      <c r="O142" s="5">
        <f t="shared" si="41"/>
        <v>0.50911810963605308</v>
      </c>
      <c r="P142" s="5">
        <f t="shared" si="41"/>
        <v>0.68250949906760727</v>
      </c>
      <c r="Q142" s="12"/>
      <c r="R142" s="5">
        <f t="shared" si="36"/>
        <v>2.4222805430648808</v>
      </c>
      <c r="S142" s="5">
        <f t="shared" si="36"/>
        <v>1.8290028074381182</v>
      </c>
      <c r="T142" s="5">
        <f t="shared" si="36"/>
        <v>3.2478192202465728</v>
      </c>
      <c r="U142" s="5">
        <f t="shared" si="36"/>
        <v>3.5271398910774465</v>
      </c>
      <c r="V142" s="40"/>
      <c r="W142" s="11">
        <v>37653</v>
      </c>
      <c r="X142" s="14">
        <f t="shared" si="32"/>
        <v>2.867987306254046</v>
      </c>
      <c r="Y142" s="14">
        <f t="shared" si="33"/>
        <v>3.3874795556620096</v>
      </c>
      <c r="Z142" s="14"/>
      <c r="AB142" s="42"/>
      <c r="AC142" s="42"/>
      <c r="AD142" s="42"/>
      <c r="AE142" s="42"/>
    </row>
    <row r="143" spans="1:31" x14ac:dyDescent="0.2">
      <c r="A143" s="14"/>
      <c r="B143" s="11">
        <v>37681</v>
      </c>
      <c r="C143" s="14">
        <v>45.67566517392148</v>
      </c>
      <c r="D143" s="14">
        <f t="shared" si="29"/>
        <v>54.166327369196232</v>
      </c>
      <c r="E143" s="14">
        <f t="shared" si="30"/>
        <v>28.806265441814741</v>
      </c>
      <c r="F143" s="14">
        <f t="shared" si="31"/>
        <v>33.870392895548825</v>
      </c>
      <c r="G143" s="13"/>
      <c r="H143" s="67">
        <v>6.0396774272342135E-2</v>
      </c>
      <c r="I143" s="68">
        <v>5.3400000000003445E-2</v>
      </c>
      <c r="J143" s="68">
        <v>0.23555665797534431</v>
      </c>
      <c r="K143" s="68">
        <v>0.32226693623698122</v>
      </c>
      <c r="L143" s="12"/>
      <c r="M143" s="5">
        <f t="shared" si="41"/>
        <v>0.24330229354663224</v>
      </c>
      <c r="N143" s="5">
        <f t="shared" si="41"/>
        <v>0.21426795143808519</v>
      </c>
      <c r="O143" s="5">
        <f t="shared" si="41"/>
        <v>0.74587402921559853</v>
      </c>
      <c r="P143" s="5">
        <f t="shared" si="41"/>
        <v>1.00697593775676</v>
      </c>
      <c r="Q143" s="12"/>
      <c r="R143" s="5">
        <f t="shared" si="36"/>
        <v>2.7991055301378243</v>
      </c>
      <c r="S143" s="5">
        <f t="shared" si="36"/>
        <v>1.9418941421748936</v>
      </c>
      <c r="T143" s="5">
        <f t="shared" si="36"/>
        <v>3.2475331467031854</v>
      </c>
      <c r="U143" s="5">
        <f t="shared" si="36"/>
        <v>3.5529404406162479</v>
      </c>
      <c r="V143" s="40"/>
      <c r="W143" s="11">
        <v>37681</v>
      </c>
      <c r="X143" s="14">
        <f t="shared" si="32"/>
        <v>2.9141225764981087</v>
      </c>
      <c r="Y143" s="14">
        <f t="shared" si="33"/>
        <v>3.4002367936597166</v>
      </c>
      <c r="Z143" s="14"/>
      <c r="AB143" s="42"/>
      <c r="AC143" s="42"/>
      <c r="AD143" s="42"/>
      <c r="AE143" s="42"/>
    </row>
    <row r="144" spans="1:31" x14ac:dyDescent="0.2">
      <c r="A144" s="14"/>
      <c r="B144" s="11">
        <v>37712</v>
      </c>
      <c r="C144" s="14">
        <v>45.819947743711289</v>
      </c>
      <c r="D144" s="14">
        <f t="shared" si="29"/>
        <v>54.188048066471282</v>
      </c>
      <c r="E144" s="14">
        <f t="shared" si="30"/>
        <v>28.840855736951266</v>
      </c>
      <c r="F144" s="14">
        <f t="shared" si="31"/>
        <v>33.935458504379305</v>
      </c>
      <c r="G144" s="13"/>
      <c r="H144" s="67">
        <v>0.31588498873615922</v>
      </c>
      <c r="I144" s="68">
        <v>4.0100000000009572E-2</v>
      </c>
      <c r="J144" s="68">
        <v>0.12007906823741088</v>
      </c>
      <c r="K144" s="68">
        <v>0.19210172445041085</v>
      </c>
      <c r="L144" s="12"/>
      <c r="M144" s="5">
        <f t="shared" si="41"/>
        <v>0.5599558377053615</v>
      </c>
      <c r="N144" s="5">
        <f t="shared" si="41"/>
        <v>0.25445387288660637</v>
      </c>
      <c r="O144" s="5">
        <f t="shared" si="41"/>
        <v>0.86684873603750656</v>
      </c>
      <c r="P144" s="5">
        <f t="shared" si="41"/>
        <v>1.2010120803483959</v>
      </c>
      <c r="Q144" s="12"/>
      <c r="R144" s="5">
        <f t="shared" si="36"/>
        <v>3.1558801936994341</v>
      </c>
      <c r="S144" s="5">
        <f t="shared" si="36"/>
        <v>1.8905618832216087</v>
      </c>
      <c r="T144" s="5">
        <f t="shared" si="36"/>
        <v>3.2724830107691893</v>
      </c>
      <c r="U144" s="5">
        <f t="shared" si="36"/>
        <v>3.5715445524425959</v>
      </c>
      <c r="V144" s="40"/>
      <c r="W144" s="11">
        <v>37712</v>
      </c>
      <c r="X144" s="14">
        <f t="shared" si="32"/>
        <v>2.9115298154777975</v>
      </c>
      <c r="Y144" s="14">
        <f t="shared" si="33"/>
        <v>3.4220137816058926</v>
      </c>
      <c r="Z144" s="14"/>
      <c r="AB144" s="42"/>
      <c r="AC144" s="42"/>
      <c r="AD144" s="42"/>
      <c r="AE144" s="42"/>
    </row>
    <row r="145" spans="1:31" x14ac:dyDescent="0.2">
      <c r="A145" s="14"/>
      <c r="B145" s="11">
        <v>37742</v>
      </c>
      <c r="C145" s="14">
        <v>45.827112103490592</v>
      </c>
      <c r="D145" s="14">
        <f t="shared" si="29"/>
        <v>54.206038498429351</v>
      </c>
      <c r="E145" s="14">
        <f t="shared" si="30"/>
        <v>28.893135326926092</v>
      </c>
      <c r="F145" s="14">
        <f t="shared" si="31"/>
        <v>33.966291293773352</v>
      </c>
      <c r="G145" s="13"/>
      <c r="H145" s="67">
        <v>1.5635896879184763E-2</v>
      </c>
      <c r="I145" s="68">
        <v>3.3199999999999896E-2</v>
      </c>
      <c r="J145" s="68">
        <v>0.18126920522627543</v>
      </c>
      <c r="K145" s="68">
        <v>9.0857146928091659E-2</v>
      </c>
      <c r="L145" s="12"/>
      <c r="M145" s="5">
        <f t="shared" si="41"/>
        <v>0.57567928870190244</v>
      </c>
      <c r="N145" s="5">
        <f t="shared" si="41"/>
        <v>0.28773835157240857</v>
      </c>
      <c r="O145" s="5">
        <f t="shared" si="41"/>
        <v>1.0496892710781136</v>
      </c>
      <c r="P145" s="5">
        <f t="shared" si="41"/>
        <v>1.2929604325869537</v>
      </c>
      <c r="Q145" s="12"/>
      <c r="R145" s="5">
        <f t="shared" si="36"/>
        <v>3.1268449558990552</v>
      </c>
      <c r="S145" s="5">
        <f t="shared" si="36"/>
        <v>1.8930065037636945</v>
      </c>
      <c r="T145" s="5">
        <f t="shared" si="36"/>
        <v>3.1022715637581744</v>
      </c>
      <c r="U145" s="5">
        <f t="shared" si="36"/>
        <v>3.3550549565349419</v>
      </c>
      <c r="V145" s="40"/>
      <c r="W145" s="11">
        <v>37742</v>
      </c>
      <c r="X145" s="14">
        <f t="shared" si="32"/>
        <v>2.7834443413522703</v>
      </c>
      <c r="Y145" s="14">
        <f t="shared" si="33"/>
        <v>3.2286632601465581</v>
      </c>
      <c r="Z145" s="14"/>
      <c r="AB145" s="42"/>
      <c r="AC145" s="42"/>
      <c r="AD145" s="42"/>
      <c r="AE145" s="42"/>
    </row>
    <row r="146" spans="1:31" x14ac:dyDescent="0.2">
      <c r="A146" s="14"/>
      <c r="B146" s="11">
        <v>37773</v>
      </c>
      <c r="C146" s="14">
        <v>45.920632011175996</v>
      </c>
      <c r="D146" s="14">
        <f t="shared" si="29"/>
        <v>54.3183534101981</v>
      </c>
      <c r="E146" s="14">
        <f t="shared" si="30"/>
        <v>28.980264696122369</v>
      </c>
      <c r="F146" s="14">
        <f t="shared" si="31"/>
        <v>34.008910191928678</v>
      </c>
      <c r="G146" s="13"/>
      <c r="H146" s="67">
        <v>0.20407113473397409</v>
      </c>
      <c r="I146" s="68">
        <v>0.20720000000000738</v>
      </c>
      <c r="J146" s="68">
        <v>0.30155733606065382</v>
      </c>
      <c r="K146" s="68">
        <v>0.1254740995615844</v>
      </c>
      <c r="L146" s="12"/>
      <c r="M146" s="5">
        <f t="shared" si="41"/>
        <v>0.78092521869277398</v>
      </c>
      <c r="N146" s="5">
        <f t="shared" si="41"/>
        <v>0.49553454543687092</v>
      </c>
      <c r="O146" s="5">
        <f t="shared" si="41"/>
        <v>1.354412022141549</v>
      </c>
      <c r="P146" s="5">
        <f t="shared" si="41"/>
        <v>1.4200568626090204</v>
      </c>
      <c r="Q146" s="12"/>
      <c r="R146" s="5">
        <f t="shared" si="36"/>
        <v>3.227369677304992</v>
      </c>
      <c r="S146" s="5">
        <f t="shared" si="36"/>
        <v>2.0291373972525228</v>
      </c>
      <c r="T146" s="5">
        <f t="shared" si="36"/>
        <v>3.2040774402697147</v>
      </c>
      <c r="U146" s="5">
        <f t="shared" si="36"/>
        <v>3.2620170229917811</v>
      </c>
      <c r="V146" s="40"/>
      <c r="W146" s="11">
        <v>37773</v>
      </c>
      <c r="X146" s="14">
        <f t="shared" si="32"/>
        <v>2.8317439535046725</v>
      </c>
      <c r="Y146" s="14">
        <f t="shared" si="33"/>
        <v>3.2330472316307479</v>
      </c>
      <c r="Z146" s="14"/>
      <c r="AB146" s="42"/>
      <c r="AC146" s="42"/>
      <c r="AD146" s="42"/>
      <c r="AE146" s="42"/>
    </row>
    <row r="147" spans="1:31" x14ac:dyDescent="0.2">
      <c r="A147" s="14"/>
      <c r="B147" s="11">
        <v>37803</v>
      </c>
      <c r="C147" s="14">
        <v>46.194029371403836</v>
      </c>
      <c r="D147" s="14">
        <f t="shared" si="29"/>
        <v>54.473106399063759</v>
      </c>
      <c r="E147" s="14">
        <f t="shared" si="30"/>
        <v>29.01834739211526</v>
      </c>
      <c r="F147" s="14">
        <f t="shared" si="31"/>
        <v>34.114759451925096</v>
      </c>
      <c r="G147" s="13"/>
      <c r="H147" s="67">
        <v>0.59536933237611667</v>
      </c>
      <c r="I147" s="68">
        <v>0.28490000000001015</v>
      </c>
      <c r="J147" s="68">
        <v>0.1314090688688152</v>
      </c>
      <c r="K147" s="68">
        <v>0.31123978804101782</v>
      </c>
      <c r="L147" s="12"/>
      <c r="M147" s="5">
        <f t="shared" si="41"/>
        <v>1.380943940329793</v>
      </c>
      <c r="N147" s="5">
        <f t="shared" si="41"/>
        <v>0.78184632335682736</v>
      </c>
      <c r="O147" s="5">
        <f t="shared" si="41"/>
        <v>1.4876009112372968</v>
      </c>
      <c r="P147" s="5">
        <f t="shared" si="41"/>
        <v>1.735716432619272</v>
      </c>
      <c r="Q147" s="12"/>
      <c r="R147" s="5">
        <f t="shared" si="36"/>
        <v>3.418365111274202</v>
      </c>
      <c r="S147" s="5">
        <f t="shared" si="36"/>
        <v>2.0366666597166017</v>
      </c>
      <c r="T147" s="5">
        <f t="shared" si="36"/>
        <v>3.2036699256762668</v>
      </c>
      <c r="U147" s="5">
        <f t="shared" si="36"/>
        <v>3.4082379948575214</v>
      </c>
      <c r="V147" s="40"/>
      <c r="W147" s="11">
        <v>37803</v>
      </c>
      <c r="X147" s="14">
        <f t="shared" si="32"/>
        <v>2.8828581934167965</v>
      </c>
      <c r="Y147" s="14">
        <f t="shared" si="33"/>
        <v>3.3059539602668941</v>
      </c>
      <c r="Z147" s="14"/>
      <c r="AB147" s="42"/>
      <c r="AC147" s="42"/>
      <c r="AD147" s="42"/>
      <c r="AE147" s="42"/>
    </row>
    <row r="148" spans="1:31" x14ac:dyDescent="0.2">
      <c r="A148" s="14"/>
      <c r="B148" s="11">
        <v>37834</v>
      </c>
      <c r="C148" s="14">
        <v>46.491731794466858</v>
      </c>
      <c r="D148" s="14">
        <f t="shared" si="29"/>
        <v>54.59937505969679</v>
      </c>
      <c r="E148" s="14">
        <f t="shared" si="30"/>
        <v>29.083019243354084</v>
      </c>
      <c r="F148" s="14">
        <f t="shared" si="31"/>
        <v>34.153797773777654</v>
      </c>
      <c r="G148" s="13"/>
      <c r="H148" s="67">
        <v>0.64446082559603823</v>
      </c>
      <c r="I148" s="68">
        <v>0.23180000000000422</v>
      </c>
      <c r="J148" s="68">
        <v>0.22286538363103237</v>
      </c>
      <c r="K148" s="68">
        <v>0.11443235268175922</v>
      </c>
      <c r="L148" s="12"/>
      <c r="M148" s="5">
        <f t="shared" si="41"/>
        <v>2.0343044086446938</v>
      </c>
      <c r="N148" s="5">
        <f t="shared" si="41"/>
        <v>1.0154586431343704</v>
      </c>
      <c r="O148" s="5">
        <f t="shared" si="41"/>
        <v>1.7137816423460572</v>
      </c>
      <c r="P148" s="5">
        <f t="shared" si="41"/>
        <v>1.8521350064507613</v>
      </c>
      <c r="Q148" s="12"/>
      <c r="R148" s="5">
        <f t="shared" si="36"/>
        <v>3.8529674024010863</v>
      </c>
      <c r="S148" s="5">
        <f t="shared" si="36"/>
        <v>2.0530592043300766</v>
      </c>
      <c r="T148" s="5">
        <f t="shared" si="36"/>
        <v>3.0405396785222472</v>
      </c>
      <c r="U148" s="5">
        <f t="shared" si="36"/>
        <v>3.1042924359498292</v>
      </c>
      <c r="V148" s="40"/>
      <c r="W148" s="11">
        <v>37834</v>
      </c>
      <c r="X148" s="14">
        <f t="shared" si="32"/>
        <v>2.7326304396007175</v>
      </c>
      <c r="Y148" s="14">
        <f t="shared" si="33"/>
        <v>3.0724160572360382</v>
      </c>
      <c r="Z148" s="14"/>
      <c r="AB148" s="42"/>
      <c r="AC148" s="42"/>
      <c r="AD148" s="42"/>
      <c r="AE148" s="42"/>
    </row>
    <row r="149" spans="1:31" x14ac:dyDescent="0.2">
      <c r="A149" s="14"/>
      <c r="B149" s="11">
        <v>37865</v>
      </c>
      <c r="C149" s="14">
        <v>46.599754902887959</v>
      </c>
      <c r="D149" s="14">
        <f t="shared" ref="D149:D212" si="42">D150/(I150/100+1)</f>
        <v>54.784521540524217</v>
      </c>
      <c r="E149" s="14">
        <f t="shared" ref="E149:E212" si="43">E150/(J150/100+1)</f>
        <v>29.165031091358383</v>
      </c>
      <c r="F149" s="14">
        <f t="shared" ref="F149:F212" si="44">F150/(K150/100+1)</f>
        <v>34.148087846328067</v>
      </c>
      <c r="G149" s="13"/>
      <c r="H149" s="67">
        <v>0.23234907423679285</v>
      </c>
      <c r="I149" s="68">
        <v>0.33909999999999219</v>
      </c>
      <c r="J149" s="68">
        <v>0.28199220761111476</v>
      </c>
      <c r="K149" s="68">
        <v>-1.6718279728100693E-2</v>
      </c>
      <c r="L149" s="12"/>
      <c r="M149" s="5">
        <f t="shared" si="41"/>
        <v>2.271380170342141</v>
      </c>
      <c r="N149" s="5">
        <f t="shared" si="41"/>
        <v>1.3580020633932266</v>
      </c>
      <c r="O149" s="5">
        <f t="shared" si="41"/>
        <v>2.0006065806440487</v>
      </c>
      <c r="P149" s="5">
        <f t="shared" si="41"/>
        <v>1.8351070816113424</v>
      </c>
      <c r="Q149" s="12"/>
      <c r="R149" s="5">
        <f t="shared" si="36"/>
        <v>3.6181327513550077</v>
      </c>
      <c r="S149" s="5">
        <f t="shared" si="36"/>
        <v>2.0647569842116686</v>
      </c>
      <c r="T149" s="5">
        <f t="shared" si="36"/>
        <v>3.0331182217748109</v>
      </c>
      <c r="U149" s="5">
        <f t="shared" si="36"/>
        <v>2.79060260475823</v>
      </c>
      <c r="V149" s="40"/>
      <c r="W149" s="11">
        <v>37865</v>
      </c>
      <c r="X149" s="14">
        <f t="shared" si="32"/>
        <v>2.62949260358157</v>
      </c>
      <c r="Y149" s="14">
        <f t="shared" si="33"/>
        <v>2.9118604132665205</v>
      </c>
      <c r="Z149" s="14"/>
      <c r="AB149" s="42"/>
      <c r="AC149" s="42"/>
      <c r="AD149" s="42"/>
      <c r="AE149" s="42"/>
    </row>
    <row r="150" spans="1:31" x14ac:dyDescent="0.2">
      <c r="A150" s="14"/>
      <c r="B150" s="11">
        <v>37895</v>
      </c>
      <c r="C150" s="14">
        <v>47.181990322999312</v>
      </c>
      <c r="D150" s="14">
        <f t="shared" si="42"/>
        <v>55.42506216637603</v>
      </c>
      <c r="E150" s="14">
        <f t="shared" si="43"/>
        <v>29.295771498333551</v>
      </c>
      <c r="F150" s="14">
        <f t="shared" si="44"/>
        <v>34.216166788510805</v>
      </c>
      <c r="G150" s="13"/>
      <c r="H150" s="67">
        <v>1.2494388035402926</v>
      </c>
      <c r="I150" s="68">
        <v>1.1692000000000036</v>
      </c>
      <c r="J150" s="68">
        <v>0.44827796193882552</v>
      </c>
      <c r="K150" s="68">
        <v>0.19936384868488588</v>
      </c>
      <c r="L150" s="12"/>
      <c r="M150" s="5">
        <f t="shared" si="41"/>
        <v>3.5491984791065967</v>
      </c>
      <c r="N150" s="5">
        <f t="shared" si="41"/>
        <v>2.543079823518446</v>
      </c>
      <c r="O150" s="5">
        <f t="shared" si="41"/>
        <v>2.4578528209890038</v>
      </c>
      <c r="P150" s="5">
        <f t="shared" si="41"/>
        <v>2.0381294704016284</v>
      </c>
      <c r="Q150" s="12"/>
      <c r="R150" s="5">
        <f t="shared" si="36"/>
        <v>4.348283054237112</v>
      </c>
      <c r="S150" s="5">
        <f t="shared" si="36"/>
        <v>2.987447111861119</v>
      </c>
      <c r="T150" s="5">
        <f t="shared" si="36"/>
        <v>3.2991764123961875</v>
      </c>
      <c r="U150" s="5">
        <f t="shared" si="36"/>
        <v>2.7638368320238138</v>
      </c>
      <c r="V150" s="40"/>
      <c r="W150" s="11">
        <v>37895</v>
      </c>
      <c r="X150" s="14">
        <f t="shared" si="32"/>
        <v>3.0168201187603736</v>
      </c>
      <c r="Y150" s="14">
        <f t="shared" si="33"/>
        <v>3.0315066222100007</v>
      </c>
      <c r="Z150" s="14"/>
      <c r="AB150" s="42"/>
      <c r="AC150" s="42"/>
      <c r="AD150" s="42"/>
      <c r="AE150" s="42"/>
    </row>
    <row r="151" spans="1:31" x14ac:dyDescent="0.2">
      <c r="A151" s="14"/>
      <c r="B151" s="11">
        <v>37926</v>
      </c>
      <c r="C151" s="14">
        <v>46.939112896032228</v>
      </c>
      <c r="D151" s="14">
        <f t="shared" si="42"/>
        <v>55.179252015668155</v>
      </c>
      <c r="E151" s="14">
        <f t="shared" si="43"/>
        <v>29.328191499326966</v>
      </c>
      <c r="F151" s="14">
        <f t="shared" si="44"/>
        <v>34.304361345577405</v>
      </c>
      <c r="G151" s="13"/>
      <c r="H151" s="67">
        <v>-0.51476723492245302</v>
      </c>
      <c r="I151" s="68">
        <v>-0.44349999999999667</v>
      </c>
      <c r="J151" s="68">
        <v>0.11066443836531548</v>
      </c>
      <c r="K151" s="68">
        <v>0.25775697672894005</v>
      </c>
      <c r="L151" s="12"/>
      <c r="M151" s="5">
        <f t="shared" si="41"/>
        <v>3.0161611333113347</v>
      </c>
      <c r="N151" s="5">
        <f t="shared" si="41"/>
        <v>2.0883012645011467</v>
      </c>
      <c r="O151" s="5">
        <f t="shared" si="41"/>
        <v>2.5712372283745122</v>
      </c>
      <c r="P151" s="5">
        <f t="shared" si="41"/>
        <v>2.3011398680353068</v>
      </c>
      <c r="Q151" s="12"/>
      <c r="R151" s="5">
        <f t="shared" si="36"/>
        <v>3.2578598158494287</v>
      </c>
      <c r="S151" s="5">
        <f t="shared" si="36"/>
        <v>2.261851376650803</v>
      </c>
      <c r="T151" s="5">
        <f t="shared" si="36"/>
        <v>3.1583966053527757</v>
      </c>
      <c r="U151" s="5">
        <f t="shared" si="36"/>
        <v>2.707767256856819</v>
      </c>
      <c r="V151" s="40"/>
      <c r="W151" s="11">
        <v>37926</v>
      </c>
      <c r="X151" s="14">
        <f t="shared" ref="X151:X214" si="45">AVERAGE(S151:U151)</f>
        <v>2.7093384129534659</v>
      </c>
      <c r="Y151" s="14">
        <f t="shared" ref="Y151:Y214" si="46">AVERAGE(T151:U151)</f>
        <v>2.9330819311047973</v>
      </c>
      <c r="Z151" s="14"/>
      <c r="AB151" s="42"/>
      <c r="AC151" s="42"/>
      <c r="AD151" s="42"/>
      <c r="AE151" s="42"/>
    </row>
    <row r="152" spans="1:31" x14ac:dyDescent="0.2">
      <c r="A152" s="14"/>
      <c r="B152" s="17">
        <v>37956</v>
      </c>
      <c r="C152" s="14">
        <v>47.359512677855811</v>
      </c>
      <c r="D152" s="14">
        <f t="shared" si="42"/>
        <v>55.44974070904896</v>
      </c>
      <c r="E152" s="14">
        <f t="shared" si="43"/>
        <v>29.43412554275702</v>
      </c>
      <c r="F152" s="14">
        <f t="shared" si="44"/>
        <v>34.53346208059957</v>
      </c>
      <c r="G152" s="6"/>
      <c r="H152" s="69">
        <v>0.89562788021739781</v>
      </c>
      <c r="I152" s="69">
        <v>0.49019999999999619</v>
      </c>
      <c r="J152" s="69">
        <v>0.36120209946284287</v>
      </c>
      <c r="K152" s="69">
        <v>0.66784725333970396</v>
      </c>
      <c r="L152" s="3"/>
      <c r="M152" s="10">
        <f t="shared" si="41"/>
        <v>3.9388025935509496</v>
      </c>
      <c r="N152" s="10">
        <f t="shared" si="41"/>
        <v>2.5887381172997159</v>
      </c>
      <c r="O152" s="10">
        <f t="shared" si="41"/>
        <v>2.9417266906884176</v>
      </c>
      <c r="P152" s="10">
        <f t="shared" si="41"/>
        <v>2.9843552207792001</v>
      </c>
      <c r="Q152" s="5"/>
      <c r="R152" s="10">
        <f t="shared" si="36"/>
        <v>3.9388025935509496</v>
      </c>
      <c r="S152" s="10">
        <f t="shared" si="36"/>
        <v>2.5887381172997159</v>
      </c>
      <c r="T152" s="10">
        <f t="shared" si="36"/>
        <v>2.9417266906884176</v>
      </c>
      <c r="U152" s="10">
        <f t="shared" si="36"/>
        <v>2.9843552207792001</v>
      </c>
      <c r="V152" s="40"/>
      <c r="W152" s="17">
        <v>37956</v>
      </c>
      <c r="X152" s="14">
        <f t="shared" si="45"/>
        <v>2.8382733429224447</v>
      </c>
      <c r="Y152" s="14">
        <f t="shared" si="46"/>
        <v>2.9630409557338089</v>
      </c>
      <c r="Z152" s="14"/>
      <c r="AB152" s="42"/>
      <c r="AC152" s="42"/>
      <c r="AD152" s="42"/>
      <c r="AE152" s="42"/>
    </row>
    <row r="153" spans="1:31" x14ac:dyDescent="0.2">
      <c r="A153" s="14"/>
      <c r="B153" s="11">
        <v>37987</v>
      </c>
      <c r="C153" s="14">
        <v>47.652153251614024</v>
      </c>
      <c r="D153" s="14">
        <f t="shared" si="42"/>
        <v>55.578716805938214</v>
      </c>
      <c r="E153" s="14">
        <f t="shared" si="43"/>
        <v>29.60446294153676</v>
      </c>
      <c r="F153" s="14">
        <f t="shared" si="44"/>
        <v>34.705862587021329</v>
      </c>
      <c r="G153" s="13"/>
      <c r="H153" s="67">
        <v>0.61791297505273679</v>
      </c>
      <c r="I153" s="68">
        <v>0.23260000000000502</v>
      </c>
      <c r="J153" s="68">
        <v>0.57870718303589808</v>
      </c>
      <c r="K153" s="68">
        <v>0.49922740447911895</v>
      </c>
      <c r="L153" s="12"/>
      <c r="M153" s="5">
        <f>+(C153/C$152-1)*100</f>
        <v>0.61791297505273679</v>
      </c>
      <c r="N153" s="5">
        <f>+(D153/D$152-1)*100</f>
        <v>0.23260000000000502</v>
      </c>
      <c r="O153" s="5">
        <f>+(E153/E$152-1)*100</f>
        <v>0.57870718303589808</v>
      </c>
      <c r="P153" s="5">
        <f>+(F153/F$152-1)*100</f>
        <v>0.49922740447911895</v>
      </c>
      <c r="Q153" s="12"/>
      <c r="R153" s="5">
        <f t="shared" si="36"/>
        <v>4.1678767772670211</v>
      </c>
      <c r="S153" s="5">
        <f t="shared" si="36"/>
        <v>2.544132627842477</v>
      </c>
      <c r="T153" s="5">
        <f t="shared" si="36"/>
        <v>3.2696274014645699</v>
      </c>
      <c r="U153" s="5">
        <f t="shared" si="36"/>
        <v>2.9736769380371619</v>
      </c>
      <c r="V153" s="40"/>
      <c r="W153" s="11">
        <v>37987</v>
      </c>
      <c r="X153" s="14">
        <f t="shared" si="45"/>
        <v>2.9291456557814031</v>
      </c>
      <c r="Y153" s="14">
        <f t="shared" si="46"/>
        <v>3.1216521697508659</v>
      </c>
      <c r="Z153" s="14"/>
      <c r="AB153" s="42"/>
      <c r="AC153" s="42"/>
      <c r="AD153" s="42"/>
      <c r="AE153" s="42"/>
    </row>
    <row r="154" spans="1:31" x14ac:dyDescent="0.2">
      <c r="A154" s="14"/>
      <c r="B154" s="11">
        <v>38018</v>
      </c>
      <c r="C154" s="14">
        <v>47.743300848316572</v>
      </c>
      <c r="D154" s="14">
        <f t="shared" si="42"/>
        <v>55.730780175119264</v>
      </c>
      <c r="E154" s="14">
        <f t="shared" si="43"/>
        <v>29.708610958150459</v>
      </c>
      <c r="F154" s="14">
        <f t="shared" si="44"/>
        <v>34.793254995703336</v>
      </c>
      <c r="G154" s="13"/>
      <c r="H154" s="67">
        <v>0.19127697382586017</v>
      </c>
      <c r="I154" s="68">
        <v>0.27360000000000717</v>
      </c>
      <c r="J154" s="68">
        <v>0.3517983650619616</v>
      </c>
      <c r="K154" s="68">
        <v>0.25180877859720674</v>
      </c>
      <c r="L154" s="12"/>
      <c r="M154" s="5">
        <f t="shared" ref="M154:P164" si="47">+(C154/C$152-1)*100</f>
        <v>0.81037187411814315</v>
      </c>
      <c r="N154" s="5">
        <f t="shared" si="47"/>
        <v>0.50683639360000754</v>
      </c>
      <c r="O154" s="5">
        <f t="shared" si="47"/>
        <v>0.93254143050627292</v>
      </c>
      <c r="P154" s="5">
        <f t="shared" si="47"/>
        <v>0.75229328150598906</v>
      </c>
      <c r="Q154" s="12"/>
      <c r="R154" s="5">
        <f t="shared" si="36"/>
        <v>4.5899081711361589</v>
      </c>
      <c r="S154" s="5">
        <f t="shared" si="36"/>
        <v>2.9431809760156469</v>
      </c>
      <c r="T154" s="5">
        <f t="shared" si="36"/>
        <v>3.3753980688805862</v>
      </c>
      <c r="U154" s="5">
        <f t="shared" si="36"/>
        <v>3.0557344292935662</v>
      </c>
      <c r="V154" s="40"/>
      <c r="W154" s="11">
        <v>38018</v>
      </c>
      <c r="X154" s="14">
        <f t="shared" si="45"/>
        <v>3.1247711580632664</v>
      </c>
      <c r="Y154" s="14">
        <f t="shared" si="46"/>
        <v>3.2155662490870762</v>
      </c>
      <c r="Z154" s="14"/>
      <c r="AB154" s="42"/>
      <c r="AC154" s="42"/>
      <c r="AD154" s="42"/>
      <c r="AE154" s="42"/>
    </row>
    <row r="155" spans="1:31" x14ac:dyDescent="0.2">
      <c r="A155" s="14"/>
      <c r="B155" s="11">
        <v>38047</v>
      </c>
      <c r="C155" s="14">
        <v>47.615986465340633</v>
      </c>
      <c r="D155" s="14">
        <f t="shared" si="42"/>
        <v>55.666689777917881</v>
      </c>
      <c r="E155" s="14">
        <f t="shared" si="43"/>
        <v>29.757012736433893</v>
      </c>
      <c r="F155" s="14">
        <f t="shared" si="44"/>
        <v>34.820757700318751</v>
      </c>
      <c r="G155" s="13"/>
      <c r="H155" s="67">
        <v>-0.26666439210063508</v>
      </c>
      <c r="I155" s="68">
        <v>-0.11499999999999844</v>
      </c>
      <c r="J155" s="68">
        <v>0.1629217143528372</v>
      </c>
      <c r="K155" s="68">
        <v>7.9046081255729206E-2</v>
      </c>
      <c r="L155" s="12"/>
      <c r="M155" s="5">
        <f t="shared" si="47"/>
        <v>0.5415465087856397</v>
      </c>
      <c r="N155" s="5">
        <f t="shared" si="47"/>
        <v>0.39125353174738198</v>
      </c>
      <c r="O155" s="5">
        <f t="shared" si="47"/>
        <v>1.0969824573447529</v>
      </c>
      <c r="P155" s="5">
        <f t="shared" si="47"/>
        <v>0.83193402112029524</v>
      </c>
      <c r="Q155" s="12"/>
      <c r="R155" s="5">
        <f t="shared" si="36"/>
        <v>4.2480416738998716</v>
      </c>
      <c r="S155" s="5">
        <f t="shared" si="36"/>
        <v>2.7699171821179869</v>
      </c>
      <c r="T155" s="5">
        <f t="shared" si="36"/>
        <v>3.3004878627517664</v>
      </c>
      <c r="U155" s="5">
        <f t="shared" si="36"/>
        <v>2.8058865679553957</v>
      </c>
      <c r="V155" s="40"/>
      <c r="W155" s="11">
        <v>38047</v>
      </c>
      <c r="X155" s="14">
        <f t="shared" si="45"/>
        <v>2.9587638709417163</v>
      </c>
      <c r="Y155" s="14">
        <f t="shared" si="46"/>
        <v>3.0531872153535811</v>
      </c>
      <c r="Z155" s="14"/>
      <c r="AB155" s="42"/>
      <c r="AC155" s="42"/>
      <c r="AD155" s="42"/>
      <c r="AE155" s="42"/>
    </row>
    <row r="156" spans="1:31" x14ac:dyDescent="0.2">
      <c r="A156" s="14"/>
      <c r="B156" s="11">
        <v>38078</v>
      </c>
      <c r="C156" s="14">
        <v>47.626663854103249</v>
      </c>
      <c r="D156" s="14">
        <f t="shared" si="42"/>
        <v>55.756702815288776</v>
      </c>
      <c r="E156" s="14">
        <f t="shared" si="43"/>
        <v>29.887100255330932</v>
      </c>
      <c r="F156" s="14">
        <f t="shared" si="44"/>
        <v>34.92741099061864</v>
      </c>
      <c r="G156" s="13"/>
      <c r="H156" s="67">
        <v>2.2423957908324077E-2</v>
      </c>
      <c r="I156" s="68">
        <v>0.16169999999999796</v>
      </c>
      <c r="J156" s="68">
        <v>0.43716592135527588</v>
      </c>
      <c r="K156" s="68">
        <v>0.30629227318310637</v>
      </c>
      <c r="L156" s="12"/>
      <c r="M156" s="5">
        <f t="shared" si="47"/>
        <v>0.564091902855135</v>
      </c>
      <c r="N156" s="5">
        <f t="shared" si="47"/>
        <v>0.55358618870822163</v>
      </c>
      <c r="O156" s="5">
        <f t="shared" si="47"/>
        <v>1.5389440121667874</v>
      </c>
      <c r="P156" s="5">
        <f t="shared" si="47"/>
        <v>1.1407744439280609</v>
      </c>
      <c r="Q156" s="12"/>
      <c r="R156" s="5">
        <f t="shared" si="36"/>
        <v>3.9430776318157834</v>
      </c>
      <c r="S156" s="5">
        <f t="shared" si="36"/>
        <v>2.8948353092424828</v>
      </c>
      <c r="T156" s="5">
        <f t="shared" si="36"/>
        <v>3.6276472789924963</v>
      </c>
      <c r="U156" s="5">
        <f t="shared" si="36"/>
        <v>2.923056089285847</v>
      </c>
      <c r="V156" s="40"/>
      <c r="W156" s="11">
        <v>38078</v>
      </c>
      <c r="X156" s="14">
        <f t="shared" si="45"/>
        <v>3.1485128925069419</v>
      </c>
      <c r="Y156" s="14">
        <f t="shared" si="46"/>
        <v>3.2753516841391717</v>
      </c>
      <c r="Z156" s="14"/>
      <c r="AB156" s="42"/>
      <c r="AC156" s="42"/>
      <c r="AD156" s="42"/>
      <c r="AE156" s="42"/>
    </row>
    <row r="157" spans="1:31" x14ac:dyDescent="0.2">
      <c r="A157" s="14"/>
      <c r="B157" s="11">
        <v>38108</v>
      </c>
      <c r="C157" s="14">
        <v>47.821710028117309</v>
      </c>
      <c r="D157" s="14">
        <f t="shared" si="42"/>
        <v>55.865595655887041</v>
      </c>
      <c r="E157" s="14">
        <f t="shared" si="43"/>
        <v>29.986568129567058</v>
      </c>
      <c r="F157" s="14">
        <f t="shared" si="44"/>
        <v>34.960644903568102</v>
      </c>
      <c r="G157" s="13"/>
      <c r="H157" s="67">
        <v>0.40953146458369005</v>
      </c>
      <c r="I157" s="68">
        <v>0.19530000000000936</v>
      </c>
      <c r="J157" s="68">
        <v>0.33281206067619085</v>
      </c>
      <c r="K157" s="68">
        <v>9.5151378263880204E-2</v>
      </c>
      <c r="L157" s="12"/>
      <c r="M157" s="5">
        <f t="shared" si="47"/>
        <v>0.97593350127018752</v>
      </c>
      <c r="N157" s="5">
        <f t="shared" si="47"/>
        <v>0.74996734253478525</v>
      </c>
      <c r="O157" s="5">
        <f t="shared" si="47"/>
        <v>1.876877864122517</v>
      </c>
      <c r="P157" s="5">
        <f t="shared" si="47"/>
        <v>1.2370112847982284</v>
      </c>
      <c r="Q157" s="12"/>
      <c r="R157" s="5">
        <f t="shared" si="36"/>
        <v>4.352440799940327</v>
      </c>
      <c r="S157" s="5">
        <f t="shared" si="36"/>
        <v>3.0615724805378886</v>
      </c>
      <c r="T157" s="5">
        <f t="shared" si="36"/>
        <v>3.7844034240962943</v>
      </c>
      <c r="U157" s="5">
        <f t="shared" si="36"/>
        <v>2.9274718313949011</v>
      </c>
      <c r="V157" s="40"/>
      <c r="W157" s="11">
        <v>38108</v>
      </c>
      <c r="X157" s="14">
        <f t="shared" si="45"/>
        <v>3.2578159120096948</v>
      </c>
      <c r="Y157" s="14">
        <f t="shared" si="46"/>
        <v>3.3559376277455977</v>
      </c>
      <c r="Z157" s="14"/>
      <c r="AB157" s="42"/>
      <c r="AC157" s="42"/>
      <c r="AD157" s="42"/>
      <c r="AE157" s="42"/>
    </row>
    <row r="158" spans="1:31" x14ac:dyDescent="0.2">
      <c r="A158" s="14"/>
      <c r="B158" s="11">
        <v>38139</v>
      </c>
      <c r="C158" s="14">
        <v>48.177669518251491</v>
      </c>
      <c r="D158" s="14">
        <f t="shared" si="42"/>
        <v>56.175146921416314</v>
      </c>
      <c r="E158" s="14">
        <f t="shared" si="43"/>
        <v>30.06583110123897</v>
      </c>
      <c r="F158" s="14">
        <f t="shared" si="44"/>
        <v>34.986040771729577</v>
      </c>
      <c r="G158" s="13"/>
      <c r="H158" s="67">
        <v>0.74434705476840168</v>
      </c>
      <c r="I158" s="68">
        <v>0.55410000000000181</v>
      </c>
      <c r="J158" s="68">
        <v>0.26432825300124474</v>
      </c>
      <c r="K158" s="68">
        <v>7.2641303475728947E-2</v>
      </c>
      <c r="L158" s="12"/>
      <c r="M158" s="5">
        <f t="shared" si="47"/>
        <v>1.7275448883118161</v>
      </c>
      <c r="N158" s="5">
        <f t="shared" si="47"/>
        <v>1.3082229115797706</v>
      </c>
      <c r="O158" s="5">
        <f t="shared" si="47"/>
        <v>2.1461672355929551</v>
      </c>
      <c r="P158" s="5">
        <f t="shared" si="47"/>
        <v>1.3105511693953797</v>
      </c>
      <c r="Q158" s="12"/>
      <c r="R158" s="5">
        <f t="shared" si="36"/>
        <v>4.9150837177637019</v>
      </c>
      <c r="S158" s="5">
        <f t="shared" si="36"/>
        <v>3.4183538245281309</v>
      </c>
      <c r="T158" s="5">
        <f t="shared" si="36"/>
        <v>3.7458816077061252</v>
      </c>
      <c r="U158" s="5">
        <f t="shared" si="36"/>
        <v>2.8731605167189533</v>
      </c>
      <c r="V158" s="40"/>
      <c r="W158" s="11">
        <v>38139</v>
      </c>
      <c r="X158" s="14">
        <f t="shared" si="45"/>
        <v>3.3457986496510697</v>
      </c>
      <c r="Y158" s="14">
        <f t="shared" si="46"/>
        <v>3.3095210622125393</v>
      </c>
      <c r="Z158" s="14"/>
      <c r="AB158" s="42"/>
      <c r="AC158" s="42"/>
      <c r="AD158" s="42"/>
      <c r="AE158" s="42"/>
    </row>
    <row r="159" spans="1:31" x14ac:dyDescent="0.2">
      <c r="A159" s="14"/>
      <c r="B159" s="11">
        <v>38169</v>
      </c>
      <c r="C159" s="14">
        <v>48.430989609091057</v>
      </c>
      <c r="D159" s="14">
        <f t="shared" si="42"/>
        <v>56.256544709305444</v>
      </c>
      <c r="E159" s="14">
        <f t="shared" si="43"/>
        <v>30.085110509914706</v>
      </c>
      <c r="F159" s="14">
        <f t="shared" si="44"/>
        <v>35.155146014581426</v>
      </c>
      <c r="G159" s="13"/>
      <c r="H159" s="67">
        <v>0.52580395310237726</v>
      </c>
      <c r="I159" s="68">
        <v>0.14490000000000336</v>
      </c>
      <c r="J159" s="68">
        <v>6.4123983836728016E-2</v>
      </c>
      <c r="K159" s="68">
        <v>0.48335061390682998</v>
      </c>
      <c r="L159" s="12"/>
      <c r="M159" s="5">
        <f t="shared" si="47"/>
        <v>2.2624323407285374</v>
      </c>
      <c r="N159" s="5">
        <f t="shared" si="47"/>
        <v>1.4550185265786553</v>
      </c>
      <c r="O159" s="5">
        <f t="shared" si="47"/>
        <v>2.2116674273609416</v>
      </c>
      <c r="P159" s="5">
        <f t="shared" si="47"/>
        <v>1.8002363404250543</v>
      </c>
      <c r="Q159" s="12"/>
      <c r="R159" s="5">
        <f t="shared" si="36"/>
        <v>4.842531097908509</v>
      </c>
      <c r="S159" s="5">
        <f t="shared" si="36"/>
        <v>3.2739794517617993</v>
      </c>
      <c r="T159" s="5">
        <f t="shared" si="36"/>
        <v>3.6761677134284465</v>
      </c>
      <c r="U159" s="5">
        <f t="shared" si="36"/>
        <v>3.0496670044602103</v>
      </c>
      <c r="V159" s="40"/>
      <c r="W159" s="11">
        <v>38169</v>
      </c>
      <c r="X159" s="14">
        <f t="shared" si="45"/>
        <v>3.3332713898834854</v>
      </c>
      <c r="Y159" s="14">
        <f t="shared" si="46"/>
        <v>3.3629173589443284</v>
      </c>
      <c r="Z159" s="14"/>
      <c r="AB159" s="42"/>
      <c r="AC159" s="42"/>
      <c r="AD159" s="42"/>
      <c r="AE159" s="42"/>
    </row>
    <row r="160" spans="1:31" x14ac:dyDescent="0.2">
      <c r="A160" s="14"/>
      <c r="B160" s="11">
        <v>38200</v>
      </c>
      <c r="C160" s="14">
        <v>48.60197892684694</v>
      </c>
      <c r="D160" s="14">
        <f t="shared" si="42"/>
        <v>56.352405861490098</v>
      </c>
      <c r="E160" s="14">
        <f t="shared" si="43"/>
        <v>30.130233311239557</v>
      </c>
      <c r="F160" s="14">
        <f t="shared" si="44"/>
        <v>35.345571750893292</v>
      </c>
      <c r="G160" s="13"/>
      <c r="H160" s="67">
        <v>0.35305765819779733</v>
      </c>
      <c r="I160" s="68">
        <v>0.17039999999999278</v>
      </c>
      <c r="J160" s="68">
        <v>0.14998383107145408</v>
      </c>
      <c r="K160" s="68">
        <v>0.54167243746585658</v>
      </c>
      <c r="L160" s="12"/>
      <c r="M160" s="5">
        <f t="shared" si="47"/>
        <v>2.6234776895668555</v>
      </c>
      <c r="N160" s="5">
        <f t="shared" si="47"/>
        <v>1.6278978781479214</v>
      </c>
      <c r="O160" s="5">
        <f t="shared" si="47"/>
        <v>2.3649684019705131</v>
      </c>
      <c r="P160" s="5">
        <f t="shared" si="47"/>
        <v>2.3516601619562261</v>
      </c>
      <c r="Q160" s="12"/>
      <c r="R160" s="5">
        <f t="shared" si="36"/>
        <v>4.5389729548238167</v>
      </c>
      <c r="S160" s="5">
        <f t="shared" si="36"/>
        <v>3.2107158733531538</v>
      </c>
      <c r="T160" s="5">
        <f t="shared" si="36"/>
        <v>3.6007749371646858</v>
      </c>
      <c r="U160" s="5">
        <f t="shared" si="36"/>
        <v>3.4894332542738438</v>
      </c>
      <c r="V160" s="40"/>
      <c r="W160" s="11">
        <v>38200</v>
      </c>
      <c r="X160" s="14">
        <f t="shared" si="45"/>
        <v>3.4336413549305611</v>
      </c>
      <c r="Y160" s="14">
        <f t="shared" si="46"/>
        <v>3.5451040957192648</v>
      </c>
      <c r="Z160" s="14"/>
      <c r="AB160" s="42"/>
      <c r="AC160" s="42"/>
      <c r="AD160" s="42"/>
      <c r="AE160" s="42"/>
    </row>
    <row r="161" spans="1:31" x14ac:dyDescent="0.2">
      <c r="A161" s="14"/>
      <c r="B161" s="11">
        <v>38231</v>
      </c>
      <c r="C161" s="14">
        <v>48.589470858346253</v>
      </c>
      <c r="D161" s="14">
        <f t="shared" si="42"/>
        <v>56.429834067143787</v>
      </c>
      <c r="E161" s="14">
        <f t="shared" si="43"/>
        <v>30.185134266060889</v>
      </c>
      <c r="F161" s="14">
        <f t="shared" si="44"/>
        <v>35.331377748793336</v>
      </c>
      <c r="G161" s="13"/>
      <c r="H161" s="67">
        <v>-2.5735718538355545E-2</v>
      </c>
      <c r="I161" s="68">
        <v>0.13739999999999863</v>
      </c>
      <c r="J161" s="68">
        <v>0.18221217955471936</v>
      </c>
      <c r="K161" s="68">
        <v>-4.0157794588779883E-2</v>
      </c>
      <c r="L161" s="12"/>
      <c r="M161" s="5">
        <f t="shared" si="47"/>
        <v>2.5970668001943809</v>
      </c>
      <c r="N161" s="5">
        <f t="shared" si="47"/>
        <v>1.7675346098324995</v>
      </c>
      <c r="O161" s="5">
        <f t="shared" si="47"/>
        <v>2.5514898419962462</v>
      </c>
      <c r="P161" s="5">
        <f t="shared" si="47"/>
        <v>2.3105579925101871</v>
      </c>
      <c r="Q161" s="12"/>
      <c r="R161" s="5">
        <f t="shared" si="36"/>
        <v>4.2697991858643425</v>
      </c>
      <c r="S161" s="5">
        <f t="shared" si="36"/>
        <v>3.0032433985984985</v>
      </c>
      <c r="T161" s="5">
        <f t="shared" si="36"/>
        <v>3.4976927386330292</v>
      </c>
      <c r="U161" s="5">
        <f t="shared" ref="U161" si="48">+(F161/F149-1)*100</f>
        <v>3.4651717770853407</v>
      </c>
      <c r="V161" s="40"/>
      <c r="W161" s="11">
        <v>38231</v>
      </c>
      <c r="X161" s="14">
        <f t="shared" si="45"/>
        <v>3.322035971438956</v>
      </c>
      <c r="Y161" s="14">
        <f t="shared" si="46"/>
        <v>3.481432257859185</v>
      </c>
      <c r="Z161" s="14"/>
      <c r="AB161" s="42"/>
      <c r="AC161" s="42"/>
      <c r="AD161" s="42"/>
      <c r="AE161" s="42"/>
    </row>
    <row r="162" spans="1:31" x14ac:dyDescent="0.2">
      <c r="A162" s="14"/>
      <c r="B162" s="11">
        <v>38261</v>
      </c>
      <c r="C162" s="14">
        <v>48.984201558348822</v>
      </c>
      <c r="D162" s="14">
        <f t="shared" si="42"/>
        <v>56.799562339951706</v>
      </c>
      <c r="E162" s="14">
        <f t="shared" si="43"/>
        <v>30.322677156423268</v>
      </c>
      <c r="F162" s="14">
        <f t="shared" si="44"/>
        <v>35.346027060472949</v>
      </c>
      <c r="G162" s="13"/>
      <c r="H162" s="67">
        <v>0.81237908754621113</v>
      </c>
      <c r="I162" s="68">
        <v>0.65519999999998912</v>
      </c>
      <c r="J162" s="68">
        <v>0.45566433181987165</v>
      </c>
      <c r="K162" s="68">
        <v>4.1462610894393848E-2</v>
      </c>
      <c r="L162" s="12"/>
      <c r="M162" s="5">
        <f t="shared" si="47"/>
        <v>3.4305439153149875</v>
      </c>
      <c r="N162" s="5">
        <f t="shared" si="47"/>
        <v>2.4343154965961178</v>
      </c>
      <c r="O162" s="5">
        <f t="shared" si="47"/>
        <v>3.0187804029561116</v>
      </c>
      <c r="P162" s="5">
        <f t="shared" si="47"/>
        <v>2.3529786210745085</v>
      </c>
      <c r="Q162" s="12"/>
      <c r="R162" s="5">
        <f t="shared" ref="R162:U212" si="49">+(C162/C150-1)*100</f>
        <v>3.8197015916706878</v>
      </c>
      <c r="S162" s="5">
        <f t="shared" si="49"/>
        <v>2.4799253620134465</v>
      </c>
      <c r="T162" s="5">
        <f t="shared" si="49"/>
        <v>3.5053033443687598</v>
      </c>
      <c r="U162" s="5">
        <f t="shared" si="49"/>
        <v>3.3021240483943837</v>
      </c>
      <c r="V162" s="40"/>
      <c r="W162" s="11">
        <v>38261</v>
      </c>
      <c r="X162" s="14">
        <f t="shared" si="45"/>
        <v>3.0957842515921965</v>
      </c>
      <c r="Y162" s="14">
        <f t="shared" si="46"/>
        <v>3.4037136963815717</v>
      </c>
      <c r="Z162" s="14"/>
      <c r="AB162" s="42"/>
      <c r="AC162" s="42"/>
      <c r="AD162" s="42"/>
      <c r="AE162" s="42"/>
    </row>
    <row r="163" spans="1:31" x14ac:dyDescent="0.2">
      <c r="A163" s="14"/>
      <c r="B163" s="11">
        <v>38292</v>
      </c>
      <c r="C163" s="14">
        <v>49.251544158450692</v>
      </c>
      <c r="D163" s="14">
        <f t="shared" si="42"/>
        <v>57.106904771773188</v>
      </c>
      <c r="E163" s="14">
        <f t="shared" si="43"/>
        <v>30.318856690089461</v>
      </c>
      <c r="F163" s="14">
        <f t="shared" si="44"/>
        <v>35.417873394560409</v>
      </c>
      <c r="G163" s="13"/>
      <c r="H163" s="67">
        <v>0.54577310969010639</v>
      </c>
      <c r="I163" s="68">
        <v>0.54110000000000547</v>
      </c>
      <c r="J163" s="68">
        <v>-1.259937014828072E-2</v>
      </c>
      <c r="K163" s="68">
        <v>0.20326565688568721</v>
      </c>
      <c r="L163" s="12"/>
      <c r="M163" s="5">
        <f t="shared" si="47"/>
        <v>3.9950400112109818</v>
      </c>
      <c r="N163" s="5">
        <f t="shared" si="47"/>
        <v>2.9885875777482029</v>
      </c>
      <c r="O163" s="5">
        <f t="shared" si="47"/>
        <v>3.0058006854909003</v>
      </c>
      <c r="P163" s="5">
        <f t="shared" si="47"/>
        <v>2.5610270754106823</v>
      </c>
      <c r="Q163" s="12"/>
      <c r="R163" s="5">
        <f t="shared" si="49"/>
        <v>4.9264485835946337</v>
      </c>
      <c r="S163" s="5">
        <f t="shared" si="49"/>
        <v>3.4934376340543194</v>
      </c>
      <c r="T163" s="5">
        <f t="shared" si="49"/>
        <v>3.3778598001354077</v>
      </c>
      <c r="U163" s="5">
        <f t="shared" si="49"/>
        <v>3.2459780777308156</v>
      </c>
      <c r="V163" s="40"/>
      <c r="W163" s="11">
        <v>38292</v>
      </c>
      <c r="X163" s="14">
        <f t="shared" si="45"/>
        <v>3.3724251706401809</v>
      </c>
      <c r="Y163" s="14">
        <f t="shared" si="46"/>
        <v>3.3119189389331116</v>
      </c>
      <c r="Z163" s="14"/>
      <c r="AB163" s="42"/>
      <c r="AC163" s="42"/>
      <c r="AD163" s="42"/>
      <c r="AE163" s="42"/>
    </row>
    <row r="164" spans="1:31" x14ac:dyDescent="0.2">
      <c r="A164" s="14"/>
      <c r="B164" s="17">
        <v>38322</v>
      </c>
      <c r="C164" s="14">
        <v>49.549498541664327</v>
      </c>
      <c r="D164" s="14">
        <f t="shared" si="42"/>
        <v>57.229399082508642</v>
      </c>
      <c r="E164" s="14">
        <f t="shared" si="43"/>
        <v>30.502607475987929</v>
      </c>
      <c r="F164" s="14">
        <f t="shared" si="44"/>
        <v>35.866483100091422</v>
      </c>
      <c r="G164" s="6"/>
      <c r="H164" s="69">
        <v>0.60496455147693862</v>
      </c>
      <c r="I164" s="69">
        <v>0.21450000000000635</v>
      </c>
      <c r="J164" s="69">
        <v>0.60606106548382055</v>
      </c>
      <c r="K164" s="69">
        <v>1.2666195413073789</v>
      </c>
      <c r="L164" s="3"/>
      <c r="M164" s="10">
        <f t="shared" si="47"/>
        <v>4.6241731385730622</v>
      </c>
      <c r="N164" s="10">
        <f t="shared" si="47"/>
        <v>3.2094980981024701</v>
      </c>
      <c r="O164" s="10">
        <f t="shared" si="47"/>
        <v>3.6300787386355227</v>
      </c>
      <c r="P164" s="10">
        <f t="shared" si="47"/>
        <v>3.8600850861133962</v>
      </c>
      <c r="Q164" s="5"/>
      <c r="R164" s="10">
        <f t="shared" si="49"/>
        <v>4.6241731385730622</v>
      </c>
      <c r="S164" s="10">
        <f t="shared" si="49"/>
        <v>3.2094980981024701</v>
      </c>
      <c r="T164" s="10">
        <f t="shared" si="49"/>
        <v>3.6300787386355227</v>
      </c>
      <c r="U164" s="10">
        <f t="shared" si="49"/>
        <v>3.8600850861133962</v>
      </c>
      <c r="V164" s="40"/>
      <c r="W164" s="17">
        <v>38322</v>
      </c>
      <c r="X164" s="14">
        <f t="shared" si="45"/>
        <v>3.5665539742837962</v>
      </c>
      <c r="Y164" s="14">
        <f t="shared" si="46"/>
        <v>3.7450819123744594</v>
      </c>
      <c r="Z164" s="14"/>
      <c r="AB164" s="42"/>
      <c r="AC164" s="42"/>
      <c r="AD164" s="42"/>
      <c r="AE164" s="42"/>
    </row>
    <row r="165" spans="1:31" x14ac:dyDescent="0.2">
      <c r="A165" s="14"/>
      <c r="B165" s="11">
        <v>38353</v>
      </c>
      <c r="C165" s="14">
        <v>50.229157109115349</v>
      </c>
      <c r="D165" s="14">
        <f t="shared" si="42"/>
        <v>57.787500182361264</v>
      </c>
      <c r="E165" s="14">
        <f t="shared" si="43"/>
        <v>30.715360357477213</v>
      </c>
      <c r="F165" s="14">
        <f t="shared" si="44"/>
        <v>36.454719804249443</v>
      </c>
      <c r="G165" s="13"/>
      <c r="H165" s="67">
        <v>1.3716759754481167</v>
      </c>
      <c r="I165" s="68">
        <v>0.97519999999999829</v>
      </c>
      <c r="J165" s="68">
        <v>0.6974908019151016</v>
      </c>
      <c r="K165" s="68">
        <v>1.6400735542329237</v>
      </c>
      <c r="L165" s="12"/>
      <c r="M165" s="5">
        <f>+(C165/C$164-1)*100</f>
        <v>1.3716759754481167</v>
      </c>
      <c r="N165" s="5">
        <f>+(D165/D$164-1)*100</f>
        <v>0.97519999999999829</v>
      </c>
      <c r="O165" s="5">
        <f>+(E165/E$164-1)*100</f>
        <v>0.6974908019151016</v>
      </c>
      <c r="P165" s="5">
        <f>+(F165/F$164-1)*100</f>
        <v>1.6400735542329237</v>
      </c>
      <c r="Q165" s="12"/>
      <c r="R165" s="5">
        <f t="shared" si="49"/>
        <v>5.4079483961494201</v>
      </c>
      <c r="S165" s="5">
        <f t="shared" si="49"/>
        <v>3.9741532431116777</v>
      </c>
      <c r="T165" s="5">
        <f t="shared" si="49"/>
        <v>3.7524660323488002</v>
      </c>
      <c r="U165" s="5">
        <f t="shared" si="49"/>
        <v>5.0390829873282472</v>
      </c>
      <c r="V165" s="40"/>
      <c r="W165" s="11">
        <v>38353</v>
      </c>
      <c r="X165" s="14">
        <f t="shared" si="45"/>
        <v>4.255234087596242</v>
      </c>
      <c r="Y165" s="14">
        <f t="shared" si="46"/>
        <v>4.3957745098385237</v>
      </c>
      <c r="Z165" s="14"/>
      <c r="AB165" s="42"/>
      <c r="AC165" s="42"/>
      <c r="AD165" s="42"/>
      <c r="AE165" s="42"/>
    </row>
    <row r="166" spans="1:31" x14ac:dyDescent="0.2">
      <c r="A166" s="14"/>
      <c r="B166" s="11">
        <v>38384</v>
      </c>
      <c r="C166" s="14">
        <v>50.254853050608368</v>
      </c>
      <c r="D166" s="14">
        <f t="shared" si="42"/>
        <v>57.936245207830666</v>
      </c>
      <c r="E166" s="14">
        <f t="shared" si="43"/>
        <v>30.929316813477644</v>
      </c>
      <c r="F166" s="14">
        <f t="shared" si="44"/>
        <v>36.583666912518659</v>
      </c>
      <c r="G166" s="13"/>
      <c r="H166" s="68">
        <v>5.1157421250769275E-2</v>
      </c>
      <c r="I166" s="68">
        <v>0.25740000000000762</v>
      </c>
      <c r="J166" s="68">
        <v>0.69657804274578794</v>
      </c>
      <c r="K166" s="68">
        <v>0.35371855540686781</v>
      </c>
      <c r="L166" s="12"/>
      <c r="M166" s="5">
        <f t="shared" ref="M166:P176" si="50">+(C166/C$164-1)*100</f>
        <v>1.4235351107558358</v>
      </c>
      <c r="N166" s="5">
        <f t="shared" si="50"/>
        <v>1.2351101648000018</v>
      </c>
      <c r="O166" s="5">
        <f t="shared" si="50"/>
        <v>1.398927412437212</v>
      </c>
      <c r="P166" s="5">
        <f t="shared" si="50"/>
        <v>1.9995933541234523</v>
      </c>
      <c r="Q166" s="12"/>
      <c r="R166" s="5">
        <f t="shared" si="49"/>
        <v>5.2605332217626755</v>
      </c>
      <c r="S166" s="5">
        <f t="shared" si="49"/>
        <v>3.9573553892145563</v>
      </c>
      <c r="T166" s="5">
        <f t="shared" si="49"/>
        <v>4.1089294179615266</v>
      </c>
      <c r="U166" s="5">
        <f t="shared" si="49"/>
        <v>5.1458592104602463</v>
      </c>
      <c r="V166" s="40"/>
      <c r="W166" s="11">
        <v>38384</v>
      </c>
      <c r="X166" s="14">
        <f t="shared" si="45"/>
        <v>4.4040480058787761</v>
      </c>
      <c r="Y166" s="14">
        <f t="shared" si="46"/>
        <v>4.6273943142108864</v>
      </c>
      <c r="Z166" s="14"/>
      <c r="AB166" s="42"/>
      <c r="AC166" s="42"/>
      <c r="AD166" s="42"/>
      <c r="AE166" s="42"/>
    </row>
    <row r="167" spans="1:31" x14ac:dyDescent="0.2">
      <c r="A167" s="14"/>
      <c r="B167" s="11">
        <v>38412</v>
      </c>
      <c r="C167" s="14">
        <v>50.334353287216565</v>
      </c>
      <c r="D167" s="14">
        <f t="shared" si="42"/>
        <v>58.095627818397404</v>
      </c>
      <c r="E167" s="14">
        <f t="shared" si="43"/>
        <v>31.147639668598938</v>
      </c>
      <c r="F167" s="14">
        <f t="shared" si="44"/>
        <v>36.609663539251628</v>
      </c>
      <c r="G167" s="13"/>
      <c r="H167" s="68">
        <v>0.15819414799231879</v>
      </c>
      <c r="I167" s="68">
        <v>0.27509999999999479</v>
      </c>
      <c r="J167" s="68">
        <v>0.70587674612379026</v>
      </c>
      <c r="K167" s="68">
        <v>7.1060746302809008E-2</v>
      </c>
      <c r="L167" s="12"/>
      <c r="M167" s="5">
        <f t="shared" si="50"/>
        <v>1.5839812079879723</v>
      </c>
      <c r="N167" s="5">
        <f t="shared" si="50"/>
        <v>1.5136079528633495</v>
      </c>
      <c r="O167" s="5">
        <f t="shared" si="50"/>
        <v>2.1146788618605417</v>
      </c>
      <c r="P167" s="5">
        <f t="shared" si="50"/>
        <v>2.0720750263867105</v>
      </c>
      <c r="Q167" s="12"/>
      <c r="R167" s="5">
        <f t="shared" si="49"/>
        <v>5.7089373205669425</v>
      </c>
      <c r="S167" s="5">
        <f t="shared" si="49"/>
        <v>4.363359937818756</v>
      </c>
      <c r="T167" s="5">
        <f t="shared" si="49"/>
        <v>4.6732746478358234</v>
      </c>
      <c r="U167" s="5">
        <f t="shared" si="49"/>
        <v>5.1374695930769487</v>
      </c>
      <c r="V167" s="40"/>
      <c r="W167" s="11">
        <v>38412</v>
      </c>
      <c r="X167" s="14">
        <f t="shared" si="45"/>
        <v>4.7247013929105091</v>
      </c>
      <c r="Y167" s="14">
        <f t="shared" si="46"/>
        <v>4.905372120456386</v>
      </c>
      <c r="Z167" s="14"/>
      <c r="AB167" s="42"/>
      <c r="AC167" s="42"/>
      <c r="AD167" s="42"/>
      <c r="AE167" s="42"/>
    </row>
    <row r="168" spans="1:31" x14ac:dyDescent="0.2">
      <c r="A168" s="14"/>
      <c r="B168" s="11">
        <v>38443</v>
      </c>
      <c r="C168" s="14">
        <v>50.145306339658148</v>
      </c>
      <c r="D168" s="14">
        <f t="shared" si="42"/>
        <v>58.023240666135685</v>
      </c>
      <c r="E168" s="14">
        <f t="shared" si="43"/>
        <v>31.248419362384666</v>
      </c>
      <c r="F168" s="14">
        <f t="shared" si="44"/>
        <v>36.67137065352199</v>
      </c>
      <c r="G168" s="13"/>
      <c r="H168" s="68">
        <v>-0.37558235124167672</v>
      </c>
      <c r="I168" s="68">
        <v>-0.12459999999999694</v>
      </c>
      <c r="J168" s="68">
        <v>0.32355483387502826</v>
      </c>
      <c r="K168" s="68">
        <v>0.16855416932253231</v>
      </c>
      <c r="L168" s="12"/>
      <c r="M168" s="5">
        <f t="shared" si="50"/>
        <v>1.2024497028821246</v>
      </c>
      <c r="N168" s="5">
        <f t="shared" si="50"/>
        <v>1.3871219973540905</v>
      </c>
      <c r="O168" s="5">
        <f t="shared" si="50"/>
        <v>2.4450758414140461</v>
      </c>
      <c r="P168" s="5">
        <f t="shared" si="50"/>
        <v>2.2441217645577272</v>
      </c>
      <c r="Q168" s="12"/>
      <c r="R168" s="5">
        <f t="shared" si="49"/>
        <v>5.2883034034681975</v>
      </c>
      <c r="S168" s="5">
        <f t="shared" si="49"/>
        <v>4.0650500054773886</v>
      </c>
      <c r="T168" s="5">
        <f t="shared" si="49"/>
        <v>4.5548718190247195</v>
      </c>
      <c r="U168" s="5">
        <f t="shared" si="49"/>
        <v>4.9930974367718539</v>
      </c>
      <c r="V168" s="40"/>
      <c r="W168" s="11">
        <v>38443</v>
      </c>
      <c r="X168" s="14">
        <f t="shared" si="45"/>
        <v>4.5376730870913207</v>
      </c>
      <c r="Y168" s="14">
        <f t="shared" si="46"/>
        <v>4.7739846278982867</v>
      </c>
      <c r="Z168" s="14"/>
      <c r="AB168" s="42"/>
      <c r="AC168" s="42"/>
      <c r="AD168" s="42"/>
      <c r="AE168" s="42"/>
    </row>
    <row r="169" spans="1:31" x14ac:dyDescent="0.2">
      <c r="A169" s="14"/>
      <c r="B169" s="11">
        <v>38503</v>
      </c>
      <c r="C169" s="14">
        <v>50.483581516917617</v>
      </c>
      <c r="D169" s="14">
        <f t="shared" si="42"/>
        <v>58.271928275630742</v>
      </c>
      <c r="E169" s="14">
        <f t="shared" si="43"/>
        <v>31.414958912941263</v>
      </c>
      <c r="F169" s="14">
        <f t="shared" si="44"/>
        <v>36.756584513141348</v>
      </c>
      <c r="G169" s="13"/>
      <c r="H169" s="68">
        <v>0.67458991070503682</v>
      </c>
      <c r="I169" s="68">
        <v>0.4286000000000012</v>
      </c>
      <c r="J169" s="68">
        <v>0.53295351878523967</v>
      </c>
      <c r="K169" s="68">
        <v>0.2323716242419005</v>
      </c>
      <c r="L169" s="12"/>
      <c r="M169" s="5">
        <f t="shared" si="50"/>
        <v>1.8851512179641094</v>
      </c>
      <c r="N169" s="5">
        <f t="shared" si="50"/>
        <v>1.8216672022347558</v>
      </c>
      <c r="O169" s="5">
        <f t="shared" si="50"/>
        <v>2.9910604779330718</v>
      </c>
      <c r="P169" s="5">
        <f t="shared" si="50"/>
        <v>2.4817080909938838</v>
      </c>
      <c r="Q169" s="12"/>
      <c r="R169" s="5">
        <f t="shared" si="49"/>
        <v>5.5662407037206041</v>
      </c>
      <c r="S169" s="5">
        <f t="shared" si="49"/>
        <v>4.3073605346766408</v>
      </c>
      <c r="T169" s="5">
        <f t="shared" si="49"/>
        <v>4.7634353394572004</v>
      </c>
      <c r="U169" s="5">
        <f t="shared" si="49"/>
        <v>5.1370322673594426</v>
      </c>
      <c r="V169" s="40"/>
      <c r="W169" s="11">
        <v>38503</v>
      </c>
      <c r="X169" s="14">
        <f t="shared" si="45"/>
        <v>4.7359427138310943</v>
      </c>
      <c r="Y169" s="14">
        <f t="shared" si="46"/>
        <v>4.950233803408322</v>
      </c>
      <c r="Z169" s="14"/>
      <c r="AB169" s="42"/>
      <c r="AC169" s="42"/>
      <c r="AD169" s="42"/>
      <c r="AE169" s="42"/>
    </row>
    <row r="170" spans="1:31" x14ac:dyDescent="0.2">
      <c r="A170" s="14"/>
      <c r="B170" s="11">
        <v>38533</v>
      </c>
      <c r="C170" s="14">
        <v>51.260695602990737</v>
      </c>
      <c r="D170" s="14">
        <f t="shared" si="42"/>
        <v>59.106032656968118</v>
      </c>
      <c r="E170" s="14">
        <f t="shared" si="43"/>
        <v>31.598296916648049</v>
      </c>
      <c r="F170" s="14">
        <f t="shared" si="44"/>
        <v>37.012047772851098</v>
      </c>
      <c r="G170" s="13"/>
      <c r="H170" s="68">
        <v>1.5393402423572011</v>
      </c>
      <c r="I170" s="68">
        <v>1.4313999999999938</v>
      </c>
      <c r="J170" s="68">
        <v>0.58360096607117384</v>
      </c>
      <c r="K170" s="68">
        <v>0.69501359577741617</v>
      </c>
      <c r="L170" s="12"/>
      <c r="M170" s="5">
        <f t="shared" si="50"/>
        <v>3.4535103516487142</v>
      </c>
      <c r="N170" s="5">
        <f t="shared" si="50"/>
        <v>3.2791425465675372</v>
      </c>
      <c r="O170" s="5">
        <f t="shared" si="50"/>
        <v>3.5921173018492292</v>
      </c>
      <c r="P170" s="5">
        <f t="shared" si="50"/>
        <v>3.1939698954112306</v>
      </c>
      <c r="Q170" s="12"/>
      <c r="R170" s="5">
        <f t="shared" si="49"/>
        <v>6.3992843895682494</v>
      </c>
      <c r="S170" s="5">
        <f t="shared" si="49"/>
        <v>5.217406444262318</v>
      </c>
      <c r="T170" s="5">
        <f t="shared" si="49"/>
        <v>5.0970346046609993</v>
      </c>
      <c r="U170" s="5">
        <f t="shared" si="49"/>
        <v>5.7909010463356836</v>
      </c>
      <c r="V170" s="40"/>
      <c r="W170" s="11">
        <v>38533</v>
      </c>
      <c r="X170" s="14">
        <f t="shared" si="45"/>
        <v>5.3684473650863334</v>
      </c>
      <c r="Y170" s="14">
        <f t="shared" si="46"/>
        <v>5.4439678254983415</v>
      </c>
      <c r="Z170" s="14"/>
      <c r="AB170" s="42"/>
      <c r="AC170" s="42"/>
      <c r="AD170" s="42"/>
      <c r="AE170" s="42"/>
    </row>
    <row r="171" spans="1:31" ht="13.5" customHeight="1" x14ac:dyDescent="0.2">
      <c r="A171" s="14"/>
      <c r="B171" s="11">
        <v>38564</v>
      </c>
      <c r="C171" s="14">
        <v>51.022636906388762</v>
      </c>
      <c r="D171" s="14">
        <f t="shared" si="42"/>
        <v>58.795725985519034</v>
      </c>
      <c r="E171" s="14">
        <f t="shared" si="43"/>
        <v>31.674157100392883</v>
      </c>
      <c r="F171" s="14">
        <f t="shared" si="44"/>
        <v>37.061127315879546</v>
      </c>
      <c r="G171" s="13"/>
      <c r="H171" s="68">
        <v>-0.46440785440313714</v>
      </c>
      <c r="I171" s="68">
        <v>-0.52499999999999769</v>
      </c>
      <c r="J171" s="68">
        <v>0.24007681156026361</v>
      </c>
      <c r="K171" s="68">
        <v>0.13260423559824375</v>
      </c>
      <c r="L171" s="12"/>
      <c r="M171" s="5">
        <f t="shared" si="50"/>
        <v>2.9730641239198885</v>
      </c>
      <c r="N171" s="5">
        <f t="shared" si="50"/>
        <v>2.7369270481980568</v>
      </c>
      <c r="O171" s="5">
        <f t="shared" si="50"/>
        <v>3.8408179540952769</v>
      </c>
      <c r="P171" s="5">
        <f t="shared" si="50"/>
        <v>3.3308094703745184</v>
      </c>
      <c r="Q171" s="12"/>
      <c r="R171" s="5">
        <f t="shared" si="49"/>
        <v>5.3512168927706938</v>
      </c>
      <c r="S171" s="5">
        <f t="shared" si="49"/>
        <v>4.5135748904137296</v>
      </c>
      <c r="T171" s="5">
        <f t="shared" si="49"/>
        <v>5.2818373060471213</v>
      </c>
      <c r="U171" s="5">
        <f t="shared" si="49"/>
        <v>5.4216281750261164</v>
      </c>
      <c r="V171" s="40"/>
      <c r="W171" s="11">
        <v>38564</v>
      </c>
      <c r="X171" s="14">
        <f t="shared" si="45"/>
        <v>5.0723467904956561</v>
      </c>
      <c r="Y171" s="14">
        <f t="shared" si="46"/>
        <v>5.3517327405366188</v>
      </c>
      <c r="Z171" s="14"/>
      <c r="AB171" s="42"/>
      <c r="AC171" s="42"/>
      <c r="AD171" s="42"/>
      <c r="AE171" s="42"/>
    </row>
    <row r="172" spans="1:31" ht="13.5" customHeight="1" x14ac:dyDescent="0.2">
      <c r="A172" s="14"/>
      <c r="B172" s="11">
        <v>38595</v>
      </c>
      <c r="C172" s="14">
        <v>51.201310877538674</v>
      </c>
      <c r="D172" s="14">
        <f t="shared" si="42"/>
        <v>58.918726644280738</v>
      </c>
      <c r="E172" s="14">
        <f t="shared" si="43"/>
        <v>31.792958401555545</v>
      </c>
      <c r="F172" s="14">
        <f t="shared" si="44"/>
        <v>37.068369485759554</v>
      </c>
      <c r="G172" s="13"/>
      <c r="H172" s="68">
        <v>0.35018568616460577</v>
      </c>
      <c r="I172" s="68">
        <v>0.20919999999999828</v>
      </c>
      <c r="J172" s="68">
        <v>0.37507328383235006</v>
      </c>
      <c r="K172" s="68">
        <v>1.9541148379764728E-2</v>
      </c>
      <c r="L172" s="12"/>
      <c r="M172" s="5">
        <f t="shared" si="50"/>
        <v>3.3336610550869672</v>
      </c>
      <c r="N172" s="5">
        <f t="shared" si="50"/>
        <v>2.9518526995828909</v>
      </c>
      <c r="O172" s="5">
        <f t="shared" si="50"/>
        <v>4.2302971199540851</v>
      </c>
      <c r="P172" s="5">
        <f t="shared" si="50"/>
        <v>3.3510014971751323</v>
      </c>
      <c r="Q172" s="12"/>
      <c r="R172" s="5">
        <f t="shared" si="49"/>
        <v>5.3482018800183218</v>
      </c>
      <c r="S172" s="5">
        <f t="shared" si="49"/>
        <v>4.5540571756571779</v>
      </c>
      <c r="T172" s="5">
        <f t="shared" si="49"/>
        <v>5.5184607206335112</v>
      </c>
      <c r="U172" s="5">
        <f t="shared" si="49"/>
        <v>4.8741543834913914</v>
      </c>
      <c r="V172" s="40"/>
      <c r="W172" s="11">
        <v>38595</v>
      </c>
      <c r="X172" s="14">
        <f t="shared" si="45"/>
        <v>4.9822240932606938</v>
      </c>
      <c r="Y172" s="14">
        <f t="shared" si="46"/>
        <v>5.1963075520624518</v>
      </c>
      <c r="Z172" s="14"/>
      <c r="AB172" s="42"/>
      <c r="AC172" s="42"/>
      <c r="AD172" s="42"/>
      <c r="AE172" s="42"/>
    </row>
    <row r="173" spans="1:31" ht="13.5" customHeight="1" x14ac:dyDescent="0.2">
      <c r="A173" s="14"/>
      <c r="B173" s="11">
        <v>38625</v>
      </c>
      <c r="C173" s="14">
        <v>51.278292979560646</v>
      </c>
      <c r="D173" s="14">
        <f t="shared" si="42"/>
        <v>59.065964542164799</v>
      </c>
      <c r="E173" s="14">
        <f t="shared" si="43"/>
        <v>31.873373477918204</v>
      </c>
      <c r="F173" s="14">
        <f t="shared" si="44"/>
        <v>37.023866777038023</v>
      </c>
      <c r="G173" s="13"/>
      <c r="H173" s="68">
        <v>0.15035181854248236</v>
      </c>
      <c r="I173" s="68">
        <v>0.2499000000000029</v>
      </c>
      <c r="J173" s="68">
        <v>0.25293360670306519</v>
      </c>
      <c r="K173" s="68">
        <v>-0.12005574925174622</v>
      </c>
      <c r="L173" s="12"/>
      <c r="M173" s="5">
        <f t="shared" si="50"/>
        <v>3.4890250936498113</v>
      </c>
      <c r="N173" s="5">
        <f t="shared" si="50"/>
        <v>3.2091293794791476</v>
      </c>
      <c r="O173" s="5">
        <f t="shared" si="50"/>
        <v>4.4939305697369036</v>
      </c>
      <c r="P173" s="5">
        <f t="shared" si="50"/>
        <v>3.2269226779685356</v>
      </c>
      <c r="Q173" s="12"/>
      <c r="R173" s="5">
        <f t="shared" si="49"/>
        <v>5.5337546874160592</v>
      </c>
      <c r="S173" s="5">
        <f t="shared" si="49"/>
        <v>4.6715190972994591</v>
      </c>
      <c r="T173" s="5">
        <f t="shared" si="49"/>
        <v>5.5929491549604027</v>
      </c>
      <c r="U173" s="5">
        <f t="shared" si="49"/>
        <v>4.7903284165092819</v>
      </c>
      <c r="V173" s="40"/>
      <c r="W173" s="11">
        <v>38625</v>
      </c>
      <c r="X173" s="14">
        <f t="shared" si="45"/>
        <v>5.0182655562563809</v>
      </c>
      <c r="Y173" s="14">
        <f t="shared" si="46"/>
        <v>5.1916387857348418</v>
      </c>
      <c r="Z173" s="14"/>
      <c r="AB173" s="42"/>
      <c r="AC173" s="42"/>
      <c r="AD173" s="42"/>
      <c r="AE173" s="42"/>
    </row>
    <row r="174" spans="1:31" ht="13.5" customHeight="1" x14ac:dyDescent="0.2">
      <c r="A174" s="14"/>
      <c r="B174" s="11">
        <v>38656</v>
      </c>
      <c r="C174" s="14">
        <v>51.46932524403983</v>
      </c>
      <c r="D174" s="14">
        <f t="shared" si="42"/>
        <v>59.260882225153949</v>
      </c>
      <c r="E174" s="14">
        <f t="shared" si="43"/>
        <v>31.869070856846754</v>
      </c>
      <c r="F174" s="14">
        <f t="shared" si="44"/>
        <v>37.036827397634212</v>
      </c>
      <c r="G174" s="13"/>
      <c r="H174" s="67">
        <v>0.37254021805157578</v>
      </c>
      <c r="I174" s="68">
        <v>0.33000000000000806</v>
      </c>
      <c r="J174" s="68">
        <v>-1.3499107882097849E-2</v>
      </c>
      <c r="K174" s="68">
        <v>3.500612368296796E-2</v>
      </c>
      <c r="L174" s="12"/>
      <c r="M174" s="5">
        <f t="shared" si="50"/>
        <v>3.8745633333931551</v>
      </c>
      <c r="N174" s="5">
        <f t="shared" si="50"/>
        <v>3.5497195064314369</v>
      </c>
      <c r="O174" s="5">
        <f t="shared" si="50"/>
        <v>4.4798248213190339</v>
      </c>
      <c r="P174" s="5">
        <f t="shared" si="50"/>
        <v>3.2630584221953196</v>
      </c>
      <c r="Q174" s="12"/>
      <c r="R174" s="5">
        <f t="shared" si="49"/>
        <v>5.0733167156573611</v>
      </c>
      <c r="S174" s="5">
        <f t="shared" si="49"/>
        <v>4.3333430466787171</v>
      </c>
      <c r="T174" s="5">
        <f t="shared" si="49"/>
        <v>5.0997927803215548</v>
      </c>
      <c r="U174" s="5">
        <f t="shared" si="49"/>
        <v>4.783565446460214</v>
      </c>
      <c r="V174" s="40"/>
      <c r="W174" s="11">
        <v>38656</v>
      </c>
      <c r="X174" s="14">
        <f t="shared" si="45"/>
        <v>4.738900424486828</v>
      </c>
      <c r="Y174" s="14">
        <f t="shared" si="46"/>
        <v>4.9416791133908848</v>
      </c>
      <c r="Z174" s="14"/>
      <c r="AB174" s="42"/>
      <c r="AC174" s="42"/>
      <c r="AD174" s="42"/>
      <c r="AE174" s="42"/>
    </row>
    <row r="175" spans="1:31" ht="13.5" customHeight="1" x14ac:dyDescent="0.2">
      <c r="A175" s="14"/>
      <c r="B175" s="11">
        <v>38686</v>
      </c>
      <c r="C175" s="14">
        <v>51.694444703060903</v>
      </c>
      <c r="D175" s="14">
        <f t="shared" si="42"/>
        <v>59.531052587218426</v>
      </c>
      <c r="E175" s="14">
        <f t="shared" si="43"/>
        <v>31.955246701050957</v>
      </c>
      <c r="F175" s="14">
        <f t="shared" si="44"/>
        <v>37.179303883415187</v>
      </c>
      <c r="G175" s="13"/>
      <c r="H175" s="67">
        <v>0.43738568157571933</v>
      </c>
      <c r="I175" s="68">
        <v>0.45589999999999797</v>
      </c>
      <c r="J175" s="68">
        <v>0.27040588849074343</v>
      </c>
      <c r="K175" s="68">
        <v>0.38468868904812936</v>
      </c>
      <c r="L175" s="12"/>
      <c r="M175" s="5">
        <f t="shared" si="50"/>
        <v>4.3288958002127398</v>
      </c>
      <c r="N175" s="5">
        <f t="shared" si="50"/>
        <v>4.021802677661257</v>
      </c>
      <c r="O175" s="5">
        <f t="shared" si="50"/>
        <v>4.7623444199207166</v>
      </c>
      <c r="P175" s="5">
        <f t="shared" si="50"/>
        <v>3.6602997279106431</v>
      </c>
      <c r="Q175" s="12"/>
      <c r="R175" s="5">
        <f t="shared" si="49"/>
        <v>4.9600486367513241</v>
      </c>
      <c r="S175" s="5">
        <f t="shared" si="49"/>
        <v>4.2449294444048435</v>
      </c>
      <c r="T175" s="5">
        <f t="shared" si="49"/>
        <v>5.3972682007379147</v>
      </c>
      <c r="U175" s="5">
        <f t="shared" si="49"/>
        <v>4.9732813408421839</v>
      </c>
      <c r="V175" s="40"/>
      <c r="W175" s="11">
        <v>38686</v>
      </c>
      <c r="X175" s="14">
        <f t="shared" si="45"/>
        <v>4.8718263286616477</v>
      </c>
      <c r="Y175" s="14">
        <f t="shared" si="46"/>
        <v>5.1852747707900493</v>
      </c>
      <c r="Z175" s="14"/>
      <c r="AB175" s="42"/>
      <c r="AC175" s="42"/>
      <c r="AD175" s="42"/>
      <c r="AE175" s="42"/>
    </row>
    <row r="176" spans="1:31" ht="13.5" customHeight="1" x14ac:dyDescent="0.2">
      <c r="A176" s="14"/>
      <c r="B176" s="17">
        <v>38717</v>
      </c>
      <c r="C176" s="14">
        <v>51.981644707246794</v>
      </c>
      <c r="D176" s="14">
        <f t="shared" si="42"/>
        <v>59.653984210811032</v>
      </c>
      <c r="E176" s="14">
        <f t="shared" si="43"/>
        <v>32.128777742012083</v>
      </c>
      <c r="F176" s="14">
        <f t="shared" si="44"/>
        <v>37.518797689966341</v>
      </c>
      <c r="G176" s="6"/>
      <c r="H176" s="69">
        <v>0.55557227828948452</v>
      </c>
      <c r="I176" s="69">
        <v>0.20649999999999835</v>
      </c>
      <c r="J176" s="69">
        <v>0.5430439720417457</v>
      </c>
      <c r="K176" s="69">
        <v>0.91312577453230848</v>
      </c>
      <c r="L176" s="3"/>
      <c r="M176" s="10">
        <f t="shared" si="50"/>
        <v>4.9085182235242275</v>
      </c>
      <c r="N176" s="10">
        <f t="shared" si="50"/>
        <v>4.236607700190631</v>
      </c>
      <c r="O176" s="10">
        <f t="shared" si="50"/>
        <v>5.3312500162626897</v>
      </c>
      <c r="P176" s="10">
        <f t="shared" si="50"/>
        <v>4.6068486426836364</v>
      </c>
      <c r="Q176" s="5"/>
      <c r="R176" s="10">
        <f t="shared" si="49"/>
        <v>4.9085182235242275</v>
      </c>
      <c r="S176" s="10">
        <f t="shared" si="49"/>
        <v>4.236607700190631</v>
      </c>
      <c r="T176" s="10">
        <f t="shared" si="49"/>
        <v>5.3312500162626897</v>
      </c>
      <c r="U176" s="10">
        <f t="shared" si="49"/>
        <v>4.6068486426836364</v>
      </c>
      <c r="V176" s="40"/>
      <c r="W176" s="17">
        <v>38717</v>
      </c>
      <c r="X176" s="14">
        <f t="shared" si="45"/>
        <v>4.7249021197123193</v>
      </c>
      <c r="Y176" s="14">
        <f t="shared" si="46"/>
        <v>4.9690493294731635</v>
      </c>
      <c r="Z176" s="14"/>
      <c r="AB176" s="42"/>
      <c r="AC176" s="42"/>
      <c r="AD176" s="42"/>
      <c r="AE176" s="42"/>
    </row>
    <row r="177" spans="1:31" ht="13.5" customHeight="1" x14ac:dyDescent="0.2">
      <c r="A177" s="14"/>
      <c r="B177" s="11">
        <v>38718</v>
      </c>
      <c r="C177" s="14">
        <v>52.19149157050105</v>
      </c>
      <c r="D177" s="14">
        <f t="shared" si="42"/>
        <v>59.871016363149252</v>
      </c>
      <c r="E177" s="14">
        <f t="shared" si="43"/>
        <v>32.371870155996398</v>
      </c>
      <c r="F177" s="14">
        <f t="shared" si="44"/>
        <v>37.607951312230355</v>
      </c>
      <c r="G177" s="13"/>
      <c r="H177" s="67">
        <v>0.40369415865173508</v>
      </c>
      <c r="I177" s="68">
        <v>0.3638183688976282</v>
      </c>
      <c r="J177" s="68">
        <v>0.75661892878808867</v>
      </c>
      <c r="K177" s="68">
        <v>0.23762387857075851</v>
      </c>
      <c r="L177" s="12"/>
      <c r="M177" s="5">
        <f>+(C177/C$176-1)*100</f>
        <v>0.40369415865173508</v>
      </c>
      <c r="N177" s="5">
        <f>+(D177/D$176-1)*100</f>
        <v>0.3638183688976282</v>
      </c>
      <c r="O177" s="5">
        <f>+(E177/E$176-1)*100</f>
        <v>0.75661892878808867</v>
      </c>
      <c r="P177" s="5">
        <f>+(F177/F$176-1)*100</f>
        <v>0.23762387857075851</v>
      </c>
      <c r="Q177" s="12"/>
      <c r="R177" s="5">
        <f t="shared" si="49"/>
        <v>3.9067636694018582</v>
      </c>
      <c r="S177" s="5">
        <f t="shared" si="49"/>
        <v>3.6054789949608423</v>
      </c>
      <c r="T177" s="5">
        <f t="shared" si="49"/>
        <v>5.3930990202950113</v>
      </c>
      <c r="U177" s="5">
        <f t="shared" si="49"/>
        <v>3.1634628222995786</v>
      </c>
      <c r="V177" s="40"/>
      <c r="W177" s="11">
        <v>38718</v>
      </c>
      <c r="X177" s="14">
        <f t="shared" si="45"/>
        <v>4.0540136125184771</v>
      </c>
      <c r="Y177" s="14">
        <f t="shared" si="46"/>
        <v>4.278280921297295</v>
      </c>
      <c r="Z177" s="14"/>
      <c r="AB177" s="42"/>
      <c r="AC177" s="42"/>
      <c r="AD177" s="42"/>
      <c r="AE177" s="42"/>
    </row>
    <row r="178" spans="1:31" ht="13.5" customHeight="1" x14ac:dyDescent="0.2">
      <c r="A178" s="14"/>
      <c r="B178" s="11">
        <v>38749</v>
      </c>
      <c r="C178" s="14">
        <v>52.354143731048161</v>
      </c>
      <c r="D178" s="14">
        <f t="shared" si="42"/>
        <v>60.069587743552169</v>
      </c>
      <c r="E178" s="14">
        <f t="shared" si="43"/>
        <v>32.591593714613758</v>
      </c>
      <c r="F178" s="14">
        <f t="shared" si="44"/>
        <v>37.614461340963082</v>
      </c>
      <c r="G178" s="13"/>
      <c r="H178" s="68">
        <v>0.31164497440623329</v>
      </c>
      <c r="I178" s="68">
        <v>0.33166529059482919</v>
      </c>
      <c r="J178" s="68">
        <v>0.67874842435280414</v>
      </c>
      <c r="K178" s="68">
        <v>1.7310245587909279E-2</v>
      </c>
      <c r="L178" s="12"/>
      <c r="M178" s="5">
        <f t="shared" ref="M178:P188" si="51">+(C178/C$176-1)*100</f>
        <v>0.71659722561536743</v>
      </c>
      <c r="N178" s="5">
        <f t="shared" si="51"/>
        <v>0.69669031874288745</v>
      </c>
      <c r="O178" s="5">
        <f t="shared" si="51"/>
        <v>1.440502892198392</v>
      </c>
      <c r="P178" s="5">
        <f t="shared" si="51"/>
        <v>0.2549752574356301</v>
      </c>
      <c r="Q178" s="12"/>
      <c r="R178" s="5">
        <f t="shared" si="49"/>
        <v>4.1772894616281864</v>
      </c>
      <c r="S178" s="5">
        <f t="shared" si="49"/>
        <v>3.6822243624327289</v>
      </c>
      <c r="T178" s="5">
        <f t="shared" si="49"/>
        <v>5.3744378227318812</v>
      </c>
      <c r="U178" s="5">
        <f t="shared" si="49"/>
        <v>2.8176356156678573</v>
      </c>
      <c r="V178" s="40"/>
      <c r="W178" s="11">
        <v>38749</v>
      </c>
      <c r="X178" s="14">
        <f t="shared" si="45"/>
        <v>3.9580992669441559</v>
      </c>
      <c r="Y178" s="14">
        <f t="shared" si="46"/>
        <v>4.0960367191998692</v>
      </c>
      <c r="Z178" s="14"/>
      <c r="AB178" s="42"/>
      <c r="AC178" s="42"/>
      <c r="AD178" s="42"/>
      <c r="AE178" s="42"/>
    </row>
    <row r="179" spans="1:31" ht="13.5" customHeight="1" x14ac:dyDescent="0.2">
      <c r="A179" s="14"/>
      <c r="B179" s="11">
        <v>38777</v>
      </c>
      <c r="C179" s="14">
        <v>52.208873698087544</v>
      </c>
      <c r="D179" s="14">
        <f t="shared" si="42"/>
        <v>59.937271832835187</v>
      </c>
      <c r="E179" s="14">
        <f t="shared" si="43"/>
        <v>32.683724692101435</v>
      </c>
      <c r="F179" s="14">
        <f t="shared" si="44"/>
        <v>37.620665549033951</v>
      </c>
      <c r="G179" s="13"/>
      <c r="H179" s="68">
        <v>-0.27747571177344499</v>
      </c>
      <c r="I179" s="68">
        <v>-0.220271048441123</v>
      </c>
      <c r="J179" s="68">
        <v>0.28268325352365231</v>
      </c>
      <c r="K179" s="68">
        <v>1.6494209539863469E-2</v>
      </c>
      <c r="L179" s="12"/>
      <c r="M179" s="5">
        <f t="shared" si="51"/>
        <v>0.43713313058959535</v>
      </c>
      <c r="N179" s="5">
        <f t="shared" si="51"/>
        <v>0.47488466323228895</v>
      </c>
      <c r="O179" s="5">
        <f t="shared" si="51"/>
        <v>1.7272582061647945</v>
      </c>
      <c r="P179" s="5">
        <f t="shared" si="51"/>
        <v>0.27151152312872018</v>
      </c>
      <c r="Q179" s="12"/>
      <c r="R179" s="5">
        <f t="shared" si="49"/>
        <v>3.7241372709700737</v>
      </c>
      <c r="S179" s="5">
        <f t="shared" si="49"/>
        <v>3.1700217100581574</v>
      </c>
      <c r="T179" s="5">
        <f t="shared" si="49"/>
        <v>4.9316257663372109</v>
      </c>
      <c r="U179" s="5">
        <f t="shared" si="49"/>
        <v>2.7615714323579121</v>
      </c>
      <c r="V179" s="40"/>
      <c r="W179" s="11">
        <v>38777</v>
      </c>
      <c r="X179" s="14">
        <f t="shared" si="45"/>
        <v>3.6210729695844264</v>
      </c>
      <c r="Y179" s="14">
        <f t="shared" si="46"/>
        <v>3.8465985993475615</v>
      </c>
      <c r="Z179" s="14"/>
      <c r="AB179" s="42"/>
      <c r="AC179" s="42"/>
      <c r="AD179" s="42"/>
      <c r="AE179" s="42"/>
    </row>
    <row r="180" spans="1:31" ht="13.5" customHeight="1" x14ac:dyDescent="0.2">
      <c r="A180" s="14"/>
      <c r="B180" s="11">
        <v>38808</v>
      </c>
      <c r="C180" s="14">
        <v>52.282066635201595</v>
      </c>
      <c r="D180" s="14">
        <f t="shared" si="42"/>
        <v>59.961900181766183</v>
      </c>
      <c r="E180" s="14">
        <f t="shared" si="43"/>
        <v>32.808013482205524</v>
      </c>
      <c r="F180" s="14">
        <f t="shared" si="44"/>
        <v>37.664230160240386</v>
      </c>
      <c r="G180" s="13"/>
      <c r="H180" s="68">
        <v>0.14019252270660587</v>
      </c>
      <c r="I180" s="68">
        <v>4.1090206774319071E-2</v>
      </c>
      <c r="J180" s="68">
        <v>0.38027731317331614</v>
      </c>
      <c r="K180" s="68">
        <v>0.11579968235717608</v>
      </c>
      <c r="L180" s="12"/>
      <c r="M180" s="5">
        <f t="shared" si="51"/>
        <v>0.57793848125955449</v>
      </c>
      <c r="N180" s="5">
        <f t="shared" si="51"/>
        <v>0.51617000109667188</v>
      </c>
      <c r="O180" s="5">
        <f t="shared" si="51"/>
        <v>2.114103890436092</v>
      </c>
      <c r="P180" s="5">
        <f t="shared" si="51"/>
        <v>0.38762561496723524</v>
      </c>
      <c r="Q180" s="12"/>
      <c r="R180" s="5">
        <f t="shared" si="49"/>
        <v>4.2611371861408953</v>
      </c>
      <c r="S180" s="5">
        <f t="shared" si="49"/>
        <v>3.3411775925882736</v>
      </c>
      <c r="T180" s="5">
        <f t="shared" si="49"/>
        <v>4.9909536278760491</v>
      </c>
      <c r="U180" s="5">
        <f t="shared" si="49"/>
        <v>2.7074513142667067</v>
      </c>
      <c r="V180" s="40"/>
      <c r="W180" s="11">
        <v>38808</v>
      </c>
      <c r="X180" s="14">
        <f t="shared" si="45"/>
        <v>3.6798608449103427</v>
      </c>
      <c r="Y180" s="14">
        <f t="shared" si="46"/>
        <v>3.8492024710713779</v>
      </c>
      <c r="Z180" s="14"/>
      <c r="AB180" s="42"/>
      <c r="AC180" s="42"/>
      <c r="AD180" s="42"/>
      <c r="AE180" s="42"/>
    </row>
    <row r="181" spans="1:31" ht="13.5" customHeight="1" x14ac:dyDescent="0.2">
      <c r="A181" s="14"/>
      <c r="B181" s="11">
        <v>38838</v>
      </c>
      <c r="C181" s="14">
        <v>52.719382436615106</v>
      </c>
      <c r="D181" s="14">
        <f t="shared" si="42"/>
        <v>60.294693282700486</v>
      </c>
      <c r="E181" s="14">
        <f t="shared" si="43"/>
        <v>32.967090969828654</v>
      </c>
      <c r="F181" s="14">
        <f t="shared" si="44"/>
        <v>37.839355854200434</v>
      </c>
      <c r="G181" s="13"/>
      <c r="H181" s="68">
        <v>0.8364546957657204</v>
      </c>
      <c r="I181" s="68">
        <v>0.55500759636617492</v>
      </c>
      <c r="J181" s="68">
        <v>0.48487387908875412</v>
      </c>
      <c r="K181" s="68">
        <v>0.46496554745705243</v>
      </c>
      <c r="L181" s="12"/>
      <c r="M181" s="5">
        <f t="shared" si="51"/>
        <v>1.4192273705904146</v>
      </c>
      <c r="N181" s="5">
        <f t="shared" si="51"/>
        <v>1.0740423801790966</v>
      </c>
      <c r="O181" s="5">
        <f t="shared" si="51"/>
        <v>2.6092285070663523</v>
      </c>
      <c r="P181" s="5">
        <f t="shared" si="51"/>
        <v>0.8543934879870152</v>
      </c>
      <c r="Q181" s="12"/>
      <c r="R181" s="5">
        <f t="shared" si="49"/>
        <v>4.4287684283022655</v>
      </c>
      <c r="S181" s="5">
        <f t="shared" si="49"/>
        <v>3.4712511957763148</v>
      </c>
      <c r="T181" s="5">
        <f t="shared" si="49"/>
        <v>4.9407419605059344</v>
      </c>
      <c r="U181" s="5">
        <f t="shared" si="49"/>
        <v>2.9457887760816481</v>
      </c>
      <c r="V181" s="40"/>
      <c r="W181" s="11">
        <v>38838</v>
      </c>
      <c r="X181" s="14">
        <f t="shared" si="45"/>
        <v>3.7859273107879665</v>
      </c>
      <c r="Y181" s="14">
        <f t="shared" si="46"/>
        <v>3.9432653682937913</v>
      </c>
      <c r="Z181" s="14"/>
      <c r="AB181" s="42"/>
      <c r="AC181" s="42"/>
      <c r="AD181" s="42"/>
      <c r="AE181" s="42"/>
    </row>
    <row r="182" spans="1:31" ht="13.5" customHeight="1" x14ac:dyDescent="0.2">
      <c r="A182" s="14"/>
      <c r="B182" s="11">
        <v>38869</v>
      </c>
      <c r="C182" s="14">
        <v>53.047848014822925</v>
      </c>
      <c r="D182" s="14">
        <f t="shared" si="42"/>
        <v>60.633300210954978</v>
      </c>
      <c r="E182" s="14">
        <f t="shared" si="43"/>
        <v>33.101960858709347</v>
      </c>
      <c r="F182" s="14">
        <f t="shared" si="44"/>
        <v>38.039810380573691</v>
      </c>
      <c r="G182" s="13"/>
      <c r="H182" s="68">
        <v>0.62304519329818842</v>
      </c>
      <c r="I182" s="68">
        <v>0.56158661702927493</v>
      </c>
      <c r="J182" s="68">
        <v>0.40910460981871122</v>
      </c>
      <c r="K182" s="68">
        <v>0.52975142374418471</v>
      </c>
      <c r="L182" s="12"/>
      <c r="M182" s="5">
        <f t="shared" si="51"/>
        <v>2.051114991803038</v>
      </c>
      <c r="N182" s="5">
        <f t="shared" si="51"/>
        <v>1.6416606754766638</v>
      </c>
      <c r="O182" s="5">
        <f t="shared" si="51"/>
        <v>3.0290075909881642</v>
      </c>
      <c r="P182" s="5">
        <f t="shared" si="51"/>
        <v>1.3886710733981955</v>
      </c>
      <c r="Q182" s="12"/>
      <c r="R182" s="5">
        <f t="shared" si="49"/>
        <v>3.4863990642528764</v>
      </c>
      <c r="S182" s="5">
        <f t="shared" si="49"/>
        <v>2.5839453019129488</v>
      </c>
      <c r="T182" s="5">
        <f t="shared" si="49"/>
        <v>4.758686666017975</v>
      </c>
      <c r="U182" s="5">
        <f t="shared" si="49"/>
        <v>2.7768325979425246</v>
      </c>
      <c r="V182" s="40"/>
      <c r="W182" s="11">
        <v>38869</v>
      </c>
      <c r="X182" s="14">
        <f t="shared" si="45"/>
        <v>3.3731548552911494</v>
      </c>
      <c r="Y182" s="14">
        <f t="shared" si="46"/>
        <v>3.7677596319802498</v>
      </c>
      <c r="Z182" s="14"/>
      <c r="AB182" s="42"/>
      <c r="AC182" s="42"/>
      <c r="AD182" s="42"/>
      <c r="AE182" s="42"/>
    </row>
    <row r="183" spans="1:31" ht="13.5" customHeight="1" x14ac:dyDescent="0.2">
      <c r="A183" s="14"/>
      <c r="B183" s="11">
        <v>38899</v>
      </c>
      <c r="C183" s="14">
        <v>53.346320035954605</v>
      </c>
      <c r="D183" s="14">
        <f t="shared" si="42"/>
        <v>60.796902786678586</v>
      </c>
      <c r="E183" s="14">
        <f t="shared" si="43"/>
        <v>33.1814663528152</v>
      </c>
      <c r="F183" s="14">
        <f t="shared" si="44"/>
        <v>38.265381859219623</v>
      </c>
      <c r="G183" s="13"/>
      <c r="H183" s="68">
        <v>0.56264680340714079</v>
      </c>
      <c r="I183" s="68">
        <v>0.26982297706772407</v>
      </c>
      <c r="J183" s="68">
        <v>0.24018363880378146</v>
      </c>
      <c r="K183" s="68">
        <v>0.5929879155263329</v>
      </c>
      <c r="L183" s="12"/>
      <c r="M183" s="5">
        <f t="shared" si="51"/>
        <v>2.6253023281457732</v>
      </c>
      <c r="N183" s="5">
        <f t="shared" si="51"/>
        <v>1.9159132302523085</v>
      </c>
      <c r="O183" s="5">
        <f t="shared" si="51"/>
        <v>3.2764664104436347</v>
      </c>
      <c r="P183" s="5">
        <f t="shared" si="51"/>
        <v>1.9898936405761791</v>
      </c>
      <c r="Q183" s="12"/>
      <c r="R183" s="5">
        <f t="shared" si="49"/>
        <v>4.5542199902939284</v>
      </c>
      <c r="S183" s="5">
        <f t="shared" si="49"/>
        <v>3.4036093059764738</v>
      </c>
      <c r="T183" s="5">
        <f t="shared" si="49"/>
        <v>4.7587983088068331</v>
      </c>
      <c r="U183" s="5">
        <f t="shared" si="49"/>
        <v>3.249373752384721</v>
      </c>
      <c r="V183" s="40"/>
      <c r="W183" s="11">
        <v>38899</v>
      </c>
      <c r="X183" s="14">
        <f t="shared" si="45"/>
        <v>3.8039271223893429</v>
      </c>
      <c r="Y183" s="14">
        <f t="shared" si="46"/>
        <v>4.0040860305957775</v>
      </c>
      <c r="Z183" s="14"/>
      <c r="AB183" s="42"/>
      <c r="AC183" s="42"/>
      <c r="AD183" s="42"/>
      <c r="AE183" s="42"/>
    </row>
    <row r="184" spans="1:31" ht="13.5" customHeight="1" x14ac:dyDescent="0.2">
      <c r="A184" s="14"/>
      <c r="B184" s="11">
        <v>38930</v>
      </c>
      <c r="C184" s="14">
        <v>53.446879376037799</v>
      </c>
      <c r="D184" s="14">
        <f t="shared" si="42"/>
        <v>60.848777623086946</v>
      </c>
      <c r="E184" s="14">
        <f t="shared" si="43"/>
        <v>33.234540804789255</v>
      </c>
      <c r="F184" s="14">
        <f t="shared" si="44"/>
        <v>38.341123917012816</v>
      </c>
      <c r="G184" s="13"/>
      <c r="H184" s="68">
        <v>0.18850286208198508</v>
      </c>
      <c r="I184" s="68">
        <v>8.5324801150443719E-2</v>
      </c>
      <c r="J184" s="68">
        <v>0.15995209919212883</v>
      </c>
      <c r="K184" s="68">
        <v>0.19793885259489219</v>
      </c>
      <c r="L184" s="12"/>
      <c r="M184" s="5">
        <f t="shared" si="51"/>
        <v>2.8187539602546163</v>
      </c>
      <c r="N184" s="5">
        <f t="shared" si="51"/>
        <v>2.0028727805566859</v>
      </c>
      <c r="O184" s="5">
        <f t="shared" si="51"/>
        <v>3.4416592864385809</v>
      </c>
      <c r="P184" s="5">
        <f t="shared" si="51"/>
        <v>2.1917712658110933</v>
      </c>
      <c r="Q184" s="12"/>
      <c r="R184" s="5">
        <f t="shared" si="49"/>
        <v>4.385763684586097</v>
      </c>
      <c r="S184" s="5">
        <f t="shared" si="49"/>
        <v>3.275785287178401</v>
      </c>
      <c r="T184" s="5">
        <f t="shared" si="49"/>
        <v>4.534282041406934</v>
      </c>
      <c r="U184" s="5">
        <f t="shared" si="49"/>
        <v>3.4335322780847166</v>
      </c>
      <c r="V184" s="40"/>
      <c r="W184" s="11">
        <v>38930</v>
      </c>
      <c r="X184" s="14">
        <f t="shared" si="45"/>
        <v>3.747866535556684</v>
      </c>
      <c r="Y184" s="14">
        <f t="shared" si="46"/>
        <v>3.9839071597458253</v>
      </c>
      <c r="Z184" s="14"/>
      <c r="AB184" s="42"/>
      <c r="AC184" s="42"/>
      <c r="AD184" s="42"/>
      <c r="AE184" s="42"/>
    </row>
    <row r="185" spans="1:31" ht="13.5" customHeight="1" x14ac:dyDescent="0.2">
      <c r="A185" s="14"/>
      <c r="B185" s="11">
        <f>+B184+31</f>
        <v>38961</v>
      </c>
      <c r="C185" s="14">
        <v>53.490183714319578</v>
      </c>
      <c r="D185" s="14">
        <f t="shared" si="42"/>
        <v>60.947397100504112</v>
      </c>
      <c r="E185" s="14">
        <f t="shared" si="43"/>
        <v>33.254580822607267</v>
      </c>
      <c r="F185" s="14">
        <f t="shared" si="44"/>
        <v>38.349759027253612</v>
      </c>
      <c r="G185" s="13"/>
      <c r="H185" s="68">
        <v>8.1023136967650622E-2</v>
      </c>
      <c r="I185" s="68">
        <v>0.16207306254867326</v>
      </c>
      <c r="J185" s="68">
        <v>6.0298765479327443E-2</v>
      </c>
      <c r="K185" s="68">
        <v>2.2521797377361708E-2</v>
      </c>
      <c r="L185" s="12"/>
      <c r="M185" s="5">
        <f t="shared" si="51"/>
        <v>2.9020609401042563</v>
      </c>
      <c r="N185" s="5">
        <f t="shared" si="51"/>
        <v>2.1681919603597555</v>
      </c>
      <c r="O185" s="5">
        <f t="shared" si="51"/>
        <v>3.5040333299796389</v>
      </c>
      <c r="P185" s="5">
        <f t="shared" si="51"/>
        <v>2.2147866894719037</v>
      </c>
      <c r="Q185" s="12"/>
      <c r="R185" s="5">
        <f t="shared" si="49"/>
        <v>4.3135030560408572</v>
      </c>
      <c r="S185" s="5">
        <f t="shared" si="49"/>
        <v>3.1853074319919683</v>
      </c>
      <c r="T185" s="5">
        <f t="shared" si="49"/>
        <v>4.3334206391612673</v>
      </c>
      <c r="U185" s="5">
        <f t="shared" si="49"/>
        <v>3.5811825334189473</v>
      </c>
      <c r="V185" s="40"/>
      <c r="W185" s="11">
        <f>+W184+31</f>
        <v>38961</v>
      </c>
      <c r="X185" s="14">
        <f t="shared" si="45"/>
        <v>3.6999702015240614</v>
      </c>
      <c r="Y185" s="14">
        <f t="shared" si="46"/>
        <v>3.9573015862901073</v>
      </c>
      <c r="Z185" s="14"/>
      <c r="AB185" s="42"/>
      <c r="AC185" s="42"/>
      <c r="AD185" s="42"/>
      <c r="AE185" s="42"/>
    </row>
    <row r="186" spans="1:31" ht="13.5" customHeight="1" x14ac:dyDescent="0.2">
      <c r="A186" s="14"/>
      <c r="B186" s="11">
        <f>+B185+31</f>
        <v>38992</v>
      </c>
      <c r="C186" s="14">
        <v>53.74019894753652</v>
      </c>
      <c r="D186" s="14">
        <f t="shared" si="42"/>
        <v>61.05320478248634</v>
      </c>
      <c r="E186" s="14">
        <f t="shared" si="43"/>
        <v>33.275784868003029</v>
      </c>
      <c r="F186" s="14">
        <f t="shared" si="44"/>
        <v>38.305069704884041</v>
      </c>
      <c r="G186" s="13"/>
      <c r="H186" s="68">
        <v>0.46740395312945271</v>
      </c>
      <c r="I186" s="68">
        <v>0.17360492328777344</v>
      </c>
      <c r="J186" s="68">
        <v>6.3762780559084575E-2</v>
      </c>
      <c r="K186" s="68">
        <v>-0.11653090789387477</v>
      </c>
      <c r="L186" s="12"/>
      <c r="M186" s="5">
        <f t="shared" si="51"/>
        <v>3.383029240789992</v>
      </c>
      <c r="N186" s="5">
        <f t="shared" si="51"/>
        <v>2.3455609716370507</v>
      </c>
      <c r="O186" s="5">
        <f t="shared" si="51"/>
        <v>3.570030379621647</v>
      </c>
      <c r="P186" s="5">
        <f t="shared" si="51"/>
        <v>2.0956748705408978</v>
      </c>
      <c r="Q186" s="12"/>
      <c r="R186" s="5">
        <f t="shared" si="49"/>
        <v>4.4120914597761463</v>
      </c>
      <c r="S186" s="5">
        <f t="shared" si="49"/>
        <v>3.0244614829099126</v>
      </c>
      <c r="T186" s="5">
        <f t="shared" si="49"/>
        <v>4.4140414933184546</v>
      </c>
      <c r="U186" s="5">
        <f t="shared" si="49"/>
        <v>3.4242736118667683</v>
      </c>
      <c r="V186" s="40"/>
      <c r="W186" s="11">
        <f>+W185+31</f>
        <v>38992</v>
      </c>
      <c r="X186" s="14">
        <f t="shared" si="45"/>
        <v>3.6209255293650453</v>
      </c>
      <c r="Y186" s="14">
        <f t="shared" si="46"/>
        <v>3.9191575525926114</v>
      </c>
      <c r="Z186" s="14"/>
      <c r="AB186" s="42"/>
      <c r="AC186" s="42"/>
      <c r="AD186" s="42"/>
      <c r="AE186" s="42"/>
    </row>
    <row r="187" spans="1:31" ht="13.5" customHeight="1" x14ac:dyDescent="0.2">
      <c r="A187" s="14"/>
      <c r="B187" s="11">
        <f>+B186+31</f>
        <v>39023</v>
      </c>
      <c r="C187" s="14">
        <v>54.144180422646471</v>
      </c>
      <c r="D187" s="14">
        <f t="shared" si="42"/>
        <v>61.33483778312376</v>
      </c>
      <c r="E187" s="14">
        <f t="shared" si="43"/>
        <v>33.330484729041295</v>
      </c>
      <c r="F187" s="14">
        <f t="shared" si="44"/>
        <v>38.467690879519594</v>
      </c>
      <c r="G187" s="13"/>
      <c r="H187" s="67">
        <v>0.751730516487914</v>
      </c>
      <c r="I187" s="68">
        <v>0.46129110116461813</v>
      </c>
      <c r="J187" s="68">
        <v>0.16438338345812209</v>
      </c>
      <c r="K187" s="68">
        <v>0.42454217128031768</v>
      </c>
      <c r="L187" s="12"/>
      <c r="M187" s="5">
        <f t="shared" si="51"/>
        <v>4.1601910204626558</v>
      </c>
      <c r="N187" s="5">
        <f t="shared" si="51"/>
        <v>2.8176719368362191</v>
      </c>
      <c r="O187" s="5">
        <f t="shared" si="51"/>
        <v>3.7402822998082508</v>
      </c>
      <c r="P187" s="5">
        <f t="shared" si="51"/>
        <v>2.5291140654195798</v>
      </c>
      <c r="Q187" s="12"/>
      <c r="R187" s="5">
        <f t="shared" si="49"/>
        <v>4.7388761667856993</v>
      </c>
      <c r="S187" s="5">
        <f t="shared" si="49"/>
        <v>3.0299904293857871</v>
      </c>
      <c r="T187" s="5">
        <f t="shared" si="49"/>
        <v>4.3036376494164585</v>
      </c>
      <c r="U187" s="5">
        <f t="shared" si="49"/>
        <v>3.4653338323505478</v>
      </c>
      <c r="V187" s="40"/>
      <c r="W187" s="11">
        <f>+W186+31</f>
        <v>39023</v>
      </c>
      <c r="X187" s="14">
        <f t="shared" si="45"/>
        <v>3.5996539703842649</v>
      </c>
      <c r="Y187" s="14">
        <f t="shared" si="46"/>
        <v>3.8844857408835032</v>
      </c>
      <c r="Z187" s="14"/>
      <c r="AB187" s="42"/>
      <c r="AC187" s="42"/>
      <c r="AD187" s="42"/>
      <c r="AE187" s="42"/>
    </row>
    <row r="188" spans="1:31" ht="13.5" customHeight="1" x14ac:dyDescent="0.2">
      <c r="A188" s="14"/>
      <c r="B188" s="17">
        <f>+B187+31</f>
        <v>39054</v>
      </c>
      <c r="C188" s="14">
        <v>54.552225036999651</v>
      </c>
      <c r="D188" s="14">
        <f t="shared" si="42"/>
        <v>61.572668807575383</v>
      </c>
      <c r="E188" s="14">
        <f t="shared" si="43"/>
        <v>33.515992934327144</v>
      </c>
      <c r="F188" s="14">
        <f t="shared" si="44"/>
        <v>38.779814395896935</v>
      </c>
      <c r="G188" s="6"/>
      <c r="H188" s="69">
        <v>0.75362598744317388</v>
      </c>
      <c r="I188" s="69">
        <v>0.38775846329386354</v>
      </c>
      <c r="J188" s="69">
        <v>0.55657217947453486</v>
      </c>
      <c r="K188" s="69">
        <v>0.81139135009404839</v>
      </c>
      <c r="L188" s="5"/>
      <c r="M188" s="10">
        <f t="shared" si="51"/>
        <v>4.9451692885633003</v>
      </c>
      <c r="N188" s="10">
        <f t="shared" si="51"/>
        <v>3.2163561615330183</v>
      </c>
      <c r="O188" s="10">
        <f t="shared" si="51"/>
        <v>4.3176718499973177</v>
      </c>
      <c r="P188" s="10">
        <f t="shared" si="51"/>
        <v>3.3610264282744495</v>
      </c>
      <c r="Q188" s="5"/>
      <c r="R188" s="10">
        <f t="shared" si="49"/>
        <v>4.9451692885633003</v>
      </c>
      <c r="S188" s="10">
        <f t="shared" si="49"/>
        <v>3.2163561615330183</v>
      </c>
      <c r="T188" s="10">
        <f t="shared" si="49"/>
        <v>4.3176718499973177</v>
      </c>
      <c r="U188" s="10">
        <f t="shared" si="49"/>
        <v>3.3610264282744495</v>
      </c>
      <c r="V188" s="40"/>
      <c r="W188" s="17">
        <f>+W187+31</f>
        <v>39054</v>
      </c>
      <c r="X188" s="14">
        <f t="shared" si="45"/>
        <v>3.6316848132682615</v>
      </c>
      <c r="Y188" s="14">
        <f t="shared" si="46"/>
        <v>3.8393491391358836</v>
      </c>
      <c r="Z188" s="14"/>
      <c r="AB188" s="42"/>
      <c r="AC188" s="42"/>
      <c r="AD188" s="42"/>
      <c r="AE188" s="42"/>
    </row>
    <row r="189" spans="1:31" ht="13.5" customHeight="1" x14ac:dyDescent="0.2">
      <c r="A189" s="14"/>
      <c r="B189" s="11">
        <v>39083</v>
      </c>
      <c r="C189" s="14">
        <v>55.334797743297997</v>
      </c>
      <c r="D189" s="14">
        <f t="shared" si="42"/>
        <v>62.128083687089195</v>
      </c>
      <c r="E189" s="14">
        <f t="shared" si="43"/>
        <v>33.742315373627257</v>
      </c>
      <c r="F189" s="14">
        <f t="shared" si="44"/>
        <v>38.9214404634522</v>
      </c>
      <c r="G189" s="13"/>
      <c r="H189" s="67">
        <v>1.4345385651411524</v>
      </c>
      <c r="I189" s="68">
        <v>0.90204775961486572</v>
      </c>
      <c r="J189" s="68">
        <v>0.67526699788837963</v>
      </c>
      <c r="K189" s="68">
        <v>0.36520563535820116</v>
      </c>
      <c r="L189" s="12"/>
      <c r="M189" s="5">
        <f>+(C189/C$188-1)*100</f>
        <v>1.4345385651411524</v>
      </c>
      <c r="N189" s="5">
        <f>+(D189/D$188-1)*100</f>
        <v>0.90204775961486572</v>
      </c>
      <c r="O189" s="5">
        <f>+(E189/E$188-1)*100</f>
        <v>0.67526699788837963</v>
      </c>
      <c r="P189" s="5">
        <f>+(F189/F$188-1)*100</f>
        <v>0.36520563535820116</v>
      </c>
      <c r="Q189" s="12"/>
      <c r="R189" s="5">
        <f t="shared" si="49"/>
        <v>6.0226410056722024</v>
      </c>
      <c r="S189" s="5">
        <f t="shared" si="49"/>
        <v>3.7698830937655137</v>
      </c>
      <c r="T189" s="5">
        <f t="shared" si="49"/>
        <v>4.2334446883261156</v>
      </c>
      <c r="U189" s="5">
        <f t="shared" si="49"/>
        <v>3.4925836302991842</v>
      </c>
      <c r="V189" s="40"/>
      <c r="W189" s="11">
        <v>39083</v>
      </c>
      <c r="X189" s="14">
        <f t="shared" si="45"/>
        <v>3.831970470796938</v>
      </c>
      <c r="Y189" s="14">
        <f t="shared" si="46"/>
        <v>3.8630141593126499</v>
      </c>
      <c r="Z189" s="14"/>
      <c r="AB189" s="42"/>
      <c r="AC189" s="42"/>
      <c r="AD189" s="42"/>
      <c r="AE189" s="42"/>
    </row>
    <row r="190" spans="1:31" ht="13.5" customHeight="1" x14ac:dyDescent="0.2">
      <c r="A190" s="14"/>
      <c r="B190" s="11">
        <v>39114</v>
      </c>
      <c r="C190" s="14">
        <v>55.796206442444728</v>
      </c>
      <c r="D190" s="14">
        <f t="shared" si="42"/>
        <v>62.698039621075694</v>
      </c>
      <c r="E190" s="14">
        <f t="shared" si="43"/>
        <v>33.936159611828636</v>
      </c>
      <c r="F190" s="14">
        <f t="shared" si="44"/>
        <v>39.196374671846058</v>
      </c>
      <c r="G190" s="13"/>
      <c r="H190" s="67">
        <v>0.83384907502008776</v>
      </c>
      <c r="I190" s="68">
        <v>0.91738856272649549</v>
      </c>
      <c r="J190" s="68">
        <v>0.57448410417291207</v>
      </c>
      <c r="K190" s="68">
        <v>0.70638240805096508</v>
      </c>
      <c r="L190" s="12"/>
      <c r="M190" s="5">
        <f t="shared" ref="M190:P200" si="52">+(C190/C$188-1)*100</f>
        <v>2.2803495267174734</v>
      </c>
      <c r="N190" s="5">
        <f t="shared" si="52"/>
        <v>1.8277116053183828</v>
      </c>
      <c r="O190" s="5">
        <f t="shared" si="52"/>
        <v>1.2536304036248724</v>
      </c>
      <c r="P190" s="5">
        <f t="shared" si="52"/>
        <v>1.0741677917705417</v>
      </c>
      <c r="Q190" s="12"/>
      <c r="R190" s="5">
        <f t="shared" si="49"/>
        <v>6.5745755084430479</v>
      </c>
      <c r="S190" s="5">
        <f t="shared" si="49"/>
        <v>4.3756782362896374</v>
      </c>
      <c r="T190" s="5">
        <f t="shared" si="49"/>
        <v>4.1254990749715503</v>
      </c>
      <c r="U190" s="5">
        <f t="shared" si="49"/>
        <v>4.205598789634224</v>
      </c>
      <c r="V190" s="40"/>
      <c r="W190" s="11">
        <v>39114</v>
      </c>
      <c r="X190" s="14">
        <f t="shared" si="45"/>
        <v>4.2355920336318036</v>
      </c>
      <c r="Y190" s="14">
        <f t="shared" si="46"/>
        <v>4.1655489323028867</v>
      </c>
      <c r="Z190" s="14"/>
      <c r="AB190" s="42"/>
      <c r="AC190" s="42"/>
      <c r="AD190" s="42"/>
      <c r="AE190" s="42"/>
    </row>
    <row r="191" spans="1:31" ht="13.5" customHeight="1" x14ac:dyDescent="0.2">
      <c r="A191" s="14"/>
      <c r="B191" s="11">
        <v>39142</v>
      </c>
      <c r="C191" s="14">
        <v>55.962154412947697</v>
      </c>
      <c r="D191" s="14">
        <f t="shared" si="42"/>
        <v>62.934039860540125</v>
      </c>
      <c r="E191" s="14">
        <f t="shared" si="43"/>
        <v>34.215681818119002</v>
      </c>
      <c r="F191" s="14">
        <f t="shared" si="44"/>
        <v>39.285435530495349</v>
      </c>
      <c r="G191" s="13"/>
      <c r="H191" s="67">
        <v>0.29741801653513367</v>
      </c>
      <c r="I191" s="68">
        <v>0.37640768497824162</v>
      </c>
      <c r="J191" s="68">
        <v>0.82367070843496482</v>
      </c>
      <c r="K191" s="68">
        <v>0.22721708166868471</v>
      </c>
      <c r="L191" s="12"/>
      <c r="M191" s="5">
        <f t="shared" si="52"/>
        <v>2.5845497135850382</v>
      </c>
      <c r="N191" s="5">
        <f t="shared" si="52"/>
        <v>2.2109989372382843</v>
      </c>
      <c r="O191" s="5">
        <f t="shared" si="52"/>
        <v>2.0876268984865387</v>
      </c>
      <c r="P191" s="5">
        <f t="shared" si="52"/>
        <v>1.3038255661479203</v>
      </c>
      <c r="Q191" s="12"/>
      <c r="R191" s="5">
        <f t="shared" si="49"/>
        <v>7.1889708568787514</v>
      </c>
      <c r="S191" s="5">
        <f t="shared" si="49"/>
        <v>4.9998405600824025</v>
      </c>
      <c r="T191" s="5">
        <f t="shared" si="49"/>
        <v>4.6872170795998258</v>
      </c>
      <c r="U191" s="5">
        <f t="shared" si="49"/>
        <v>4.4251476074807172</v>
      </c>
      <c r="V191" s="40"/>
      <c r="W191" s="11">
        <v>39142</v>
      </c>
      <c r="X191" s="14">
        <f t="shared" si="45"/>
        <v>4.7040684157209816</v>
      </c>
      <c r="Y191" s="14">
        <f t="shared" si="46"/>
        <v>4.5561823435402715</v>
      </c>
      <c r="Z191" s="14"/>
      <c r="AB191" s="42"/>
      <c r="AC191" s="42"/>
      <c r="AD191" s="42"/>
      <c r="AE191" s="42"/>
    </row>
    <row r="192" spans="1:31" ht="13.5" customHeight="1" x14ac:dyDescent="0.2">
      <c r="A192" s="14"/>
      <c r="B192" s="11">
        <v>39173</v>
      </c>
      <c r="C192" s="14">
        <v>55.818714570965319</v>
      </c>
      <c r="D192" s="14">
        <f t="shared" si="42"/>
        <v>62.886989601693429</v>
      </c>
      <c r="E192" s="14">
        <f t="shared" si="43"/>
        <v>34.339998456748511</v>
      </c>
      <c r="F192" s="14">
        <f t="shared" si="44"/>
        <v>39.382380586801879</v>
      </c>
      <c r="G192" s="13"/>
      <c r="H192" s="67">
        <v>-0.25631579678639937</v>
      </c>
      <c r="I192" s="68">
        <v>-7.4761224531205706E-2</v>
      </c>
      <c r="J192" s="68">
        <v>0.3633323436029734</v>
      </c>
      <c r="K192" s="68">
        <v>0.24677098521990182</v>
      </c>
      <c r="L192" s="12"/>
      <c r="M192" s="5">
        <f t="shared" si="52"/>
        <v>2.3216093076069422</v>
      </c>
      <c r="N192" s="5">
        <f t="shared" si="52"/>
        <v>2.1345847428272391</v>
      </c>
      <c r="O192" s="5">
        <f t="shared" si="52"/>
        <v>2.4585442658254575</v>
      </c>
      <c r="P192" s="5">
        <f t="shared" si="52"/>
        <v>1.5538140145629376</v>
      </c>
      <c r="Q192" s="12"/>
      <c r="R192" s="5">
        <f t="shared" si="49"/>
        <v>6.7645526724119387</v>
      </c>
      <c r="S192" s="5">
        <f t="shared" si="49"/>
        <v>4.8782467050914713</v>
      </c>
      <c r="T192" s="5">
        <f t="shared" si="49"/>
        <v>4.6695450651832671</v>
      </c>
      <c r="U192" s="5">
        <f t="shared" si="49"/>
        <v>4.5617563912808468</v>
      </c>
      <c r="V192" s="40"/>
      <c r="W192" s="11">
        <v>39173</v>
      </c>
      <c r="X192" s="14">
        <f t="shared" si="45"/>
        <v>4.7031827205185284</v>
      </c>
      <c r="Y192" s="14">
        <f t="shared" si="46"/>
        <v>4.6156507282320565</v>
      </c>
      <c r="Z192" s="14"/>
      <c r="AB192" s="42"/>
      <c r="AC192" s="42"/>
      <c r="AD192" s="42"/>
      <c r="AE192" s="42"/>
    </row>
    <row r="193" spans="1:31" ht="13.5" customHeight="1" x14ac:dyDescent="0.2">
      <c r="A193" s="14"/>
      <c r="B193" s="11">
        <v>39203</v>
      </c>
      <c r="C193" s="14">
        <v>56.072032377852899</v>
      </c>
      <c r="D193" s="14">
        <f t="shared" si="42"/>
        <v>63.151220163006123</v>
      </c>
      <c r="E193" s="14">
        <f t="shared" si="43"/>
        <v>34.440462686925244</v>
      </c>
      <c r="F193" s="14">
        <f t="shared" si="44"/>
        <v>39.36505820420993</v>
      </c>
      <c r="G193" s="13"/>
      <c r="H193" s="67">
        <v>0.45382235838755669</v>
      </c>
      <c r="I193" s="68">
        <v>0.42016729213187887</v>
      </c>
      <c r="J193" s="68">
        <v>0.29255746852543396</v>
      </c>
      <c r="K193" s="68">
        <v>-4.3985107893040887E-2</v>
      </c>
      <c r="L193" s="12"/>
      <c r="M193" s="5">
        <f t="shared" si="52"/>
        <v>2.7859676481068352</v>
      </c>
      <c r="N193" s="5">
        <f t="shared" si="52"/>
        <v>2.5637208618713103</v>
      </c>
      <c r="O193" s="5">
        <f t="shared" si="52"/>
        <v>2.7582943892175527</v>
      </c>
      <c r="P193" s="5">
        <f t="shared" si="52"/>
        <v>1.5091454598991527</v>
      </c>
      <c r="Q193" s="12"/>
      <c r="R193" s="5">
        <f t="shared" si="49"/>
        <v>6.3594256728418674</v>
      </c>
      <c r="S193" s="5">
        <f t="shared" si="49"/>
        <v>4.7376091075086668</v>
      </c>
      <c r="T193" s="5">
        <f t="shared" si="49"/>
        <v>4.4692196786334959</v>
      </c>
      <c r="U193" s="5">
        <f t="shared" si="49"/>
        <v>4.032051591703123</v>
      </c>
      <c r="V193" s="40"/>
      <c r="W193" s="11">
        <v>39203</v>
      </c>
      <c r="X193" s="14">
        <f t="shared" si="45"/>
        <v>4.4129601259484286</v>
      </c>
      <c r="Y193" s="14">
        <f t="shared" si="46"/>
        <v>4.2506356351683099</v>
      </c>
      <c r="Z193" s="14"/>
      <c r="AB193" s="42"/>
      <c r="AC193" s="42"/>
      <c r="AD193" s="42"/>
      <c r="AE193" s="42"/>
    </row>
    <row r="194" spans="1:31" ht="13.5" customHeight="1" x14ac:dyDescent="0.2">
      <c r="A194" s="14"/>
      <c r="B194" s="11">
        <v>39234</v>
      </c>
      <c r="C194" s="14">
        <v>56.546142828889863</v>
      </c>
      <c r="D194" s="14">
        <f t="shared" si="42"/>
        <v>63.581398065097893</v>
      </c>
      <c r="E194" s="14">
        <f t="shared" si="43"/>
        <v>34.653749708405414</v>
      </c>
      <c r="F194" s="14">
        <f t="shared" si="44"/>
        <v>39.511793647479578</v>
      </c>
      <c r="G194" s="13"/>
      <c r="H194" s="67">
        <v>0.84553819601558278</v>
      </c>
      <c r="I194" s="68">
        <v>0.68118699999999421</v>
      </c>
      <c r="J194" s="68">
        <v>0.6192919747304737</v>
      </c>
      <c r="K194" s="68">
        <v>0.37275556029523482</v>
      </c>
      <c r="L194" s="12"/>
      <c r="M194" s="5">
        <f t="shared" si="52"/>
        <v>3.6550622647157915</v>
      </c>
      <c r="N194" s="5">
        <f t="shared" si="52"/>
        <v>3.2623715950986565</v>
      </c>
      <c r="O194" s="5">
        <f t="shared" si="52"/>
        <v>3.3946682597398858</v>
      </c>
      <c r="P194" s="5">
        <f t="shared" si="52"/>
        <v>1.8875264438090955</v>
      </c>
      <c r="Q194" s="12"/>
      <c r="R194" s="5">
        <f t="shared" si="49"/>
        <v>6.5946026935709501</v>
      </c>
      <c r="S194" s="5">
        <f t="shared" si="49"/>
        <v>4.8621761373468297</v>
      </c>
      <c r="T194" s="5">
        <f t="shared" si="49"/>
        <v>4.6879061222978358</v>
      </c>
      <c r="U194" s="5">
        <f t="shared" si="49"/>
        <v>3.8695862365749401</v>
      </c>
      <c r="V194" s="40"/>
      <c r="W194" s="11">
        <v>39234</v>
      </c>
      <c r="X194" s="14">
        <f t="shared" si="45"/>
        <v>4.4732228320732013</v>
      </c>
      <c r="Y194" s="14">
        <f t="shared" si="46"/>
        <v>4.2787461794363875</v>
      </c>
      <c r="Z194" s="14"/>
      <c r="AB194" s="42"/>
      <c r="AC194" s="42"/>
      <c r="AD194" s="42"/>
      <c r="AE194" s="42"/>
    </row>
    <row r="195" spans="1:31" ht="13.5" customHeight="1" x14ac:dyDescent="0.2">
      <c r="A195" s="14"/>
      <c r="B195" s="11">
        <v>39264</v>
      </c>
      <c r="C195" s="14">
        <v>58.059632658701091</v>
      </c>
      <c r="D195" s="14">
        <f t="shared" si="42"/>
        <v>64.70865269313795</v>
      </c>
      <c r="E195" s="14">
        <f t="shared" si="43"/>
        <v>34.95940290763221</v>
      </c>
      <c r="F195" s="14">
        <f t="shared" si="44"/>
        <v>39.997206063298528</v>
      </c>
      <c r="G195" s="13"/>
      <c r="H195" s="67">
        <v>2.6765571515480424</v>
      </c>
      <c r="I195" s="68">
        <v>1.772931489939733</v>
      </c>
      <c r="J195" s="68">
        <v>0.88202056573594145</v>
      </c>
      <c r="K195" s="68">
        <v>1.2285253870015334</v>
      </c>
      <c r="L195" s="12"/>
      <c r="M195" s="5">
        <f t="shared" si="52"/>
        <v>6.4294492467036335</v>
      </c>
      <c r="N195" s="5">
        <f t="shared" si="52"/>
        <v>5.0931426983667594</v>
      </c>
      <c r="O195" s="5">
        <f t="shared" si="52"/>
        <v>4.3066304976652647</v>
      </c>
      <c r="P195" s="5">
        <f t="shared" si="52"/>
        <v>3.1392405723592143</v>
      </c>
      <c r="Q195" s="12"/>
      <c r="R195" s="5">
        <f t="shared" si="49"/>
        <v>8.8353097637658742</v>
      </c>
      <c r="S195" s="5">
        <f t="shared" si="49"/>
        <v>6.4341269491716258</v>
      </c>
      <c r="T195" s="5">
        <f t="shared" si="49"/>
        <v>5.3582217733007642</v>
      </c>
      <c r="U195" s="5">
        <f t="shared" si="49"/>
        <v>4.5258249622344815</v>
      </c>
      <c r="V195" s="40"/>
      <c r="W195" s="11">
        <v>39264</v>
      </c>
      <c r="X195" s="14">
        <f t="shared" si="45"/>
        <v>5.4393912282356238</v>
      </c>
      <c r="Y195" s="14">
        <f t="shared" si="46"/>
        <v>4.9420233677676233</v>
      </c>
      <c r="Z195" s="14"/>
      <c r="AB195" s="42"/>
      <c r="AC195" s="42"/>
      <c r="AD195" s="42"/>
      <c r="AE195" s="42"/>
    </row>
    <row r="196" spans="1:31" ht="13.5" customHeight="1" x14ac:dyDescent="0.2">
      <c r="A196" s="14"/>
      <c r="B196" s="11">
        <v>39295</v>
      </c>
      <c r="C196" s="14">
        <v>58.983157752938766</v>
      </c>
      <c r="D196" s="14">
        <f t="shared" si="42"/>
        <v>65.860229144662981</v>
      </c>
      <c r="E196" s="14">
        <f t="shared" si="43"/>
        <v>35.313787750011301</v>
      </c>
      <c r="F196" s="14">
        <f t="shared" si="44"/>
        <v>39.990330899402863</v>
      </c>
      <c r="G196" s="13"/>
      <c r="H196" s="67">
        <v>1.590649220374063</v>
      </c>
      <c r="I196" s="68">
        <v>1.7796328676259909</v>
      </c>
      <c r="J196" s="68">
        <v>1.0137039334322306</v>
      </c>
      <c r="K196" s="68">
        <v>-1.7189110371318428E-2</v>
      </c>
      <c r="L196" s="12"/>
      <c r="M196" s="5">
        <f t="shared" si="52"/>
        <v>8.1223684513947347</v>
      </c>
      <c r="N196" s="5">
        <f t="shared" si="52"/>
        <v>6.963414807447954</v>
      </c>
      <c r="O196" s="5">
        <f t="shared" si="52"/>
        <v>5.3639909138507136</v>
      </c>
      <c r="P196" s="5">
        <f t="shared" si="52"/>
        <v>3.1215118544610787</v>
      </c>
      <c r="Q196" s="12"/>
      <c r="R196" s="5">
        <f t="shared" si="49"/>
        <v>10.358468897593088</v>
      </c>
      <c r="S196" s="5">
        <f t="shared" si="49"/>
        <v>8.2359115784022219</v>
      </c>
      <c r="T196" s="5">
        <f t="shared" si="49"/>
        <v>6.2562830563388294</v>
      </c>
      <c r="U196" s="5">
        <f t="shared" si="49"/>
        <v>4.3014048987183084</v>
      </c>
      <c r="V196" s="40"/>
      <c r="W196" s="11">
        <v>39295</v>
      </c>
      <c r="X196" s="14">
        <f t="shared" si="45"/>
        <v>6.2645331778197857</v>
      </c>
      <c r="Y196" s="14">
        <f t="shared" si="46"/>
        <v>5.2788439775285685</v>
      </c>
      <c r="Z196" s="14"/>
      <c r="AB196" s="42"/>
      <c r="AC196" s="42"/>
      <c r="AD196" s="42"/>
      <c r="AE196" s="42"/>
    </row>
    <row r="197" spans="1:31" ht="13.5" customHeight="1" x14ac:dyDescent="0.2">
      <c r="A197" s="14"/>
      <c r="B197" s="11">
        <v>39326</v>
      </c>
      <c r="C197" s="14">
        <v>59.095071931164192</v>
      </c>
      <c r="D197" s="14">
        <f t="shared" si="42"/>
        <v>66.197591802652354</v>
      </c>
      <c r="E197" s="14">
        <f t="shared" si="43"/>
        <v>35.458800017700817</v>
      </c>
      <c r="F197" s="14">
        <f t="shared" si="44"/>
        <v>40.088141132729099</v>
      </c>
      <c r="G197" s="13"/>
      <c r="H197" s="67">
        <v>0.1897392111392282</v>
      </c>
      <c r="I197" s="68">
        <v>0.51224033437289318</v>
      </c>
      <c r="J197" s="68">
        <v>0.41063923449975448</v>
      </c>
      <c r="K197" s="68">
        <v>0.24458470616879335</v>
      </c>
      <c r="L197" s="12"/>
      <c r="M197" s="5">
        <f t="shared" si="52"/>
        <v>8.3275189803594394</v>
      </c>
      <c r="N197" s="5">
        <f t="shared" si="52"/>
        <v>7.5113245611142965</v>
      </c>
      <c r="O197" s="5">
        <f t="shared" si="52"/>
        <v>5.7966567995777485</v>
      </c>
      <c r="P197" s="5">
        <f t="shared" si="52"/>
        <v>3.3737313012271342</v>
      </c>
      <c r="Q197" s="12"/>
      <c r="R197" s="5">
        <f t="shared" si="49"/>
        <v>10.478349161743772</v>
      </c>
      <c r="S197" s="5">
        <f t="shared" si="49"/>
        <v>8.6143050432334398</v>
      </c>
      <c r="T197" s="5">
        <f t="shared" si="49"/>
        <v>6.6283174845946924</v>
      </c>
      <c r="U197" s="5">
        <f t="shared" si="49"/>
        <v>4.5329674802913056</v>
      </c>
      <c r="V197" s="40"/>
      <c r="W197" s="11">
        <v>39326</v>
      </c>
      <c r="X197" s="14">
        <f t="shared" si="45"/>
        <v>6.591863336039812</v>
      </c>
      <c r="Y197" s="14">
        <f t="shared" si="46"/>
        <v>5.5806424824429985</v>
      </c>
      <c r="Z197" s="14"/>
      <c r="AB197" s="42"/>
      <c r="AC197" s="42"/>
      <c r="AD197" s="42"/>
      <c r="AE197" s="42"/>
    </row>
    <row r="198" spans="1:31" ht="13.5" customHeight="1" x14ac:dyDescent="0.2">
      <c r="A198" s="14"/>
      <c r="B198" s="11">
        <v>39356</v>
      </c>
      <c r="C198" s="14">
        <v>59.83183596748632</v>
      </c>
      <c r="D198" s="14">
        <f t="shared" si="42"/>
        <v>67.052242413624015</v>
      </c>
      <c r="E198" s="14">
        <f t="shared" si="43"/>
        <v>35.668950687200507</v>
      </c>
      <c r="F198" s="14">
        <f t="shared" si="44"/>
        <v>40.108896197354774</v>
      </c>
      <c r="G198" s="13"/>
      <c r="H198" s="67">
        <v>1.2467436154072864</v>
      </c>
      <c r="I198" s="68">
        <v>1.2910599731777772</v>
      </c>
      <c r="J198" s="68">
        <v>0.59266153788279929</v>
      </c>
      <c r="K198" s="68">
        <v>5.177357702108587E-2</v>
      </c>
      <c r="L198" s="12"/>
      <c r="M198" s="5">
        <f t="shared" si="52"/>
        <v>9.678085406976189</v>
      </c>
      <c r="N198" s="5">
        <f t="shared" si="52"/>
        <v>8.8993602391560955</v>
      </c>
      <c r="O198" s="5">
        <f t="shared" si="52"/>
        <v>6.4236728927947073</v>
      </c>
      <c r="P198" s="5">
        <f t="shared" si="52"/>
        <v>3.4272515796219594</v>
      </c>
      <c r="Q198" s="12"/>
      <c r="R198" s="5">
        <f t="shared" si="49"/>
        <v>11.335345121994656</v>
      </c>
      <c r="S198" s="5">
        <f t="shared" si="49"/>
        <v>9.8259176606869225</v>
      </c>
      <c r="T198" s="5">
        <f t="shared" si="49"/>
        <v>7.1919139659382569</v>
      </c>
      <c r="U198" s="5">
        <f t="shared" si="49"/>
        <v>4.7091064090681867</v>
      </c>
      <c r="V198" s="40"/>
      <c r="W198" s="11">
        <v>39356</v>
      </c>
      <c r="X198" s="14">
        <f t="shared" si="45"/>
        <v>7.2423126785644563</v>
      </c>
      <c r="Y198" s="14">
        <f t="shared" si="46"/>
        <v>5.9505101875032214</v>
      </c>
      <c r="Z198" s="14"/>
      <c r="AB198" s="42"/>
      <c r="AC198" s="42"/>
      <c r="AD198" s="42"/>
      <c r="AE198" s="42"/>
    </row>
    <row r="199" spans="1:31" ht="13.5" customHeight="1" x14ac:dyDescent="0.2">
      <c r="A199" s="14"/>
      <c r="B199" s="11">
        <v>39387</v>
      </c>
      <c r="C199" s="14">
        <v>60.566533723169684</v>
      </c>
      <c r="D199" s="14">
        <f t="shared" si="42"/>
        <v>67.873629069576708</v>
      </c>
      <c r="E199" s="14">
        <f t="shared" si="43"/>
        <v>35.86890412601317</v>
      </c>
      <c r="F199" s="14">
        <f t="shared" si="44"/>
        <v>40.227494392988291</v>
      </c>
      <c r="G199" s="13"/>
      <c r="H199" s="67">
        <v>1.2279378424600029</v>
      </c>
      <c r="I199" s="68">
        <v>1.224995058160494</v>
      </c>
      <c r="J199" s="68">
        <v>0.56058121968924901</v>
      </c>
      <c r="K199" s="68">
        <v>0.29569049980822104</v>
      </c>
      <c r="L199" s="12"/>
      <c r="M199" s="5">
        <f t="shared" si="52"/>
        <v>11.024864122574041</v>
      </c>
      <c r="N199" s="5">
        <f t="shared" si="52"/>
        <v>10.233372020454157</v>
      </c>
      <c r="O199" s="5">
        <f t="shared" si="52"/>
        <v>7.0202640163352203</v>
      </c>
      <c r="P199" s="5">
        <f t="shared" si="52"/>
        <v>3.733076136755642</v>
      </c>
      <c r="Q199" s="12"/>
      <c r="R199" s="5">
        <f t="shared" si="49"/>
        <v>11.861576351125237</v>
      </c>
      <c r="S199" s="5">
        <f t="shared" si="49"/>
        <v>10.660811249837687</v>
      </c>
      <c r="T199" s="5">
        <f t="shared" si="49"/>
        <v>7.6159090322503342</v>
      </c>
      <c r="U199" s="5">
        <f t="shared" si="49"/>
        <v>4.5747573437157518</v>
      </c>
      <c r="V199" s="40"/>
      <c r="W199" s="11">
        <v>39387</v>
      </c>
      <c r="X199" s="14">
        <f t="shared" si="45"/>
        <v>7.6171592086012581</v>
      </c>
      <c r="Y199" s="14">
        <f t="shared" si="46"/>
        <v>6.0953331879830426</v>
      </c>
      <c r="Z199" s="14"/>
      <c r="AB199" s="42"/>
      <c r="AC199" s="42"/>
      <c r="AD199" s="42"/>
      <c r="AE199" s="42"/>
    </row>
    <row r="200" spans="1:31" ht="13.5" customHeight="1" x14ac:dyDescent="0.2">
      <c r="A200" s="14"/>
      <c r="B200" s="17">
        <v>39417</v>
      </c>
      <c r="C200" s="14">
        <v>60.94926818543631</v>
      </c>
      <c r="D200" s="14">
        <f t="shared" si="42"/>
        <v>68.247285234866197</v>
      </c>
      <c r="E200" s="14">
        <f t="shared" si="43"/>
        <v>36.005025454687129</v>
      </c>
      <c r="F200" s="14">
        <f t="shared" si="44"/>
        <v>40.52281417012653</v>
      </c>
      <c r="G200" s="6"/>
      <c r="H200" s="69">
        <v>0.63192399950768863</v>
      </c>
      <c r="I200" s="69">
        <v>0.55051744014815718</v>
      </c>
      <c r="J200" s="69">
        <v>0.37949675907504865</v>
      </c>
      <c r="K200" s="69">
        <v>0.7341242142829385</v>
      </c>
      <c r="L200" s="5"/>
      <c r="M200" s="10">
        <f t="shared" si="52"/>
        <v>11.726456884385406</v>
      </c>
      <c r="N200" s="10">
        <f t="shared" si="52"/>
        <v>10.840225958290151</v>
      </c>
      <c r="O200" s="10">
        <f t="shared" si="52"/>
        <v>7.4264024498307935</v>
      </c>
      <c r="P200" s="10">
        <f t="shared" si="52"/>
        <v>4.4946057668961092</v>
      </c>
      <c r="Q200" s="5"/>
      <c r="R200" s="10">
        <f t="shared" si="49"/>
        <v>11.726456884385406</v>
      </c>
      <c r="S200" s="10">
        <f t="shared" si="49"/>
        <v>10.840225958290151</v>
      </c>
      <c r="T200" s="10">
        <f t="shared" si="49"/>
        <v>7.4264024498307935</v>
      </c>
      <c r="U200" s="10">
        <f t="shared" si="49"/>
        <v>4.4946057668961092</v>
      </c>
      <c r="V200" s="40"/>
      <c r="W200" s="17">
        <v>39417</v>
      </c>
      <c r="X200" s="14">
        <f t="shared" si="45"/>
        <v>7.5870780583390172</v>
      </c>
      <c r="Y200" s="14">
        <f t="shared" si="46"/>
        <v>5.9605041083634518</v>
      </c>
      <c r="Z200" s="14"/>
      <c r="AB200" s="42"/>
      <c r="AC200" s="42"/>
      <c r="AD200" s="42"/>
      <c r="AE200" s="42"/>
    </row>
    <row r="201" spans="1:31" ht="13.5" customHeight="1" x14ac:dyDescent="0.2">
      <c r="A201" s="14"/>
      <c r="B201" s="11">
        <v>39448</v>
      </c>
      <c r="C201" s="14">
        <v>61.613843579860408</v>
      </c>
      <c r="D201" s="14">
        <f t="shared" si="42"/>
        <v>68.774605189102218</v>
      </c>
      <c r="E201" s="14">
        <f t="shared" si="43"/>
        <v>36.263050521428219</v>
      </c>
      <c r="F201" s="14">
        <f t="shared" si="44"/>
        <v>40.738785283071103</v>
      </c>
      <c r="G201" s="13"/>
      <c r="H201" s="70">
        <v>1.0903746906396838</v>
      </c>
      <c r="I201" s="68">
        <v>0.77266070353025906</v>
      </c>
      <c r="J201" s="68">
        <v>0.71663625697424571</v>
      </c>
      <c r="K201" s="68">
        <v>0.53296178305353159</v>
      </c>
      <c r="L201" s="12"/>
      <c r="M201" s="5">
        <f>+(C201/C$200-1)*100</f>
        <v>1.0903746906396838</v>
      </c>
      <c r="N201" s="5">
        <f>+(D201/D$200-1)*100</f>
        <v>0.77266070353025906</v>
      </c>
      <c r="O201" s="5">
        <f>+(E201/E$200-1)*100</f>
        <v>0.71663625697424571</v>
      </c>
      <c r="P201" s="5">
        <f>+(F201/F$200-1)*100</f>
        <v>0.53296178305353159</v>
      </c>
      <c r="Q201" s="12"/>
      <c r="R201" s="5">
        <f t="shared" si="49"/>
        <v>11.347372887656238</v>
      </c>
      <c r="S201" s="5">
        <f t="shared" si="49"/>
        <v>10.69809514081992</v>
      </c>
      <c r="T201" s="5">
        <f t="shared" si="49"/>
        <v>7.4705458706344485</v>
      </c>
      <c r="U201" s="5">
        <f t="shared" si="49"/>
        <v>4.6692640302596677</v>
      </c>
      <c r="V201" s="40"/>
      <c r="W201" s="11">
        <v>39448</v>
      </c>
      <c r="X201" s="14">
        <f t="shared" si="45"/>
        <v>7.6126350139046792</v>
      </c>
      <c r="Y201" s="14">
        <f t="shared" si="46"/>
        <v>6.0699049504470581</v>
      </c>
      <c r="Z201" s="14"/>
      <c r="AB201" s="42"/>
      <c r="AC201" s="42"/>
      <c r="AD201" s="42"/>
      <c r="AE201" s="42"/>
    </row>
    <row r="202" spans="1:31" ht="13.5" customHeight="1" x14ac:dyDescent="0.2">
      <c r="A202" s="14"/>
      <c r="B202" s="11">
        <v>39479</v>
      </c>
      <c r="C202" s="14">
        <v>63.228241135740738</v>
      </c>
      <c r="D202" s="14">
        <f t="shared" si="42"/>
        <v>70.275487665719595</v>
      </c>
      <c r="E202" s="14">
        <f t="shared" si="43"/>
        <v>36.781629101746127</v>
      </c>
      <c r="F202" s="14">
        <f t="shared" si="44"/>
        <v>40.901709080033605</v>
      </c>
      <c r="G202" s="13"/>
      <c r="H202" s="71">
        <v>2.6201864095490857</v>
      </c>
      <c r="I202" s="68">
        <v>2.1823207454125804</v>
      </c>
      <c r="J202" s="68">
        <v>1.430046763472026</v>
      </c>
      <c r="K202" s="68">
        <v>0.39992306061762406</v>
      </c>
      <c r="L202" s="12"/>
      <c r="M202" s="5">
        <f t="shared" ref="M202:P212" si="53">+(C202/C$200-1)*100</f>
        <v>3.7391309496460634</v>
      </c>
      <c r="N202" s="5">
        <f t="shared" si="53"/>
        <v>2.9718433837676361</v>
      </c>
      <c r="O202" s="5">
        <f t="shared" si="53"/>
        <v>2.1569312540449914</v>
      </c>
      <c r="P202" s="5">
        <f t="shared" si="53"/>
        <v>0.93501628074585952</v>
      </c>
      <c r="Q202" s="12"/>
      <c r="R202" s="5">
        <f t="shared" si="49"/>
        <v>13.319964146599016</v>
      </c>
      <c r="S202" s="5">
        <f t="shared" si="49"/>
        <v>12.085621959536951</v>
      </c>
      <c r="T202" s="5">
        <f t="shared" si="49"/>
        <v>8.3847716490751178</v>
      </c>
      <c r="U202" s="5">
        <f t="shared" si="49"/>
        <v>4.3507452473977137</v>
      </c>
      <c r="V202" s="40"/>
      <c r="W202" s="11">
        <v>39479</v>
      </c>
      <c r="X202" s="14">
        <f t="shared" si="45"/>
        <v>8.2737129520032617</v>
      </c>
      <c r="Y202" s="14">
        <f t="shared" si="46"/>
        <v>6.3677584482364153</v>
      </c>
      <c r="Z202" s="14"/>
      <c r="AB202" s="42"/>
      <c r="AC202" s="42"/>
      <c r="AD202" s="42"/>
      <c r="AE202" s="42"/>
    </row>
    <row r="203" spans="1:31" ht="13.5" customHeight="1" x14ac:dyDescent="0.2">
      <c r="A203" s="14"/>
      <c r="B203" s="11">
        <v>39508</v>
      </c>
      <c r="C203" s="14">
        <v>63.842495406352469</v>
      </c>
      <c r="D203" s="14">
        <f t="shared" si="42"/>
        <v>70.989170951559558</v>
      </c>
      <c r="E203" s="14">
        <f t="shared" si="43"/>
        <v>37.283979748792994</v>
      </c>
      <c r="F203" s="14">
        <f t="shared" si="44"/>
        <v>41.003198869555725</v>
      </c>
      <c r="G203" s="13"/>
      <c r="H203" s="71">
        <v>0.97148720188660054</v>
      </c>
      <c r="I203" s="68">
        <v>1.0155508123042223</v>
      </c>
      <c r="J203" s="68">
        <v>1.3657650825015244</v>
      </c>
      <c r="K203" s="68">
        <v>0.24813092607824938</v>
      </c>
      <c r="L203" s="12"/>
      <c r="M203" s="5">
        <f t="shared" si="53"/>
        <v>4.7469433301702724</v>
      </c>
      <c r="N203" s="5">
        <f t="shared" si="53"/>
        <v>4.0175747756961089</v>
      </c>
      <c r="O203" s="5">
        <f t="shared" si="53"/>
        <v>3.5521549504678118</v>
      </c>
      <c r="P203" s="5">
        <f t="shared" si="53"/>
        <v>1.1854672713805137</v>
      </c>
      <c r="Q203" s="12"/>
      <c r="R203" s="5">
        <f t="shared" si="49"/>
        <v>14.081554000325514</v>
      </c>
      <c r="S203" s="5">
        <f t="shared" si="49"/>
        <v>12.799323083134894</v>
      </c>
      <c r="T203" s="5">
        <f t="shared" si="49"/>
        <v>8.9675194753803478</v>
      </c>
      <c r="U203" s="5">
        <f t="shared" si="49"/>
        <v>4.3725195250208237</v>
      </c>
      <c r="V203" s="40"/>
      <c r="W203" s="11">
        <v>39508</v>
      </c>
      <c r="X203" s="14">
        <f t="shared" si="45"/>
        <v>8.713120694512023</v>
      </c>
      <c r="Y203" s="14">
        <f t="shared" si="46"/>
        <v>6.6700195002005858</v>
      </c>
      <c r="Z203" s="14"/>
      <c r="AB203" s="42"/>
      <c r="AC203" s="42"/>
      <c r="AD203" s="42"/>
      <c r="AE203" s="42"/>
    </row>
    <row r="204" spans="1:31" x14ac:dyDescent="0.2">
      <c r="A204" s="14"/>
      <c r="B204" s="11">
        <v>39539</v>
      </c>
      <c r="C204" s="14">
        <v>64.313861740111776</v>
      </c>
      <c r="D204" s="14">
        <f t="shared" si="42"/>
        <v>71.478071913025701</v>
      </c>
      <c r="E204" s="14">
        <f t="shared" si="43"/>
        <v>37.651076822724498</v>
      </c>
      <c r="F204" s="14">
        <f t="shared" si="44"/>
        <v>41.24056499479039</v>
      </c>
      <c r="G204" s="6"/>
      <c r="H204" s="71">
        <v>0.73832692591211391</v>
      </c>
      <c r="I204" s="68">
        <v>0.68869794492987246</v>
      </c>
      <c r="J204" s="68">
        <v>0.98459734289333412</v>
      </c>
      <c r="K204" s="68">
        <v>0.57889660265240095</v>
      </c>
      <c r="L204" s="5"/>
      <c r="M204" s="5">
        <f t="shared" si="53"/>
        <v>5.5203182168468201</v>
      </c>
      <c r="N204" s="5">
        <f t="shared" si="53"/>
        <v>4.7339416755422192</v>
      </c>
      <c r="O204" s="5">
        <f t="shared" si="53"/>
        <v>4.5717267166188957</v>
      </c>
      <c r="P204" s="5">
        <f t="shared" si="53"/>
        <v>1.771226503792489</v>
      </c>
      <c r="Q204" s="5"/>
      <c r="R204" s="5">
        <f t="shared" si="49"/>
        <v>15.219173774319227</v>
      </c>
      <c r="S204" s="5">
        <f t="shared" si="49"/>
        <v>13.661144166298156</v>
      </c>
      <c r="T204" s="5">
        <f t="shared" si="49"/>
        <v>9.6420457623092695</v>
      </c>
      <c r="U204" s="5">
        <f t="shared" si="49"/>
        <v>4.7183140792947276</v>
      </c>
      <c r="V204" s="40"/>
      <c r="W204" s="11">
        <v>39539</v>
      </c>
      <c r="X204" s="14">
        <f t="shared" si="45"/>
        <v>9.3405013359673834</v>
      </c>
      <c r="Y204" s="14">
        <f t="shared" si="46"/>
        <v>7.180179920801999</v>
      </c>
      <c r="Z204" s="14"/>
      <c r="AB204" s="42"/>
      <c r="AC204" s="42"/>
      <c r="AD204" s="42"/>
      <c r="AE204" s="42"/>
    </row>
    <row r="205" spans="1:31" x14ac:dyDescent="0.2">
      <c r="A205" s="14"/>
      <c r="B205" s="11">
        <v>39569</v>
      </c>
      <c r="C205" s="14">
        <v>65.516355403724546</v>
      </c>
      <c r="D205" s="14">
        <f t="shared" si="42"/>
        <v>72.163659988864907</v>
      </c>
      <c r="E205" s="14">
        <f t="shared" si="43"/>
        <v>37.938238952342644</v>
      </c>
      <c r="F205" s="14">
        <f t="shared" si="44"/>
        <v>41.378570812344286</v>
      </c>
      <c r="G205" s="6"/>
      <c r="H205" s="71">
        <v>1.8697270402949329</v>
      </c>
      <c r="I205" s="68">
        <v>0.95915860275781473</v>
      </c>
      <c r="J205" s="68">
        <v>0.76269300602003209</v>
      </c>
      <c r="K205" s="68">
        <v>0.33463609815076456</v>
      </c>
      <c r="L205" s="5"/>
      <c r="M205" s="5">
        <f t="shared" si="53"/>
        <v>7.4932601395524712</v>
      </c>
      <c r="N205" s="5">
        <f t="shared" si="53"/>
        <v>5.7385062871305514</v>
      </c>
      <c r="O205" s="5">
        <f t="shared" si="53"/>
        <v>5.3692879625609313</v>
      </c>
      <c r="P205" s="5">
        <f t="shared" si="53"/>
        <v>2.1117897652049633</v>
      </c>
      <c r="Q205" s="5"/>
      <c r="R205" s="5">
        <f t="shared" si="49"/>
        <v>16.843197268522637</v>
      </c>
      <c r="S205" s="5">
        <f t="shared" si="49"/>
        <v>14.271204582581065</v>
      </c>
      <c r="T205" s="5">
        <f t="shared" si="49"/>
        <v>10.156008347545441</v>
      </c>
      <c r="U205" s="5">
        <f t="shared" si="49"/>
        <v>5.1149742944340826</v>
      </c>
      <c r="V205" s="40"/>
      <c r="W205" s="11">
        <v>39569</v>
      </c>
      <c r="X205" s="14">
        <f t="shared" si="45"/>
        <v>9.8473957415201969</v>
      </c>
      <c r="Y205" s="14">
        <f t="shared" si="46"/>
        <v>7.6354913209897619</v>
      </c>
      <c r="Z205" s="14"/>
      <c r="AB205" s="42"/>
      <c r="AC205" s="42"/>
      <c r="AD205" s="42"/>
      <c r="AE205" s="42"/>
    </row>
    <row r="206" spans="1:31" x14ac:dyDescent="0.2">
      <c r="A206" s="14"/>
      <c r="B206" s="11">
        <v>39600</v>
      </c>
      <c r="C206" s="14">
        <v>66.341615431975796</v>
      </c>
      <c r="D206" s="14">
        <f t="shared" si="42"/>
        <v>72.820767959827663</v>
      </c>
      <c r="E206" s="14">
        <f t="shared" si="43"/>
        <v>38.272089929375667</v>
      </c>
      <c r="F206" s="14">
        <f t="shared" si="44"/>
        <v>41.627597812462447</v>
      </c>
      <c r="G206" s="6"/>
      <c r="H206" s="71">
        <v>1.2596244451722471</v>
      </c>
      <c r="I206" s="68">
        <v>0.9105801605186814</v>
      </c>
      <c r="J206" s="68">
        <v>0.87998543488643222</v>
      </c>
      <c r="K206" s="68">
        <v>0.60182600614100412</v>
      </c>
      <c r="L206" s="5"/>
      <c r="M206" s="5">
        <f t="shared" si="53"/>
        <v>8.8472715211828756</v>
      </c>
      <c r="N206" s="5">
        <f t="shared" si="53"/>
        <v>6.701340147409951</v>
      </c>
      <c r="O206" s="5">
        <f t="shared" si="53"/>
        <v>6.2965223494749978</v>
      </c>
      <c r="P206" s="5">
        <f t="shared" si="53"/>
        <v>2.7263250713480014</v>
      </c>
      <c r="Q206" s="5"/>
      <c r="R206" s="5">
        <f t="shared" si="49"/>
        <v>17.322972201176114</v>
      </c>
      <c r="S206" s="5">
        <f t="shared" si="49"/>
        <v>14.531561393585646</v>
      </c>
      <c r="T206" s="5">
        <f t="shared" si="49"/>
        <v>10.441410385360438</v>
      </c>
      <c r="U206" s="5">
        <f t="shared" si="49"/>
        <v>5.3548674197376966</v>
      </c>
      <c r="V206" s="40"/>
      <c r="W206" s="11">
        <v>39600</v>
      </c>
      <c r="X206" s="14">
        <f t="shared" si="45"/>
        <v>10.109279732894594</v>
      </c>
      <c r="Y206" s="14">
        <f t="shared" si="46"/>
        <v>7.8981389025490678</v>
      </c>
      <c r="Z206" s="14"/>
      <c r="AB206" s="42"/>
      <c r="AC206" s="42"/>
      <c r="AD206" s="42"/>
      <c r="AE206" s="42"/>
    </row>
    <row r="207" spans="1:31" x14ac:dyDescent="0.2">
      <c r="A207" s="14"/>
      <c r="B207" s="11">
        <v>39630</v>
      </c>
      <c r="C207" s="14">
        <v>66.645504774966398</v>
      </c>
      <c r="D207" s="14">
        <f t="shared" si="42"/>
        <v>73.192153876422793</v>
      </c>
      <c r="E207" s="14">
        <f t="shared" si="43"/>
        <v>38.524738384545067</v>
      </c>
      <c r="F207" s="14">
        <f t="shared" si="44"/>
        <v>41.82085353217186</v>
      </c>
      <c r="G207" s="6"/>
      <c r="H207" s="71">
        <v>0.45806744531597943</v>
      </c>
      <c r="I207" s="68">
        <v>0.51000000000001044</v>
      </c>
      <c r="J207" s="68">
        <v>0.66013759801364369</v>
      </c>
      <c r="K207" s="68">
        <v>0.46424903156807584</v>
      </c>
      <c r="L207" s="5"/>
      <c r="M207" s="5">
        <f t="shared" si="53"/>
        <v>9.3458654371361138</v>
      </c>
      <c r="N207" s="5">
        <f t="shared" si="53"/>
        <v>7.2455169821617371</v>
      </c>
      <c r="O207" s="5">
        <f t="shared" si="53"/>
        <v>6.9982256588848601</v>
      </c>
      <c r="P207" s="5">
        <f t="shared" si="53"/>
        <v>3.2032310406572062</v>
      </c>
      <c r="Q207" s="5"/>
      <c r="R207" s="5">
        <f t="shared" si="49"/>
        <v>14.788023490842029</v>
      </c>
      <c r="S207" s="5">
        <f t="shared" si="49"/>
        <v>13.110304155945563</v>
      </c>
      <c r="T207" s="5">
        <f t="shared" si="49"/>
        <v>10.198502206496451</v>
      </c>
      <c r="U207" s="5">
        <f t="shared" si="49"/>
        <v>4.5594371416525448</v>
      </c>
      <c r="V207" s="40"/>
      <c r="W207" s="11">
        <v>39630</v>
      </c>
      <c r="X207" s="14">
        <f t="shared" si="45"/>
        <v>9.2894145013648526</v>
      </c>
      <c r="Y207" s="14">
        <f t="shared" si="46"/>
        <v>7.3789696740744981</v>
      </c>
      <c r="Z207" s="14"/>
      <c r="AB207" s="42"/>
      <c r="AC207" s="42"/>
      <c r="AD207" s="42"/>
      <c r="AE207" s="42"/>
    </row>
    <row r="208" spans="1:31" x14ac:dyDescent="0.2">
      <c r="A208" s="14"/>
      <c r="B208" s="11">
        <v>39661</v>
      </c>
      <c r="C208" s="14">
        <v>67.080994013487086</v>
      </c>
      <c r="D208" s="14">
        <f t="shared" si="42"/>
        <v>73.617341486353226</v>
      </c>
      <c r="E208" s="14">
        <f t="shared" si="43"/>
        <v>38.793519147417761</v>
      </c>
      <c r="F208" s="14">
        <f t="shared" si="44"/>
        <v>41.964735426431986</v>
      </c>
      <c r="G208" s="6"/>
      <c r="H208" s="71">
        <v>0.65344127858459888</v>
      </c>
      <c r="I208" s="68">
        <v>0.58091965792987921</v>
      </c>
      <c r="J208" s="68">
        <v>0.69768355125423565</v>
      </c>
      <c r="K208" s="68">
        <v>0.34404341879210598</v>
      </c>
      <c r="L208" s="5"/>
      <c r="M208" s="5">
        <f t="shared" si="53"/>
        <v>10.060376458327912</v>
      </c>
      <c r="N208" s="5">
        <f t="shared" si="53"/>
        <v>7.8685272725596667</v>
      </c>
      <c r="O208" s="5">
        <f t="shared" si="53"/>
        <v>7.7447346794407679</v>
      </c>
      <c r="P208" s="5">
        <f t="shared" si="53"/>
        <v>3.558294965033415</v>
      </c>
      <c r="Q208" s="5"/>
      <c r="R208" s="5">
        <f t="shared" si="49"/>
        <v>13.729065328220514</v>
      </c>
      <c r="S208" s="5">
        <f t="shared" si="49"/>
        <v>11.77814356620539</v>
      </c>
      <c r="T208" s="5">
        <f t="shared" si="49"/>
        <v>9.8537472729906881</v>
      </c>
      <c r="U208" s="5">
        <f t="shared" si="49"/>
        <v>4.9372047758139637</v>
      </c>
      <c r="V208" s="40"/>
      <c r="W208" s="11">
        <v>39661</v>
      </c>
      <c r="X208" s="14">
        <f t="shared" si="45"/>
        <v>8.8563652050033479</v>
      </c>
      <c r="Y208" s="14">
        <f t="shared" si="46"/>
        <v>7.3954760244023259</v>
      </c>
      <c r="Z208" s="14"/>
      <c r="AB208" s="42"/>
      <c r="AC208" s="42"/>
      <c r="AD208" s="42"/>
      <c r="AE208" s="42"/>
    </row>
    <row r="209" spans="1:31" x14ac:dyDescent="0.2">
      <c r="A209" s="14"/>
      <c r="B209" s="11">
        <v>39692</v>
      </c>
      <c r="C209" s="14">
        <v>67.671949835887503</v>
      </c>
      <c r="D209" s="14">
        <f t="shared" si="42"/>
        <v>74.129336772734646</v>
      </c>
      <c r="E209" s="14">
        <f t="shared" si="43"/>
        <v>38.974128576996947</v>
      </c>
      <c r="F209" s="14">
        <f t="shared" si="44"/>
        <v>42.061731900175964</v>
      </c>
      <c r="G209" s="6"/>
      <c r="H209" s="68">
        <v>0.88095865466990553</v>
      </c>
      <c r="I209" s="68">
        <v>0.69548190147064037</v>
      </c>
      <c r="J209" s="68">
        <v>0.46556598511431346</v>
      </c>
      <c r="K209" s="68">
        <v>0.23113805617580585</v>
      </c>
      <c r="L209" s="5"/>
      <c r="M209" s="5">
        <f t="shared" si="53"/>
        <v>11.02996287009983</v>
      </c>
      <c r="N209" s="5">
        <f t="shared" si="53"/>
        <v>8.6187333571232205</v>
      </c>
      <c r="O209" s="5">
        <f t="shared" si="53"/>
        <v>8.2463575148599144</v>
      </c>
      <c r="P209" s="5">
        <f t="shared" si="53"/>
        <v>3.7976575950243951</v>
      </c>
      <c r="Q209" s="5"/>
      <c r="R209" s="5">
        <f t="shared" si="49"/>
        <v>14.51369399247695</v>
      </c>
      <c r="S209" s="5">
        <f t="shared" si="49"/>
        <v>11.981923743885336</v>
      </c>
      <c r="T209" s="5">
        <f t="shared" si="49"/>
        <v>9.9138396041075882</v>
      </c>
      <c r="U209" s="5">
        <f t="shared" si="49"/>
        <v>4.9231286651891359</v>
      </c>
      <c r="V209" s="40"/>
      <c r="W209" s="11">
        <v>39692</v>
      </c>
      <c r="X209" s="14">
        <f t="shared" si="45"/>
        <v>8.9396306710606872</v>
      </c>
      <c r="Y209" s="14">
        <f t="shared" si="46"/>
        <v>7.4184841346483621</v>
      </c>
      <c r="Z209" s="14"/>
      <c r="AB209" s="42"/>
      <c r="AC209" s="42"/>
      <c r="AD209" s="42"/>
      <c r="AE209" s="42"/>
    </row>
    <row r="210" spans="1:31" x14ac:dyDescent="0.2">
      <c r="A210" s="42"/>
      <c r="B210" s="11">
        <v>39722</v>
      </c>
      <c r="C210" s="14">
        <v>67.792102320386832</v>
      </c>
      <c r="D210" s="14">
        <f t="shared" si="42"/>
        <v>74.247887920897682</v>
      </c>
      <c r="E210" s="14">
        <f t="shared" si="43"/>
        <v>39.091439078017366</v>
      </c>
      <c r="F210" s="14">
        <f t="shared" si="44"/>
        <v>42.166654807747314</v>
      </c>
      <c r="G210" s="6"/>
      <c r="H210" s="68">
        <v>0.17755138545689775</v>
      </c>
      <c r="I210" s="68">
        <v>0.15992473873938096</v>
      </c>
      <c r="J210" s="68">
        <v>0.30099582801104141</v>
      </c>
      <c r="K210" s="68">
        <v>0.24944980349443924</v>
      </c>
      <c r="L210" s="5"/>
      <c r="M210" s="5">
        <f t="shared" si="53"/>
        <v>11.227098107447997</v>
      </c>
      <c r="N210" s="5">
        <f t="shared" si="53"/>
        <v>8.7924415826666333</v>
      </c>
      <c r="O210" s="5">
        <f t="shared" si="53"/>
        <v>8.5721745349535574</v>
      </c>
      <c r="P210" s="5">
        <f t="shared" si="53"/>
        <v>4.0565806479270217</v>
      </c>
      <c r="Q210" s="5"/>
      <c r="R210" s="5">
        <f t="shared" si="49"/>
        <v>13.30439927871554</v>
      </c>
      <c r="S210" s="5">
        <f t="shared" si="49"/>
        <v>10.731401737299118</v>
      </c>
      <c r="T210" s="5">
        <f t="shared" si="49"/>
        <v>9.595147389757642</v>
      </c>
      <c r="U210" s="5">
        <f t="shared" si="49"/>
        <v>5.1304294196165223</v>
      </c>
      <c r="V210" s="40"/>
      <c r="W210" s="11">
        <v>39722</v>
      </c>
      <c r="X210" s="14">
        <f t="shared" si="45"/>
        <v>8.4856595155577601</v>
      </c>
      <c r="Y210" s="14">
        <f t="shared" si="46"/>
        <v>7.3627884046870822</v>
      </c>
      <c r="Z210" s="14"/>
      <c r="AB210" s="42"/>
      <c r="AC210" s="42"/>
      <c r="AD210" s="42"/>
      <c r="AE210" s="42"/>
    </row>
    <row r="211" spans="1:31" x14ac:dyDescent="0.2">
      <c r="A211" s="42"/>
      <c r="B211" s="11">
        <v>39753</v>
      </c>
      <c r="C211" s="14">
        <v>67.881423178311891</v>
      </c>
      <c r="D211" s="14">
        <f t="shared" si="42"/>
        <v>74.350150513542587</v>
      </c>
      <c r="E211" s="14">
        <f t="shared" si="43"/>
        <v>39.194257845653276</v>
      </c>
      <c r="F211" s="14">
        <f t="shared" si="44"/>
        <v>42.352113104038693</v>
      </c>
      <c r="G211" s="6"/>
      <c r="H211" s="68">
        <v>0.13175702606615936</v>
      </c>
      <c r="I211" s="68">
        <v>0.13773131533902916</v>
      </c>
      <c r="J211" s="68">
        <v>0.26302118842620459</v>
      </c>
      <c r="K211" s="68">
        <v>0.43982217023605941</v>
      </c>
      <c r="L211" s="5"/>
      <c r="M211" s="5">
        <v>11.372813384048097</v>
      </c>
      <c r="N211" s="5">
        <v>8.9422828434479129</v>
      </c>
      <c r="O211" s="5">
        <f t="shared" si="53"/>
        <v>8.8577423587155693</v>
      </c>
      <c r="P211" s="5">
        <f t="shared" si="53"/>
        <v>4.5142445592061708</v>
      </c>
      <c r="Q211" s="5"/>
      <c r="R211" s="5">
        <f t="shared" si="49"/>
        <v>12.077444432557805</v>
      </c>
      <c r="S211" s="5">
        <v>9.542029110196637</v>
      </c>
      <c r="T211" s="5">
        <f t="shared" si="49"/>
        <v>9.2708539629691842</v>
      </c>
      <c r="U211" s="5">
        <f t="shared" si="49"/>
        <v>5.281508935890189</v>
      </c>
      <c r="V211" s="40"/>
      <c r="W211" s="11">
        <v>39753</v>
      </c>
      <c r="X211" s="14">
        <f t="shared" si="45"/>
        <v>8.0314640030186695</v>
      </c>
      <c r="Y211" s="14">
        <f t="shared" si="46"/>
        <v>7.2761814494296866</v>
      </c>
      <c r="Z211" s="14"/>
      <c r="AB211" s="42"/>
      <c r="AC211" s="42"/>
      <c r="AD211" s="42"/>
      <c r="AE211" s="42"/>
    </row>
    <row r="212" spans="1:31" x14ac:dyDescent="0.2">
      <c r="A212" s="42"/>
      <c r="B212" s="11">
        <v>39783</v>
      </c>
      <c r="C212" s="14">
        <v>68.171544373868784</v>
      </c>
      <c r="D212" s="14">
        <f t="shared" si="42"/>
        <v>74.576747602870427</v>
      </c>
      <c r="E212" s="14">
        <f t="shared" si="43"/>
        <v>39.267100353148585</v>
      </c>
      <c r="F212" s="14">
        <f t="shared" si="44"/>
        <v>42.51363727843826</v>
      </c>
      <c r="G212" s="6"/>
      <c r="H212" s="68">
        <v>0.42739409690160102</v>
      </c>
      <c r="I212" s="68">
        <v>0.30477018239063458</v>
      </c>
      <c r="J212" s="68">
        <v>0.18584994715848957</v>
      </c>
      <c r="K212" s="68">
        <v>0.3813839795969054</v>
      </c>
      <c r="L212" s="5"/>
      <c r="M212" s="5">
        <v>11.848819691253487</v>
      </c>
      <c r="N212" s="5">
        <v>9.274306437570413</v>
      </c>
      <c r="O212" s="5">
        <f t="shared" si="53"/>
        <v>9.0600544153671692</v>
      </c>
      <c r="P212" s="5">
        <f t="shared" si="53"/>
        <v>4.9128451443517074</v>
      </c>
      <c r="Q212" s="5"/>
      <c r="R212" s="5">
        <f t="shared" si="49"/>
        <v>11.849652019543399</v>
      </c>
      <c r="S212" s="5">
        <v>9.274306437570413</v>
      </c>
      <c r="T212" s="5">
        <f t="shared" si="49"/>
        <v>9.0600544153671692</v>
      </c>
      <c r="U212" s="5">
        <f t="shared" si="49"/>
        <v>4.9128451443517074</v>
      </c>
      <c r="V212" s="40"/>
      <c r="W212" s="11">
        <v>39783</v>
      </c>
      <c r="X212" s="14">
        <f t="shared" si="45"/>
        <v>7.7490686657630965</v>
      </c>
      <c r="Y212" s="14">
        <f t="shared" si="46"/>
        <v>6.9864497798594378</v>
      </c>
      <c r="Z212" s="14"/>
      <c r="AB212" s="42"/>
      <c r="AC212" s="42"/>
      <c r="AD212" s="42"/>
      <c r="AE212" s="42"/>
    </row>
    <row r="213" spans="1:31" x14ac:dyDescent="0.2">
      <c r="A213" s="14"/>
      <c r="B213" s="22">
        <v>39814</v>
      </c>
      <c r="C213" s="14">
        <v>68.416740204664691</v>
      </c>
      <c r="D213" s="14">
        <f t="shared" ref="D213:D276" si="54">D214/(I214/100+1)</f>
        <v>74.767653366272881</v>
      </c>
      <c r="E213" s="14">
        <f t="shared" ref="E213:E276" si="55">E214/(J214/100+1)</f>
        <v>39.308667315897068</v>
      </c>
      <c r="F213" s="14">
        <f t="shared" ref="F213:F276" si="56">F214/(K214/100+1)</f>
        <v>42.644540765827593</v>
      </c>
      <c r="G213" s="6"/>
      <c r="H213" s="72">
        <v>0.35967474853026982</v>
      </c>
      <c r="I213" s="72">
        <v>0.25598563833737487</v>
      </c>
      <c r="J213" s="72">
        <v>0.10585697027447605</v>
      </c>
      <c r="K213" s="72">
        <v>0.30790940453293558</v>
      </c>
      <c r="L213" s="5"/>
      <c r="M213" s="26">
        <f t="shared" ref="M213:P223" si="57">+(C213/C$212-1)*100</f>
        <v>0.35967474853026982</v>
      </c>
      <c r="N213" s="26">
        <f t="shared" si="57"/>
        <v>0.25598563833737487</v>
      </c>
      <c r="O213" s="26">
        <f t="shared" si="57"/>
        <v>0.10585697027447605</v>
      </c>
      <c r="P213" s="26">
        <f t="shared" si="57"/>
        <v>0.30790940453293558</v>
      </c>
      <c r="Q213" s="5"/>
      <c r="R213" s="26">
        <f t="shared" ref="R213:U228" si="58">+(C213/C201-1)*100</f>
        <v>11.041182029143748</v>
      </c>
      <c r="S213" s="26">
        <f t="shared" si="58"/>
        <v>8.7140422844917964</v>
      </c>
      <c r="T213" s="26">
        <f t="shared" si="58"/>
        <v>8.3986778571459642</v>
      </c>
      <c r="U213" s="26">
        <f t="shared" si="58"/>
        <v>4.6779879898589449</v>
      </c>
      <c r="V213" s="40"/>
      <c r="W213" s="22">
        <v>39814</v>
      </c>
      <c r="X213" s="14">
        <f t="shared" si="45"/>
        <v>7.2635693771655676</v>
      </c>
      <c r="Y213" s="14">
        <f t="shared" si="46"/>
        <v>6.5383329235024545</v>
      </c>
      <c r="Z213" s="14"/>
      <c r="AB213" s="42"/>
      <c r="AC213" s="42"/>
      <c r="AD213" s="42"/>
      <c r="AE213" s="42"/>
    </row>
    <row r="214" spans="1:31" x14ac:dyDescent="0.2">
      <c r="A214" s="14"/>
      <c r="B214" s="11">
        <v>39845</v>
      </c>
      <c r="C214" s="14">
        <v>68.367803351067352</v>
      </c>
      <c r="D214" s="14">
        <f t="shared" si="54"/>
        <v>74.69851530935837</v>
      </c>
      <c r="E214" s="14">
        <f t="shared" si="55"/>
        <v>39.409372693567391</v>
      </c>
      <c r="F214" s="14">
        <f t="shared" si="56"/>
        <v>42.746484250339989</v>
      </c>
      <c r="G214" s="5"/>
      <c r="H214" s="68">
        <v>-7.1527601945009511E-2</v>
      </c>
      <c r="I214" s="68">
        <v>-9.2470545485519196E-2</v>
      </c>
      <c r="J214" s="68">
        <v>0.2561912792947707</v>
      </c>
      <c r="K214" s="68">
        <v>0.23905400945034572</v>
      </c>
      <c r="L214" s="5"/>
      <c r="M214" s="5">
        <f t="shared" si="57"/>
        <v>0.28788987986283487</v>
      </c>
      <c r="N214" s="5">
        <f t="shared" si="57"/>
        <v>0.16327838153571417</v>
      </c>
      <c r="O214" s="5">
        <f t="shared" si="57"/>
        <v>0.36231944589562026</v>
      </c>
      <c r="P214" s="5">
        <f t="shared" si="57"/>
        <v>0.54769948376029998</v>
      </c>
      <c r="Q214" s="5"/>
      <c r="R214" s="5">
        <f t="shared" si="58"/>
        <v>8.128586408552497</v>
      </c>
      <c r="S214" s="5">
        <f t="shared" si="58"/>
        <v>6.2938412674955035</v>
      </c>
      <c r="T214" s="5">
        <f t="shared" si="58"/>
        <v>7.14417402381049</v>
      </c>
      <c r="U214" s="5">
        <f t="shared" si="58"/>
        <v>4.5102642696339679</v>
      </c>
      <c r="V214" s="40"/>
      <c r="W214" s="11">
        <v>39845</v>
      </c>
      <c r="X214" s="14">
        <f t="shared" si="45"/>
        <v>5.9827598536466544</v>
      </c>
      <c r="Y214" s="14">
        <f t="shared" si="46"/>
        <v>5.8272191467222285</v>
      </c>
      <c r="Z214" s="14"/>
      <c r="AB214" s="42"/>
      <c r="AC214" s="42"/>
      <c r="AD214" s="42"/>
      <c r="AE214" s="42"/>
    </row>
    <row r="215" spans="1:31" x14ac:dyDescent="0.2">
      <c r="A215" s="14"/>
      <c r="B215" s="11">
        <v>39873</v>
      </c>
      <c r="C215" s="14">
        <v>68.032905739798252</v>
      </c>
      <c r="D215" s="14">
        <f t="shared" si="54"/>
        <v>74.368533949063647</v>
      </c>
      <c r="E215" s="14">
        <f t="shared" si="55"/>
        <v>39.378905400857903</v>
      </c>
      <c r="F215" s="14">
        <f t="shared" si="56"/>
        <v>42.751857434148668</v>
      </c>
      <c r="G215" s="5"/>
      <c r="H215" s="68">
        <v>-0.48984696721847687</v>
      </c>
      <c r="I215" s="68">
        <v>-0.44175089548718977</v>
      </c>
      <c r="J215" s="68">
        <v>-7.7309763203770032E-2</v>
      </c>
      <c r="K215" s="68">
        <v>1.2569884758728556E-2</v>
      </c>
      <c r="L215" s="5"/>
      <c r="M215" s="5">
        <f t="shared" si="57"/>
        <v>-0.20336730720108553</v>
      </c>
      <c r="N215" s="5">
        <f t="shared" si="57"/>
        <v>-0.27919379766404573</v>
      </c>
      <c r="O215" s="5">
        <f t="shared" si="57"/>
        <v>0.28472957438618884</v>
      </c>
      <c r="P215" s="5">
        <f t="shared" si="57"/>
        <v>0.560338213712952</v>
      </c>
      <c r="Q215" s="5"/>
      <c r="R215" s="5">
        <f t="shared" si="58"/>
        <v>6.5636693972786375</v>
      </c>
      <c r="S215" s="5">
        <f t="shared" si="58"/>
        <v>4.7603922573064672</v>
      </c>
      <c r="T215" s="5">
        <f t="shared" si="58"/>
        <v>5.6188359348433803</v>
      </c>
      <c r="U215" s="5">
        <f t="shared" si="58"/>
        <v>4.26468815312675</v>
      </c>
      <c r="V215" s="40"/>
      <c r="W215" s="11">
        <v>39873</v>
      </c>
      <c r="X215" s="14">
        <f t="shared" ref="X215:X278" si="59">AVERAGE(S215:U215)</f>
        <v>4.8813054484255325</v>
      </c>
      <c r="Y215" s="14">
        <f t="shared" ref="Y215:Y278" si="60">AVERAGE(T215:U215)</f>
        <v>4.9417620439850651</v>
      </c>
      <c r="Z215" s="14"/>
      <c r="AB215" s="42"/>
      <c r="AC215" s="42"/>
      <c r="AD215" s="42"/>
      <c r="AE215" s="42"/>
    </row>
    <row r="216" spans="1:31" x14ac:dyDescent="0.2">
      <c r="A216" s="14"/>
      <c r="B216" s="11">
        <v>39904</v>
      </c>
      <c r="C216" s="14">
        <v>67.73790696583346</v>
      </c>
      <c r="D216" s="14">
        <f t="shared" si="54"/>
        <v>74.180076272280814</v>
      </c>
      <c r="E216" s="14">
        <f t="shared" si="55"/>
        <v>39.364332836447552</v>
      </c>
      <c r="F216" s="14">
        <f t="shared" si="56"/>
        <v>42.793490451189243</v>
      </c>
      <c r="G216" s="5"/>
      <c r="H216" s="68">
        <v>-0.43361189817918699</v>
      </c>
      <c r="I216" s="68">
        <v>-0.25341050411443755</v>
      </c>
      <c r="J216" s="68">
        <v>-3.7006016957585874E-2</v>
      </c>
      <c r="K216" s="68">
        <v>9.7382943196566707E-2</v>
      </c>
      <c r="L216" s="5"/>
      <c r="M216" s="5">
        <f t="shared" si="57"/>
        <v>-0.63609738053923559</v>
      </c>
      <c r="N216" s="5">
        <f t="shared" si="57"/>
        <v>-0.53189679536834733</v>
      </c>
      <c r="O216" s="5">
        <f t="shared" si="57"/>
        <v>0.24761819035403754</v>
      </c>
      <c r="P216" s="5">
        <f t="shared" si="57"/>
        <v>0.65826683075389525</v>
      </c>
      <c r="Q216" s="5"/>
      <c r="R216" s="5">
        <f t="shared" si="58"/>
        <v>5.3239614805872471</v>
      </c>
      <c r="S216" s="5">
        <f t="shared" si="58"/>
        <v>3.7801864081377312</v>
      </c>
      <c r="T216" s="5">
        <f t="shared" si="58"/>
        <v>4.5503506361576518</v>
      </c>
      <c r="U216" s="5">
        <f t="shared" si="58"/>
        <v>3.7655290527543128</v>
      </c>
      <c r="V216" s="40"/>
      <c r="W216" s="11">
        <v>39904</v>
      </c>
      <c r="X216" s="14">
        <f t="shared" si="59"/>
        <v>4.0320220323498992</v>
      </c>
      <c r="Y216" s="14">
        <f t="shared" si="60"/>
        <v>4.1579398444559823</v>
      </c>
      <c r="Z216" s="14"/>
      <c r="AB216" s="42"/>
      <c r="AC216" s="42"/>
      <c r="AD216" s="42"/>
      <c r="AE216" s="42"/>
    </row>
    <row r="217" spans="1:31" ht="13.5" customHeight="1" x14ac:dyDescent="0.2">
      <c r="A217" s="14"/>
      <c r="B217" s="11">
        <v>39934</v>
      </c>
      <c r="C217" s="14">
        <v>67.612962400517745</v>
      </c>
      <c r="D217" s="14">
        <f t="shared" si="54"/>
        <v>73.996545360109494</v>
      </c>
      <c r="E217" s="14">
        <f t="shared" si="55"/>
        <v>39.394066034708601</v>
      </c>
      <c r="F217" s="14">
        <f t="shared" si="56"/>
        <v>42.792564976983833</v>
      </c>
      <c r="G217" s="5"/>
      <c r="H217" s="68">
        <v>-0.18445294652925659</v>
      </c>
      <c r="I217" s="68">
        <v>-0.24741267654897958</v>
      </c>
      <c r="J217" s="68">
        <v>7.5533347369516335E-2</v>
      </c>
      <c r="K217" s="68">
        <v>-2.1626518324491251E-3</v>
      </c>
      <c r="L217" s="5"/>
      <c r="M217" s="5">
        <f t="shared" si="57"/>
        <v>-0.81937702670727974</v>
      </c>
      <c r="N217" s="5">
        <f t="shared" si="57"/>
        <v>-0.77799349181942867</v>
      </c>
      <c r="O217" s="5">
        <f t="shared" si="57"/>
        <v>0.32333857203141747</v>
      </c>
      <c r="P217" s="5">
        <f t="shared" si="57"/>
        <v>0.65608994290178302</v>
      </c>
      <c r="Q217" s="5"/>
      <c r="R217" s="5">
        <f t="shared" si="58"/>
        <v>3.2001276381653065</v>
      </c>
      <c r="S217" s="5">
        <f t="shared" si="58"/>
        <v>2.5399007915166916</v>
      </c>
      <c r="T217" s="5">
        <f t="shared" si="58"/>
        <v>3.8373607277732091</v>
      </c>
      <c r="U217" s="5">
        <f t="shared" si="58"/>
        <v>3.4172136371073414</v>
      </c>
      <c r="V217" s="40"/>
      <c r="W217" s="11">
        <v>39934</v>
      </c>
      <c r="X217" s="14">
        <f t="shared" si="59"/>
        <v>3.264825052132414</v>
      </c>
      <c r="Y217" s="14">
        <f t="shared" si="60"/>
        <v>3.6272871824402753</v>
      </c>
      <c r="Z217" s="14"/>
      <c r="AB217" s="42"/>
      <c r="AC217" s="42"/>
      <c r="AD217" s="42"/>
      <c r="AE217" s="42"/>
    </row>
    <row r="218" spans="1:31" s="15" customFormat="1" ht="13.5" customHeight="1" x14ac:dyDescent="0.2">
      <c r="A218" s="14"/>
      <c r="B218" s="11">
        <v>39965</v>
      </c>
      <c r="C218" s="14">
        <v>67.746493351241867</v>
      </c>
      <c r="D218" s="14">
        <f t="shared" si="54"/>
        <v>74.027039818043164</v>
      </c>
      <c r="E218" s="14">
        <f t="shared" si="55"/>
        <v>39.359257398677421</v>
      </c>
      <c r="F218" s="14">
        <f t="shared" si="56"/>
        <v>42.757451485846794</v>
      </c>
      <c r="G218" s="5"/>
      <c r="H218" s="68">
        <v>0.19749312259553786</v>
      </c>
      <c r="I218" s="68">
        <v>4.1210650828719476E-2</v>
      </c>
      <c r="J218" s="68">
        <v>-8.836009971783243E-2</v>
      </c>
      <c r="K218" s="68">
        <v>-8.2055121388313612E-2</v>
      </c>
      <c r="L218" s="5"/>
      <c r="M218" s="5">
        <f t="shared" si="57"/>
        <v>-0.62350211738763095</v>
      </c>
      <c r="N218" s="5">
        <f t="shared" si="57"/>
        <v>-0.73710345717209469</v>
      </c>
      <c r="O218" s="5">
        <f t="shared" si="57"/>
        <v>0.23469277002889921</v>
      </c>
      <c r="P218" s="5">
        <f t="shared" si="57"/>
        <v>0.5734964661143982</v>
      </c>
      <c r="Q218" s="5"/>
      <c r="R218" s="5">
        <f t="shared" si="58"/>
        <v>2.1176420111544969</v>
      </c>
      <c r="S218" s="5">
        <f t="shared" si="58"/>
        <v>1.6564942831706286</v>
      </c>
      <c r="T218" s="5">
        <f t="shared" si="58"/>
        <v>2.8406273901109946</v>
      </c>
      <c r="U218" s="5">
        <f t="shared" si="58"/>
        <v>2.7141937867144694</v>
      </c>
      <c r="V218" s="40"/>
      <c r="W218" s="11">
        <v>39965</v>
      </c>
      <c r="X218" s="14">
        <f t="shared" si="59"/>
        <v>2.4037718199986977</v>
      </c>
      <c r="Y218" s="14">
        <f t="shared" si="60"/>
        <v>2.777410588412732</v>
      </c>
      <c r="Z218" s="41"/>
      <c r="AB218" s="42"/>
      <c r="AC218" s="42"/>
      <c r="AD218" s="42"/>
      <c r="AE218" s="42"/>
    </row>
    <row r="219" spans="1:31" x14ac:dyDescent="0.2">
      <c r="A219" s="14"/>
      <c r="B219" s="11">
        <v>39995</v>
      </c>
      <c r="C219" s="14">
        <v>67.610064611060707</v>
      </c>
      <c r="D219" s="14">
        <f t="shared" si="54"/>
        <v>73.984327932901593</v>
      </c>
      <c r="E219" s="14">
        <f t="shared" si="55"/>
        <v>39.390312958427486</v>
      </c>
      <c r="F219" s="14">
        <f t="shared" si="56"/>
        <v>42.812891718217649</v>
      </c>
      <c r="G219" s="5"/>
      <c r="H219" s="68">
        <v>-0.2013812574384044</v>
      </c>
      <c r="I219" s="68">
        <v>-5.7697680802251211E-2</v>
      </c>
      <c r="J219" s="68">
        <v>7.8902809154901554E-2</v>
      </c>
      <c r="K219" s="68">
        <v>0.12966215348266807</v>
      </c>
      <c r="L219" s="5"/>
      <c r="M219" s="5">
        <f t="shared" si="57"/>
        <v>-0.8236277584218854</v>
      </c>
      <c r="N219" s="5">
        <f t="shared" si="57"/>
        <v>-0.79437584637443992</v>
      </c>
      <c r="O219" s="5">
        <f t="shared" si="57"/>
        <v>0.31378075837225072</v>
      </c>
      <c r="P219" s="5">
        <f t="shared" si="57"/>
        <v>0.70390222746516962</v>
      </c>
      <c r="Q219" s="5"/>
      <c r="R219" s="5">
        <f t="shared" si="58"/>
        <v>1.4472991679652214</v>
      </c>
      <c r="S219" s="5">
        <f t="shared" si="58"/>
        <v>1.0823210064514477</v>
      </c>
      <c r="T219" s="5">
        <f t="shared" si="58"/>
        <v>2.2468019516250992</v>
      </c>
      <c r="U219" s="5">
        <f t="shared" si="58"/>
        <v>2.3721136759742079</v>
      </c>
      <c r="V219" s="40"/>
      <c r="W219" s="11">
        <v>39995</v>
      </c>
      <c r="X219" s="14">
        <f t="shared" si="59"/>
        <v>1.9004122113502515</v>
      </c>
      <c r="Y219" s="14">
        <f t="shared" si="60"/>
        <v>2.3094578137996535</v>
      </c>
      <c r="Z219" s="14"/>
      <c r="AB219" s="42"/>
      <c r="AC219" s="42"/>
      <c r="AD219" s="42"/>
      <c r="AE219" s="42"/>
    </row>
    <row r="220" spans="1:31" x14ac:dyDescent="0.2">
      <c r="A220" s="14"/>
      <c r="B220" s="11">
        <v>40026</v>
      </c>
      <c r="C220" s="14">
        <v>68.031947677346338</v>
      </c>
      <c r="D220" s="14">
        <f t="shared" si="54"/>
        <v>74.165439826112703</v>
      </c>
      <c r="E220" s="14">
        <f t="shared" si="55"/>
        <v>39.424127661396895</v>
      </c>
      <c r="F220" s="14">
        <f t="shared" si="56"/>
        <v>42.855465367862358</v>
      </c>
      <c r="G220" s="5"/>
      <c r="H220" s="68">
        <v>0.62399447288297161</v>
      </c>
      <c r="I220" s="68">
        <v>0.2447976460303479</v>
      </c>
      <c r="J220" s="68">
        <v>8.5845225462155561E-2</v>
      </c>
      <c r="K220" s="68">
        <v>9.9441191510529769E-2</v>
      </c>
      <c r="L220" s="5"/>
      <c r="M220" s="5">
        <f t="shared" si="57"/>
        <v>-0.20477267722859294</v>
      </c>
      <c r="N220" s="5">
        <f t="shared" si="57"/>
        <v>-0.55152281371666501</v>
      </c>
      <c r="O220" s="5">
        <f t="shared" si="57"/>
        <v>0.39989534963387197</v>
      </c>
      <c r="P220" s="5">
        <f t="shared" si="57"/>
        <v>0.80404338773776285</v>
      </c>
      <c r="Q220" s="5"/>
      <c r="R220" s="5">
        <f t="shared" si="58"/>
        <v>1.417620114078888</v>
      </c>
      <c r="S220" s="5">
        <f t="shared" si="58"/>
        <v>0.74452340806285822</v>
      </c>
      <c r="T220" s="5">
        <f t="shared" si="58"/>
        <v>1.6255511947312229</v>
      </c>
      <c r="U220" s="5">
        <f t="shared" si="58"/>
        <v>2.1225677521353736</v>
      </c>
      <c r="V220" s="40"/>
      <c r="W220" s="11">
        <v>40026</v>
      </c>
      <c r="X220" s="14">
        <f t="shared" si="59"/>
        <v>1.4975474516431515</v>
      </c>
      <c r="Y220" s="14">
        <f t="shared" si="60"/>
        <v>1.8740594734332983</v>
      </c>
      <c r="Z220" s="14"/>
      <c r="AB220" s="42"/>
      <c r="AC220" s="42"/>
      <c r="AD220" s="42"/>
      <c r="AE220" s="42"/>
    </row>
    <row r="221" spans="1:31" x14ac:dyDescent="0.2">
      <c r="A221" s="14"/>
      <c r="B221" s="11">
        <v>40057</v>
      </c>
      <c r="C221" s="14">
        <v>68.107756815284361</v>
      </c>
      <c r="D221" s="14">
        <f t="shared" si="54"/>
        <v>74.248394866222043</v>
      </c>
      <c r="E221" s="14">
        <f t="shared" si="55"/>
        <v>39.407714545824042</v>
      </c>
      <c r="F221" s="14">
        <f t="shared" si="56"/>
        <v>42.846838734648607</v>
      </c>
      <c r="G221" s="5"/>
      <c r="H221" s="68">
        <v>0.11143167368596885</v>
      </c>
      <c r="I221" s="68">
        <v>0.11185134249029345</v>
      </c>
      <c r="J221" s="68">
        <v>-4.1632159153459636E-2</v>
      </c>
      <c r="K221" s="68">
        <v>-2.0129598733098497E-2</v>
      </c>
      <c r="L221" s="5"/>
      <c r="M221" s="5">
        <f t="shared" si="57"/>
        <v>-9.3569185164110724E-2</v>
      </c>
      <c r="N221" s="5">
        <f t="shared" si="57"/>
        <v>-0.44028835689764456</v>
      </c>
      <c r="O221" s="5">
        <f t="shared" si="57"/>
        <v>0.35809670541202543</v>
      </c>
      <c r="P221" s="5">
        <f t="shared" si="57"/>
        <v>0.78375193829707257</v>
      </c>
      <c r="Q221" s="5"/>
      <c r="R221" s="5">
        <f t="shared" si="58"/>
        <v>0.64399944209343474</v>
      </c>
      <c r="S221" s="5">
        <f t="shared" si="58"/>
        <v>0.16060860473148253</v>
      </c>
      <c r="T221" s="5">
        <f t="shared" si="58"/>
        <v>1.1124968912916255</v>
      </c>
      <c r="U221" s="5">
        <f t="shared" si="58"/>
        <v>1.8665585058074141</v>
      </c>
      <c r="V221" s="40"/>
      <c r="W221" s="11">
        <v>40057</v>
      </c>
      <c r="X221" s="14">
        <f t="shared" si="59"/>
        <v>1.0465546672768407</v>
      </c>
      <c r="Y221" s="14">
        <f t="shared" si="60"/>
        <v>1.4895276985495198</v>
      </c>
      <c r="Z221" s="14"/>
      <c r="AB221" s="42"/>
      <c r="AC221" s="42"/>
      <c r="AD221" s="42"/>
      <c r="AE221" s="42"/>
    </row>
    <row r="222" spans="1:31" x14ac:dyDescent="0.2">
      <c r="A222" s="14"/>
      <c r="B222" s="11">
        <v>40087</v>
      </c>
      <c r="C222" s="14">
        <v>68.324223841242656</v>
      </c>
      <c r="D222" s="14">
        <f t="shared" si="54"/>
        <v>74.400836305533971</v>
      </c>
      <c r="E222" s="14">
        <f t="shared" si="55"/>
        <v>39.473872847030243</v>
      </c>
      <c r="F222" s="14">
        <f t="shared" si="56"/>
        <v>42.872653973189429</v>
      </c>
      <c r="G222" s="5"/>
      <c r="H222" s="68">
        <v>0.31783020918656479</v>
      </c>
      <c r="I222" s="68">
        <v>0.20531277421766608</v>
      </c>
      <c r="J222" s="68">
        <v>0.16788159873943886</v>
      </c>
      <c r="K222" s="68">
        <v>6.0250042484333299E-2</v>
      </c>
      <c r="L222" s="5"/>
      <c r="M222" s="5">
        <f t="shared" si="57"/>
        <v>0.22396363288550436</v>
      </c>
      <c r="N222" s="5">
        <f t="shared" si="57"/>
        <v>-0.23587955092008173</v>
      </c>
      <c r="O222" s="5">
        <f t="shared" si="57"/>
        <v>0.52657948262553322</v>
      </c>
      <c r="P222" s="5">
        <f t="shared" si="57"/>
        <v>0.84447419165720738</v>
      </c>
      <c r="Q222" s="5"/>
      <c r="R222" s="5">
        <f t="shared" si="58"/>
        <v>0.78493143396114462</v>
      </c>
      <c r="S222" s="5">
        <f t="shared" si="58"/>
        <v>0.20599695010750096</v>
      </c>
      <c r="T222" s="5">
        <f t="shared" si="58"/>
        <v>0.97830568030414788</v>
      </c>
      <c r="U222" s="5">
        <f t="shared" si="58"/>
        <v>1.6743067920872878</v>
      </c>
      <c r="V222" s="40"/>
      <c r="W222" s="11">
        <v>40087</v>
      </c>
      <c r="X222" s="14">
        <f t="shared" si="59"/>
        <v>0.95286980749964556</v>
      </c>
      <c r="Y222" s="14">
        <f t="shared" si="60"/>
        <v>1.3263062361957179</v>
      </c>
      <c r="Z222" s="14"/>
      <c r="AB222" s="42"/>
      <c r="AC222" s="42"/>
      <c r="AD222" s="42"/>
      <c r="AE222" s="42"/>
    </row>
    <row r="223" spans="1:31" x14ac:dyDescent="0.2">
      <c r="A223" s="14"/>
      <c r="B223" s="11">
        <v>40118</v>
      </c>
      <c r="C223" s="14">
        <v>68.191979153527825</v>
      </c>
      <c r="D223" s="14">
        <f t="shared" si="54"/>
        <v>74.300945510998744</v>
      </c>
      <c r="E223" s="14">
        <f t="shared" si="55"/>
        <v>39.56031732340945</v>
      </c>
      <c r="F223" s="14">
        <f t="shared" si="56"/>
        <v>42.932164990659309</v>
      </c>
      <c r="G223" s="5"/>
      <c r="H223" s="67">
        <v>-0.19355461398598006</v>
      </c>
      <c r="I223" s="67">
        <v>-0.13426031143658865</v>
      </c>
      <c r="J223" s="67">
        <v>0.21899162697867069</v>
      </c>
      <c r="K223" s="67">
        <v>0.13880880224279579</v>
      </c>
      <c r="L223" s="5"/>
      <c r="M223" s="5">
        <f t="shared" si="57"/>
        <v>2.9975526954428844E-2</v>
      </c>
      <c r="N223" s="5">
        <f t="shared" si="57"/>
        <v>-0.36982316973698248</v>
      </c>
      <c r="O223" s="5">
        <f t="shared" si="57"/>
        <v>0.7467242745805569</v>
      </c>
      <c r="P223" s="5">
        <f t="shared" si="57"/>
        <v>0.98445519841068307</v>
      </c>
      <c r="Q223" s="5"/>
      <c r="R223" s="5">
        <f t="shared" si="58"/>
        <v>0.45749773748873235</v>
      </c>
      <c r="S223" s="5">
        <f t="shared" si="58"/>
        <v>-6.6180098095269813E-2</v>
      </c>
      <c r="T223" s="5">
        <f t="shared" si="58"/>
        <v>0.93396200840876187</v>
      </c>
      <c r="U223" s="5">
        <f t="shared" si="58"/>
        <v>1.3695937324206486</v>
      </c>
      <c r="V223" s="40"/>
      <c r="W223" s="11">
        <v>40118</v>
      </c>
      <c r="X223" s="14">
        <f t="shared" si="59"/>
        <v>0.74579188091138027</v>
      </c>
      <c r="Y223" s="14">
        <f t="shared" si="60"/>
        <v>1.1517778704147053</v>
      </c>
      <c r="Z223" s="14"/>
      <c r="AB223" s="42"/>
      <c r="AC223" s="42"/>
      <c r="AD223" s="42"/>
      <c r="AE223" s="42"/>
    </row>
    <row r="224" spans="1:31" x14ac:dyDescent="0.2">
      <c r="A224" s="14"/>
      <c r="B224" s="17">
        <v>40148</v>
      </c>
      <c r="C224" s="14">
        <v>68.351373774104005</v>
      </c>
      <c r="D224" s="14">
        <f t="shared" si="54"/>
        <v>74.542406888685306</v>
      </c>
      <c r="E224" s="14">
        <f t="shared" si="55"/>
        <v>39.638713517970032</v>
      </c>
      <c r="F224" s="14">
        <f t="shared" si="56"/>
        <v>43.069075111106073</v>
      </c>
      <c r="G224" s="5"/>
      <c r="H224" s="69">
        <v>0.23374394254980224</v>
      </c>
      <c r="I224" s="69">
        <v>0.32497753026685927</v>
      </c>
      <c r="J224" s="69">
        <v>0.19816877079039674</v>
      </c>
      <c r="K224" s="69">
        <v>0.31889871027130923</v>
      </c>
      <c r="L224" s="5"/>
      <c r="M224" s="10">
        <f>+(C224/C$212-1)*100</f>
        <v>0.26378953548271689</v>
      </c>
      <c r="N224" s="10">
        <f>+(D224/D$212-1)*100</f>
        <v>-4.6047481673494595E-2</v>
      </c>
      <c r="O224" s="10">
        <f>+(E224/E$212-1)*100</f>
        <v>0.9463728196870802</v>
      </c>
      <c r="P224" s="10">
        <f>+(F224/F$212-1)*100</f>
        <v>1.3064933236129228</v>
      </c>
      <c r="Q224" s="5"/>
      <c r="R224" s="10">
        <f t="shared" si="58"/>
        <v>0.26378953548271689</v>
      </c>
      <c r="S224" s="10">
        <f t="shared" si="58"/>
        <v>-4.6047481673494595E-2</v>
      </c>
      <c r="T224" s="10">
        <f t="shared" si="58"/>
        <v>0.9463728196870802</v>
      </c>
      <c r="U224" s="10">
        <f t="shared" si="58"/>
        <v>1.3064933236129228</v>
      </c>
      <c r="V224" s="40"/>
      <c r="W224" s="17">
        <v>40148</v>
      </c>
      <c r="X224" s="14">
        <f t="shared" si="59"/>
        <v>0.73560622054216951</v>
      </c>
      <c r="Y224" s="14">
        <f t="shared" si="60"/>
        <v>1.1264330716500015</v>
      </c>
      <c r="Z224" s="14"/>
      <c r="AB224" s="42"/>
      <c r="AC224" s="42"/>
      <c r="AD224" s="42"/>
      <c r="AE224" s="42"/>
    </row>
    <row r="225" spans="1:31" x14ac:dyDescent="0.2">
      <c r="A225" s="14"/>
      <c r="B225" s="11">
        <v>40179</v>
      </c>
      <c r="C225" s="14">
        <v>68.467691324064802</v>
      </c>
      <c r="D225" s="14">
        <f t="shared" si="54"/>
        <v>74.653381176708621</v>
      </c>
      <c r="E225" s="14">
        <f t="shared" si="55"/>
        <v>39.753708740150607</v>
      </c>
      <c r="F225" s="14">
        <f t="shared" si="56"/>
        <v>43.140350664693358</v>
      </c>
      <c r="H225" s="67">
        <v>0.17017587729137862</v>
      </c>
      <c r="I225" s="67">
        <v>0.14887403379532899</v>
      </c>
      <c r="J225" s="67">
        <v>0.29010836118190664</v>
      </c>
      <c r="K225" s="67">
        <v>0.16549125655336283</v>
      </c>
      <c r="M225" s="26">
        <f t="shared" ref="M225:P236" si="61">+(C225/C$224-1)*100</f>
        <v>0.17017587729137862</v>
      </c>
      <c r="N225" s="26">
        <f t="shared" si="61"/>
        <v>0.14887403379533204</v>
      </c>
      <c r="O225" s="26">
        <f t="shared" si="61"/>
        <v>0.29010836118190664</v>
      </c>
      <c r="P225" s="26">
        <f t="shared" si="61"/>
        <v>0.16549125655336283</v>
      </c>
      <c r="R225" s="26">
        <f t="shared" si="58"/>
        <v>7.4471714448387516E-2</v>
      </c>
      <c r="S225" s="26">
        <f t="shared" si="58"/>
        <v>-0.15283639972550889</v>
      </c>
      <c r="T225" s="26">
        <f t="shared" si="58"/>
        <v>1.1321712351045621</v>
      </c>
      <c r="U225" s="26">
        <f t="shared" si="58"/>
        <v>1.1626573764468295</v>
      </c>
      <c r="V225" s="40"/>
      <c r="W225" s="11">
        <v>40179</v>
      </c>
      <c r="X225" s="14">
        <f t="shared" si="59"/>
        <v>0.71399740394196087</v>
      </c>
      <c r="Y225" s="14">
        <f t="shared" si="60"/>
        <v>1.1474143057756958</v>
      </c>
      <c r="Z225" s="14"/>
      <c r="AB225" s="42"/>
      <c r="AC225" s="42"/>
      <c r="AD225" s="42"/>
      <c r="AE225" s="42"/>
    </row>
    <row r="226" spans="1:31" x14ac:dyDescent="0.2">
      <c r="A226" s="14"/>
      <c r="B226" s="11">
        <v>40210</v>
      </c>
      <c r="C226" s="14">
        <v>68.581371215602914</v>
      </c>
      <c r="D226" s="14">
        <f t="shared" si="54"/>
        <v>74.71216627775722</v>
      </c>
      <c r="E226" s="14">
        <f t="shared" si="55"/>
        <v>39.864732885632726</v>
      </c>
      <c r="F226" s="14">
        <f t="shared" si="56"/>
        <v>43.194575364933918</v>
      </c>
      <c r="H226" s="67">
        <v>0.16603435772364339</v>
      </c>
      <c r="I226" s="67">
        <v>7.8744057029981121E-2</v>
      </c>
      <c r="J226" s="67">
        <v>0.27927996909125063</v>
      </c>
      <c r="K226" s="67">
        <v>0.12569369373471861</v>
      </c>
      <c r="M226" s="5">
        <f t="shared" si="61"/>
        <v>0.33649278543987915</v>
      </c>
      <c r="N226" s="25">
        <f t="shared" si="61"/>
        <v>0.22773532027939858</v>
      </c>
      <c r="O226" s="25">
        <f t="shared" si="61"/>
        <v>0.57019854481459298</v>
      </c>
      <c r="P226" s="5">
        <f t="shared" si="61"/>
        <v>0.29139296236124768</v>
      </c>
      <c r="R226" s="5">
        <f t="shared" si="58"/>
        <v>0.31238076121722358</v>
      </c>
      <c r="S226" s="25">
        <f t="shared" si="58"/>
        <v>1.8274751971070202E-2</v>
      </c>
      <c r="T226" s="25">
        <f t="shared" si="58"/>
        <v>1.1554616603670631</v>
      </c>
      <c r="U226" s="5">
        <f t="shared" si="58"/>
        <v>1.0482525579641466</v>
      </c>
      <c r="V226" s="40"/>
      <c r="W226" s="11">
        <v>40210</v>
      </c>
      <c r="X226" s="14">
        <f t="shared" si="59"/>
        <v>0.74066299010075998</v>
      </c>
      <c r="Y226" s="14">
        <f t="shared" si="60"/>
        <v>1.1018571091656049</v>
      </c>
      <c r="Z226" s="14"/>
      <c r="AB226" s="42"/>
      <c r="AC226" s="42"/>
      <c r="AD226" s="42"/>
      <c r="AE226" s="42"/>
    </row>
    <row r="227" spans="1:31" x14ac:dyDescent="0.2">
      <c r="A227" s="14"/>
      <c r="B227" s="11">
        <v>40238</v>
      </c>
      <c r="C227" s="14">
        <v>68.499277875831751</v>
      </c>
      <c r="D227" s="14">
        <f t="shared" si="54"/>
        <v>74.687142749386453</v>
      </c>
      <c r="E227" s="14">
        <f t="shared" si="55"/>
        <v>39.905898354742192</v>
      </c>
      <c r="F227" s="14">
        <f t="shared" si="56"/>
        <v>43.189983404712393</v>
      </c>
      <c r="H227" s="67">
        <v>-0.1197020974005869</v>
      </c>
      <c r="I227" s="67">
        <v>-3.3493244296701974E-2</v>
      </c>
      <c r="J227" s="67">
        <v>0.10326287455020289</v>
      </c>
      <c r="K227" s="67">
        <v>-1.0630872471206754E-2</v>
      </c>
      <c r="M227" s="5">
        <f t="shared" si="61"/>
        <v>0.21638789911750944</v>
      </c>
      <c r="N227" s="25">
        <f t="shared" si="61"/>
        <v>0.19416580003552841</v>
      </c>
      <c r="O227" s="25">
        <f t="shared" si="61"/>
        <v>0.67405022277282622</v>
      </c>
      <c r="P227" s="5">
        <f t="shared" si="61"/>
        <v>0.2807311122758227</v>
      </c>
      <c r="R227" s="5">
        <f t="shared" si="58"/>
        <v>0.68550965295706145</v>
      </c>
      <c r="S227" s="25">
        <f t="shared" si="58"/>
        <v>0.42841882635609174</v>
      </c>
      <c r="T227" s="25">
        <f t="shared" si="58"/>
        <v>1.3382620682818924</v>
      </c>
      <c r="U227" s="5">
        <f t="shared" si="58"/>
        <v>1.0248115447114348</v>
      </c>
      <c r="V227" s="40"/>
      <c r="W227" s="11">
        <v>40238</v>
      </c>
      <c r="X227" s="14">
        <f t="shared" si="59"/>
        <v>0.93049747978313968</v>
      </c>
      <c r="Y227" s="14">
        <f t="shared" si="60"/>
        <v>1.1815368064966636</v>
      </c>
      <c r="Z227" s="14"/>
      <c r="AB227" s="42"/>
      <c r="AC227" s="42"/>
      <c r="AD227" s="42"/>
      <c r="AE227" s="42"/>
    </row>
    <row r="228" spans="1:31" x14ac:dyDescent="0.2">
      <c r="A228" s="14"/>
      <c r="B228" s="11">
        <v>40269</v>
      </c>
      <c r="C228" s="14">
        <v>68.561311348269811</v>
      </c>
      <c r="D228" s="14">
        <f t="shared" si="54"/>
        <v>74.836500469210947</v>
      </c>
      <c r="E228" s="14">
        <f t="shared" si="55"/>
        <v>40.048147085722505</v>
      </c>
      <c r="F228" s="14">
        <f t="shared" si="56"/>
        <v>43.216685832922039</v>
      </c>
      <c r="H228" s="67">
        <v>9.0560768466074748E-2</v>
      </c>
      <c r="I228" s="67">
        <v>0.19997781991160399</v>
      </c>
      <c r="J228" s="67">
        <v>0.3564604152393569</v>
      </c>
      <c r="K228" s="67">
        <v>6.1825511622526363E-2</v>
      </c>
      <c r="M228" s="5">
        <f t="shared" si="61"/>
        <v>0.30714463012788684</v>
      </c>
      <c r="N228" s="25">
        <f t="shared" si="61"/>
        <v>0.39453190848104391</v>
      </c>
      <c r="O228" s="25">
        <f t="shared" si="61"/>
        <v>1.0329133602352103</v>
      </c>
      <c r="P228" s="5">
        <f t="shared" si="61"/>
        <v>0.34273018734480853</v>
      </c>
      <c r="R228" s="5">
        <f t="shared" si="58"/>
        <v>1.2155739958892964</v>
      </c>
      <c r="S228" s="25">
        <f t="shared" si="58"/>
        <v>0.88490633862481349</v>
      </c>
      <c r="T228" s="25">
        <f t="shared" si="58"/>
        <v>1.737141721964619</v>
      </c>
      <c r="U228" s="5">
        <f t="shared" si="58"/>
        <v>0.98892466417408453</v>
      </c>
      <c r="V228" s="40"/>
      <c r="W228" s="11">
        <v>40269</v>
      </c>
      <c r="X228" s="14">
        <f t="shared" si="59"/>
        <v>1.2036575749211724</v>
      </c>
      <c r="Y228" s="14">
        <f t="shared" si="60"/>
        <v>1.3630331930693518</v>
      </c>
      <c r="Z228" s="14"/>
      <c r="AB228" s="42"/>
      <c r="AC228" s="42"/>
      <c r="AD228" s="42"/>
      <c r="AE228" s="42"/>
    </row>
    <row r="229" spans="1:31" x14ac:dyDescent="0.2">
      <c r="A229" s="14"/>
      <c r="B229" s="11">
        <v>40299</v>
      </c>
      <c r="C229" s="14">
        <v>68.549203341291957</v>
      </c>
      <c r="D229" s="14">
        <f t="shared" si="54"/>
        <v>74.873927776012493</v>
      </c>
      <c r="E229" s="14">
        <f t="shared" si="55"/>
        <v>40.213876615619043</v>
      </c>
      <c r="F229" s="14">
        <f t="shared" si="56"/>
        <v>43.293954583318936</v>
      </c>
      <c r="H229" s="67">
        <v>-1.7660115799644771E-2</v>
      </c>
      <c r="I229" s="67">
        <v>5.0012101804437707E-2</v>
      </c>
      <c r="J229" s="67">
        <v>0.41382571219037434</v>
      </c>
      <c r="K229" s="67">
        <v>0.17879378973117976</v>
      </c>
      <c r="M229" s="5">
        <f t="shared" si="61"/>
        <v>0.28943027223089501</v>
      </c>
      <c r="N229" s="25">
        <f t="shared" si="61"/>
        <v>0.44474132398522048</v>
      </c>
      <c r="O229" s="25">
        <f t="shared" si="61"/>
        <v>1.4510135334948826</v>
      </c>
      <c r="P229" s="5">
        <f t="shared" si="61"/>
        <v>0.52213675736647591</v>
      </c>
      <c r="R229" s="5">
        <f t="shared" ref="R229:U244" si="62">+(C229/C217-1)*100</f>
        <v>1.3847062863896031</v>
      </c>
      <c r="S229" s="25">
        <f t="shared" si="62"/>
        <v>1.1857072673232993</v>
      </c>
      <c r="T229" s="25">
        <f t="shared" si="62"/>
        <v>2.0810509384538767</v>
      </c>
      <c r="U229" s="5">
        <f t="shared" si="62"/>
        <v>1.1716745808641793</v>
      </c>
      <c r="V229" s="40"/>
      <c r="W229" s="11">
        <v>40299</v>
      </c>
      <c r="X229" s="14">
        <f t="shared" si="59"/>
        <v>1.4794775955471184</v>
      </c>
      <c r="Y229" s="14">
        <f t="shared" si="60"/>
        <v>1.626362759659028</v>
      </c>
      <c r="Z229" s="14"/>
      <c r="AB229" s="42"/>
      <c r="AC229" s="42"/>
      <c r="AD229" s="42"/>
      <c r="AE229" s="42"/>
    </row>
    <row r="230" spans="1:31" x14ac:dyDescent="0.2">
      <c r="A230" s="14"/>
      <c r="B230" s="11">
        <v>40330</v>
      </c>
      <c r="C230" s="14">
        <v>68.646613279985871</v>
      </c>
      <c r="D230" s="14">
        <f t="shared" si="54"/>
        <v>74.916835456272793</v>
      </c>
      <c r="E230" s="14">
        <f t="shared" si="55"/>
        <v>40.301011502121511</v>
      </c>
      <c r="F230" s="14">
        <f t="shared" si="56"/>
        <v>43.32330249699065</v>
      </c>
      <c r="H230" s="67">
        <v>0.14210221847354987</v>
      </c>
      <c r="I230" s="67">
        <v>5.7306570571081003E-2</v>
      </c>
      <c r="J230" s="67">
        <v>0.21667865382724028</v>
      </c>
      <c r="K230" s="67">
        <v>6.7787555916698494E-2</v>
      </c>
      <c r="M230" s="5">
        <f t="shared" si="61"/>
        <v>0.43194377754220969</v>
      </c>
      <c r="N230" s="25">
        <f t="shared" si="61"/>
        <v>0.50230276055698297</v>
      </c>
      <c r="O230" s="25">
        <f t="shared" si="61"/>
        <v>1.6708362239133523</v>
      </c>
      <c r="P230" s="5">
        <f t="shared" si="61"/>
        <v>0.59027825702953063</v>
      </c>
      <c r="R230" s="5">
        <f t="shared" si="62"/>
        <v>1.3286590703332823</v>
      </c>
      <c r="S230" s="25">
        <f t="shared" si="62"/>
        <v>1.2019873284366378</v>
      </c>
      <c r="T230" s="25">
        <f t="shared" si="62"/>
        <v>2.3927130888290904</v>
      </c>
      <c r="U230" s="5">
        <f t="shared" si="62"/>
        <v>1.3233974230928203</v>
      </c>
      <c r="V230" s="40"/>
      <c r="W230" s="11">
        <v>40330</v>
      </c>
      <c r="X230" s="14">
        <f t="shared" si="59"/>
        <v>1.6393659467861827</v>
      </c>
      <c r="Y230" s="14">
        <f t="shared" si="60"/>
        <v>1.8580552559609553</v>
      </c>
      <c r="Z230" s="14"/>
      <c r="AB230" s="42"/>
      <c r="AC230" s="42"/>
      <c r="AD230" s="42"/>
      <c r="AE230" s="42"/>
    </row>
    <row r="231" spans="1:31" x14ac:dyDescent="0.2">
      <c r="A231" s="14"/>
      <c r="B231" s="11">
        <v>40360</v>
      </c>
      <c r="C231" s="14">
        <v>69.071085831263716</v>
      </c>
      <c r="D231" s="14">
        <f t="shared" si="54"/>
        <v>75.262370985435538</v>
      </c>
      <c r="E231" s="14">
        <f t="shared" si="55"/>
        <v>40.503039285301057</v>
      </c>
      <c r="F231" s="14">
        <f t="shared" si="56"/>
        <v>43.482102912386715</v>
      </c>
      <c r="H231" s="67">
        <v>0.61834449071298536</v>
      </c>
      <c r="I231" s="67">
        <v>0.46122547363124938</v>
      </c>
      <c r="J231" s="67">
        <v>0.50129705347199405</v>
      </c>
      <c r="K231" s="67">
        <v>0.36654734575485293</v>
      </c>
      <c r="M231" s="5">
        <f t="shared" si="61"/>
        <v>1.0529591688066109</v>
      </c>
      <c r="N231" s="25">
        <f t="shared" si="61"/>
        <v>0.96584498247469508</v>
      </c>
      <c r="O231" s="25">
        <f t="shared" si="61"/>
        <v>2.1805091301441593</v>
      </c>
      <c r="P231" s="5">
        <f t="shared" si="61"/>
        <v>0.95898925206809871</v>
      </c>
      <c r="R231" s="5">
        <f t="shared" si="62"/>
        <v>2.160952261483251</v>
      </c>
      <c r="S231" s="25">
        <f t="shared" si="62"/>
        <v>1.7274510538137777</v>
      </c>
      <c r="T231" s="25">
        <f t="shared" si="62"/>
        <v>2.824873029183439</v>
      </c>
      <c r="U231" s="5">
        <f t="shared" si="62"/>
        <v>1.5631067356384643</v>
      </c>
      <c r="V231" s="40"/>
      <c r="W231" s="11">
        <v>40360</v>
      </c>
      <c r="X231" s="14">
        <f t="shared" si="59"/>
        <v>2.0384769395452271</v>
      </c>
      <c r="Y231" s="14">
        <f t="shared" si="60"/>
        <v>2.1939898824109516</v>
      </c>
      <c r="Z231" s="14"/>
      <c r="AB231" s="42"/>
      <c r="AC231" s="42"/>
      <c r="AD231" s="42"/>
      <c r="AE231" s="42"/>
    </row>
    <row r="232" spans="1:31" x14ac:dyDescent="0.2">
      <c r="A232" s="14"/>
      <c r="B232" s="11">
        <v>40391</v>
      </c>
      <c r="C232" s="14">
        <v>69.8009536095051</v>
      </c>
      <c r="D232" s="14">
        <f t="shared" si="54"/>
        <v>75.745082063103951</v>
      </c>
      <c r="E232" s="14">
        <f t="shared" si="55"/>
        <v>40.772011305972661</v>
      </c>
      <c r="F232" s="14">
        <f t="shared" si="56"/>
        <v>43.634250147107487</v>
      </c>
      <c r="H232" s="67">
        <v>1.0566907548325233</v>
      </c>
      <c r="I232" s="67">
        <v>0.6413710747457344</v>
      </c>
      <c r="J232" s="67">
        <v>0.66407861093331633</v>
      </c>
      <c r="K232" s="67">
        <v>0.34990771956759925</v>
      </c>
      <c r="M232" s="5">
        <f t="shared" si="61"/>
        <v>2.1207764458280653</v>
      </c>
      <c r="N232" s="25">
        <f t="shared" si="61"/>
        <v>1.6134107075649107</v>
      </c>
      <c r="O232" s="25">
        <f t="shared" si="61"/>
        <v>2.8590680358202114</v>
      </c>
      <c r="P232" s="5">
        <f t="shared" si="61"/>
        <v>1.3122525490585124</v>
      </c>
      <c r="R232" s="5">
        <f t="shared" si="62"/>
        <v>2.6002576621039664</v>
      </c>
      <c r="S232" s="25">
        <f t="shared" si="62"/>
        <v>2.1298899334984744</v>
      </c>
      <c r="T232" s="25">
        <f t="shared" si="62"/>
        <v>3.4189308033709009</v>
      </c>
      <c r="U232" s="5">
        <f t="shared" si="62"/>
        <v>1.817235614081425</v>
      </c>
      <c r="V232" s="40"/>
      <c r="W232" s="11">
        <v>40391</v>
      </c>
      <c r="X232" s="14">
        <f t="shared" si="59"/>
        <v>2.4553521169836001</v>
      </c>
      <c r="Y232" s="14">
        <f t="shared" si="60"/>
        <v>2.618083208726163</v>
      </c>
      <c r="Z232" s="14"/>
      <c r="AB232" s="42"/>
      <c r="AC232" s="42"/>
      <c r="AD232" s="42"/>
      <c r="AE232" s="42"/>
    </row>
    <row r="233" spans="1:31" x14ac:dyDescent="0.2">
      <c r="A233" s="14"/>
      <c r="B233" s="11">
        <v>40422</v>
      </c>
      <c r="C233" s="14">
        <v>70.335479089888963</v>
      </c>
      <c r="D233" s="14">
        <f t="shared" si="54"/>
        <v>76.222075902642445</v>
      </c>
      <c r="E233" s="14">
        <f t="shared" si="55"/>
        <v>41.053167787201161</v>
      </c>
      <c r="F233" s="14">
        <f t="shared" si="56"/>
        <v>43.757387303939083</v>
      </c>
      <c r="H233" s="67">
        <v>0.76578535498843525</v>
      </c>
      <c r="I233" s="67">
        <v>0.62973572217020679</v>
      </c>
      <c r="J233" s="67">
        <v>0.68958207413063466</v>
      </c>
      <c r="K233" s="67">
        <v>0.28220298599483939</v>
      </c>
      <c r="M233" s="5">
        <f t="shared" si="61"/>
        <v>2.9028023962506921</v>
      </c>
      <c r="N233" s="25">
        <f t="shared" si="61"/>
        <v>2.253306653305942</v>
      </c>
      <c r="O233" s="25">
        <f t="shared" si="61"/>
        <v>3.5683657306130545</v>
      </c>
      <c r="P233" s="5">
        <f t="shared" si="61"/>
        <v>1.5981587509305895</v>
      </c>
      <c r="R233" s="5">
        <f t="shared" si="62"/>
        <v>3.2708789406270311</v>
      </c>
      <c r="S233" s="25">
        <f t="shared" si="62"/>
        <v>2.6582137431745201</v>
      </c>
      <c r="T233" s="25">
        <f t="shared" si="62"/>
        <v>4.1754597046315789</v>
      </c>
      <c r="U233" s="5">
        <f t="shared" si="62"/>
        <v>2.1251242709631857</v>
      </c>
      <c r="V233" s="40"/>
      <c r="W233" s="11">
        <v>40422</v>
      </c>
      <c r="X233" s="14">
        <f t="shared" si="59"/>
        <v>2.9862659062564281</v>
      </c>
      <c r="Y233" s="14">
        <f t="shared" si="60"/>
        <v>3.1502919877973823</v>
      </c>
      <c r="Z233" s="14"/>
      <c r="AB233" s="42"/>
      <c r="AC233" s="42"/>
      <c r="AD233" s="42"/>
      <c r="AE233" s="42"/>
    </row>
    <row r="234" spans="1:31" x14ac:dyDescent="0.2">
      <c r="A234" s="14"/>
      <c r="B234" s="11">
        <v>40452</v>
      </c>
      <c r="C234" s="14">
        <v>71.196380819909962</v>
      </c>
      <c r="D234" s="14">
        <f t="shared" si="54"/>
        <v>76.979735075931572</v>
      </c>
      <c r="E234" s="14">
        <f t="shared" si="55"/>
        <v>41.419902833337417</v>
      </c>
      <c r="F234" s="14">
        <f t="shared" si="56"/>
        <v>43.924469570950627</v>
      </c>
      <c r="H234" s="67">
        <v>1.2239935536953794</v>
      </c>
      <c r="I234" s="67">
        <v>0.99401540080969364</v>
      </c>
      <c r="J234" s="67">
        <v>0.89331729048833797</v>
      </c>
      <c r="K234" s="67">
        <v>0.38183785026055794</v>
      </c>
      <c r="M234" s="5">
        <f t="shared" si="61"/>
        <v>4.1623260641526993</v>
      </c>
      <c r="N234" s="25">
        <f>+(D234/D$224-1)*100</f>
        <v>3.2697202692769878</v>
      </c>
      <c r="O234" s="25">
        <f t="shared" si="61"/>
        <v>4.493559849160822</v>
      </c>
      <c r="P234" s="5">
        <f t="shared" si="61"/>
        <v>1.9860989762094494</v>
      </c>
      <c r="R234" s="5">
        <f t="shared" si="62"/>
        <v>4.2037169501420335</v>
      </c>
      <c r="S234" s="25">
        <f>+(D234/D222-1)*100</f>
        <v>3.4662228255165184</v>
      </c>
      <c r="T234" s="25">
        <f t="shared" si="62"/>
        <v>4.9299190729231501</v>
      </c>
      <c r="U234" s="5">
        <f t="shared" si="62"/>
        <v>2.4533484640791192</v>
      </c>
      <c r="V234" s="40"/>
      <c r="W234" s="11">
        <v>40452</v>
      </c>
      <c r="X234" s="14">
        <f t="shared" si="59"/>
        <v>3.616496787506263</v>
      </c>
      <c r="Y234" s="14">
        <f t="shared" si="60"/>
        <v>3.6916337685011347</v>
      </c>
      <c r="Z234" s="14"/>
      <c r="AB234" s="42"/>
      <c r="AC234" s="42"/>
      <c r="AD234" s="42"/>
      <c r="AE234" s="42"/>
    </row>
    <row r="235" spans="1:31" x14ac:dyDescent="0.2">
      <c r="A235" s="14"/>
      <c r="B235" s="11">
        <v>40483</v>
      </c>
      <c r="C235" s="14">
        <v>71.98980309826149</v>
      </c>
      <c r="D235" s="14">
        <f t="shared" si="54"/>
        <v>77.653632117334681</v>
      </c>
      <c r="E235" s="14">
        <f t="shared" si="55"/>
        <v>41.689481053844013</v>
      </c>
      <c r="F235" s="14">
        <f t="shared" si="56"/>
        <v>44.109613974444684</v>
      </c>
      <c r="H235" s="67">
        <v>1.1144137794847575</v>
      </c>
      <c r="I235" s="67">
        <v>0.87542135698229995</v>
      </c>
      <c r="J235" s="67">
        <v>0.65084223299920474</v>
      </c>
      <c r="K235" s="67">
        <v>0.42150629319495092</v>
      </c>
      <c r="M235" s="5">
        <f t="shared" si="61"/>
        <v>5.323125378843474</v>
      </c>
      <c r="N235" s="25">
        <f>+(D235/D$224-1)*100</f>
        <v>4.1737654558101189</v>
      </c>
      <c r="O235" s="25">
        <f t="shared" si="61"/>
        <v>5.1736480674234642</v>
      </c>
      <c r="P235" s="5">
        <f t="shared" si="61"/>
        <v>2.4159768015781902</v>
      </c>
      <c r="R235" s="5">
        <f t="shared" si="62"/>
        <v>5.5693118045206269</v>
      </c>
      <c r="S235" s="25">
        <f>+(D235/D223-1)*100</f>
        <v>4.512306785974407</v>
      </c>
      <c r="T235" s="25">
        <f t="shared" si="62"/>
        <v>5.3820693929941044</v>
      </c>
      <c r="U235" s="5">
        <f t="shared" si="62"/>
        <v>2.7425800307101955</v>
      </c>
      <c r="V235" s="40"/>
      <c r="W235" s="11">
        <v>40483</v>
      </c>
      <c r="X235" s="14">
        <f t="shared" si="59"/>
        <v>4.2123187365595687</v>
      </c>
      <c r="Y235" s="14">
        <f t="shared" si="60"/>
        <v>4.0623247118521499</v>
      </c>
      <c r="Z235" s="14"/>
      <c r="AB235" s="42"/>
      <c r="AC235" s="42"/>
      <c r="AD235" s="42"/>
      <c r="AE235" s="42"/>
    </row>
    <row r="236" spans="1:31" x14ac:dyDescent="0.2">
      <c r="A236" s="14"/>
      <c r="B236" s="17">
        <v>40513</v>
      </c>
      <c r="C236" s="14">
        <v>73.260266722632167</v>
      </c>
      <c r="D236" s="14">
        <f t="shared" si="54"/>
        <v>78.7645097623883</v>
      </c>
      <c r="E236" s="14">
        <f t="shared" si="55"/>
        <v>42.069185986126051</v>
      </c>
      <c r="F236" s="14">
        <f t="shared" si="56"/>
        <v>44.946669031867138</v>
      </c>
      <c r="G236" s="5"/>
      <c r="H236" s="69">
        <v>1.7647827465739452</v>
      </c>
      <c r="I236" s="69">
        <v>1.4305546498779085</v>
      </c>
      <c r="J236" s="69">
        <v>0.91079313698252395</v>
      </c>
      <c r="K236" s="69">
        <v>1.8976703307977516</v>
      </c>
      <c r="L236" s="5"/>
      <c r="M236" s="10">
        <f t="shared" si="61"/>
        <v>7.1818497236817436</v>
      </c>
      <c r="N236" s="10">
        <f>+(D236/D$224-1)*100</f>
        <v>5.6640281014911364</v>
      </c>
      <c r="O236" s="10">
        <f t="shared" si="61"/>
        <v>6.1315624359357113</v>
      </c>
      <c r="P236" s="10">
        <f t="shared" si="61"/>
        <v>4.359494407338449</v>
      </c>
      <c r="Q236" s="5"/>
      <c r="R236" s="10">
        <f t="shared" si="62"/>
        <v>7.1818497236817436</v>
      </c>
      <c r="S236" s="10">
        <f>+(D236/D224-1)*100</f>
        <v>5.6640281014911364</v>
      </c>
      <c r="T236" s="10">
        <f t="shared" si="62"/>
        <v>6.1315624359357113</v>
      </c>
      <c r="U236" s="10">
        <f t="shared" si="62"/>
        <v>4.359494407338449</v>
      </c>
      <c r="V236" s="40"/>
      <c r="W236" s="17">
        <v>40513</v>
      </c>
      <c r="X236" s="14">
        <f t="shared" si="59"/>
        <v>5.3850283149217653</v>
      </c>
      <c r="Y236" s="14">
        <f t="shared" si="60"/>
        <v>5.2455284216370801</v>
      </c>
      <c r="Z236" s="14"/>
      <c r="AB236" s="42"/>
      <c r="AC236" s="42"/>
      <c r="AD236" s="42"/>
      <c r="AE236" s="42"/>
    </row>
    <row r="237" spans="1:31" x14ac:dyDescent="0.2">
      <c r="A237" s="14"/>
      <c r="B237" s="11">
        <v>40544</v>
      </c>
      <c r="C237" s="14">
        <v>74.207254808572898</v>
      </c>
      <c r="D237" s="14">
        <f t="shared" si="54"/>
        <v>80.005661756726056</v>
      </c>
      <c r="E237" s="14">
        <f t="shared" si="55"/>
        <v>42.953976458635012</v>
      </c>
      <c r="F237" s="14">
        <f t="shared" si="56"/>
        <v>44.955146085286955</v>
      </c>
      <c r="H237" s="67">
        <v>1.2926353237643573</v>
      </c>
      <c r="I237" s="67">
        <v>1.5757756863871586</v>
      </c>
      <c r="J237" s="67">
        <v>2.1031794454039465</v>
      </c>
      <c r="K237" s="67">
        <v>1.8860248384156009E-2</v>
      </c>
      <c r="M237" s="5">
        <f t="shared" ref="M237:P248" si="63">+(C237/C$236-1)*100</f>
        <v>1.2926353237643573</v>
      </c>
      <c r="N237" s="25">
        <f t="shared" si="63"/>
        <v>1.5757756863871597</v>
      </c>
      <c r="O237" s="25">
        <f t="shared" si="63"/>
        <v>2.1031794454039465</v>
      </c>
      <c r="P237" s="5">
        <f t="shared" si="63"/>
        <v>1.8860248384156009E-2</v>
      </c>
      <c r="R237" s="5">
        <f t="shared" si="62"/>
        <v>8.3828786592819995</v>
      </c>
      <c r="S237" s="25">
        <f>+(D237/D225-1)*100</f>
        <v>7.1695085951275273</v>
      </c>
      <c r="T237" s="25">
        <f t="shared" si="62"/>
        <v>8.0502368707354943</v>
      </c>
      <c r="U237" s="5">
        <f t="shared" si="62"/>
        <v>4.206723850482863</v>
      </c>
      <c r="V237" s="40"/>
      <c r="W237" s="11">
        <v>40544</v>
      </c>
      <c r="X237" s="14">
        <f t="shared" si="59"/>
        <v>6.4754897721152949</v>
      </c>
      <c r="Y237" s="14">
        <f t="shared" si="60"/>
        <v>6.1284803606091787</v>
      </c>
      <c r="Z237" s="14"/>
      <c r="AB237" s="42"/>
      <c r="AC237" s="42"/>
      <c r="AD237" s="42"/>
      <c r="AE237" s="42"/>
    </row>
    <row r="238" spans="1:31" x14ac:dyDescent="0.2">
      <c r="A238" s="14"/>
      <c r="B238" s="11">
        <v>40575</v>
      </c>
      <c r="C238" s="14">
        <v>75.439059519086257</v>
      </c>
      <c r="D238" s="14">
        <f t="shared" si="54"/>
        <v>80.971633792353046</v>
      </c>
      <c r="E238" s="14">
        <f t="shared" si="55"/>
        <v>43.756347028470458</v>
      </c>
      <c r="F238" s="14">
        <f t="shared" si="56"/>
        <v>45.385380247316554</v>
      </c>
      <c r="H238" s="67">
        <v>1.6599518654758949</v>
      </c>
      <c r="I238" s="67">
        <v>1.2073795959143998</v>
      </c>
      <c r="J238" s="67">
        <v>1.867977393450726</v>
      </c>
      <c r="K238" s="67">
        <v>0.95702983861598589</v>
      </c>
      <c r="M238" s="5">
        <f t="shared" si="63"/>
        <v>2.974044313410884</v>
      </c>
      <c r="N238" s="25">
        <f t="shared" si="63"/>
        <v>2.8021808764163714</v>
      </c>
      <c r="O238" s="25">
        <f t="shared" si="63"/>
        <v>4.0104437554385086</v>
      </c>
      <c r="P238" s="5">
        <f t="shared" si="63"/>
        <v>0.97607058520481349</v>
      </c>
      <c r="R238" s="5">
        <f t="shared" si="62"/>
        <v>9.9993455685283053</v>
      </c>
      <c r="S238" s="25">
        <f>+(D238/D226-1)*100</f>
        <v>8.3781100541577391</v>
      </c>
      <c r="T238" s="25">
        <f t="shared" si="62"/>
        <v>9.7620474568393956</v>
      </c>
      <c r="U238" s="5">
        <f t="shared" si="62"/>
        <v>5.0719444834759653</v>
      </c>
      <c r="V238" s="40"/>
      <c r="W238" s="11">
        <v>40575</v>
      </c>
      <c r="X238" s="14">
        <f t="shared" si="59"/>
        <v>7.7373673314910336</v>
      </c>
      <c r="Y238" s="14">
        <f t="shared" si="60"/>
        <v>7.4169959701576804</v>
      </c>
      <c r="Z238" s="14"/>
      <c r="AB238" s="42"/>
      <c r="AC238" s="42"/>
      <c r="AD238" s="42"/>
      <c r="AE238" s="42"/>
    </row>
    <row r="239" spans="1:31" x14ac:dyDescent="0.2">
      <c r="A239" s="14"/>
      <c r="B239" s="11">
        <v>40603</v>
      </c>
      <c r="C239" s="14">
        <v>76.108818032608909</v>
      </c>
      <c r="D239" s="14">
        <f t="shared" si="54"/>
        <v>81.618551235911042</v>
      </c>
      <c r="E239" s="14">
        <f t="shared" si="55"/>
        <v>44.107119096120698</v>
      </c>
      <c r="F239" s="14">
        <f t="shared" si="56"/>
        <v>45.894040606450965</v>
      </c>
      <c r="H239" s="67">
        <v>0.88781397566761733</v>
      </c>
      <c r="I239" s="67">
        <v>0.79894330058472873</v>
      </c>
      <c r="J239" s="67">
        <v>0.80164842696308636</v>
      </c>
      <c r="K239" s="67">
        <v>1.1207581744662853</v>
      </c>
      <c r="M239" s="5">
        <f t="shared" si="63"/>
        <v>3.8882622701355007</v>
      </c>
      <c r="N239" s="25">
        <f t="shared" si="63"/>
        <v>3.6235120133834675</v>
      </c>
      <c r="O239" s="25">
        <f t="shared" si="63"/>
        <v>4.8442418416813071</v>
      </c>
      <c r="P239" s="5">
        <f t="shared" si="63"/>
        <v>2.1077681505433432</v>
      </c>
      <c r="R239" s="5">
        <f t="shared" si="62"/>
        <v>11.108934857051956</v>
      </c>
      <c r="S239" s="25">
        <f t="shared" si="62"/>
        <v>9.2805913191551745</v>
      </c>
      <c r="T239" s="25">
        <f t="shared" si="62"/>
        <v>10.527818980622584</v>
      </c>
      <c r="U239" s="5">
        <f t="shared" si="62"/>
        <v>6.2608433450880518</v>
      </c>
      <c r="V239" s="40"/>
      <c r="W239" s="11">
        <v>40603</v>
      </c>
      <c r="X239" s="14">
        <f t="shared" si="59"/>
        <v>8.6897512149552707</v>
      </c>
      <c r="Y239" s="14">
        <f t="shared" si="60"/>
        <v>8.3943311628553179</v>
      </c>
      <c r="Z239" s="14"/>
      <c r="AB239" s="42"/>
      <c r="AC239" s="42"/>
      <c r="AD239" s="42"/>
      <c r="AE239" s="42"/>
    </row>
    <row r="240" spans="1:31" x14ac:dyDescent="0.2">
      <c r="A240" s="14"/>
      <c r="B240" s="11">
        <v>40634</v>
      </c>
      <c r="C240" s="14">
        <v>76.125494507876667</v>
      </c>
      <c r="D240" s="14">
        <f t="shared" si="54"/>
        <v>81.798576515916977</v>
      </c>
      <c r="E240" s="14">
        <f t="shared" si="55"/>
        <v>44.327963196342417</v>
      </c>
      <c r="F240" s="14">
        <f t="shared" si="56"/>
        <v>46.11239502085261</v>
      </c>
      <c r="G240" s="32"/>
      <c r="H240" s="67">
        <v>2.1911357578296986E-2</v>
      </c>
      <c r="I240" s="67">
        <v>0.22056907073196727</v>
      </c>
      <c r="J240" s="67">
        <v>0.50069944432427071</v>
      </c>
      <c r="K240" s="67">
        <v>0.47577945091841212</v>
      </c>
      <c r="M240" s="5">
        <f t="shared" si="63"/>
        <v>3.9110255987634179</v>
      </c>
      <c r="N240" s="25">
        <f t="shared" si="63"/>
        <v>3.852073430891223</v>
      </c>
      <c r="O240" s="25">
        <f t="shared" si="63"/>
        <v>5.3691963779886054</v>
      </c>
      <c r="P240" s="5">
        <f t="shared" si="63"/>
        <v>2.5935759291950466</v>
      </c>
      <c r="R240" s="5">
        <f t="shared" si="62"/>
        <v>11.032728241125955</v>
      </c>
      <c r="S240" s="25">
        <f t="shared" si="62"/>
        <v>9.3030486501307621</v>
      </c>
      <c r="T240" s="25">
        <f t="shared" si="62"/>
        <v>10.68667696774841</v>
      </c>
      <c r="U240" s="5">
        <f t="shared" si="62"/>
        <v>6.7004425076127694</v>
      </c>
      <c r="V240" s="40"/>
      <c r="W240" s="11">
        <v>40634</v>
      </c>
      <c r="X240" s="14">
        <f t="shared" si="59"/>
        <v>8.8967227084973146</v>
      </c>
      <c r="Y240" s="14">
        <f t="shared" si="60"/>
        <v>8.6935597376805891</v>
      </c>
      <c r="Z240" s="14"/>
      <c r="AB240" s="42"/>
      <c r="AC240" s="42"/>
      <c r="AD240" s="42"/>
      <c r="AE240" s="42"/>
    </row>
    <row r="241" spans="1:31" x14ac:dyDescent="0.2">
      <c r="A241" s="14"/>
      <c r="B241" s="11">
        <v>40664</v>
      </c>
      <c r="C241" s="14">
        <v>76.277494559457438</v>
      </c>
      <c r="D241" s="14">
        <f t="shared" si="54"/>
        <v>81.927184921788651</v>
      </c>
      <c r="E241" s="14">
        <f t="shared" si="55"/>
        <v>44.429897872615769</v>
      </c>
      <c r="F241" s="14">
        <f t="shared" si="56"/>
        <v>46.280164467083452</v>
      </c>
      <c r="H241" s="67">
        <v>0.19967036347467992</v>
      </c>
      <c r="I241" s="67">
        <v>0.15722572610619717</v>
      </c>
      <c r="J241" s="67">
        <v>0.22995569596069299</v>
      </c>
      <c r="K241" s="67">
        <v>0.36382722292991332</v>
      </c>
      <c r="M241" s="5">
        <f t="shared" si="63"/>
        <v>4.1185051212667245</v>
      </c>
      <c r="N241" s="25">
        <f t="shared" si="63"/>
        <v>4.0153556074192576</v>
      </c>
      <c r="O241" s="25">
        <f t="shared" si="63"/>
        <v>5.6114988468477955</v>
      </c>
      <c r="P241" s="5">
        <f t="shared" si="63"/>
        <v>2.9668392874027338</v>
      </c>
      <c r="R241" s="5">
        <f t="shared" si="62"/>
        <v>11.274078824356227</v>
      </c>
      <c r="S241" s="25">
        <f t="shared" si="62"/>
        <v>9.4201778312955398</v>
      </c>
      <c r="T241" s="25">
        <f t="shared" si="62"/>
        <v>10.483996102378313</v>
      </c>
      <c r="U241" s="5">
        <f t="shared" si="62"/>
        <v>6.8975216343833301</v>
      </c>
      <c r="V241" s="40"/>
      <c r="W241" s="11">
        <v>40664</v>
      </c>
      <c r="X241" s="14">
        <f t="shared" si="59"/>
        <v>8.9338985226857286</v>
      </c>
      <c r="Y241" s="14">
        <f t="shared" si="60"/>
        <v>8.6907588683808221</v>
      </c>
      <c r="Z241" s="14"/>
      <c r="AB241" s="42"/>
      <c r="AC241" s="42"/>
      <c r="AD241" s="42"/>
      <c r="AE241" s="42"/>
    </row>
    <row r="242" spans="1:31" x14ac:dyDescent="0.2">
      <c r="A242" s="14"/>
      <c r="B242" s="11">
        <v>40695</v>
      </c>
      <c r="C242" s="14">
        <v>76.387019018889788</v>
      </c>
      <c r="D242" s="14">
        <f t="shared" si="54"/>
        <v>82.207719058475419</v>
      </c>
      <c r="E242" s="14">
        <f t="shared" si="55"/>
        <v>44.424456518424535</v>
      </c>
      <c r="F242" s="14">
        <f t="shared" si="56"/>
        <v>46.531462631252836</v>
      </c>
      <c r="H242" s="67">
        <v>0.14358686014126487</v>
      </c>
      <c r="I242" s="67">
        <v>0.34241886494036183</v>
      </c>
      <c r="J242" s="67">
        <v>-1.224705536536641E-2</v>
      </c>
      <c r="K242" s="67">
        <v>0.54299323924857923</v>
      </c>
      <c r="M242" s="5">
        <f t="shared" si="63"/>
        <v>4.2680056135963707</v>
      </c>
      <c r="N242" s="25">
        <f t="shared" si="63"/>
        <v>4.3715238074538476</v>
      </c>
      <c r="O242" s="25">
        <f t="shared" si="63"/>
        <v>5.5985645481118285</v>
      </c>
      <c r="P242" s="5">
        <f t="shared" si="63"/>
        <v>3.5259422634012827</v>
      </c>
      <c r="R242" s="5">
        <f t="shared" si="62"/>
        <v>11.275728501468052</v>
      </c>
      <c r="S242" s="25">
        <f t="shared" si="62"/>
        <v>9.7319695336813172</v>
      </c>
      <c r="T242" s="25">
        <f t="shared" si="62"/>
        <v>10.231616683084876</v>
      </c>
      <c r="U242" s="5">
        <f t="shared" si="62"/>
        <v>7.4051606164720063</v>
      </c>
      <c r="V242" s="40"/>
      <c r="W242" s="11">
        <v>40695</v>
      </c>
      <c r="X242" s="14">
        <f t="shared" si="59"/>
        <v>9.1229156110794012</v>
      </c>
      <c r="Y242" s="14">
        <f t="shared" si="60"/>
        <v>8.8183886497784414</v>
      </c>
      <c r="Z242" s="14"/>
      <c r="AB242" s="42"/>
      <c r="AC242" s="42"/>
      <c r="AD242" s="42"/>
      <c r="AE242" s="42"/>
    </row>
    <row r="243" spans="1:31" ht="12" customHeight="1" x14ac:dyDescent="0.2">
      <c r="A243" s="14"/>
      <c r="B243" s="11">
        <v>40725</v>
      </c>
      <c r="C243" s="14">
        <v>76.79336540232633</v>
      </c>
      <c r="D243" s="14">
        <f t="shared" si="54"/>
        <v>82.548734114228509</v>
      </c>
      <c r="E243" s="14">
        <f t="shared" si="55"/>
        <v>44.683063566592338</v>
      </c>
      <c r="F243" s="14">
        <f t="shared" si="56"/>
        <v>46.786956411446162</v>
      </c>
      <c r="H243" s="67">
        <v>0.53195737791005282</v>
      </c>
      <c r="I243" s="67">
        <v>0.41482121102341885</v>
      </c>
      <c r="J243" s="67">
        <v>0.58212765768006491</v>
      </c>
      <c r="K243" s="67">
        <v>0.54907747520862582</v>
      </c>
      <c r="M243" s="5">
        <f t="shared" si="63"/>
        <v>4.8226669622575713</v>
      </c>
      <c r="N243" s="25">
        <f t="shared" si="63"/>
        <v>4.8044790264755166</v>
      </c>
      <c r="O243" s="25">
        <f t="shared" si="63"/>
        <v>6.213282998459535</v>
      </c>
      <c r="P243" s="5">
        <f t="shared" si="63"/>
        <v>4.094379893367095</v>
      </c>
      <c r="R243" s="5">
        <f t="shared" si="62"/>
        <v>11.180191361009806</v>
      </c>
      <c r="S243" s="25">
        <f t="shared" si="62"/>
        <v>9.6812830015719165</v>
      </c>
      <c r="T243" s="25">
        <f t="shared" si="62"/>
        <v>10.320273132708468</v>
      </c>
      <c r="U243" s="5">
        <f t="shared" si="62"/>
        <v>7.6004914153266379</v>
      </c>
      <c r="V243" s="40"/>
      <c r="W243" s="11">
        <v>40725</v>
      </c>
      <c r="X243" s="14">
        <f t="shared" si="59"/>
        <v>9.2006825165356734</v>
      </c>
      <c r="Y243" s="14">
        <f t="shared" si="60"/>
        <v>8.9603822740175527</v>
      </c>
      <c r="Z243" s="14"/>
      <c r="AB243" s="42"/>
      <c r="AC243" s="42"/>
      <c r="AD243" s="42"/>
      <c r="AE243" s="42"/>
    </row>
    <row r="244" spans="1:31" x14ac:dyDescent="0.2">
      <c r="A244" s="14"/>
      <c r="B244" s="11">
        <v>40756</v>
      </c>
      <c r="C244" s="14">
        <v>77.084599929935834</v>
      </c>
      <c r="D244" s="14">
        <f t="shared" si="54"/>
        <v>82.874729747385004</v>
      </c>
      <c r="E244" s="14">
        <f t="shared" si="55"/>
        <v>44.938458300314188</v>
      </c>
      <c r="F244" s="14">
        <f t="shared" si="56"/>
        <v>46.987009405934522</v>
      </c>
      <c r="H244" s="67">
        <v>0.37924438665204452</v>
      </c>
      <c r="I244" s="67">
        <v>0.39491294040366492</v>
      </c>
      <c r="J244" s="67">
        <v>0.57156943444853781</v>
      </c>
      <c r="K244" s="67">
        <v>0.42758283468813385</v>
      </c>
      <c r="M244" s="5">
        <f t="shared" si="63"/>
        <v>5.2202010426508849</v>
      </c>
      <c r="N244" s="25">
        <f t="shared" si="63"/>
        <v>5.2183654762737008</v>
      </c>
      <c r="O244" s="25">
        <f t="shared" si="63"/>
        <v>6.8203656594030493</v>
      </c>
      <c r="P244" s="5">
        <f t="shared" si="63"/>
        <v>4.5394695936661789</v>
      </c>
      <c r="R244" s="5">
        <f t="shared" si="62"/>
        <v>10.43488082007935</v>
      </c>
      <c r="S244" s="25">
        <f t="shared" si="62"/>
        <v>9.4126872532018346</v>
      </c>
      <c r="T244" s="25">
        <f t="shared" si="62"/>
        <v>10.218890020103544</v>
      </c>
      <c r="U244" s="5">
        <f t="shared" si="62"/>
        <v>7.6837787919435296</v>
      </c>
      <c r="V244" s="40"/>
      <c r="W244" s="11">
        <v>40756</v>
      </c>
      <c r="X244" s="14">
        <f t="shared" si="59"/>
        <v>9.1051186884163027</v>
      </c>
      <c r="Y244" s="14">
        <f t="shared" si="60"/>
        <v>8.9513344060235376</v>
      </c>
      <c r="Z244" s="14"/>
      <c r="AB244" s="42"/>
      <c r="AC244" s="42"/>
      <c r="AD244" s="42"/>
      <c r="AE244" s="42"/>
    </row>
    <row r="245" spans="1:31" x14ac:dyDescent="0.2">
      <c r="A245" s="14"/>
      <c r="B245" s="11">
        <v>40787</v>
      </c>
      <c r="C245" s="14">
        <v>77.319221181959435</v>
      </c>
      <c r="D245" s="14">
        <f t="shared" si="54"/>
        <v>83.059745273503694</v>
      </c>
      <c r="E245" s="14">
        <f t="shared" si="55"/>
        <v>45.063179229683158</v>
      </c>
      <c r="F245" s="14">
        <f t="shared" si="56"/>
        <v>47.110930403889625</v>
      </c>
      <c r="H245" s="67">
        <v>0.30436851490032168</v>
      </c>
      <c r="I245" s="67">
        <v>0.22324721502277911</v>
      </c>
      <c r="J245" s="67">
        <v>0.27753717881349171</v>
      </c>
      <c r="K245" s="67">
        <v>0.26373459286270773</v>
      </c>
      <c r="M245" s="5">
        <f t="shared" si="63"/>
        <v>5.5404582059395358</v>
      </c>
      <c r="N245" s="25">
        <f t="shared" si="63"/>
        <v>5.4532625468919793</v>
      </c>
      <c r="O245" s="25">
        <f t="shared" si="63"/>
        <v>7.1168318886523974</v>
      </c>
      <c r="P245" s="5">
        <f t="shared" si="63"/>
        <v>4.8151763381798718</v>
      </c>
      <c r="R245" s="5">
        <f t="shared" ref="R245:U260" si="64">+(C245/C233-1)*100</f>
        <v>9.9291882026498079</v>
      </c>
      <c r="S245" s="25">
        <f t="shared" si="64"/>
        <v>8.9707204768273652</v>
      </c>
      <c r="T245" s="25">
        <f t="shared" si="64"/>
        <v>9.7678490080664879</v>
      </c>
      <c r="U245" s="5">
        <f t="shared" si="64"/>
        <v>7.6639472934177055</v>
      </c>
      <c r="V245" s="40"/>
      <c r="W245" s="11">
        <v>40787</v>
      </c>
      <c r="X245" s="14">
        <f t="shared" si="59"/>
        <v>8.800838926103852</v>
      </c>
      <c r="Y245" s="14">
        <f t="shared" si="60"/>
        <v>8.7158981507420972</v>
      </c>
      <c r="Z245" s="14"/>
      <c r="AB245" s="42"/>
      <c r="AC245" s="42"/>
      <c r="AD245" s="42"/>
      <c r="AE245" s="42"/>
    </row>
    <row r="246" spans="1:31" x14ac:dyDescent="0.2">
      <c r="A246" s="14"/>
      <c r="B246" s="11">
        <v>40817</v>
      </c>
      <c r="C246" s="14">
        <v>77.685074523496979</v>
      </c>
      <c r="D246" s="14">
        <f t="shared" si="54"/>
        <v>83.306575864741532</v>
      </c>
      <c r="E246" s="14">
        <f t="shared" si="55"/>
        <v>45.225994936323552</v>
      </c>
      <c r="F246" s="14">
        <f t="shared" si="56"/>
        <v>47.213745389325311</v>
      </c>
      <c r="H246" s="67">
        <v>0.47317256426648857</v>
      </c>
      <c r="I246" s="67">
        <v>0.29717234314294372</v>
      </c>
      <c r="J246" s="67">
        <v>0.36130541480559053</v>
      </c>
      <c r="K246" s="67">
        <v>0.21824019299605535</v>
      </c>
      <c r="M246" s="5">
        <f t="shared" si="63"/>
        <v>6.0398466983711652</v>
      </c>
      <c r="N246" s="25">
        <f t="shared" si="63"/>
        <v>5.7666404781232528</v>
      </c>
      <c r="O246" s="25">
        <f t="shared" si="63"/>
        <v>7.5038508024342976</v>
      </c>
      <c r="P246" s="5">
        <f t="shared" si="63"/>
        <v>5.0439251813094721</v>
      </c>
      <c r="R246" s="5">
        <f t="shared" si="64"/>
        <v>9.1137971184238395</v>
      </c>
      <c r="S246" s="25">
        <f t="shared" si="64"/>
        <v>8.2188393900930699</v>
      </c>
      <c r="T246" s="25">
        <f t="shared" si="64"/>
        <v>9.1890416022964327</v>
      </c>
      <c r="U246" s="5">
        <f t="shared" si="64"/>
        <v>7.4884815923879522</v>
      </c>
      <c r="V246" s="40"/>
      <c r="W246" s="11">
        <v>40817</v>
      </c>
      <c r="X246" s="14">
        <f t="shared" si="59"/>
        <v>8.298787528259151</v>
      </c>
      <c r="Y246" s="14">
        <f t="shared" si="60"/>
        <v>8.3387615973421916</v>
      </c>
      <c r="Z246" s="14"/>
      <c r="AB246" s="42"/>
      <c r="AC246" s="42"/>
      <c r="AD246" s="42"/>
      <c r="AE246" s="42"/>
    </row>
    <row r="247" spans="1:31" x14ac:dyDescent="0.2">
      <c r="A247" s="14"/>
      <c r="B247" s="11">
        <v>40848</v>
      </c>
      <c r="C247" s="14">
        <v>77.935885281265826</v>
      </c>
      <c r="D247" s="14">
        <f t="shared" si="54"/>
        <v>83.509396076189077</v>
      </c>
      <c r="E247" s="14">
        <f t="shared" si="55"/>
        <v>45.475829784308758</v>
      </c>
      <c r="F247" s="14">
        <f t="shared" si="56"/>
        <v>47.335219135626126</v>
      </c>
      <c r="H247" s="67">
        <v>0.3228557857571257</v>
      </c>
      <c r="I247" s="67">
        <v>0.24346242699597365</v>
      </c>
      <c r="J247" s="67">
        <v>0.55241426603651611</v>
      </c>
      <c r="K247" s="67">
        <v>0.25728470660215663</v>
      </c>
      <c r="M247" s="5">
        <f t="shared" si="63"/>
        <v>6.3822024786448495</v>
      </c>
      <c r="N247" s="25">
        <f t="shared" si="63"/>
        <v>6.024142507983421</v>
      </c>
      <c r="O247" s="25">
        <f t="shared" si="63"/>
        <v>8.0977174108055614</v>
      </c>
      <c r="P247" s="5">
        <f t="shared" si="63"/>
        <v>5.3141871360155912</v>
      </c>
      <c r="R247" s="5">
        <f t="shared" si="64"/>
        <v>8.25961723341333</v>
      </c>
      <c r="S247" s="25">
        <f t="shared" si="64"/>
        <v>7.5408758086245475</v>
      </c>
      <c r="T247" s="25">
        <f t="shared" si="64"/>
        <v>9.0822640022179435</v>
      </c>
      <c r="U247" s="5">
        <f t="shared" si="64"/>
        <v>7.312703219416572</v>
      </c>
      <c r="V247" s="40"/>
      <c r="W247" s="11">
        <v>40848</v>
      </c>
      <c r="X247" s="14">
        <f t="shared" si="59"/>
        <v>7.9786143434196886</v>
      </c>
      <c r="Y247" s="14">
        <f t="shared" si="60"/>
        <v>8.1974836108172582</v>
      </c>
      <c r="Z247" s="14"/>
      <c r="AB247" s="42"/>
      <c r="AC247" s="42"/>
      <c r="AD247" s="42"/>
      <c r="AE247" s="42"/>
    </row>
    <row r="248" spans="1:31" x14ac:dyDescent="0.2">
      <c r="A248" s="14"/>
      <c r="B248" s="17">
        <v>40878</v>
      </c>
      <c r="C248" s="14">
        <v>78.317819957258905</v>
      </c>
      <c r="D248" s="14">
        <f t="shared" si="54"/>
        <v>83.921246873418667</v>
      </c>
      <c r="E248" s="14">
        <f t="shared" si="55"/>
        <v>45.766477314314237</v>
      </c>
      <c r="F248" s="14">
        <f t="shared" si="56"/>
        <v>47.678214672517441</v>
      </c>
      <c r="G248" s="5"/>
      <c r="H248" s="69">
        <v>0.49006266447695346</v>
      </c>
      <c r="I248" s="69">
        <v>0.49317899132432513</v>
      </c>
      <c r="J248" s="69">
        <v>0.63912529223548731</v>
      </c>
      <c r="K248" s="69">
        <v>0.72460958912761164</v>
      </c>
      <c r="L248" s="5"/>
      <c r="M248" s="10">
        <f t="shared" si="63"/>
        <v>6.9035419346409777</v>
      </c>
      <c r="N248" s="10">
        <f t="shared" si="63"/>
        <v>6.5470313045645545</v>
      </c>
      <c r="O248" s="10">
        <f t="shared" si="63"/>
        <v>8.7885972631072775</v>
      </c>
      <c r="P248" s="10">
        <f t="shared" si="63"/>
        <v>6.0773038347149644</v>
      </c>
      <c r="Q248" s="5"/>
      <c r="R248" s="10">
        <f t="shared" si="64"/>
        <v>6.9035419346409777</v>
      </c>
      <c r="S248" s="10">
        <f t="shared" si="64"/>
        <v>6.5470313045645545</v>
      </c>
      <c r="T248" s="10">
        <f t="shared" si="64"/>
        <v>8.7885972631072775</v>
      </c>
      <c r="U248" s="10">
        <f t="shared" si="64"/>
        <v>6.0773038347149644</v>
      </c>
      <c r="V248" s="40"/>
      <c r="W248" s="17">
        <v>40878</v>
      </c>
      <c r="X248" s="14">
        <f t="shared" si="59"/>
        <v>7.1376441341289327</v>
      </c>
      <c r="Y248" s="14">
        <f t="shared" si="60"/>
        <v>7.4329505489111209</v>
      </c>
      <c r="Z248" s="14"/>
      <c r="AB248" s="42"/>
      <c r="AC248" s="42"/>
      <c r="AD248" s="42"/>
      <c r="AE248" s="42"/>
    </row>
    <row r="249" spans="1:31" x14ac:dyDescent="0.2">
      <c r="A249" s="14"/>
      <c r="B249" s="11">
        <v>40909</v>
      </c>
      <c r="C249" s="14">
        <v>78.553344256836496</v>
      </c>
      <c r="D249" s="14">
        <f t="shared" si="54"/>
        <v>84.253373495314449</v>
      </c>
      <c r="E249" s="14">
        <f t="shared" si="55"/>
        <v>46.046330738190541</v>
      </c>
      <c r="F249" s="14">
        <f t="shared" si="56"/>
        <v>47.979937166817223</v>
      </c>
      <c r="H249" s="67">
        <v>0.30072887588818986</v>
      </c>
      <c r="I249" s="67">
        <v>0.39575987520388606</v>
      </c>
      <c r="J249" s="67">
        <v>0.61148124194556619</v>
      </c>
      <c r="K249" s="67">
        <v>0.63283094044563892</v>
      </c>
      <c r="M249" s="5">
        <f t="shared" ref="M249:P260" si="65">+(C249/C$248-1)*100</f>
        <v>0.30072887588816766</v>
      </c>
      <c r="N249" s="5">
        <f t="shared" si="65"/>
        <v>0.39575987520388267</v>
      </c>
      <c r="O249" s="5">
        <f t="shared" si="65"/>
        <v>0.61148124194556619</v>
      </c>
      <c r="P249" s="5">
        <f t="shared" si="65"/>
        <v>0.63283094044563892</v>
      </c>
      <c r="R249" s="5">
        <f t="shared" si="64"/>
        <v>5.856690777033724</v>
      </c>
      <c r="S249" s="25">
        <f t="shared" si="64"/>
        <v>5.3092639262261931</v>
      </c>
      <c r="T249" s="25">
        <f t="shared" si="64"/>
        <v>7.1992270204214615</v>
      </c>
      <c r="U249" s="5">
        <f t="shared" si="64"/>
        <v>6.728464580655058</v>
      </c>
      <c r="V249" s="40"/>
      <c r="W249" s="11">
        <v>40909</v>
      </c>
      <c r="X249" s="14">
        <f t="shared" si="59"/>
        <v>6.4123185091009036</v>
      </c>
      <c r="Y249" s="14">
        <f t="shared" si="60"/>
        <v>6.9638458005382597</v>
      </c>
      <c r="Z249" s="14"/>
      <c r="AB249" s="42"/>
      <c r="AC249" s="42"/>
      <c r="AD249" s="42"/>
      <c r="AE249" s="42"/>
    </row>
    <row r="250" spans="1:31" x14ac:dyDescent="0.2">
      <c r="A250" s="14"/>
      <c r="B250" s="11">
        <v>40940</v>
      </c>
      <c r="C250" s="14">
        <v>78.941873193053013</v>
      </c>
      <c r="D250" s="14">
        <f t="shared" si="54"/>
        <v>84.59204871454186</v>
      </c>
      <c r="E250" s="14">
        <f t="shared" si="55"/>
        <v>46.383356190820209</v>
      </c>
      <c r="F250" s="14">
        <f t="shared" si="56"/>
        <v>48.230527309838159</v>
      </c>
      <c r="H250" s="67">
        <v>0.4946052136828083</v>
      </c>
      <c r="I250" s="67">
        <v>0.40197229520578698</v>
      </c>
      <c r="J250" s="67">
        <v>0.73192683809253367</v>
      </c>
      <c r="K250" s="67">
        <v>0.52228109876359952</v>
      </c>
      <c r="M250" s="5">
        <f t="shared" si="65"/>
        <v>0.79682151027018477</v>
      </c>
      <c r="N250" s="5">
        <f t="shared" si="65"/>
        <v>0.79932301546352669</v>
      </c>
      <c r="O250" s="5">
        <f t="shared" si="65"/>
        <v>1.3478836753578083</v>
      </c>
      <c r="P250" s="5">
        <f t="shared" si="65"/>
        <v>1.1584171955983047</v>
      </c>
      <c r="R250" s="5">
        <f t="shared" si="64"/>
        <v>4.6432361382773291</v>
      </c>
      <c r="S250" s="25">
        <f t="shared" si="64"/>
        <v>4.4712138716048955</v>
      </c>
      <c r="T250" s="25">
        <f t="shared" si="64"/>
        <v>6.0037213815871349</v>
      </c>
      <c r="U250" s="5">
        <f t="shared" si="64"/>
        <v>6.2688624553053574</v>
      </c>
      <c r="V250" s="40"/>
      <c r="W250" s="11">
        <v>40940</v>
      </c>
      <c r="X250" s="14">
        <f t="shared" si="59"/>
        <v>5.5812659028324623</v>
      </c>
      <c r="Y250" s="14">
        <f t="shared" si="60"/>
        <v>6.1362919184462461</v>
      </c>
      <c r="Z250" s="14"/>
      <c r="AB250" s="42"/>
      <c r="AC250" s="42"/>
      <c r="AD250" s="42"/>
      <c r="AE250" s="42"/>
    </row>
    <row r="251" spans="1:31" x14ac:dyDescent="0.2">
      <c r="A251" s="14"/>
      <c r="B251" s="11">
        <v>40969</v>
      </c>
      <c r="C251" s="14">
        <v>79.173002196952126</v>
      </c>
      <c r="D251" s="14">
        <f t="shared" si="54"/>
        <v>84.670164656485454</v>
      </c>
      <c r="E251" s="14">
        <f t="shared" si="55"/>
        <v>46.488350452378079</v>
      </c>
      <c r="F251" s="14">
        <f t="shared" si="56"/>
        <v>48.295063502277266</v>
      </c>
      <c r="H251" s="67">
        <v>0.29278378451178533</v>
      </c>
      <c r="I251" s="67">
        <v>9.2344307923311164E-2</v>
      </c>
      <c r="J251" s="67">
        <v>0.22636193277159045</v>
      </c>
      <c r="K251" s="67">
        <v>0.1338077687281336</v>
      </c>
      <c r="M251" s="5">
        <f t="shared" si="65"/>
        <v>1.0919382589555271</v>
      </c>
      <c r="N251" s="5">
        <f t="shared" si="65"/>
        <v>0.89240545269353433</v>
      </c>
      <c r="O251" s="5">
        <f t="shared" si="65"/>
        <v>1.5772967036684404</v>
      </c>
      <c r="P251" s="5">
        <f t="shared" si="65"/>
        <v>1.2937750165284312</v>
      </c>
      <c r="R251" s="5">
        <f t="shared" si="64"/>
        <v>4.026056695599145</v>
      </c>
      <c r="S251" s="25">
        <f t="shared" si="64"/>
        <v>3.7388723205267427</v>
      </c>
      <c r="T251" s="25">
        <f t="shared" si="64"/>
        <v>5.3987460642534124</v>
      </c>
      <c r="U251" s="5">
        <f t="shared" si="64"/>
        <v>5.2316659507396057</v>
      </c>
      <c r="V251" s="40"/>
      <c r="W251" s="11">
        <v>40969</v>
      </c>
      <c r="X251" s="14">
        <f t="shared" si="59"/>
        <v>4.7897614451732533</v>
      </c>
      <c r="Y251" s="14">
        <f t="shared" si="60"/>
        <v>5.3152060074965091</v>
      </c>
      <c r="Z251" s="14"/>
      <c r="AB251" s="42"/>
      <c r="AC251" s="42"/>
      <c r="AD251" s="42"/>
      <c r="AE251" s="42"/>
    </row>
    <row r="252" spans="1:31" x14ac:dyDescent="0.2">
      <c r="A252" s="14"/>
      <c r="B252" s="11">
        <v>41000</v>
      </c>
      <c r="C252" s="14">
        <v>79.296542710821797</v>
      </c>
      <c r="D252" s="14">
        <f t="shared" si="54"/>
        <v>84.774828813874265</v>
      </c>
      <c r="E252" s="14">
        <f t="shared" si="55"/>
        <v>46.669515839316517</v>
      </c>
      <c r="F252" s="14">
        <f t="shared" si="56"/>
        <v>48.410696888333355</v>
      </c>
      <c r="G252" s="5"/>
      <c r="H252" s="67">
        <v>0.1560386879890574</v>
      </c>
      <c r="I252" s="67">
        <v>0.12361397643838905</v>
      </c>
      <c r="J252" s="67">
        <v>0.38970061354193231</v>
      </c>
      <c r="K252" s="67">
        <v>0.23943106742294606</v>
      </c>
      <c r="L252" s="5"/>
      <c r="M252" s="5">
        <f t="shared" si="65"/>
        <v>1.2496807930775233</v>
      </c>
      <c r="N252" s="5">
        <f t="shared" si="65"/>
        <v>1.0171225669979522</v>
      </c>
      <c r="O252" s="5">
        <f t="shared" si="65"/>
        <v>1.9731440521419286</v>
      </c>
      <c r="P252" s="5">
        <f t="shared" si="65"/>
        <v>1.536303783283488</v>
      </c>
      <c r="R252" s="5">
        <f t="shared" si="64"/>
        <v>4.1655535027322887</v>
      </c>
      <c r="S252" s="25">
        <f t="shared" si="64"/>
        <v>3.6385135594360296</v>
      </c>
      <c r="T252" s="25">
        <f t="shared" si="64"/>
        <v>5.2823375452705434</v>
      </c>
      <c r="U252" s="5">
        <f t="shared" si="64"/>
        <v>4.9841303329428488</v>
      </c>
      <c r="V252" s="40"/>
      <c r="W252" s="11">
        <v>41000</v>
      </c>
      <c r="X252" s="14">
        <f t="shared" si="59"/>
        <v>4.6349938125498076</v>
      </c>
      <c r="Y252" s="14">
        <f t="shared" si="60"/>
        <v>5.1332339391066961</v>
      </c>
      <c r="Z252" s="14"/>
      <c r="AB252" s="42"/>
      <c r="AC252" s="42"/>
      <c r="AD252" s="42"/>
      <c r="AE252" s="42"/>
    </row>
    <row r="253" spans="1:31" x14ac:dyDescent="0.2">
      <c r="A253" s="14"/>
      <c r="B253" s="11">
        <v>41030</v>
      </c>
      <c r="C253" s="14">
        <v>79.68550610685449</v>
      </c>
      <c r="D253" s="14">
        <f t="shared" si="54"/>
        <v>85.006874841887054</v>
      </c>
      <c r="E253" s="14">
        <f t="shared" si="55"/>
        <v>46.805955213796778</v>
      </c>
      <c r="F253" s="14">
        <f t="shared" si="56"/>
        <v>48.523509900636142</v>
      </c>
      <c r="H253" s="67">
        <v>0.49051747117294653</v>
      </c>
      <c r="I253" s="67">
        <v>0.27372043242015559</v>
      </c>
      <c r="J253" s="67">
        <v>0.29235223898620433</v>
      </c>
      <c r="K253" s="67">
        <v>0.23303323346699489</v>
      </c>
      <c r="M253" s="5">
        <f t="shared" si="65"/>
        <v>1.7463281668743891</v>
      </c>
      <c r="N253" s="5">
        <f t="shared" si="65"/>
        <v>1.2936270717067266</v>
      </c>
      <c r="O253" s="5">
        <f t="shared" si="65"/>
        <v>2.2712648219429976</v>
      </c>
      <c r="P253" s="5">
        <f t="shared" si="65"/>
        <v>1.772917115132544</v>
      </c>
      <c r="R253" s="5">
        <f t="shared" si="64"/>
        <v>4.4679122814404337</v>
      </c>
      <c r="S253" s="25">
        <f t="shared" si="64"/>
        <v>3.7590574154823031</v>
      </c>
      <c r="T253" s="25">
        <f t="shared" si="64"/>
        <v>5.3478793671625446</v>
      </c>
      <c r="U253" s="5">
        <f t="shared" si="64"/>
        <v>4.8473151713803064</v>
      </c>
      <c r="W253" s="11">
        <v>41030</v>
      </c>
      <c r="X253" s="14">
        <f t="shared" si="59"/>
        <v>4.6514173180083844</v>
      </c>
      <c r="Y253" s="14">
        <f t="shared" si="60"/>
        <v>5.0975972692714251</v>
      </c>
    </row>
    <row r="254" spans="1:31" x14ac:dyDescent="0.2">
      <c r="A254" s="14"/>
      <c r="B254" s="11">
        <v>41061</v>
      </c>
      <c r="C254" s="14">
        <v>79.856146380500419</v>
      </c>
      <c r="D254" s="14">
        <f t="shared" si="54"/>
        <v>85.299248474235611</v>
      </c>
      <c r="E254" s="14">
        <f t="shared" si="55"/>
        <v>47.031368764695387</v>
      </c>
      <c r="F254" s="14">
        <f t="shared" si="56"/>
        <v>48.708305674057755</v>
      </c>
      <c r="H254" s="67">
        <v>0.21414217212487596</v>
      </c>
      <c r="I254" s="67">
        <v>0.34394116110298528</v>
      </c>
      <c r="J254" s="67">
        <v>0.48159160489082975</v>
      </c>
      <c r="K254" s="67">
        <v>0.38083760593581317</v>
      </c>
      <c r="M254" s="5">
        <f t="shared" si="65"/>
        <v>1.9642099640682531</v>
      </c>
      <c r="N254" s="5">
        <f t="shared" si="65"/>
        <v>1.6420175487805055</v>
      </c>
      <c r="O254" s="5">
        <f t="shared" si="65"/>
        <v>2.7637946475411512</v>
      </c>
      <c r="P254" s="5">
        <f t="shared" si="65"/>
        <v>2.1605066561648734</v>
      </c>
      <c r="R254" s="5">
        <f t="shared" si="64"/>
        <v>4.5415142601032077</v>
      </c>
      <c r="S254" s="25">
        <f t="shared" si="64"/>
        <v>3.7606315455135597</v>
      </c>
      <c r="T254" s="25">
        <f t="shared" si="64"/>
        <v>5.8681916461705397</v>
      </c>
      <c r="U254" s="5">
        <f t="shared" si="64"/>
        <v>4.6782175322011899</v>
      </c>
      <c r="W254" s="11">
        <v>41061</v>
      </c>
      <c r="X254" s="14">
        <f t="shared" si="59"/>
        <v>4.7690135746284295</v>
      </c>
      <c r="Y254" s="14">
        <f t="shared" si="60"/>
        <v>5.2732045891858643</v>
      </c>
    </row>
    <row r="255" spans="1:31" x14ac:dyDescent="0.2">
      <c r="B255" s="11">
        <v>41091</v>
      </c>
      <c r="C255" s="14">
        <v>80.162121863308258</v>
      </c>
      <c r="D255" s="14">
        <f t="shared" si="54"/>
        <v>85.465275648380626</v>
      </c>
      <c r="E255" s="14">
        <f t="shared" si="55"/>
        <v>47.145992734494797</v>
      </c>
      <c r="F255" s="14">
        <f t="shared" si="56"/>
        <v>48.887843311190764</v>
      </c>
      <c r="H255" s="67">
        <v>0.38315833743081118</v>
      </c>
      <c r="I255" s="67">
        <v>0.194640840470203</v>
      </c>
      <c r="J255" s="67">
        <v>0.24371812432866236</v>
      </c>
      <c r="K255" s="67">
        <v>0.36859758238034779</v>
      </c>
      <c r="M255" s="5">
        <f t="shared" si="65"/>
        <v>2.3548943357410312</v>
      </c>
      <c r="N255" s="5">
        <f t="shared" si="65"/>
        <v>1.8398544260083138</v>
      </c>
      <c r="O255" s="5">
        <f t="shared" si="65"/>
        <v>3.0142486403450963</v>
      </c>
      <c r="P255" s="5">
        <f t="shared" si="65"/>
        <v>2.537067813847016</v>
      </c>
      <c r="R255" s="5">
        <f t="shared" si="64"/>
        <v>4.3867806070651438</v>
      </c>
      <c r="S255" s="25">
        <f t="shared" si="64"/>
        <v>3.5331147902477822</v>
      </c>
      <c r="T255" s="25">
        <f t="shared" si="64"/>
        <v>5.5119970998225964</v>
      </c>
      <c r="U255" s="5">
        <f t="shared" si="64"/>
        <v>4.4903260670972722</v>
      </c>
      <c r="W255" s="11">
        <v>41091</v>
      </c>
      <c r="X255" s="14">
        <f t="shared" si="59"/>
        <v>4.5118126523892172</v>
      </c>
      <c r="Y255" s="14">
        <f t="shared" si="60"/>
        <v>5.0011615834599343</v>
      </c>
    </row>
    <row r="256" spans="1:31" x14ac:dyDescent="0.2">
      <c r="B256" s="11">
        <v>41122</v>
      </c>
      <c r="C256" s="14">
        <v>80.445953309130687</v>
      </c>
      <c r="D256" s="14">
        <f t="shared" si="54"/>
        <v>85.630760792899693</v>
      </c>
      <c r="E256" s="14">
        <f t="shared" si="55"/>
        <v>47.224796562866224</v>
      </c>
      <c r="F256" s="14">
        <f t="shared" si="56"/>
        <v>48.95678688340336</v>
      </c>
      <c r="H256" s="67">
        <v>0.35407177258408584</v>
      </c>
      <c r="I256" s="67">
        <v>0.19362851551535951</v>
      </c>
      <c r="J256" s="67">
        <v>0.16714851846522105</v>
      </c>
      <c r="K256" s="67">
        <v>0.14102395921566924</v>
      </c>
      <c r="M256" s="5">
        <f t="shared" si="65"/>
        <v>2.7173041244421547</v>
      </c>
      <c r="N256" s="5">
        <f t="shared" si="65"/>
        <v>2.0370454243364033</v>
      </c>
      <c r="O256" s="5">
        <f t="shared" si="65"/>
        <v>3.1864354307554965</v>
      </c>
      <c r="P256" s="5">
        <f t="shared" si="65"/>
        <v>2.6816696465417511</v>
      </c>
      <c r="R256" s="5">
        <f t="shared" si="64"/>
        <v>4.3606030027399489</v>
      </c>
      <c r="S256" s="25">
        <f t="shared" si="64"/>
        <v>3.3255385011999428</v>
      </c>
      <c r="T256" s="25">
        <f t="shared" si="64"/>
        <v>5.0877096122722287</v>
      </c>
      <c r="U256" s="5">
        <f t="shared" si="64"/>
        <v>4.1921746082014932</v>
      </c>
      <c r="W256" s="11">
        <v>41122</v>
      </c>
      <c r="X256" s="14">
        <f t="shared" si="59"/>
        <v>4.2018075738912222</v>
      </c>
      <c r="Y256" s="14">
        <f t="shared" si="60"/>
        <v>4.639942110236861</v>
      </c>
    </row>
    <row r="257" spans="2:25" x14ac:dyDescent="0.2">
      <c r="B257" s="11">
        <v>41153</v>
      </c>
      <c r="C257" s="14">
        <v>80.745698442540075</v>
      </c>
      <c r="D257" s="14">
        <f t="shared" si="54"/>
        <v>85.932049727068403</v>
      </c>
      <c r="E257" s="14">
        <f t="shared" si="55"/>
        <v>47.444321156482026</v>
      </c>
      <c r="F257" s="14">
        <f t="shared" si="56"/>
        <v>49.144345131637643</v>
      </c>
      <c r="H257" s="67">
        <v>0.37260436489272575</v>
      </c>
      <c r="I257" s="67">
        <v>0.35184661607454187</v>
      </c>
      <c r="J257" s="67">
        <v>0.46485026848885891</v>
      </c>
      <c r="K257" s="67">
        <v>0.38310979983424698</v>
      </c>
      <c r="M257" s="5">
        <f t="shared" si="65"/>
        <v>3.1000332831099708</v>
      </c>
      <c r="N257" s="5">
        <f t="shared" si="65"/>
        <v>2.3960593158043775</v>
      </c>
      <c r="O257" s="5">
        <f t="shared" si="65"/>
        <v>3.6660978528994415</v>
      </c>
      <c r="P257" s="5">
        <f t="shared" si="65"/>
        <v>3.0750531855910701</v>
      </c>
      <c r="R257" s="5">
        <f t="shared" si="64"/>
        <v>4.4315982600457549</v>
      </c>
      <c r="S257" s="25">
        <f t="shared" si="64"/>
        <v>3.4581185435936801</v>
      </c>
      <c r="T257" s="25">
        <f t="shared" si="64"/>
        <v>5.2840078474321484</v>
      </c>
      <c r="U257" s="5">
        <f t="shared" si="64"/>
        <v>4.3162270630514588</v>
      </c>
      <c r="W257" s="11">
        <v>41153</v>
      </c>
      <c r="X257" s="14">
        <f t="shared" si="59"/>
        <v>4.3527844846924291</v>
      </c>
      <c r="Y257" s="14">
        <f t="shared" si="60"/>
        <v>4.8001174552418036</v>
      </c>
    </row>
    <row r="258" spans="2:25" x14ac:dyDescent="0.2">
      <c r="B258" s="11">
        <v>41183</v>
      </c>
      <c r="C258" s="14">
        <v>81.05390745210434</v>
      </c>
      <c r="D258" s="14">
        <f t="shared" si="54"/>
        <v>86.253587660937711</v>
      </c>
      <c r="E258" s="14">
        <f t="shared" si="55"/>
        <v>47.72972196238382</v>
      </c>
      <c r="F258" s="14">
        <f t="shared" si="56"/>
        <v>49.279001223332415</v>
      </c>
      <c r="H258" s="67">
        <v>0.38170331733966556</v>
      </c>
      <c r="I258" s="67">
        <v>0.37417696294986291</v>
      </c>
      <c r="J258" s="67">
        <v>0.60154892923955927</v>
      </c>
      <c r="K258" s="67">
        <v>0.27400119247511512</v>
      </c>
      <c r="M258" s="5">
        <f t="shared" si="65"/>
        <v>3.4935695303299097</v>
      </c>
      <c r="N258" s="5">
        <f t="shared" si="65"/>
        <v>2.7792017807325875</v>
      </c>
      <c r="O258" s="5">
        <f t="shared" si="65"/>
        <v>4.2897001545179947</v>
      </c>
      <c r="P258" s="5">
        <f t="shared" si="65"/>
        <v>3.3574800604639465</v>
      </c>
      <c r="R258" s="5">
        <f t="shared" si="64"/>
        <v>4.336525322619611</v>
      </c>
      <c r="S258" s="25">
        <f t="shared" si="64"/>
        <v>3.5375500260399706</v>
      </c>
      <c r="T258" s="25">
        <f t="shared" si="64"/>
        <v>5.5360352593357476</v>
      </c>
      <c r="U258" s="5">
        <f t="shared" si="64"/>
        <v>4.3742681648680337</v>
      </c>
      <c r="W258" s="11">
        <v>41183</v>
      </c>
      <c r="X258" s="14">
        <f t="shared" si="59"/>
        <v>4.4826178167479176</v>
      </c>
      <c r="Y258" s="14">
        <f t="shared" si="60"/>
        <v>4.9551517121018911</v>
      </c>
    </row>
    <row r="259" spans="2:25" x14ac:dyDescent="0.2">
      <c r="B259" s="11">
        <v>41214</v>
      </c>
      <c r="C259" s="14">
        <v>81.438598389819958</v>
      </c>
      <c r="D259" s="14">
        <f t="shared" si="54"/>
        <v>86.499654399593354</v>
      </c>
      <c r="E259" s="14">
        <f t="shared" si="55"/>
        <v>47.799032013558481</v>
      </c>
      <c r="F259" s="14">
        <f t="shared" si="56"/>
        <v>49.400284581520651</v>
      </c>
      <c r="H259" s="67">
        <v>0.47461121839551534</v>
      </c>
      <c r="I259" s="67">
        <v>0.28528290280855823</v>
      </c>
      <c r="J259" s="67">
        <v>0.14521360763275482</v>
      </c>
      <c r="K259" s="67">
        <v>0.2461156987305424</v>
      </c>
      <c r="M259" s="5">
        <f t="shared" si="65"/>
        <v>3.9847616216388326</v>
      </c>
      <c r="N259" s="5">
        <f t="shared" si="65"/>
        <v>3.0724132710561181</v>
      </c>
      <c r="O259" s="5">
        <f t="shared" si="65"/>
        <v>4.4411429905017563</v>
      </c>
      <c r="P259" s="5">
        <f t="shared" si="65"/>
        <v>3.6118590447050458</v>
      </c>
      <c r="R259" s="5">
        <f t="shared" si="64"/>
        <v>4.4943521150918597</v>
      </c>
      <c r="S259" s="25">
        <f t="shared" si="64"/>
        <v>3.5807447591599706</v>
      </c>
      <c r="T259" s="25">
        <f t="shared" si="64"/>
        <v>5.1086527508539037</v>
      </c>
      <c r="U259" s="5">
        <f t="shared" si="64"/>
        <v>4.3626405108163624</v>
      </c>
      <c r="W259" s="11">
        <v>41214</v>
      </c>
      <c r="X259" s="14">
        <f t="shared" si="59"/>
        <v>4.3506793402767459</v>
      </c>
      <c r="Y259" s="14">
        <f t="shared" si="60"/>
        <v>4.7356466308351326</v>
      </c>
    </row>
    <row r="260" spans="2:25" x14ac:dyDescent="0.2">
      <c r="B260" s="11">
        <v>41244</v>
      </c>
      <c r="C260" s="14">
        <v>81.873536843083698</v>
      </c>
      <c r="D260" s="14">
        <f t="shared" si="54"/>
        <v>86.874767340009996</v>
      </c>
      <c r="E260" s="14">
        <f t="shared" si="55"/>
        <v>47.981762141138148</v>
      </c>
      <c r="F260" s="14">
        <f t="shared" si="56"/>
        <v>49.647382880255684</v>
      </c>
      <c r="H260" s="67">
        <v>0.53406917832969913</v>
      </c>
      <c r="I260" s="67">
        <v>0.43365831114627817</v>
      </c>
      <c r="J260" s="67">
        <v>0.3822883432615054</v>
      </c>
      <c r="K260" s="67">
        <v>0.50019610378411183</v>
      </c>
      <c r="M260" s="10">
        <f t="shared" si="65"/>
        <v>4.5401121836196268</v>
      </c>
      <c r="N260" s="10">
        <f t="shared" si="65"/>
        <v>3.5193953577050907</v>
      </c>
      <c r="O260" s="10">
        <f t="shared" si="65"/>
        <v>4.8404093057235142</v>
      </c>
      <c r="P260" s="10">
        <f t="shared" si="65"/>
        <v>4.1301215267049551</v>
      </c>
      <c r="Q260" s="5"/>
      <c r="R260" s="10">
        <f t="shared" si="64"/>
        <v>4.5401121836196268</v>
      </c>
      <c r="S260" s="10">
        <f t="shared" si="64"/>
        <v>3.5193953577050907</v>
      </c>
      <c r="T260" s="10">
        <f t="shared" si="64"/>
        <v>4.8404093057235142</v>
      </c>
      <c r="U260" s="10">
        <f t="shared" si="64"/>
        <v>4.1301215267049551</v>
      </c>
      <c r="V260" s="40"/>
      <c r="W260" s="11">
        <v>41244</v>
      </c>
      <c r="X260" s="14">
        <f t="shared" si="59"/>
        <v>4.1633087300445197</v>
      </c>
      <c r="Y260" s="14">
        <f t="shared" si="60"/>
        <v>4.4852654162142347</v>
      </c>
    </row>
    <row r="261" spans="2:25" x14ac:dyDescent="0.2">
      <c r="B261" s="11">
        <v>41275</v>
      </c>
      <c r="C261" s="14">
        <v>82.417829543676206</v>
      </c>
      <c r="D261" s="14">
        <f t="shared" si="54"/>
        <v>87.210136460623545</v>
      </c>
      <c r="E261" s="14">
        <f t="shared" si="55"/>
        <v>48.150571108133583</v>
      </c>
      <c r="F261" s="14">
        <f t="shared" si="56"/>
        <v>49.896182280736227</v>
      </c>
      <c r="H261" s="67">
        <v>0.66479685815417078</v>
      </c>
      <c r="I261" s="67">
        <v>0.3860374316756307</v>
      </c>
      <c r="J261" s="67">
        <v>0.35181902344245675</v>
      </c>
      <c r="K261" s="67">
        <v>0.50113296219584935</v>
      </c>
      <c r="M261" s="5">
        <f t="shared" ref="M261:P272" si="66">+(C261/C$260-1)*100</f>
        <v>0.66479685815414857</v>
      </c>
      <c r="N261" s="5">
        <f t="shared" si="66"/>
        <v>0.38603743167562321</v>
      </c>
      <c r="O261" s="5">
        <f t="shared" si="66"/>
        <v>0.35181902344245675</v>
      </c>
      <c r="P261" s="5">
        <f t="shared" si="66"/>
        <v>0.50113296219584935</v>
      </c>
      <c r="R261" s="5">
        <f t="shared" ref="R261:U276" si="67">+(C261/C249-1)*100</f>
        <v>4.9195681271117619</v>
      </c>
      <c r="S261" s="25">
        <f t="shared" si="67"/>
        <v>3.5093704176409446</v>
      </c>
      <c r="T261" s="25">
        <f t="shared" si="67"/>
        <v>4.5698328970169122</v>
      </c>
      <c r="U261" s="5">
        <f t="shared" si="67"/>
        <v>3.9938466514797266</v>
      </c>
      <c r="W261" s="11">
        <v>41275</v>
      </c>
      <c r="X261" s="14">
        <f t="shared" si="59"/>
        <v>4.0243499887125278</v>
      </c>
      <c r="Y261" s="14">
        <f t="shared" si="60"/>
        <v>4.2818397742483194</v>
      </c>
    </row>
    <row r="262" spans="2:25" x14ac:dyDescent="0.2">
      <c r="B262" s="11">
        <v>41306</v>
      </c>
      <c r="C262" s="14">
        <v>82.952854973668622</v>
      </c>
      <c r="D262" s="14">
        <f t="shared" si="54"/>
        <v>87.504646126129046</v>
      </c>
      <c r="E262" s="14">
        <f t="shared" si="55"/>
        <v>48.425101301739318</v>
      </c>
      <c r="F262" s="14">
        <f t="shared" si="56"/>
        <v>50.068373453752912</v>
      </c>
      <c r="H262" s="67">
        <v>0.64916224190167959</v>
      </c>
      <c r="I262" s="67">
        <v>0.33770118641940366</v>
      </c>
      <c r="J262" s="67">
        <v>0.570149402774911</v>
      </c>
      <c r="K262" s="67">
        <v>0.34509889363452118</v>
      </c>
      <c r="M262" s="5">
        <f t="shared" si="66"/>
        <v>1.3182747102443049</v>
      </c>
      <c r="N262" s="5">
        <f t="shared" si="66"/>
        <v>0.72504227108181052</v>
      </c>
      <c r="O262" s="5">
        <f t="shared" si="66"/>
        <v>0.92397432027837567</v>
      </c>
      <c r="P262" s="5">
        <f t="shared" si="66"/>
        <v>0.84796126013855222</v>
      </c>
      <c r="R262" s="5">
        <f t="shared" si="67"/>
        <v>5.0809305864920606</v>
      </c>
      <c r="S262" s="25">
        <f t="shared" si="67"/>
        <v>3.4431101455123958</v>
      </c>
      <c r="T262" s="25">
        <f t="shared" si="67"/>
        <v>4.4018917098612054</v>
      </c>
      <c r="U262" s="5">
        <f t="shared" si="67"/>
        <v>3.8105454085298085</v>
      </c>
      <c r="W262" s="11">
        <v>41306</v>
      </c>
      <c r="X262" s="14">
        <f t="shared" si="59"/>
        <v>3.8851824213011366</v>
      </c>
      <c r="Y262" s="14">
        <f t="shared" si="60"/>
        <v>4.1062185591955069</v>
      </c>
    </row>
    <row r="263" spans="2:25" x14ac:dyDescent="0.2">
      <c r="B263" s="11">
        <v>41334</v>
      </c>
      <c r="C263" s="14">
        <v>83.160940901200377</v>
      </c>
      <c r="D263" s="14">
        <f t="shared" si="54"/>
        <v>87.646191863458455</v>
      </c>
      <c r="E263" s="14">
        <f t="shared" si="55"/>
        <v>48.601770042916783</v>
      </c>
      <c r="F263" s="14">
        <f t="shared" si="56"/>
        <v>50.240619417868501</v>
      </c>
      <c r="H263" s="67">
        <v>0.25084842179066147</v>
      </c>
      <c r="I263" s="67">
        <v>0.16175796782880564</v>
      </c>
      <c r="J263" s="67">
        <v>0.36482885203819038</v>
      </c>
      <c r="K263" s="67">
        <v>0.34402148948315947</v>
      </c>
      <c r="M263" s="5">
        <f t="shared" si="66"/>
        <v>1.5724300033404859</v>
      </c>
      <c r="N263" s="5">
        <f t="shared" si="66"/>
        <v>0.88797305255421399</v>
      </c>
      <c r="O263" s="5">
        <f t="shared" si="66"/>
        <v>1.2921740972223761</v>
      </c>
      <c r="P263" s="5">
        <f t="shared" si="66"/>
        <v>1.1948999185790843</v>
      </c>
      <c r="R263" s="5">
        <f t="shared" si="67"/>
        <v>5.0369931587636252</v>
      </c>
      <c r="S263" s="25">
        <f t="shared" si="67"/>
        <v>3.5148475487759123</v>
      </c>
      <c r="T263" s="25">
        <f t="shared" si="67"/>
        <v>4.5461272985017231</v>
      </c>
      <c r="U263" s="5">
        <f t="shared" si="67"/>
        <v>4.0284778080879713</v>
      </c>
      <c r="W263" s="11">
        <v>41334</v>
      </c>
      <c r="X263" s="14">
        <f t="shared" si="59"/>
        <v>4.0298175517885353</v>
      </c>
      <c r="Y263" s="14">
        <f t="shared" si="60"/>
        <v>4.2873025532948468</v>
      </c>
    </row>
    <row r="264" spans="2:25" x14ac:dyDescent="0.2">
      <c r="B264" s="11">
        <v>41365</v>
      </c>
      <c r="C264" s="14">
        <v>83.219387207676206</v>
      </c>
      <c r="D264" s="14">
        <f t="shared" si="54"/>
        <v>87.812271055616137</v>
      </c>
      <c r="E264" s="14">
        <f t="shared" si="55"/>
        <v>48.77228178129355</v>
      </c>
      <c r="F264" s="14">
        <f t="shared" si="56"/>
        <v>50.550200972294796</v>
      </c>
      <c r="H264" s="67">
        <v>7.0280958635682289E-2</v>
      </c>
      <c r="I264" s="67">
        <v>0.18948820094364349</v>
      </c>
      <c r="J264" s="67">
        <v>0.35083442069332449</v>
      </c>
      <c r="K264" s="67">
        <v>0.61619772608971779</v>
      </c>
      <c r="M264" s="5">
        <f t="shared" si="66"/>
        <v>1.6438160808564195</v>
      </c>
      <c r="N264" s="5">
        <f t="shared" si="66"/>
        <v>1.0791438576600143</v>
      </c>
      <c r="O264" s="5">
        <f t="shared" si="66"/>
        <v>1.6475419094240218</v>
      </c>
      <c r="P264" s="5">
        <f t="shared" si="66"/>
        <v>1.8184605907961338</v>
      </c>
      <c r="R264" s="5">
        <f t="shared" si="67"/>
        <v>4.9470561549703529</v>
      </c>
      <c r="S264" s="25">
        <f t="shared" si="67"/>
        <v>3.5829529640344804</v>
      </c>
      <c r="T264" s="25">
        <f t="shared" si="67"/>
        <v>4.505651931802479</v>
      </c>
      <c r="U264" s="5">
        <f t="shared" si="67"/>
        <v>4.4194862323435169</v>
      </c>
      <c r="W264" s="11">
        <v>41365</v>
      </c>
      <c r="X264" s="14">
        <f t="shared" si="59"/>
        <v>4.1693637093934912</v>
      </c>
      <c r="Y264" s="14">
        <f t="shared" si="60"/>
        <v>4.4625690820729975</v>
      </c>
    </row>
    <row r="265" spans="2:25" x14ac:dyDescent="0.2">
      <c r="B265" s="11">
        <v>41395</v>
      </c>
      <c r="C265" s="14">
        <v>83.44574444454139</v>
      </c>
      <c r="D265" s="14">
        <f t="shared" si="54"/>
        <v>88.094641605124053</v>
      </c>
      <c r="E265" s="14">
        <f t="shared" si="55"/>
        <v>48.864433990929726</v>
      </c>
      <c r="F265" s="14">
        <f t="shared" si="56"/>
        <v>50.731608291278434</v>
      </c>
      <c r="H265" s="67">
        <v>0.27200060521990199</v>
      </c>
      <c r="I265" s="67">
        <v>0.32156160649697785</v>
      </c>
      <c r="J265" s="67">
        <v>0.18894381454082065</v>
      </c>
      <c r="K265" s="67">
        <v>0.35886567312177764</v>
      </c>
      <c r="M265" s="5">
        <f t="shared" si="66"/>
        <v>1.9202878757649477</v>
      </c>
      <c r="N265" s="5">
        <f t="shared" si="66"/>
        <v>1.4041755764820918</v>
      </c>
      <c r="O265" s="5">
        <f t="shared" si="66"/>
        <v>1.8395986524946784</v>
      </c>
      <c r="P265" s="5">
        <f t="shared" si="66"/>
        <v>2.1838520947575102</v>
      </c>
      <c r="R265" s="5">
        <f t="shared" si="67"/>
        <v>4.7188485351961074</v>
      </c>
      <c r="S265" s="25">
        <f t="shared" si="67"/>
        <v>3.6323729921612147</v>
      </c>
      <c r="T265" s="25">
        <f t="shared" si="67"/>
        <v>4.3978993009124112</v>
      </c>
      <c r="U265" s="5">
        <f t="shared" si="67"/>
        <v>4.5505743404875565</v>
      </c>
      <c r="W265" s="11">
        <v>41395</v>
      </c>
      <c r="X265" s="14">
        <f t="shared" si="59"/>
        <v>4.1936155445203944</v>
      </c>
      <c r="Y265" s="14">
        <f t="shared" si="60"/>
        <v>4.4742368206999839</v>
      </c>
    </row>
    <row r="266" spans="2:25" x14ac:dyDescent="0.2">
      <c r="B266" s="11">
        <v>41426</v>
      </c>
      <c r="C266" s="14">
        <v>83.700380918132453</v>
      </c>
      <c r="D266" s="14">
        <f t="shared" si="54"/>
        <v>88.418657521378719</v>
      </c>
      <c r="E266" s="14">
        <f t="shared" si="55"/>
        <v>49.079411606561486</v>
      </c>
      <c r="F266" s="14">
        <f t="shared" si="56"/>
        <v>50.821994039149281</v>
      </c>
      <c r="H266" s="67">
        <v>0.30515213841768585</v>
      </c>
      <c r="I266" s="67">
        <v>0.36780434127541944</v>
      </c>
      <c r="J266" s="67">
        <v>0.43994700863958514</v>
      </c>
      <c r="K266" s="67">
        <v>0.17816456232155886</v>
      </c>
      <c r="M266" s="5">
        <f t="shared" si="66"/>
        <v>2.2312998136992945</v>
      </c>
      <c r="N266" s="5">
        <f t="shared" si="66"/>
        <v>1.7771445364869409</v>
      </c>
      <c r="O266" s="5">
        <f t="shared" si="66"/>
        <v>2.2876389203768888</v>
      </c>
      <c r="P266" s="5">
        <f t="shared" si="66"/>
        <v>2.3659075076054581</v>
      </c>
      <c r="R266" s="5">
        <f t="shared" si="67"/>
        <v>4.8139494727368115</v>
      </c>
      <c r="S266" s="25">
        <f t="shared" si="67"/>
        <v>3.6570182070071899</v>
      </c>
      <c r="T266" s="25">
        <f t="shared" si="67"/>
        <v>4.3546315909127609</v>
      </c>
      <c r="U266" s="5">
        <f t="shared" si="67"/>
        <v>4.3394824267461329</v>
      </c>
      <c r="W266" s="11">
        <v>41426</v>
      </c>
      <c r="X266" s="14">
        <f t="shared" si="59"/>
        <v>4.1170440748886952</v>
      </c>
      <c r="Y266" s="14">
        <f t="shared" si="60"/>
        <v>4.3470570088294469</v>
      </c>
    </row>
    <row r="267" spans="2:25" x14ac:dyDescent="0.2">
      <c r="B267" s="11">
        <v>41456</v>
      </c>
      <c r="C267" s="14">
        <v>84.212306859405771</v>
      </c>
      <c r="D267" s="14">
        <f t="shared" si="54"/>
        <v>88.797038475329529</v>
      </c>
      <c r="E267" s="14">
        <f t="shared" si="55"/>
        <v>49.28537231959772</v>
      </c>
      <c r="F267" s="14">
        <f t="shared" si="56"/>
        <v>51.006850699000729</v>
      </c>
      <c r="H267" s="67">
        <v>0.61161721805547131</v>
      </c>
      <c r="I267" s="67">
        <v>0.42794243269223453</v>
      </c>
      <c r="J267" s="67">
        <v>0.41964788552741883</v>
      </c>
      <c r="K267" s="67">
        <v>0.36373358296222236</v>
      </c>
      <c r="M267" s="5">
        <f t="shared" si="66"/>
        <v>2.8565640456017949</v>
      </c>
      <c r="N267" s="5">
        <f t="shared" si="66"/>
        <v>2.2126921247410669</v>
      </c>
      <c r="O267" s="5">
        <f t="shared" si="66"/>
        <v>2.7168868342621666</v>
      </c>
      <c r="P267" s="5">
        <f t="shared" si="66"/>
        <v>2.7382466907146741</v>
      </c>
      <c r="R267" s="5">
        <f t="shared" si="67"/>
        <v>5.0524922518940363</v>
      </c>
      <c r="S267" s="25">
        <f t="shared" si="67"/>
        <v>3.8983818886355381</v>
      </c>
      <c r="T267" s="25">
        <f t="shared" si="67"/>
        <v>4.5377760887355789</v>
      </c>
      <c r="U267" s="5">
        <f t="shared" si="67"/>
        <v>4.3344259928212336</v>
      </c>
      <c r="W267" s="11">
        <v>41456</v>
      </c>
      <c r="X267" s="14">
        <f t="shared" si="59"/>
        <v>4.2568613233974508</v>
      </c>
      <c r="Y267" s="14">
        <f t="shared" si="60"/>
        <v>4.4361010407784063</v>
      </c>
    </row>
    <row r="268" spans="2:25" x14ac:dyDescent="0.2">
      <c r="B268" s="11">
        <v>41487</v>
      </c>
      <c r="C268" s="14">
        <v>85.33955159345328</v>
      </c>
      <c r="D268" s="14">
        <f t="shared" si="54"/>
        <v>89.341975972333145</v>
      </c>
      <c r="E268" s="14">
        <f t="shared" si="55"/>
        <v>49.314263783680026</v>
      </c>
      <c r="F268" s="14">
        <f t="shared" si="56"/>
        <v>51.042074517544521</v>
      </c>
      <c r="H268" s="67">
        <v>1.3385748189150837</v>
      </c>
      <c r="I268" s="67">
        <v>0.6136888193123784</v>
      </c>
      <c r="J268" s="67">
        <v>5.8620768642980714E-2</v>
      </c>
      <c r="K268" s="67">
        <v>6.9057034616104573E-2</v>
      </c>
      <c r="M268" s="5">
        <f t="shared" si="66"/>
        <v>4.2333761115175061</v>
      </c>
      <c r="N268" s="5">
        <f t="shared" si="66"/>
        <v>2.8399599882288129</v>
      </c>
      <c r="O268" s="5">
        <f t="shared" si="66"/>
        <v>2.7771002628505626</v>
      </c>
      <c r="P268" s="5">
        <f t="shared" si="66"/>
        <v>2.8091946772958565</v>
      </c>
      <c r="R268" s="5">
        <f t="shared" si="67"/>
        <v>6.0830881890576949</v>
      </c>
      <c r="S268" s="25">
        <f t="shared" si="67"/>
        <v>4.3339743160861532</v>
      </c>
      <c r="T268" s="25">
        <f t="shared" si="67"/>
        <v>4.4245129103569036</v>
      </c>
      <c r="U268" s="5">
        <f t="shared" si="67"/>
        <v>4.2594454556577288</v>
      </c>
      <c r="W268" s="11">
        <v>41487</v>
      </c>
      <c r="X268" s="14">
        <f t="shared" si="59"/>
        <v>4.3393108940335949</v>
      </c>
      <c r="Y268" s="14">
        <f t="shared" si="60"/>
        <v>4.3419791830073162</v>
      </c>
    </row>
    <row r="269" spans="2:25" x14ac:dyDescent="0.2">
      <c r="B269" s="11">
        <v>41518</v>
      </c>
      <c r="C269" s="14">
        <v>86.499903896755583</v>
      </c>
      <c r="D269" s="14">
        <f t="shared" si="54"/>
        <v>89.687895809502649</v>
      </c>
      <c r="E269" s="14">
        <f t="shared" si="55"/>
        <v>49.407370836550754</v>
      </c>
      <c r="F269" s="14">
        <f t="shared" si="56"/>
        <v>51.094023996377416</v>
      </c>
      <c r="H269" s="67">
        <v>1.3596887745908059</v>
      </c>
      <c r="I269" s="67">
        <v>0.38718623962001963</v>
      </c>
      <c r="J269" s="67">
        <v>0.1888034936081473</v>
      </c>
      <c r="K269" s="67">
        <v>0.10177775751460949</v>
      </c>
      <c r="M269" s="5">
        <f t="shared" si="66"/>
        <v>5.6506256258828103</v>
      </c>
      <c r="N269" s="5">
        <f t="shared" si="66"/>
        <v>3.2381421621339612</v>
      </c>
      <c r="O269" s="5">
        <f t="shared" si="66"/>
        <v>2.9711470187759659</v>
      </c>
      <c r="P269" s="5">
        <f t="shared" si="66"/>
        <v>2.9138315701572326</v>
      </c>
      <c r="R269" s="5">
        <f t="shared" si="67"/>
        <v>7.1263306469635523</v>
      </c>
      <c r="S269" s="25">
        <f t="shared" si="67"/>
        <v>4.37071627450214</v>
      </c>
      <c r="T269" s="25">
        <f t="shared" si="67"/>
        <v>4.1375861899133337</v>
      </c>
      <c r="U269" s="5">
        <f t="shared" si="67"/>
        <v>3.9672496591772299</v>
      </c>
      <c r="W269" s="11">
        <v>41518</v>
      </c>
      <c r="X269" s="14">
        <f t="shared" si="59"/>
        <v>4.1585173745309012</v>
      </c>
      <c r="Y269" s="14">
        <f t="shared" si="60"/>
        <v>4.0524179245452814</v>
      </c>
    </row>
    <row r="270" spans="2:25" x14ac:dyDescent="0.2">
      <c r="B270" s="11">
        <v>41548</v>
      </c>
      <c r="C270" s="14">
        <v>87.134087688196445</v>
      </c>
      <c r="D270" s="14">
        <f t="shared" si="54"/>
        <v>90.008196613234304</v>
      </c>
      <c r="E270" s="14">
        <f t="shared" si="55"/>
        <v>49.573109561673419</v>
      </c>
      <c r="F270" s="14">
        <f t="shared" si="56"/>
        <v>51.21787167009677</v>
      </c>
      <c r="H270" s="67">
        <v>0.73316126708975471</v>
      </c>
      <c r="I270" s="67">
        <v>0.35712823992658138</v>
      </c>
      <c r="J270" s="67">
        <v>0.33545344007670508</v>
      </c>
      <c r="K270" s="67">
        <v>0.24239170069699778</v>
      </c>
      <c r="M270" s="5">
        <f t="shared" si="66"/>
        <v>6.4252150914097639</v>
      </c>
      <c r="N270" s="5">
        <f t="shared" si="66"/>
        <v>3.6068347221704933</v>
      </c>
      <c r="O270" s="5">
        <f t="shared" si="66"/>
        <v>3.3165672737369034</v>
      </c>
      <c r="P270" s="5">
        <f t="shared" si="66"/>
        <v>3.1632861567525872</v>
      </c>
      <c r="R270" s="5">
        <f t="shared" si="67"/>
        <v>7.501402988726924</v>
      </c>
      <c r="S270" s="25">
        <f t="shared" si="67"/>
        <v>4.352988732545171</v>
      </c>
      <c r="T270" s="25">
        <f t="shared" si="67"/>
        <v>3.8621377278132751</v>
      </c>
      <c r="U270" s="5">
        <f t="shared" si="67"/>
        <v>3.9344759403247442</v>
      </c>
      <c r="W270" s="11">
        <v>41548</v>
      </c>
      <c r="X270" s="14">
        <f t="shared" si="59"/>
        <v>4.0498674668943968</v>
      </c>
      <c r="Y270" s="14">
        <f t="shared" si="60"/>
        <v>3.8983068340690097</v>
      </c>
    </row>
    <row r="271" spans="2:25" x14ac:dyDescent="0.2">
      <c r="B271" s="11">
        <v>41579</v>
      </c>
      <c r="C271" s="14">
        <v>87.107263878116854</v>
      </c>
      <c r="D271" s="14">
        <f t="shared" si="54"/>
        <v>90.118149160204354</v>
      </c>
      <c r="E271" s="14">
        <f t="shared" si="55"/>
        <v>49.634808210574313</v>
      </c>
      <c r="F271" s="14">
        <f t="shared" si="56"/>
        <v>51.365632735422018</v>
      </c>
      <c r="H271" s="67">
        <v>-3.0784519344018157E-2</v>
      </c>
      <c r="I271" s="67">
        <v>0.12215837124535721</v>
      </c>
      <c r="J271" s="67">
        <v>0.12445991273581924</v>
      </c>
      <c r="K271" s="67">
        <v>0.28849512974105096</v>
      </c>
      <c r="M271" s="5">
        <f t="shared" si="66"/>
        <v>6.3924526004830451</v>
      </c>
      <c r="N271" s="5">
        <f t="shared" si="66"/>
        <v>3.7333991439659764</v>
      </c>
      <c r="O271" s="5">
        <f t="shared" si="66"/>
        <v>3.4451549832074546</v>
      </c>
      <c r="P271" s="5">
        <f t="shared" si="66"/>
        <v>3.4609072129956564</v>
      </c>
      <c r="R271" s="5">
        <f t="shared" si="67"/>
        <v>6.9606618978912849</v>
      </c>
      <c r="S271" s="25">
        <f t="shared" si="67"/>
        <v>4.1832476507883243</v>
      </c>
      <c r="T271" s="25">
        <f t="shared" si="67"/>
        <v>3.8406137523770534</v>
      </c>
      <c r="U271" s="5">
        <f t="shared" si="67"/>
        <v>3.9784146398147424</v>
      </c>
      <c r="W271" s="11">
        <v>41579</v>
      </c>
      <c r="X271" s="14">
        <f t="shared" si="59"/>
        <v>4.0007586809933731</v>
      </c>
      <c r="Y271" s="14">
        <f t="shared" si="60"/>
        <v>3.9095141960958979</v>
      </c>
    </row>
    <row r="272" spans="2:25" x14ac:dyDescent="0.2">
      <c r="B272" s="11">
        <v>41609</v>
      </c>
      <c r="C272" s="14">
        <v>87.178682709872746</v>
      </c>
      <c r="D272" s="14">
        <f t="shared" si="54"/>
        <v>90.642394838360417</v>
      </c>
      <c r="E272" s="14">
        <f t="shared" si="55"/>
        <v>49.970384288070832</v>
      </c>
      <c r="F272" s="14">
        <f t="shared" si="56"/>
        <v>51.730549965196225</v>
      </c>
      <c r="H272" s="67">
        <v>8.1989524841263872E-2</v>
      </c>
      <c r="I272" s="67">
        <v>0.58173151916835719</v>
      </c>
      <c r="J272" s="67">
        <v>0.67609020684202825</v>
      </c>
      <c r="K272" s="67">
        <v>0.71043071084873066</v>
      </c>
      <c r="M272" s="5">
        <f t="shared" si="66"/>
        <v>6.479683266837144</v>
      </c>
      <c r="N272" s="5">
        <f t="shared" si="66"/>
        <v>4.336849022691136</v>
      </c>
      <c r="O272" s="5">
        <f t="shared" si="66"/>
        <v>4.144537545501481</v>
      </c>
      <c r="P272" s="5">
        <f t="shared" si="66"/>
        <v>4.1959252715594753</v>
      </c>
      <c r="R272" s="5">
        <f t="shared" si="67"/>
        <v>6.479683266837144</v>
      </c>
      <c r="S272" s="25">
        <f t="shared" si="67"/>
        <v>4.336849022691136</v>
      </c>
      <c r="T272" s="25">
        <f t="shared" si="67"/>
        <v>4.144537545501481</v>
      </c>
      <c r="U272" s="5">
        <f t="shared" si="67"/>
        <v>4.1959252715594753</v>
      </c>
      <c r="W272" s="11">
        <v>41609</v>
      </c>
      <c r="X272" s="14">
        <f t="shared" si="59"/>
        <v>4.225770613250698</v>
      </c>
      <c r="Y272" s="14">
        <f t="shared" si="60"/>
        <v>4.1702314085304781</v>
      </c>
    </row>
    <row r="273" spans="2:25" x14ac:dyDescent="0.2">
      <c r="B273" s="11">
        <v>41640</v>
      </c>
      <c r="C273" s="14">
        <v>87.405014234219763</v>
      </c>
      <c r="D273" s="14">
        <f t="shared" si="54"/>
        <v>91.182688326201969</v>
      </c>
      <c r="E273" s="14">
        <f t="shared" si="55"/>
        <v>50.167005698333242</v>
      </c>
      <c r="F273" s="14">
        <f t="shared" si="56"/>
        <v>52.044326006794179</v>
      </c>
      <c r="H273" s="67">
        <v>0.25961796773215084</v>
      </c>
      <c r="I273" s="67">
        <v>0.59607150583899571</v>
      </c>
      <c r="J273" s="67">
        <v>0.39347588189220239</v>
      </c>
      <c r="K273" s="67">
        <v>0.60655848779698207</v>
      </c>
      <c r="M273" s="5">
        <f t="shared" ref="M273:P284" si="68">+(C273/C$272-1)*100</f>
        <v>0.25961796773212864</v>
      </c>
      <c r="N273" s="5">
        <f t="shared" si="68"/>
        <v>0.59607150583900204</v>
      </c>
      <c r="O273" s="5">
        <f t="shared" si="68"/>
        <v>0.39347588189220239</v>
      </c>
      <c r="P273" s="5">
        <f t="shared" si="68"/>
        <v>0.60655848779698207</v>
      </c>
      <c r="R273" s="5">
        <f t="shared" si="67"/>
        <v>6.0510992805272501</v>
      </c>
      <c r="S273" s="25">
        <f t="shared" si="67"/>
        <v>4.5551492370065061</v>
      </c>
      <c r="T273" s="25">
        <f t="shared" si="67"/>
        <v>4.1877687923395079</v>
      </c>
      <c r="U273" s="5">
        <f t="shared" si="67"/>
        <v>4.3052266283051921</v>
      </c>
      <c r="W273" s="11">
        <v>41640</v>
      </c>
      <c r="X273" s="14">
        <f t="shared" si="59"/>
        <v>4.349381552550402</v>
      </c>
      <c r="Y273" s="14">
        <f t="shared" si="60"/>
        <v>4.24649771032235</v>
      </c>
    </row>
    <row r="274" spans="2:25" x14ac:dyDescent="0.2">
      <c r="B274" s="11">
        <v>41671</v>
      </c>
      <c r="C274" s="14">
        <v>88.066917597676152</v>
      </c>
      <c r="D274" s="14">
        <f t="shared" si="54"/>
        <v>91.410660407666356</v>
      </c>
      <c r="E274" s="14">
        <f t="shared" si="55"/>
        <v>50.520701096311058</v>
      </c>
      <c r="F274" s="14">
        <f t="shared" si="56"/>
        <v>52.279543740001628</v>
      </c>
      <c r="H274" s="67">
        <v>0.75728305664783946</v>
      </c>
      <c r="I274" s="67">
        <v>0.25001684601449886</v>
      </c>
      <c r="J274" s="67">
        <v>0.70503589571335734</v>
      </c>
      <c r="K274" s="67">
        <v>0.45195653638927524</v>
      </c>
      <c r="M274" s="5">
        <f t="shared" si="68"/>
        <v>1.0188670672616418</v>
      </c>
      <c r="N274" s="5">
        <f t="shared" si="68"/>
        <v>0.84757863103237518</v>
      </c>
      <c r="O274" s="5">
        <f t="shared" si="68"/>
        <v>1.1012859238138883</v>
      </c>
      <c r="P274" s="5">
        <f t="shared" si="68"/>
        <v>1.0612564049188755</v>
      </c>
      <c r="R274" s="5">
        <f t="shared" si="67"/>
        <v>6.1650230430656761</v>
      </c>
      <c r="S274" s="25">
        <f t="shared" si="67"/>
        <v>4.4637793013952543</v>
      </c>
      <c r="T274" s="25">
        <f t="shared" si="67"/>
        <v>4.3275073014591214</v>
      </c>
      <c r="U274" s="5">
        <f t="shared" si="67"/>
        <v>4.4163014168837167</v>
      </c>
      <c r="W274" s="11">
        <v>41671</v>
      </c>
      <c r="X274" s="14">
        <f t="shared" si="59"/>
        <v>4.4025293399126975</v>
      </c>
      <c r="Y274" s="14">
        <f t="shared" si="60"/>
        <v>4.3719043591714186</v>
      </c>
    </row>
    <row r="275" spans="2:25" x14ac:dyDescent="0.2">
      <c r="B275" s="11">
        <v>41699</v>
      </c>
      <c r="C275" s="14">
        <v>88.253613709611386</v>
      </c>
      <c r="D275" s="14">
        <f t="shared" si="54"/>
        <v>91.530047453200993</v>
      </c>
      <c r="E275" s="14">
        <f t="shared" si="55"/>
        <v>50.67371364199203</v>
      </c>
      <c r="F275" s="14">
        <f t="shared" si="56"/>
        <v>52.492816336626767</v>
      </c>
      <c r="H275" s="67">
        <v>0.21199346704530164</v>
      </c>
      <c r="I275" s="67">
        <v>0.13060516683962553</v>
      </c>
      <c r="J275" s="67">
        <v>0.30287098627010955</v>
      </c>
      <c r="K275" s="67">
        <v>0.40794655302616167</v>
      </c>
      <c r="M275" s="5">
        <f t="shared" si="68"/>
        <v>1.2330204659273925</v>
      </c>
      <c r="N275" s="5">
        <f t="shared" si="68"/>
        <v>0.97929077935716702</v>
      </c>
      <c r="O275" s="5">
        <f t="shared" si="68"/>
        <v>1.4074923856230992</v>
      </c>
      <c r="P275" s="5">
        <f t="shared" si="68"/>
        <v>1.4735323168676651</v>
      </c>
      <c r="R275" s="5">
        <f t="shared" si="67"/>
        <v>6.1238758883949806</v>
      </c>
      <c r="S275" s="25">
        <f t="shared" si="67"/>
        <v>4.4312884646409811</v>
      </c>
      <c r="T275" s="25">
        <f t="shared" si="67"/>
        <v>4.26310316938181</v>
      </c>
      <c r="U275" s="5">
        <f t="shared" si="67"/>
        <v>4.4828207630681627</v>
      </c>
      <c r="W275" s="11">
        <v>41699</v>
      </c>
      <c r="X275" s="14">
        <f t="shared" si="59"/>
        <v>4.3924041323636516</v>
      </c>
      <c r="Y275" s="14">
        <f t="shared" si="60"/>
        <v>4.3729619662249863</v>
      </c>
    </row>
    <row r="276" spans="2:25" x14ac:dyDescent="0.2">
      <c r="B276" s="11">
        <v>41730</v>
      </c>
      <c r="C276" s="14">
        <v>88.395731254498543</v>
      </c>
      <c r="D276" s="14">
        <f t="shared" si="54"/>
        <v>91.795294019085944</v>
      </c>
      <c r="E276" s="14">
        <f t="shared" si="55"/>
        <v>50.909173235514167</v>
      </c>
      <c r="F276" s="14">
        <f t="shared" si="56"/>
        <v>52.61304904820058</v>
      </c>
      <c r="H276" s="67">
        <v>0.16103311684751986</v>
      </c>
      <c r="I276" s="67">
        <v>0.2897917932584429</v>
      </c>
      <c r="J276" s="67">
        <v>0.4646582549399314</v>
      </c>
      <c r="K276" s="67">
        <v>0.22904602946578478</v>
      </c>
      <c r="M276" s="5">
        <f t="shared" si="68"/>
        <v>1.3960391540625672</v>
      </c>
      <c r="N276" s="5">
        <f t="shared" si="68"/>
        <v>1.271920476926347</v>
      </c>
      <c r="O276" s="5">
        <f t="shared" si="68"/>
        <v>1.8786906701204753</v>
      </c>
      <c r="P276" s="5">
        <f t="shared" si="68"/>
        <v>1.705953413598138</v>
      </c>
      <c r="R276" s="5">
        <f t="shared" si="67"/>
        <v>6.2201179562938025</v>
      </c>
      <c r="S276" s="25">
        <f t="shared" si="67"/>
        <v>4.5358386881340973</v>
      </c>
      <c r="T276" s="25">
        <f t="shared" si="67"/>
        <v>4.3813645295558423</v>
      </c>
      <c r="U276" s="5">
        <f t="shared" si="67"/>
        <v>4.0807910477673071</v>
      </c>
      <c r="W276" s="11">
        <v>41730</v>
      </c>
      <c r="X276" s="14">
        <f t="shared" si="59"/>
        <v>4.3326647551524156</v>
      </c>
      <c r="Y276" s="14">
        <f t="shared" si="60"/>
        <v>4.2310777886615742</v>
      </c>
    </row>
    <row r="277" spans="2:25" x14ac:dyDescent="0.2">
      <c r="B277" s="11">
        <v>41760</v>
      </c>
      <c r="C277" s="14">
        <v>88.76699840343899</v>
      </c>
      <c r="D277" s="14">
        <f t="shared" ref="D277:D318" si="69">D278/(I278/100+1)</f>
        <v>92.045565351839258</v>
      </c>
      <c r="E277" s="14">
        <f t="shared" ref="E277:E318" si="70">E278/(J278/100+1)</f>
        <v>51.049908691124294</v>
      </c>
      <c r="F277" s="14">
        <f t="shared" ref="F277:F318" si="71">F278/(K278/100+1)</f>
        <v>52.75583087914994</v>
      </c>
      <c r="H277" s="67">
        <v>0.42000574424971848</v>
      </c>
      <c r="I277" s="67">
        <v>0.27264070062379459</v>
      </c>
      <c r="J277" s="67">
        <v>0.27644419790331387</v>
      </c>
      <c r="K277" s="67">
        <v>0.27138102340078518</v>
      </c>
      <c r="M277" s="5">
        <f t="shared" si="68"/>
        <v>1.8219083429513283</v>
      </c>
      <c r="N277" s="5">
        <f t="shared" si="68"/>
        <v>1.548028950449809</v>
      </c>
      <c r="O277" s="5">
        <f t="shared" si="68"/>
        <v>2.1603283993778977</v>
      </c>
      <c r="P277" s="5">
        <f t="shared" si="68"/>
        <v>1.9819640708314878</v>
      </c>
      <c r="R277" s="5">
        <f t="shared" ref="R277:U292" si="72">+(C277/C265-1)*100</f>
        <v>6.3769027340083717</v>
      </c>
      <c r="S277" s="25">
        <f t="shared" si="72"/>
        <v>4.4848627280020592</v>
      </c>
      <c r="T277" s="25">
        <f t="shared" si="72"/>
        <v>4.4725263790024394</v>
      </c>
      <c r="U277" s="5">
        <f t="shared" si="72"/>
        <v>3.9900619279588323</v>
      </c>
      <c r="W277" s="11">
        <v>41760</v>
      </c>
      <c r="X277" s="14">
        <f t="shared" si="59"/>
        <v>4.3158170116544436</v>
      </c>
      <c r="Y277" s="14">
        <f t="shared" si="60"/>
        <v>4.2312941534806363</v>
      </c>
    </row>
    <row r="278" spans="2:25" x14ac:dyDescent="0.2">
      <c r="B278" s="11">
        <v>41791</v>
      </c>
      <c r="C278" s="14">
        <v>89.839439241381001</v>
      </c>
      <c r="D278" s="14">
        <f t="shared" si="69"/>
        <v>92.785303567919286</v>
      </c>
      <c r="E278" s="14">
        <f t="shared" si="70"/>
        <v>51.281391547748605</v>
      </c>
      <c r="F278" s="14">
        <f t="shared" si="71"/>
        <v>52.908900331633369</v>
      </c>
      <c r="H278" s="67">
        <v>1.2081526436974466</v>
      </c>
      <c r="I278" s="67">
        <v>0.80366524259199923</v>
      </c>
      <c r="J278" s="67">
        <v>0.45344421284843062</v>
      </c>
      <c r="K278" s="67">
        <v>0.29014698457516808</v>
      </c>
      <c r="M278" s="5">
        <f t="shared" si="68"/>
        <v>3.0520724204598837</v>
      </c>
      <c r="N278" s="5">
        <f t="shared" si="68"/>
        <v>2.3641351636618291</v>
      </c>
      <c r="O278" s="5">
        <f t="shared" si="68"/>
        <v>2.6235684963318295</v>
      </c>
      <c r="P278" s="5">
        <f t="shared" si="68"/>
        <v>2.2778616643935212</v>
      </c>
      <c r="R278" s="5">
        <f t="shared" si="72"/>
        <v>7.334564378211339</v>
      </c>
      <c r="S278" s="25">
        <f t="shared" si="72"/>
        <v>4.9386025177827975</v>
      </c>
      <c r="T278" s="25">
        <f t="shared" si="72"/>
        <v>4.4865654846048209</v>
      </c>
      <c r="U278" s="5">
        <f t="shared" si="72"/>
        <v>4.1063054135115129</v>
      </c>
      <c r="W278" s="11">
        <v>41791</v>
      </c>
      <c r="X278" s="14">
        <f t="shared" si="59"/>
        <v>4.5104911386330437</v>
      </c>
      <c r="Y278" s="14">
        <f t="shared" si="60"/>
        <v>4.2964354490581673</v>
      </c>
    </row>
    <row r="279" spans="2:25" x14ac:dyDescent="0.2">
      <c r="B279" s="11">
        <v>41821</v>
      </c>
      <c r="C279" s="14">
        <v>90.499390853941151</v>
      </c>
      <c r="D279" s="14">
        <f t="shared" si="69"/>
        <v>93.14470877039119</v>
      </c>
      <c r="E279" s="14">
        <f t="shared" si="70"/>
        <v>51.429837397223302</v>
      </c>
      <c r="F279" s="14">
        <f t="shared" si="71"/>
        <v>53.083068063714947</v>
      </c>
      <c r="H279" s="67">
        <v>0.73459008441381091</v>
      </c>
      <c r="I279" s="67">
        <v>0.38735143244835818</v>
      </c>
      <c r="J279" s="67">
        <v>0.28947313049505485</v>
      </c>
      <c r="K279" s="67">
        <v>0.32918418449428</v>
      </c>
      <c r="M279" s="5">
        <f t="shared" si="68"/>
        <v>3.8090827262435178</v>
      </c>
      <c r="N279" s="5">
        <f t="shared" si="68"/>
        <v>2.7606441075316512</v>
      </c>
      <c r="O279" s="5">
        <f t="shared" si="68"/>
        <v>2.9206361526838975</v>
      </c>
      <c r="P279" s="5">
        <f t="shared" si="68"/>
        <v>2.6145442092316395</v>
      </c>
      <c r="R279" s="5">
        <f t="shared" si="72"/>
        <v>7.4657543879326216</v>
      </c>
      <c r="S279" s="25">
        <f t="shared" si="72"/>
        <v>4.8961883973974718</v>
      </c>
      <c r="T279" s="25">
        <f t="shared" si="72"/>
        <v>4.3511187532875084</v>
      </c>
      <c r="U279" s="5">
        <f t="shared" si="72"/>
        <v>4.0704676651501126</v>
      </c>
      <c r="W279" s="11">
        <v>41821</v>
      </c>
      <c r="X279" s="14">
        <f t="shared" ref="X279:X342" si="73">AVERAGE(S279:U279)</f>
        <v>4.4392582719450315</v>
      </c>
      <c r="Y279" s="14">
        <f t="shared" ref="Y279:Y342" si="74">AVERAGE(T279:U279)</f>
        <v>4.2107932092188101</v>
      </c>
    </row>
    <row r="280" spans="2:25" x14ac:dyDescent="0.2">
      <c r="B280" s="11">
        <v>41852</v>
      </c>
      <c r="C280" s="14">
        <v>90.557243339968494</v>
      </c>
      <c r="D280" s="14">
        <f t="shared" si="69"/>
        <v>93.321616281555563</v>
      </c>
      <c r="E280" s="14">
        <f t="shared" si="70"/>
        <v>51.550678996368518</v>
      </c>
      <c r="F280" s="14">
        <f t="shared" si="71"/>
        <v>53.152953542436521</v>
      </c>
      <c r="H280" s="67">
        <v>6.3925829203337337E-2</v>
      </c>
      <c r="I280" s="67">
        <v>0.18992760136323183</v>
      </c>
      <c r="J280" s="67">
        <v>0.23496399222864284</v>
      </c>
      <c r="K280" s="67">
        <v>0.13165305109661407</v>
      </c>
      <c r="M280" s="5">
        <f t="shared" si="68"/>
        <v>3.875443543164625</v>
      </c>
      <c r="N280" s="5">
        <f t="shared" si="68"/>
        <v>2.9558149340304984</v>
      </c>
      <c r="O280" s="5">
        <f t="shared" si="68"/>
        <v>3.1624625882153534</v>
      </c>
      <c r="P280" s="5">
        <f t="shared" si="68"/>
        <v>2.7496393875519942</v>
      </c>
      <c r="R280" s="5">
        <f t="shared" si="72"/>
        <v>6.1140369841309106</v>
      </c>
      <c r="S280" s="25">
        <f t="shared" si="72"/>
        <v>4.454390297406019</v>
      </c>
      <c r="T280" s="25">
        <f t="shared" si="72"/>
        <v>4.5350270714750174</v>
      </c>
      <c r="U280" s="5">
        <f t="shared" si="72"/>
        <v>4.1355666767941335</v>
      </c>
      <c r="W280" s="11">
        <v>41852</v>
      </c>
      <c r="X280" s="14">
        <f t="shared" si="73"/>
        <v>4.3749946818917236</v>
      </c>
      <c r="Y280" s="14">
        <f t="shared" si="74"/>
        <v>4.3352968741345759</v>
      </c>
    </row>
    <row r="281" spans="2:25" x14ac:dyDescent="0.2">
      <c r="B281" s="11">
        <v>41883</v>
      </c>
      <c r="C281" s="14">
        <v>90.21711921321905</v>
      </c>
      <c r="D281" s="14">
        <f t="shared" si="69"/>
        <v>93.342701536878252</v>
      </c>
      <c r="E281" s="14">
        <f t="shared" si="70"/>
        <v>51.675166814689021</v>
      </c>
      <c r="F281" s="14">
        <f t="shared" si="71"/>
        <v>53.263921237166571</v>
      </c>
      <c r="H281" s="67">
        <v>-0.37559019489203926</v>
      </c>
      <c r="I281" s="67">
        <v>2.2594181458539555E-2</v>
      </c>
      <c r="J281" s="67">
        <v>0.24148628251681181</v>
      </c>
      <c r="K281" s="67">
        <v>0.20877051477761199</v>
      </c>
      <c r="M281" s="5">
        <f t="shared" si="68"/>
        <v>3.4852975623159033</v>
      </c>
      <c r="N281" s="5">
        <f t="shared" si="68"/>
        <v>2.9790769576788056</v>
      </c>
      <c r="O281" s="5">
        <f t="shared" si="68"/>
        <v>3.4115857840724351</v>
      </c>
      <c r="P281" s="5">
        <f t="shared" si="68"/>
        <v>2.9641503386335089</v>
      </c>
      <c r="R281" s="5">
        <f t="shared" si="72"/>
        <v>4.2973635218141348</v>
      </c>
      <c r="S281" s="25">
        <f t="shared" si="72"/>
        <v>4.0750267295136755</v>
      </c>
      <c r="T281" s="25">
        <f t="shared" si="72"/>
        <v>4.589995257267554</v>
      </c>
      <c r="U281" s="5">
        <f t="shared" si="72"/>
        <v>4.2468709079226175</v>
      </c>
      <c r="W281" s="11">
        <v>41883</v>
      </c>
      <c r="X281" s="14">
        <f t="shared" si="73"/>
        <v>4.3039642982346153</v>
      </c>
      <c r="Y281" s="14">
        <f t="shared" si="74"/>
        <v>4.4184330825950857</v>
      </c>
    </row>
    <row r="282" spans="2:25" x14ac:dyDescent="0.2">
      <c r="B282" s="11">
        <v>41913</v>
      </c>
      <c r="C282" s="14">
        <v>90.304644497414515</v>
      </c>
      <c r="D282" s="14">
        <f t="shared" si="69"/>
        <v>93.485548798002483</v>
      </c>
      <c r="E282" s="14">
        <f t="shared" si="70"/>
        <v>51.845434297591275</v>
      </c>
      <c r="F282" s="14">
        <f t="shared" si="71"/>
        <v>53.367343869791171</v>
      </c>
      <c r="H282" s="67">
        <v>9.7016270258643011E-2</v>
      </c>
      <c r="I282" s="67">
        <v>0.1530352762157649</v>
      </c>
      <c r="J282" s="67">
        <v>0.32949575859686497</v>
      </c>
      <c r="K282" s="67">
        <v>0.19417014410954003</v>
      </c>
      <c r="M282" s="5">
        <f>+(C282/C$272-1)*100</f>
        <v>3.585695138276912</v>
      </c>
      <c r="N282" s="5">
        <f t="shared" si="68"/>
        <v>3.1366712725454438</v>
      </c>
      <c r="O282" s="5">
        <f t="shared" si="68"/>
        <v>3.7523225731286969</v>
      </c>
      <c r="P282" s="5">
        <f t="shared" si="68"/>
        <v>3.1640759777272098</v>
      </c>
      <c r="R282" s="5">
        <f t="shared" si="72"/>
        <v>3.6387100540533623</v>
      </c>
      <c r="S282" s="25">
        <f t="shared" si="72"/>
        <v>3.8633727989356048</v>
      </c>
      <c r="T282" s="25">
        <f t="shared" si="72"/>
        <v>4.5837849511757511</v>
      </c>
      <c r="U282" s="5">
        <f t="shared" si="72"/>
        <v>4.1967229984477328</v>
      </c>
      <c r="W282" s="11">
        <v>41913</v>
      </c>
      <c r="X282" s="14">
        <f t="shared" si="73"/>
        <v>4.2146269161863623</v>
      </c>
      <c r="Y282" s="14">
        <f t="shared" si="74"/>
        <v>4.390253974811742</v>
      </c>
    </row>
    <row r="283" spans="2:25" x14ac:dyDescent="0.2">
      <c r="B283" s="11">
        <v>41944</v>
      </c>
      <c r="C283" s="14">
        <v>90.945482076288187</v>
      </c>
      <c r="D283" s="14">
        <f t="shared" si="69"/>
        <v>93.620192908387097</v>
      </c>
      <c r="E283" s="14">
        <f t="shared" si="70"/>
        <v>51.889219603473592</v>
      </c>
      <c r="F283" s="14">
        <f t="shared" si="71"/>
        <v>53.450785770378886</v>
      </c>
      <c r="H283" s="67">
        <v>0.70963966741712792</v>
      </c>
      <c r="I283" s="67">
        <v>0.14402665664994649</v>
      </c>
      <c r="J283" s="67">
        <v>8.4453542487450406E-2</v>
      </c>
      <c r="K283" s="67">
        <v>0.15635385712899907</v>
      </c>
      <c r="M283" s="5">
        <f>+(C283/C$272-1)*100</f>
        <v>4.320780320747919</v>
      </c>
      <c r="N283" s="5">
        <f t="shared" si="68"/>
        <v>3.2852155719593323</v>
      </c>
      <c r="O283" s="5">
        <f t="shared" si="68"/>
        <v>3.8399450849547101</v>
      </c>
      <c r="P283" s="5">
        <f t="shared" si="68"/>
        <v>3.3253769896898877</v>
      </c>
      <c r="R283" s="5">
        <f t="shared" si="72"/>
        <v>4.4063124328435954</v>
      </c>
      <c r="S283" s="25">
        <f t="shared" si="72"/>
        <v>3.8860582255824117</v>
      </c>
      <c r="T283" s="25">
        <f t="shared" si="72"/>
        <v>4.5419967844642306</v>
      </c>
      <c r="U283" s="5">
        <f t="shared" si="72"/>
        <v>4.0594321999248617</v>
      </c>
      <c r="W283" s="11">
        <v>41944</v>
      </c>
      <c r="X283" s="14">
        <f t="shared" si="73"/>
        <v>4.162495736657168</v>
      </c>
      <c r="Y283" s="14">
        <f t="shared" si="74"/>
        <v>4.3007144921945457</v>
      </c>
    </row>
    <row r="284" spans="2:25" x14ac:dyDescent="0.2">
      <c r="B284" s="11">
        <v>41974</v>
      </c>
      <c r="C284" s="14">
        <v>91.706959382351101</v>
      </c>
      <c r="D284" s="14">
        <f t="shared" si="69"/>
        <v>94.19503835572111</v>
      </c>
      <c r="E284" s="14">
        <f t="shared" si="70"/>
        <v>52.141003369718668</v>
      </c>
      <c r="F284" s="14">
        <f t="shared" si="71"/>
        <v>53.829304851904233</v>
      </c>
      <c r="H284" s="67">
        <v>0.83728986715818632</v>
      </c>
      <c r="I284" s="67">
        <v>0.61401865289526314</v>
      </c>
      <c r="J284" s="67">
        <v>0.48523328770244678</v>
      </c>
      <c r="K284" s="67">
        <v>0.70816373617301753</v>
      </c>
      <c r="M284" s="5">
        <f>+(C284/C$272-1)*100</f>
        <v>5.1942476437138785</v>
      </c>
      <c r="N284" s="5">
        <f t="shared" si="68"/>
        <v>3.919406061254227</v>
      </c>
      <c r="O284" s="5">
        <f t="shared" si="68"/>
        <v>4.3438110644388628</v>
      </c>
      <c r="P284" s="5">
        <f t="shared" si="68"/>
        <v>4.057089839794914</v>
      </c>
      <c r="R284" s="5">
        <f t="shared" si="72"/>
        <v>5.1942476437138785</v>
      </c>
      <c r="S284" s="25">
        <f t="shared" si="72"/>
        <v>3.919406061254227</v>
      </c>
      <c r="T284" s="25">
        <f t="shared" si="72"/>
        <v>4.3438110644388628</v>
      </c>
      <c r="U284" s="5">
        <f t="shared" si="72"/>
        <v>4.057089839794914</v>
      </c>
      <c r="W284" s="11">
        <v>41974</v>
      </c>
      <c r="X284" s="14">
        <f t="shared" si="73"/>
        <v>4.1067689884960012</v>
      </c>
      <c r="Y284" s="14">
        <f t="shared" si="74"/>
        <v>4.2004504521168879</v>
      </c>
    </row>
    <row r="285" spans="2:25" x14ac:dyDescent="0.2">
      <c r="B285" s="11">
        <v>42005</v>
      </c>
      <c r="C285" s="14">
        <v>92.594014147445037</v>
      </c>
      <c r="D285" s="14">
        <f t="shared" si="69"/>
        <v>94.808788460959477</v>
      </c>
      <c r="E285" s="14">
        <f t="shared" si="70"/>
        <v>52.47801713248078</v>
      </c>
      <c r="F285" s="14">
        <f t="shared" si="71"/>
        <v>54.034734976382758</v>
      </c>
      <c r="H285" s="67">
        <v>0.96727093676236553</v>
      </c>
      <c r="I285" s="67">
        <v>0.65157370913804746</v>
      </c>
      <c r="J285" s="67">
        <v>0.64635074314245422</v>
      </c>
      <c r="K285" s="67">
        <v>0.38163250490361733</v>
      </c>
      <c r="M285" s="5">
        <f t="shared" ref="M285:P296" si="75">+(C285/C$284-1)*100</f>
        <v>0.96727093676234333</v>
      </c>
      <c r="N285" s="5">
        <f t="shared" si="75"/>
        <v>0.65157370913804247</v>
      </c>
      <c r="O285" s="5">
        <f t="shared" si="75"/>
        <v>0.64635074314245422</v>
      </c>
      <c r="P285" s="5">
        <f t="shared" si="75"/>
        <v>0.38163250490361733</v>
      </c>
      <c r="R285" s="5">
        <f t="shared" si="72"/>
        <v>5.93673024218071</v>
      </c>
      <c r="S285" s="25">
        <f t="shared" si="72"/>
        <v>3.9767418589209624</v>
      </c>
      <c r="T285" s="25">
        <f t="shared" si="72"/>
        <v>4.6066361784560694</v>
      </c>
      <c r="U285" s="5">
        <f t="shared" si="72"/>
        <v>3.8244495073848084</v>
      </c>
      <c r="W285" s="11">
        <v>42005</v>
      </c>
      <c r="X285" s="14">
        <f t="shared" si="73"/>
        <v>4.1359425149206137</v>
      </c>
      <c r="Y285" s="14">
        <f t="shared" si="74"/>
        <v>4.2155428429204385</v>
      </c>
    </row>
    <row r="286" spans="2:25" x14ac:dyDescent="0.2">
      <c r="B286" s="11">
        <v>42036</v>
      </c>
      <c r="C286" s="14">
        <v>92.904472680684407</v>
      </c>
      <c r="D286" s="14">
        <f t="shared" si="69"/>
        <v>95.182228438341852</v>
      </c>
      <c r="E286" s="14">
        <f t="shared" si="70"/>
        <v>52.852784211316006</v>
      </c>
      <c r="F286" s="14">
        <f t="shared" si="71"/>
        <v>54.254582888802091</v>
      </c>
      <c r="H286" s="67">
        <v>0.3352900682597193</v>
      </c>
      <c r="I286" s="67">
        <v>0.39388751132091099</v>
      </c>
      <c r="J286" s="67">
        <v>0.71414108099612239</v>
      </c>
      <c r="K286" s="67">
        <v>0.40686405238301582</v>
      </c>
      <c r="M286" s="5">
        <f t="shared" si="75"/>
        <v>1.3058041684061772</v>
      </c>
      <c r="N286" s="5">
        <f t="shared" si="75"/>
        <v>1.0480276879262895</v>
      </c>
      <c r="O286" s="5">
        <f t="shared" si="75"/>
        <v>1.3651076803226747</v>
      </c>
      <c r="P286" s="5">
        <f t="shared" si="75"/>
        <v>0.79004928276129593</v>
      </c>
      <c r="R286" s="5">
        <f t="shared" si="72"/>
        <v>5.4930446244389808</v>
      </c>
      <c r="S286" s="25">
        <f t="shared" si="72"/>
        <v>4.1259608166655193</v>
      </c>
      <c r="T286" s="25">
        <f t="shared" si="72"/>
        <v>4.6160941245829923</v>
      </c>
      <c r="U286" s="5">
        <f t="shared" si="72"/>
        <v>3.7778431246890509</v>
      </c>
      <c r="W286" s="11">
        <v>42036</v>
      </c>
      <c r="X286" s="14">
        <f t="shared" si="73"/>
        <v>4.1732993553125208</v>
      </c>
      <c r="Y286" s="14">
        <f t="shared" si="74"/>
        <v>4.1969686246360212</v>
      </c>
    </row>
    <row r="287" spans="2:25" x14ac:dyDescent="0.2">
      <c r="B287" s="11">
        <v>42064</v>
      </c>
      <c r="C287" s="14">
        <v>92.449642545814811</v>
      </c>
      <c r="D287" s="14">
        <f t="shared" si="69"/>
        <v>95.206603808552117</v>
      </c>
      <c r="E287" s="14">
        <f t="shared" si="70"/>
        <v>52.940569012753159</v>
      </c>
      <c r="F287" s="14">
        <f t="shared" si="71"/>
        <v>54.411667155840476</v>
      </c>
      <c r="H287" s="67">
        <v>-0.48956753291402588</v>
      </c>
      <c r="I287" s="67">
        <v>2.5609161090466109E-2</v>
      </c>
      <c r="J287" s="67">
        <v>0.16609305024721799</v>
      </c>
      <c r="K287" s="67">
        <v>0.28953179376631777</v>
      </c>
      <c r="M287" s="5">
        <f t="shared" si="75"/>
        <v>0.80984384224020989</v>
      </c>
      <c r="N287" s="5">
        <f t="shared" si="75"/>
        <v>1.0739052401156135</v>
      </c>
      <c r="O287" s="5">
        <f t="shared" si="75"/>
        <v>1.5334680795553002</v>
      </c>
      <c r="P287" s="5">
        <f t="shared" si="75"/>
        <v>1.0818685203876299</v>
      </c>
      <c r="R287" s="5">
        <f t="shared" si="72"/>
        <v>4.7545122061630085</v>
      </c>
      <c r="S287" s="25">
        <f t="shared" si="72"/>
        <v>4.0167753187617894</v>
      </c>
      <c r="T287" s="25">
        <f t="shared" si="72"/>
        <v>4.4734344650095625</v>
      </c>
      <c r="U287" s="5">
        <f t="shared" si="72"/>
        <v>3.6554541233003723</v>
      </c>
      <c r="W287" s="11">
        <v>42064</v>
      </c>
      <c r="X287" s="14">
        <f t="shared" si="73"/>
        <v>4.0485546356905751</v>
      </c>
      <c r="Y287" s="14">
        <f t="shared" si="74"/>
        <v>4.064444294154967</v>
      </c>
    </row>
    <row r="288" spans="2:25" x14ac:dyDescent="0.2">
      <c r="B288" s="11">
        <v>42095</v>
      </c>
      <c r="C288" s="14">
        <v>92.056083785214497</v>
      </c>
      <c r="D288" s="14">
        <f t="shared" si="69"/>
        <v>95.080536293354655</v>
      </c>
      <c r="E288" s="14">
        <f t="shared" si="70"/>
        <v>52.993140696716175</v>
      </c>
      <c r="F288" s="14">
        <f t="shared" si="71"/>
        <v>54.443196316757138</v>
      </c>
      <c r="H288" s="67">
        <v>-0.4257006839212707</v>
      </c>
      <c r="I288" s="67">
        <v>-0.13241467519519665</v>
      </c>
      <c r="J288" s="67">
        <v>9.9303209133161374E-2</v>
      </c>
      <c r="K288" s="67">
        <v>5.7945588813446136E-2</v>
      </c>
      <c r="M288" s="5">
        <f t="shared" si="75"/>
        <v>0.38069564754381613</v>
      </c>
      <c r="N288" s="5">
        <f t="shared" si="75"/>
        <v>0.94006855678483436</v>
      </c>
      <c r="O288" s="5">
        <f t="shared" si="75"/>
        <v>1.6342940717024801</v>
      </c>
      <c r="P288" s="5">
        <f t="shared" si="75"/>
        <v>1.1404410042854085</v>
      </c>
      <c r="R288" s="5">
        <f t="shared" si="72"/>
        <v>4.1408702420001386</v>
      </c>
      <c r="S288" s="25">
        <f t="shared" si="72"/>
        <v>3.5788787533984623</v>
      </c>
      <c r="T288" s="25">
        <f t="shared" si="72"/>
        <v>4.0935008933679518</v>
      </c>
      <c r="U288" s="5">
        <f t="shared" si="72"/>
        <v>3.4785044806658227</v>
      </c>
      <c r="W288" s="11">
        <v>42095</v>
      </c>
      <c r="X288" s="14">
        <f t="shared" si="73"/>
        <v>3.7169613758107456</v>
      </c>
      <c r="Y288" s="14">
        <f t="shared" si="74"/>
        <v>3.7860026870168872</v>
      </c>
    </row>
    <row r="289" spans="2:25" x14ac:dyDescent="0.2">
      <c r="B289" s="11">
        <v>42125</v>
      </c>
      <c r="C289" s="14">
        <v>92.392615065152611</v>
      </c>
      <c r="D289" s="14">
        <f t="shared" si="69"/>
        <v>94.948397092175071</v>
      </c>
      <c r="E289" s="14">
        <f t="shared" si="70"/>
        <v>53.114051168697223</v>
      </c>
      <c r="F289" s="14">
        <f t="shared" si="71"/>
        <v>54.566443546530905</v>
      </c>
      <c r="H289" s="67">
        <v>0.36557201447251497</v>
      </c>
      <c r="I289" s="67">
        <v>-0.13897607894414926</v>
      </c>
      <c r="J289" s="67">
        <v>0.22816249497841223</v>
      </c>
      <c r="K289" s="67">
        <v>0.22637765251087849</v>
      </c>
      <c r="M289" s="5">
        <f t="shared" si="75"/>
        <v>0.74765937876408728</v>
      </c>
      <c r="N289" s="5">
        <f t="shared" si="75"/>
        <v>0.79978600742105499</v>
      </c>
      <c r="O289" s="5">
        <f t="shared" si="75"/>
        <v>1.866185412810184</v>
      </c>
      <c r="P289" s="5">
        <f t="shared" si="75"/>
        <v>1.3694003603700544</v>
      </c>
      <c r="R289" s="5">
        <f t="shared" si="72"/>
        <v>4.0844195781358783</v>
      </c>
      <c r="S289" s="25">
        <f t="shared" si="72"/>
        <v>3.1536899461042989</v>
      </c>
      <c r="T289" s="25">
        <f t="shared" si="72"/>
        <v>4.0433813311243183</v>
      </c>
      <c r="U289" s="5">
        <f t="shared" si="72"/>
        <v>3.4320617023900324</v>
      </c>
      <c r="W289" s="11">
        <v>42125</v>
      </c>
      <c r="X289" s="14">
        <f t="shared" si="73"/>
        <v>3.5430443265395497</v>
      </c>
      <c r="Y289" s="14">
        <f t="shared" si="74"/>
        <v>3.7377215167571753</v>
      </c>
    </row>
    <row r="290" spans="2:25" x14ac:dyDescent="0.2">
      <c r="B290" s="11">
        <v>42156</v>
      </c>
      <c r="C290" s="14">
        <v>92.708655173808012</v>
      </c>
      <c r="D290" s="14">
        <f t="shared" si="69"/>
        <v>95.220496722661679</v>
      </c>
      <c r="E290" s="14">
        <f t="shared" si="70"/>
        <v>53.250512326526128</v>
      </c>
      <c r="F290" s="14">
        <f t="shared" si="71"/>
        <v>54.691139337967293</v>
      </c>
      <c r="H290" s="67">
        <v>0.34206208843914343</v>
      </c>
      <c r="I290" s="67">
        <v>0.28657632863717863</v>
      </c>
      <c r="J290" s="67">
        <v>0.25692101209806584</v>
      </c>
      <c r="K290" s="67">
        <v>0.22852101645594036</v>
      </c>
      <c r="M290" s="5">
        <f t="shared" si="75"/>
        <v>1.0922789264886212</v>
      </c>
      <c r="N290" s="5">
        <f t="shared" si="75"/>
        <v>1.0886543334352572</v>
      </c>
      <c r="O290" s="5">
        <f t="shared" si="75"/>
        <v>2.1279010473584714</v>
      </c>
      <c r="P290" s="5">
        <f t="shared" si="75"/>
        <v>1.6010507444488509</v>
      </c>
      <c r="R290" s="5">
        <f t="shared" si="72"/>
        <v>3.1937153177436839</v>
      </c>
      <c r="S290" s="25">
        <f t="shared" si="72"/>
        <v>2.6245461954649052</v>
      </c>
      <c r="T290" s="25">
        <f t="shared" si="72"/>
        <v>3.8398349173969892</v>
      </c>
      <c r="U290" s="5">
        <f t="shared" si="72"/>
        <v>3.3685051005839073</v>
      </c>
      <c r="W290" s="11">
        <v>42156</v>
      </c>
      <c r="X290" s="14">
        <f t="shared" si="73"/>
        <v>3.2776287378152671</v>
      </c>
      <c r="Y290" s="14">
        <f t="shared" si="74"/>
        <v>3.6041700089904483</v>
      </c>
    </row>
    <row r="291" spans="2:25" x14ac:dyDescent="0.2">
      <c r="B291" s="11">
        <v>42186</v>
      </c>
      <c r="C291" s="14">
        <v>93.270649093677235</v>
      </c>
      <c r="D291" s="14">
        <f t="shared" si="69"/>
        <v>95.54866165334505</v>
      </c>
      <c r="E291" s="14">
        <f t="shared" si="70"/>
        <v>53.334285250308326</v>
      </c>
      <c r="F291" s="14">
        <f t="shared" si="71"/>
        <v>54.87610500804044</v>
      </c>
      <c r="H291" s="67">
        <v>0.60619358442381976</v>
      </c>
      <c r="I291" s="67">
        <v>0.3446368607372326</v>
      </c>
      <c r="J291" s="67">
        <v>0.15731853107536775</v>
      </c>
      <c r="K291" s="67">
        <v>0.3382004330356736</v>
      </c>
      <c r="M291" s="5">
        <f t="shared" si="75"/>
        <v>1.7050938356888423</v>
      </c>
      <c r="N291" s="5">
        <f t="shared" si="75"/>
        <v>1.4370430982915128</v>
      </c>
      <c r="O291" s="5">
        <f t="shared" si="75"/>
        <v>2.2885671611042824</v>
      </c>
      <c r="P291" s="5">
        <f t="shared" si="75"/>
        <v>1.9446659380353726</v>
      </c>
      <c r="R291" s="5">
        <f t="shared" si="72"/>
        <v>3.0621844120571673</v>
      </c>
      <c r="S291" s="25">
        <f t="shared" si="72"/>
        <v>2.5808797028715746</v>
      </c>
      <c r="T291" s="25">
        <f t="shared" si="72"/>
        <v>3.7030018943591703</v>
      </c>
      <c r="U291" s="5">
        <f t="shared" si="72"/>
        <v>3.3777944827404038</v>
      </c>
      <c r="W291" s="11">
        <v>42186</v>
      </c>
      <c r="X291" s="14">
        <f t="shared" si="73"/>
        <v>3.2205586933237158</v>
      </c>
      <c r="Y291" s="14">
        <f t="shared" si="74"/>
        <v>3.5403981885497871</v>
      </c>
    </row>
    <row r="292" spans="2:25" x14ac:dyDescent="0.2">
      <c r="B292" s="11">
        <v>42217</v>
      </c>
      <c r="C292" s="14">
        <v>93.457833448881615</v>
      </c>
      <c r="D292" s="14">
        <f t="shared" si="69"/>
        <v>95.635671582730694</v>
      </c>
      <c r="E292" s="14">
        <f t="shared" si="70"/>
        <v>53.369231555982914</v>
      </c>
      <c r="F292" s="14">
        <f t="shared" si="71"/>
        <v>54.889603920046902</v>
      </c>
      <c r="H292" s="67">
        <v>0.20068945270916849</v>
      </c>
      <c r="I292" s="67">
        <v>9.106347266413993E-2</v>
      </c>
      <c r="J292" s="67">
        <v>6.5523153653557209E-2</v>
      </c>
      <c r="K292" s="67">
        <v>2.4598888723037504E-2</v>
      </c>
      <c r="M292" s="5">
        <f t="shared" si="75"/>
        <v>1.909205231885025</v>
      </c>
      <c r="N292" s="5">
        <f t="shared" si="75"/>
        <v>1.5294151923046506</v>
      </c>
      <c r="O292" s="5">
        <f t="shared" si="75"/>
        <v>2.3555898561352873</v>
      </c>
      <c r="P292" s="5">
        <f t="shared" si="75"/>
        <v>1.9697431929685427</v>
      </c>
      <c r="R292" s="5">
        <f t="shared" si="72"/>
        <v>3.2030459430216762</v>
      </c>
      <c r="S292" s="25">
        <f t="shared" si="72"/>
        <v>2.4796562611962392</v>
      </c>
      <c r="T292" s="25">
        <f t="shared" si="72"/>
        <v>3.5276985580393605</v>
      </c>
      <c r="U292" s="5">
        <f t="shared" si="72"/>
        <v>3.2672697599463785</v>
      </c>
      <c r="W292" s="11">
        <v>42217</v>
      </c>
      <c r="X292" s="14">
        <f t="shared" si="73"/>
        <v>3.0915415263939927</v>
      </c>
      <c r="Y292" s="14">
        <f t="shared" si="74"/>
        <v>3.3974841589928695</v>
      </c>
    </row>
    <row r="293" spans="2:25" x14ac:dyDescent="0.2">
      <c r="B293" s="11">
        <v>42248</v>
      </c>
      <c r="C293" s="14">
        <v>93.896714086891407</v>
      </c>
      <c r="D293" s="14">
        <f t="shared" si="69"/>
        <v>95.793316858169064</v>
      </c>
      <c r="E293" s="14">
        <f t="shared" si="70"/>
        <v>53.416225241334615</v>
      </c>
      <c r="F293" s="14">
        <f t="shared" si="71"/>
        <v>54.997875186732401</v>
      </c>
      <c r="H293" s="67">
        <v>0.46960283778656464</v>
      </c>
      <c r="I293" s="67">
        <v>0.16483940859033352</v>
      </c>
      <c r="J293" s="67">
        <v>8.8053891693018471E-2</v>
      </c>
      <c r="K293" s="67">
        <v>0.19725277457496304</v>
      </c>
      <c r="M293" s="5">
        <f t="shared" si="75"/>
        <v>2.3877737516196929</v>
      </c>
      <c r="N293" s="5">
        <f t="shared" si="75"/>
        <v>1.6967756798528688</v>
      </c>
      <c r="O293" s="5">
        <f t="shared" si="75"/>
        <v>2.4457179363689407</v>
      </c>
      <c r="P293" s="5">
        <f t="shared" si="75"/>
        <v>2.1708813406436267</v>
      </c>
      <c r="R293" s="5">
        <f t="shared" ref="R293:U308" si="76">+(C293/C281-1)*100</f>
        <v>4.078599389741111</v>
      </c>
      <c r="S293" s="25">
        <f t="shared" si="76"/>
        <v>2.6253957523637794</v>
      </c>
      <c r="T293" s="25">
        <f t="shared" si="76"/>
        <v>3.3692361998349352</v>
      </c>
      <c r="U293" s="5">
        <f t="shared" si="76"/>
        <v>3.2554004836502948</v>
      </c>
      <c r="W293" s="11">
        <v>42248</v>
      </c>
      <c r="X293" s="14">
        <f t="shared" si="73"/>
        <v>3.0833441452830033</v>
      </c>
      <c r="Y293" s="14">
        <f t="shared" si="74"/>
        <v>3.312318341742615</v>
      </c>
    </row>
    <row r="294" spans="2:25" x14ac:dyDescent="0.2">
      <c r="B294" s="11">
        <v>42278</v>
      </c>
      <c r="C294" s="14">
        <v>94.208867684248176</v>
      </c>
      <c r="D294" s="14">
        <f t="shared" si="69"/>
        <v>95.961206038873684</v>
      </c>
      <c r="E294" s="14">
        <f t="shared" si="70"/>
        <v>53.461383936165731</v>
      </c>
      <c r="F294" s="14">
        <f t="shared" si="71"/>
        <v>55.082693393108791</v>
      </c>
      <c r="H294" s="67">
        <v>0.33244357951429659</v>
      </c>
      <c r="I294" s="67">
        <v>0.17526189322079558</v>
      </c>
      <c r="J294" s="67">
        <v>8.4541156974471399E-2</v>
      </c>
      <c r="K294" s="67">
        <v>0.15422087869469969</v>
      </c>
      <c r="M294" s="5">
        <f t="shared" si="75"/>
        <v>2.7281553316645724</v>
      </c>
      <c r="N294" s="5">
        <f t="shared" si="75"/>
        <v>1.8750113742538765</v>
      </c>
      <c r="O294" s="5">
        <f t="shared" si="75"/>
        <v>2.5323267315831677</v>
      </c>
      <c r="P294" s="5">
        <f t="shared" si="75"/>
        <v>2.3284501716172912</v>
      </c>
      <c r="R294" s="5">
        <f t="shared" si="76"/>
        <v>4.3233913477677577</v>
      </c>
      <c r="S294" s="25">
        <f t="shared" si="76"/>
        <v>2.6481710517851642</v>
      </c>
      <c r="T294" s="25">
        <f t="shared" si="76"/>
        <v>3.1168600677524472</v>
      </c>
      <c r="U294" s="5">
        <f t="shared" si="76"/>
        <v>3.2142306491828254</v>
      </c>
      <c r="W294" s="11">
        <v>42278</v>
      </c>
      <c r="X294" s="14">
        <f t="shared" si="73"/>
        <v>2.993087256240146</v>
      </c>
      <c r="Y294" s="14">
        <f t="shared" si="74"/>
        <v>3.1655453584676363</v>
      </c>
    </row>
    <row r="295" spans="2:25" x14ac:dyDescent="0.2">
      <c r="B295" s="11">
        <v>42309</v>
      </c>
      <c r="C295" s="14">
        <v>94.258743872386859</v>
      </c>
      <c r="D295" s="14">
        <f t="shared" si="69"/>
        <v>96.048217077259622</v>
      </c>
      <c r="E295" s="14">
        <f t="shared" si="70"/>
        <v>53.534063615038086</v>
      </c>
      <c r="F295" s="14">
        <f t="shared" si="71"/>
        <v>55.163726156207858</v>
      </c>
      <c r="H295" s="67">
        <v>5.3308238009486301E-2</v>
      </c>
      <c r="I295" s="67">
        <v>9.0673139675531686E-2</v>
      </c>
      <c r="J295" s="67">
        <v>0.13594799371288158</v>
      </c>
      <c r="K295" s="67">
        <v>0.14711111259713139</v>
      </c>
      <c r="M295" s="5">
        <f t="shared" si="75"/>
        <v>2.7825418127719992</v>
      </c>
      <c r="N295" s="5">
        <f t="shared" si="75"/>
        <v>1.9673846456117028</v>
      </c>
      <c r="O295" s="5">
        <f t="shared" si="75"/>
        <v>2.671717372681881</v>
      </c>
      <c r="P295" s="5">
        <f t="shared" si="75"/>
        <v>2.4789866931681503</v>
      </c>
      <c r="R295" s="5">
        <f t="shared" si="76"/>
        <v>3.6431296205779562</v>
      </c>
      <c r="S295" s="25">
        <f t="shared" si="76"/>
        <v>2.5934834072051993</v>
      </c>
      <c r="T295" s="25">
        <f t="shared" si="76"/>
        <v>3.1699147224299118</v>
      </c>
      <c r="U295" s="5">
        <f t="shared" si="76"/>
        <v>3.2047057141267432</v>
      </c>
      <c r="W295" s="11">
        <v>42309</v>
      </c>
      <c r="X295" s="14">
        <f t="shared" si="73"/>
        <v>2.9893679479206181</v>
      </c>
      <c r="Y295" s="14">
        <f t="shared" si="74"/>
        <v>3.1873102182783275</v>
      </c>
    </row>
    <row r="296" spans="2:25" x14ac:dyDescent="0.2">
      <c r="B296" s="11">
        <v>42339</v>
      </c>
      <c r="C296" s="14">
        <v>94.415199915746683</v>
      </c>
      <c r="D296" s="14">
        <f t="shared" si="69"/>
        <v>96.366299161387175</v>
      </c>
      <c r="E296" s="14">
        <f t="shared" si="70"/>
        <v>53.751187148053013</v>
      </c>
      <c r="F296" s="14">
        <f t="shared" si="71"/>
        <v>55.442378179395199</v>
      </c>
      <c r="H296" s="67">
        <v>0.16598570799080101</v>
      </c>
      <c r="I296" s="67">
        <v>0.33116917086726055</v>
      </c>
      <c r="J296" s="67">
        <v>0.40558014533746967</v>
      </c>
      <c r="K296" s="67">
        <v>0.50513633252089463</v>
      </c>
      <c r="M296" s="5">
        <f t="shared" si="75"/>
        <v>2.9531461424908922</v>
      </c>
      <c r="N296" s="5">
        <f t="shared" si="75"/>
        <v>2.3050691878976126</v>
      </c>
      <c r="O296" s="5">
        <f t="shared" si="75"/>
        <v>3.0881334732224763</v>
      </c>
      <c r="P296" s="5">
        <f t="shared" si="75"/>
        <v>2.996645288154598</v>
      </c>
      <c r="R296" s="5">
        <f t="shared" si="76"/>
        <v>2.9531461424908922</v>
      </c>
      <c r="S296" s="25">
        <f t="shared" si="76"/>
        <v>2.3050691878976126</v>
      </c>
      <c r="T296" s="25">
        <f t="shared" si="76"/>
        <v>3.0881334732224763</v>
      </c>
      <c r="U296" s="5">
        <f t="shared" si="76"/>
        <v>2.996645288154598</v>
      </c>
      <c r="W296" s="11">
        <v>42339</v>
      </c>
      <c r="X296" s="14">
        <f t="shared" si="73"/>
        <v>2.7966159830915625</v>
      </c>
      <c r="Y296" s="14">
        <f t="shared" si="74"/>
        <v>3.0423893806885371</v>
      </c>
    </row>
    <row r="297" spans="2:25" x14ac:dyDescent="0.2">
      <c r="B297" s="11">
        <v>42370</v>
      </c>
      <c r="C297" s="14">
        <v>94.803560037966605</v>
      </c>
      <c r="D297" s="14">
        <f t="shared" si="69"/>
        <v>96.537690354111845</v>
      </c>
      <c r="E297" s="14">
        <f t="shared" si="70"/>
        <v>53.836938171707715</v>
      </c>
      <c r="F297" s="14">
        <f t="shared" si="71"/>
        <v>55.56484276128726</v>
      </c>
      <c r="H297" s="67">
        <v>0.41133220346563082</v>
      </c>
      <c r="I297" s="67">
        <v>0.17785387030131602</v>
      </c>
      <c r="J297" s="67">
        <v>0.15953326466726647</v>
      </c>
      <c r="K297" s="67">
        <v>0.22088623524734174</v>
      </c>
      <c r="M297" s="5">
        <f t="shared" ref="M297:P308" si="77">+(C297/C$296-1)*100</f>
        <v>0.41133220346563082</v>
      </c>
      <c r="N297" s="5">
        <f t="shared" si="77"/>
        <v>0.17785387030131439</v>
      </c>
      <c r="O297" s="5">
        <f t="shared" si="77"/>
        <v>0.15953326466726647</v>
      </c>
      <c r="P297" s="5">
        <f t="shared" si="77"/>
        <v>0.22088623524734174</v>
      </c>
      <c r="R297" s="5">
        <f t="shared" si="76"/>
        <v>2.3862729258104398</v>
      </c>
      <c r="S297" s="25">
        <f t="shared" si="76"/>
        <v>1.8235671199029246</v>
      </c>
      <c r="T297" s="25">
        <f t="shared" si="76"/>
        <v>2.5895053080918329</v>
      </c>
      <c r="U297" s="5">
        <f t="shared" si="76"/>
        <v>2.8317114640670882</v>
      </c>
      <c r="W297" s="11">
        <v>42370</v>
      </c>
      <c r="X297" s="14">
        <f t="shared" si="73"/>
        <v>2.4149279640206154</v>
      </c>
      <c r="Y297" s="14">
        <f t="shared" si="74"/>
        <v>2.7106083860794605</v>
      </c>
    </row>
    <row r="298" spans="2:25" x14ac:dyDescent="0.2">
      <c r="B298" s="11">
        <v>42401</v>
      </c>
      <c r="C298" s="14">
        <v>95.355675357521406</v>
      </c>
      <c r="D298" s="14">
        <f t="shared" si="69"/>
        <v>96.928049320966267</v>
      </c>
      <c r="E298" s="14">
        <f t="shared" si="70"/>
        <v>54.005793001700546</v>
      </c>
      <c r="F298" s="14">
        <f t="shared" si="71"/>
        <v>55.769521252969263</v>
      </c>
      <c r="H298" s="67">
        <v>0.5823782559786661</v>
      </c>
      <c r="I298" s="67">
        <v>0.40435913208876761</v>
      </c>
      <c r="J298" s="67">
        <v>0.31364122055805854</v>
      </c>
      <c r="K298" s="67">
        <v>0.36835970644482074</v>
      </c>
      <c r="M298" s="5">
        <f t="shared" si="77"/>
        <v>0.99610596875712165</v>
      </c>
      <c r="N298" s="5">
        <f t="shared" si="77"/>
        <v>0.58293217075640058</v>
      </c>
      <c r="O298" s="5">
        <f t="shared" si="77"/>
        <v>0.47367484730382881</v>
      </c>
      <c r="P298" s="5">
        <f t="shared" si="77"/>
        <v>0.59005959757989501</v>
      </c>
      <c r="R298" s="5">
        <f t="shared" si="76"/>
        <v>2.6384119150666407</v>
      </c>
      <c r="S298" s="25">
        <f t="shared" si="76"/>
        <v>1.834187863919734</v>
      </c>
      <c r="T298" s="25">
        <f t="shared" si="76"/>
        <v>2.1815478741376904</v>
      </c>
      <c r="U298" s="5">
        <f t="shared" si="76"/>
        <v>2.7922772298740739</v>
      </c>
      <c r="W298" s="11">
        <v>42401</v>
      </c>
      <c r="X298" s="14">
        <f t="shared" si="73"/>
        <v>2.2693376559771661</v>
      </c>
      <c r="Y298" s="14">
        <f t="shared" si="74"/>
        <v>2.4869125520058821</v>
      </c>
    </row>
    <row r="299" spans="2:25" x14ac:dyDescent="0.2">
      <c r="B299" s="11">
        <v>42430</v>
      </c>
      <c r="C299" s="14">
        <v>95.483191807663289</v>
      </c>
      <c r="D299" s="14">
        <f t="shared" si="69"/>
        <v>96.789758894871014</v>
      </c>
      <c r="E299" s="14">
        <f t="shared" si="70"/>
        <v>54.10513173438347</v>
      </c>
      <c r="F299" s="14">
        <f t="shared" si="71"/>
        <v>55.934926740980629</v>
      </c>
      <c r="H299" s="67">
        <v>0.13372717424922076</v>
      </c>
      <c r="I299" s="67">
        <v>-0.14267327885379744</v>
      </c>
      <c r="J299" s="67">
        <v>0.18394088330448977</v>
      </c>
      <c r="K299" s="67">
        <v>0.29658760608879398</v>
      </c>
      <c r="M299" s="5">
        <f t="shared" si="77"/>
        <v>1.13116520737091</v>
      </c>
      <c r="N299" s="5">
        <f t="shared" si="77"/>
        <v>0.43942720346110686</v>
      </c>
      <c r="O299" s="5">
        <f t="shared" si="77"/>
        <v>0.65848701230644124</v>
      </c>
      <c r="P299" s="5">
        <f t="shared" si="77"/>
        <v>0.88839724730365166</v>
      </c>
      <c r="R299" s="5">
        <f t="shared" si="76"/>
        <v>3.2812990708375622</v>
      </c>
      <c r="S299" s="25">
        <f t="shared" si="76"/>
        <v>1.6628626828265158</v>
      </c>
      <c r="T299" s="25">
        <f t="shared" si="76"/>
        <v>2.1997548257363331</v>
      </c>
      <c r="U299" s="5">
        <f t="shared" si="76"/>
        <v>2.7995091214121137</v>
      </c>
      <c r="W299" s="11">
        <v>42430</v>
      </c>
      <c r="X299" s="14">
        <f t="shared" si="73"/>
        <v>2.2207088766583207</v>
      </c>
      <c r="Y299" s="14">
        <f t="shared" si="74"/>
        <v>2.4996319735742234</v>
      </c>
    </row>
    <row r="300" spans="2:25" x14ac:dyDescent="0.2">
      <c r="B300" s="11">
        <v>42461</v>
      </c>
      <c r="C300" s="14">
        <v>95.854322483795684</v>
      </c>
      <c r="D300" s="14">
        <f t="shared" si="69"/>
        <v>96.817431000238301</v>
      </c>
      <c r="E300" s="14">
        <f t="shared" si="70"/>
        <v>54.109912695658643</v>
      </c>
      <c r="F300" s="14">
        <f t="shared" si="71"/>
        <v>56.014752535379102</v>
      </c>
      <c r="H300" s="67">
        <v>0.38868691871967176</v>
      </c>
      <c r="I300" s="67">
        <v>2.8589910423626769E-2</v>
      </c>
      <c r="J300" s="67">
        <v>8.8364284900777079E-3</v>
      </c>
      <c r="K300" s="67">
        <v>0.14271189585735033</v>
      </c>
      <c r="M300" s="5">
        <f t="shared" si="77"/>
        <v>1.5242488172807267</v>
      </c>
      <c r="N300" s="5">
        <f t="shared" si="77"/>
        <v>0.46814274572857251</v>
      </c>
      <c r="O300" s="5">
        <f t="shared" si="77"/>
        <v>0.66738162753048336</v>
      </c>
      <c r="P300" s="5">
        <f t="shared" si="77"/>
        <v>1.0323769917153891</v>
      </c>
      <c r="R300" s="5">
        <f t="shared" si="76"/>
        <v>4.1260050855989494</v>
      </c>
      <c r="S300" s="25">
        <f t="shared" si="76"/>
        <v>1.8267615798092995</v>
      </c>
      <c r="T300" s="25">
        <f t="shared" si="76"/>
        <v>2.1073897192352531</v>
      </c>
      <c r="U300" s="5">
        <f t="shared" si="76"/>
        <v>2.8865980047873441</v>
      </c>
      <c r="W300" s="11">
        <v>42461</v>
      </c>
      <c r="X300" s="14">
        <f t="shared" si="73"/>
        <v>2.2735831012772989</v>
      </c>
      <c r="Y300" s="14">
        <f t="shared" si="74"/>
        <v>2.4969938620112986</v>
      </c>
    </row>
    <row r="301" spans="2:25" x14ac:dyDescent="0.2">
      <c r="B301" s="11">
        <v>42491</v>
      </c>
      <c r="C301" s="14">
        <v>97.026188527521512</v>
      </c>
      <c r="D301" s="14">
        <f t="shared" si="69"/>
        <v>97.099291716882888</v>
      </c>
      <c r="E301" s="14">
        <f t="shared" si="70"/>
        <v>54.193000705522365</v>
      </c>
      <c r="F301" s="14">
        <f t="shared" si="71"/>
        <v>56.073282321423029</v>
      </c>
      <c r="H301" s="67">
        <v>1.2225489819970736</v>
      </c>
      <c r="I301" s="67">
        <v>0.29112600255205329</v>
      </c>
      <c r="J301" s="67">
        <v>0.15355413772528692</v>
      </c>
      <c r="K301" s="67">
        <v>0.10448994844163284</v>
      </c>
      <c r="M301" s="5">
        <f t="shared" si="77"/>
        <v>2.7654324876765557</v>
      </c>
      <c r="N301" s="5">
        <f t="shared" si="77"/>
        <v>0.76063163354249674</v>
      </c>
      <c r="O301" s="5">
        <f t="shared" si="77"/>
        <v>0.8219605573592581</v>
      </c>
      <c r="P301" s="5">
        <f t="shared" si="77"/>
        <v>1.1379456703433766</v>
      </c>
      <c r="R301" s="5">
        <f t="shared" si="76"/>
        <v>5.0150907181287563</v>
      </c>
      <c r="S301" s="25">
        <f t="shared" si="76"/>
        <v>2.2653301062257603</v>
      </c>
      <c r="T301" s="25">
        <f t="shared" si="76"/>
        <v>2.0313824931151636</v>
      </c>
      <c r="U301" s="5">
        <f t="shared" si="76"/>
        <v>2.7614751428818751</v>
      </c>
      <c r="W301" s="11">
        <v>42491</v>
      </c>
      <c r="X301" s="14">
        <f t="shared" si="73"/>
        <v>2.3527292474075998</v>
      </c>
      <c r="Y301" s="14">
        <f t="shared" si="74"/>
        <v>2.3964288179985194</v>
      </c>
    </row>
    <row r="302" spans="2:25" x14ac:dyDescent="0.2">
      <c r="B302" s="11">
        <v>42522</v>
      </c>
      <c r="C302" s="14">
        <v>96.561471918676006</v>
      </c>
      <c r="D302" s="14">
        <f t="shared" si="69"/>
        <v>97.260032370040491</v>
      </c>
      <c r="E302" s="14">
        <f t="shared" si="70"/>
        <v>54.167607521241791</v>
      </c>
      <c r="F302" s="14">
        <f t="shared" si="71"/>
        <v>55.997949791340474</v>
      </c>
      <c r="H302" s="67">
        <v>-0.47895997554689984</v>
      </c>
      <c r="I302" s="67">
        <v>0.16554255990484421</v>
      </c>
      <c r="J302" s="67">
        <v>-4.6856944531559197E-2</v>
      </c>
      <c r="K302" s="67">
        <v>-0.13434656749846674</v>
      </c>
      <c r="M302" s="5">
        <f t="shared" si="77"/>
        <v>2.2732271973629148</v>
      </c>
      <c r="N302" s="5">
        <f t="shared" si="77"/>
        <v>0.92743336252496533</v>
      </c>
      <c r="O302" s="5">
        <f t="shared" si="77"/>
        <v>0.77471846722525495</v>
      </c>
      <c r="P302" s="5">
        <f t="shared" si="77"/>
        <v>1.0020703118968077</v>
      </c>
      <c r="R302" s="5">
        <f t="shared" si="76"/>
        <v>4.1558328482327989</v>
      </c>
      <c r="S302" s="25">
        <f t="shared" si="76"/>
        <v>2.1419082209990448</v>
      </c>
      <c r="T302" s="25">
        <f t="shared" si="76"/>
        <v>1.7222279272960606</v>
      </c>
      <c r="U302" s="5">
        <f t="shared" si="76"/>
        <v>2.3894372455795176</v>
      </c>
      <c r="W302" s="11">
        <v>42522</v>
      </c>
      <c r="X302" s="14">
        <f t="shared" si="73"/>
        <v>2.0845244646248742</v>
      </c>
      <c r="Y302" s="14">
        <f t="shared" si="74"/>
        <v>2.0558325864377891</v>
      </c>
    </row>
    <row r="303" spans="2:25" x14ac:dyDescent="0.2">
      <c r="B303" s="11">
        <v>42552</v>
      </c>
      <c r="C303" s="14">
        <v>96.59375665173404</v>
      </c>
      <c r="D303" s="14">
        <f t="shared" si="69"/>
        <v>97.513621637366469</v>
      </c>
      <c r="E303" s="14">
        <f t="shared" si="70"/>
        <v>54.291213181125812</v>
      </c>
      <c r="F303" s="14">
        <f t="shared" si="71"/>
        <v>56.201296186734673</v>
      </c>
      <c r="H303" s="67">
        <v>3.3434383731467676E-2</v>
      </c>
      <c r="I303" s="67">
        <v>0.26073327465196811</v>
      </c>
      <c r="J303" s="67">
        <v>0.22819110080789518</v>
      </c>
      <c r="K303" s="67">
        <v>0.36313185777676615</v>
      </c>
      <c r="M303" s="5">
        <f t="shared" si="77"/>
        <v>2.3074216205986264</v>
      </c>
      <c r="N303" s="5">
        <f t="shared" si="77"/>
        <v>1.1905847645532708</v>
      </c>
      <c r="O303" s="5">
        <f t="shared" si="77"/>
        <v>1.0046774066316821</v>
      </c>
      <c r="P303" s="5">
        <f t="shared" si="77"/>
        <v>1.3688410062133949</v>
      </c>
      <c r="R303" s="5">
        <f t="shared" si="76"/>
        <v>3.5628652639901892</v>
      </c>
      <c r="S303" s="25">
        <f t="shared" si="76"/>
        <v>2.0565018389795853</v>
      </c>
      <c r="T303" s="25">
        <f t="shared" si="76"/>
        <v>1.7942078464658007</v>
      </c>
      <c r="U303" s="5">
        <f t="shared" si="76"/>
        <v>2.4148783491467984</v>
      </c>
      <c r="W303" s="11">
        <v>42552</v>
      </c>
      <c r="X303" s="14">
        <f t="shared" si="73"/>
        <v>2.0885293448640616</v>
      </c>
      <c r="Y303" s="14">
        <f t="shared" si="74"/>
        <v>2.1045430978062996</v>
      </c>
    </row>
    <row r="304" spans="2:25" x14ac:dyDescent="0.2">
      <c r="B304" s="11">
        <v>42583</v>
      </c>
      <c r="C304" s="14">
        <v>96.71609350383747</v>
      </c>
      <c r="D304" s="14">
        <f t="shared" si="69"/>
        <v>97.847635103410781</v>
      </c>
      <c r="E304" s="14">
        <f t="shared" si="70"/>
        <v>54.470709583743684</v>
      </c>
      <c r="F304" s="14">
        <f t="shared" si="71"/>
        <v>56.312512646669902</v>
      </c>
      <c r="H304" s="67">
        <v>0.12665088960615023</v>
      </c>
      <c r="I304" s="67">
        <v>0.3425300593248719</v>
      </c>
      <c r="J304" s="67">
        <v>0.33061777790641678</v>
      </c>
      <c r="K304" s="67">
        <v>0.19788949273642498</v>
      </c>
      <c r="M304" s="5">
        <f t="shared" si="77"/>
        <v>2.4369948802142494</v>
      </c>
      <c r="N304" s="5">
        <f t="shared" si="77"/>
        <v>1.5371929345784796</v>
      </c>
      <c r="O304" s="5">
        <f t="shared" si="77"/>
        <v>1.3386168266550147</v>
      </c>
      <c r="P304" s="5">
        <f t="shared" si="77"/>
        <v>1.5694392914733957</v>
      </c>
      <c r="R304" s="5">
        <f t="shared" si="76"/>
        <v>3.4863423799975202</v>
      </c>
      <c r="S304" s="25">
        <f t="shared" si="76"/>
        <v>2.3129063497678404</v>
      </c>
      <c r="T304" s="25">
        <f t="shared" si="76"/>
        <v>2.0638821201788282</v>
      </c>
      <c r="U304" s="5">
        <f t="shared" si="76"/>
        <v>2.5923100642074814</v>
      </c>
      <c r="W304" s="11">
        <v>42583</v>
      </c>
      <c r="X304" s="14">
        <f t="shared" si="73"/>
        <v>2.3230328447180502</v>
      </c>
      <c r="Y304" s="14">
        <f t="shared" si="74"/>
        <v>2.3280960921931548</v>
      </c>
    </row>
    <row r="305" spans="2:25" x14ac:dyDescent="0.2">
      <c r="B305" s="11">
        <v>42614</v>
      </c>
      <c r="C305" s="14">
        <v>97.150259438349906</v>
      </c>
      <c r="D305" s="14">
        <f t="shared" si="69"/>
        <v>98.154206441490871</v>
      </c>
      <c r="E305" s="14">
        <f t="shared" si="70"/>
        <v>54.619000421026946</v>
      </c>
      <c r="F305" s="14">
        <f t="shared" si="71"/>
        <v>56.390912791527917</v>
      </c>
      <c r="H305" s="67">
        <v>0.44890764172067499</v>
      </c>
      <c r="I305" s="67">
        <v>0.31331502059921817</v>
      </c>
      <c r="J305" s="67">
        <v>0.27223959154649702</v>
      </c>
      <c r="K305" s="67">
        <v>0.13922331143334521</v>
      </c>
      <c r="M305" s="5">
        <f t="shared" si="77"/>
        <v>2.8968423781805308</v>
      </c>
      <c r="N305" s="5">
        <f t="shared" si="77"/>
        <v>1.8553242115373125</v>
      </c>
      <c r="O305" s="5">
        <f t="shared" si="77"/>
        <v>1.614500663182783</v>
      </c>
      <c r="P305" s="5">
        <f t="shared" si="77"/>
        <v>1.71084762825926</v>
      </c>
      <c r="R305" s="5">
        <f t="shared" si="76"/>
        <v>3.4650257818901853</v>
      </c>
      <c r="S305" s="25">
        <f t="shared" si="76"/>
        <v>2.4645660686510418</v>
      </c>
      <c r="T305" s="25">
        <f t="shared" si="76"/>
        <v>2.2517038114509003</v>
      </c>
      <c r="U305" s="5">
        <f t="shared" si="76"/>
        <v>2.5328934982774998</v>
      </c>
      <c r="W305" s="11">
        <v>42614</v>
      </c>
      <c r="X305" s="14">
        <f t="shared" si="73"/>
        <v>2.4163877927931474</v>
      </c>
      <c r="Y305" s="14">
        <f t="shared" si="74"/>
        <v>2.3922986548642</v>
      </c>
    </row>
    <row r="306" spans="2:25" x14ac:dyDescent="0.2">
      <c r="B306" s="11">
        <v>42644</v>
      </c>
      <c r="C306" s="14">
        <v>97.506737997304356</v>
      </c>
      <c r="D306" s="14">
        <f t="shared" si="69"/>
        <v>98.307579725668674</v>
      </c>
      <c r="E306" s="14">
        <f t="shared" si="70"/>
        <v>54.662999795181079</v>
      </c>
      <c r="F306" s="14">
        <f t="shared" si="71"/>
        <v>56.44599596000517</v>
      </c>
      <c r="H306" s="67">
        <v>0.36693526194921944</v>
      </c>
      <c r="I306" s="67">
        <v>0.1562574745782557</v>
      </c>
      <c r="J306" s="67">
        <v>8.0556901105777179E-2</v>
      </c>
      <c r="K306" s="67">
        <v>9.7680930757215734E-2</v>
      </c>
      <c r="M306" s="5">
        <f t="shared" si="77"/>
        <v>3.2744071762983884</v>
      </c>
      <c r="N306" s="5">
        <f t="shared" si="77"/>
        <v>2.0144807688737609</v>
      </c>
      <c r="O306" s="5">
        <f t="shared" si="77"/>
        <v>1.6963581559911622</v>
      </c>
      <c r="P306" s="5">
        <f t="shared" si="77"/>
        <v>1.8101997309036166</v>
      </c>
      <c r="R306" s="5">
        <f t="shared" si="76"/>
        <v>3.5005943645447068</v>
      </c>
      <c r="S306" s="25">
        <f t="shared" si="76"/>
        <v>2.4451273422350317</v>
      </c>
      <c r="T306" s="25">
        <f t="shared" si="76"/>
        <v>2.2476332832126245</v>
      </c>
      <c r="U306" s="5">
        <f t="shared" si="76"/>
        <v>2.475010721002513</v>
      </c>
      <c r="W306" s="11">
        <v>42644</v>
      </c>
      <c r="X306" s="14">
        <f t="shared" si="73"/>
        <v>2.3892571154833897</v>
      </c>
      <c r="Y306" s="14">
        <f t="shared" si="74"/>
        <v>2.3613220021075687</v>
      </c>
    </row>
    <row r="307" spans="2:25" x14ac:dyDescent="0.2">
      <c r="B307" s="11">
        <v>42675</v>
      </c>
      <c r="C307" s="14">
        <v>97.911903970070654</v>
      </c>
      <c r="D307" s="14">
        <f t="shared" si="69"/>
        <v>98.391495852214632</v>
      </c>
      <c r="E307" s="14">
        <f t="shared" si="70"/>
        <v>54.703787724149947</v>
      </c>
      <c r="F307" s="14">
        <f t="shared" si="71"/>
        <v>56.548622226526632</v>
      </c>
      <c r="H307" s="67">
        <v>0.41552612782256304</v>
      </c>
      <c r="I307" s="67">
        <v>8.5360789859876926E-2</v>
      </c>
      <c r="J307" s="67">
        <v>7.4617070270011077E-2</v>
      </c>
      <c r="K307" s="67">
        <v>0.18181319113259597</v>
      </c>
      <c r="M307" s="5">
        <f t="shared" si="77"/>
        <v>3.7035393214697621</v>
      </c>
      <c r="N307" s="5">
        <f t="shared" si="77"/>
        <v>2.1015611354295194</v>
      </c>
      <c r="O307" s="5">
        <f t="shared" si="77"/>
        <v>1.7722409990184484</v>
      </c>
      <c r="P307" s="5">
        <f t="shared" si="77"/>
        <v>1.9953041039328268</v>
      </c>
      <c r="R307" s="5">
        <f t="shared" si="76"/>
        <v>3.875672375424033</v>
      </c>
      <c r="S307" s="25">
        <f t="shared" si="76"/>
        <v>2.4396900288842671</v>
      </c>
      <c r="T307" s="25">
        <f t="shared" si="76"/>
        <v>2.1850090019754687</v>
      </c>
      <c r="U307" s="5">
        <f t="shared" si="76"/>
        <v>2.5105194424269728</v>
      </c>
      <c r="W307" s="11">
        <v>42675</v>
      </c>
      <c r="X307" s="14">
        <f t="shared" si="73"/>
        <v>2.3784061577622362</v>
      </c>
      <c r="Y307" s="14">
        <f t="shared" si="74"/>
        <v>2.3477642222012207</v>
      </c>
    </row>
    <row r="308" spans="2:25" x14ac:dyDescent="0.2">
      <c r="B308" s="11">
        <v>42705</v>
      </c>
      <c r="C308" s="14">
        <v>98.19458310325858</v>
      </c>
      <c r="D308" s="14">
        <f t="shared" si="69"/>
        <v>98.656840259185358</v>
      </c>
      <c r="E308" s="14">
        <f t="shared" si="70"/>
        <v>54.904085265555601</v>
      </c>
      <c r="F308" s="14">
        <f t="shared" si="71"/>
        <v>56.911735022793053</v>
      </c>
      <c r="H308" s="67">
        <v>0.28870762565738062</v>
      </c>
      <c r="I308" s="67">
        <v>0.269682257264662</v>
      </c>
      <c r="J308" s="67">
        <v>0.36614931020073627</v>
      </c>
      <c r="K308" s="67">
        <v>0.64212492182715852</v>
      </c>
      <c r="M308" s="5">
        <f t="shared" si="77"/>
        <v>4.002939347567458</v>
      </c>
      <c r="N308" s="5">
        <f t="shared" si="77"/>
        <v>2.3769109302020031</v>
      </c>
      <c r="O308" s="5">
        <f t="shared" si="77"/>
        <v>2.1448793574121883</v>
      </c>
      <c r="P308" s="5">
        <f t="shared" si="77"/>
        <v>2.6502413706775751</v>
      </c>
      <c r="R308" s="5">
        <f t="shared" si="76"/>
        <v>4.002939347567458</v>
      </c>
      <c r="S308" s="25">
        <f t="shared" si="76"/>
        <v>2.3769109302020031</v>
      </c>
      <c r="T308" s="25">
        <f t="shared" si="76"/>
        <v>2.1448793574121883</v>
      </c>
      <c r="U308" s="5">
        <f t="shared" si="76"/>
        <v>2.6502413706775751</v>
      </c>
      <c r="W308" s="11">
        <v>42705</v>
      </c>
      <c r="X308" s="14">
        <f t="shared" si="73"/>
        <v>2.390677219430589</v>
      </c>
      <c r="Y308" s="14">
        <f t="shared" si="74"/>
        <v>2.3975603640448817</v>
      </c>
    </row>
    <row r="309" spans="2:25" x14ac:dyDescent="0.2">
      <c r="B309" s="11">
        <v>42736</v>
      </c>
      <c r="C309" s="14">
        <v>98.289625032306489</v>
      </c>
      <c r="D309" s="14">
        <f t="shared" si="69"/>
        <v>98.949472989461924</v>
      </c>
      <c r="E309" s="14">
        <f t="shared" si="70"/>
        <v>55.103344544654057</v>
      </c>
      <c r="F309" s="14">
        <f t="shared" si="71"/>
        <v>57.092791322936307</v>
      </c>
      <c r="H309" s="67">
        <v>9.67893808846432E-2</v>
      </c>
      <c r="I309" s="67">
        <v>0.29661676727916814</v>
      </c>
      <c r="J309" s="67">
        <v>0.3629225004563752</v>
      </c>
      <c r="K309" s="67">
        <v>0.31813526695458894</v>
      </c>
      <c r="M309" s="5">
        <f t="shared" ref="M309:P320" si="78">+(C309/C$308-1)*100</f>
        <v>9.6789380884643172E-2</v>
      </c>
      <c r="N309" s="5">
        <f t="shared" si="78"/>
        <v>0.29661676727916753</v>
      </c>
      <c r="O309" s="5">
        <f t="shared" si="78"/>
        <v>0.3629225004563752</v>
      </c>
      <c r="P309" s="5">
        <f t="shared" si="78"/>
        <v>0.31813526695458894</v>
      </c>
      <c r="R309" s="5">
        <f t="shared" ref="R309:U324" si="79">+(C309/C297-1)*100</f>
        <v>3.6771456609264508</v>
      </c>
      <c r="S309" s="25">
        <f t="shared" si="79"/>
        <v>2.4982808543516644</v>
      </c>
      <c r="T309" s="25">
        <f t="shared" si="79"/>
        <v>2.3523001417860456</v>
      </c>
      <c r="U309" s="5">
        <f t="shared" si="79"/>
        <v>2.7498477197412052</v>
      </c>
      <c r="W309" s="11">
        <v>42736</v>
      </c>
      <c r="X309" s="14">
        <f t="shared" si="73"/>
        <v>2.5334762386263052</v>
      </c>
      <c r="Y309" s="14">
        <f t="shared" si="74"/>
        <v>2.5510739307636254</v>
      </c>
    </row>
    <row r="310" spans="2:25" x14ac:dyDescent="0.2">
      <c r="B310" s="11">
        <v>42767</v>
      </c>
      <c r="C310" s="14">
        <v>98.658784977342862</v>
      </c>
      <c r="D310" s="14">
        <f t="shared" si="69"/>
        <v>99.058240457600206</v>
      </c>
      <c r="E310" s="14">
        <f t="shared" si="70"/>
        <v>55.278398982202162</v>
      </c>
      <c r="F310" s="14">
        <f t="shared" si="71"/>
        <v>57.166468332103783</v>
      </c>
      <c r="H310" s="67">
        <v>0.37558383696654207</v>
      </c>
      <c r="I310" s="67">
        <v>0.10992223086409937</v>
      </c>
      <c r="J310" s="67">
        <v>0.31768387018005217</v>
      </c>
      <c r="K310" s="67">
        <v>0.12904783153924182</v>
      </c>
      <c r="M310" s="5">
        <f t="shared" si="78"/>
        <v>0.47273674312171554</v>
      </c>
      <c r="N310" s="5">
        <f t="shared" si="78"/>
        <v>0.40686504591096462</v>
      </c>
      <c r="O310" s="5">
        <f t="shared" si="78"/>
        <v>0.68175931688163605</v>
      </c>
      <c r="P310" s="5">
        <f t="shared" si="78"/>
        <v>0.44759364515720712</v>
      </c>
      <c r="R310" s="5">
        <f t="shared" si="79"/>
        <v>3.4639884909177798</v>
      </c>
      <c r="S310" s="25">
        <f t="shared" si="79"/>
        <v>2.1977035043592608</v>
      </c>
      <c r="T310" s="25">
        <f t="shared" si="79"/>
        <v>2.3564249495633627</v>
      </c>
      <c r="U310" s="5">
        <f t="shared" si="79"/>
        <v>2.5048575776686288</v>
      </c>
      <c r="W310" s="11">
        <v>42767</v>
      </c>
      <c r="X310" s="14">
        <f t="shared" si="73"/>
        <v>2.3529953438637508</v>
      </c>
      <c r="Y310" s="14">
        <f t="shared" si="74"/>
        <v>2.4306412636159958</v>
      </c>
    </row>
    <row r="311" spans="2:25" x14ac:dyDescent="0.2">
      <c r="B311" s="11">
        <v>42795</v>
      </c>
      <c r="C311" s="14">
        <v>98.669161550513451</v>
      </c>
      <c r="D311" s="14">
        <f t="shared" si="69"/>
        <v>98.990731076747693</v>
      </c>
      <c r="E311" s="14">
        <f t="shared" si="70"/>
        <v>55.314373751292834</v>
      </c>
      <c r="F311" s="14">
        <f t="shared" si="71"/>
        <v>57.179525921803396</v>
      </c>
      <c r="H311" s="67">
        <v>1.0517637302109861E-2</v>
      </c>
      <c r="I311" s="67">
        <v>-6.815120129396661E-2</v>
      </c>
      <c r="J311" s="67">
        <v>6.507925293250949E-2</v>
      </c>
      <c r="K311" s="67">
        <v>2.2841344026636179E-2</v>
      </c>
      <c r="M311" s="5">
        <f t="shared" si="78"/>
        <v>0.48330410115986489</v>
      </c>
      <c r="N311" s="5">
        <f t="shared" si="78"/>
        <v>0.33843656120058352</v>
      </c>
      <c r="O311" s="5">
        <f t="shared" si="78"/>
        <v>0.74728225368436707</v>
      </c>
      <c r="P311" s="5">
        <f t="shared" si="78"/>
        <v>0.47053722558816347</v>
      </c>
      <c r="R311" s="5">
        <f t="shared" si="79"/>
        <v>3.3366812341881324</v>
      </c>
      <c r="S311" s="25">
        <f t="shared" si="79"/>
        <v>2.2739721712369265</v>
      </c>
      <c r="T311" s="25">
        <f t="shared" si="79"/>
        <v>2.2349858103032805</v>
      </c>
      <c r="U311" s="5">
        <f t="shared" si="79"/>
        <v>2.225084134973776</v>
      </c>
      <c r="W311" s="11">
        <v>42795</v>
      </c>
      <c r="X311" s="14">
        <f t="shared" si="73"/>
        <v>2.2446807055046611</v>
      </c>
      <c r="Y311" s="14">
        <f t="shared" si="74"/>
        <v>2.2300349726385282</v>
      </c>
    </row>
    <row r="312" spans="2:25" x14ac:dyDescent="0.2">
      <c r="B312" s="11">
        <v>42826</v>
      </c>
      <c r="C312" s="14">
        <v>98.259777453967928</v>
      </c>
      <c r="D312" s="14">
        <f t="shared" si="69"/>
        <v>98.801320498227355</v>
      </c>
      <c r="E312" s="14">
        <f t="shared" si="70"/>
        <v>55.516894687684768</v>
      </c>
      <c r="F312" s="14">
        <f t="shared" si="71"/>
        <v>57.328334405836522</v>
      </c>
      <c r="H312" s="67">
        <v>-0.41490582276402233</v>
      </c>
      <c r="I312" s="67">
        <v>-0.19134173115005379</v>
      </c>
      <c r="J312" s="67">
        <v>0.36612714319521622</v>
      </c>
      <c r="K312" s="67">
        <v>0.26024784507068244</v>
      </c>
      <c r="M312" s="5">
        <f t="shared" si="78"/>
        <v>6.639302153845783E-2</v>
      </c>
      <c r="N312" s="5">
        <f t="shared" si="78"/>
        <v>0.14644725967547512</v>
      </c>
      <c r="O312" s="5">
        <f t="shared" si="78"/>
        <v>1.1161454000466087</v>
      </c>
      <c r="P312" s="5">
        <f t="shared" si="78"/>
        <v>0.73200963364870031</v>
      </c>
      <c r="R312" s="5">
        <f t="shared" si="79"/>
        <v>2.5094903472703489</v>
      </c>
      <c r="S312" s="25">
        <f t="shared" si="79"/>
        <v>2.0491036350511749</v>
      </c>
      <c r="T312" s="25">
        <f t="shared" si="79"/>
        <v>2.6002296472731334</v>
      </c>
      <c r="U312" s="5">
        <f t="shared" si="79"/>
        <v>2.345064132217245</v>
      </c>
      <c r="W312" s="11">
        <v>42826</v>
      </c>
      <c r="X312" s="14">
        <f t="shared" si="73"/>
        <v>2.3314658048471846</v>
      </c>
      <c r="Y312" s="14">
        <f t="shared" si="74"/>
        <v>2.4726468897451892</v>
      </c>
    </row>
    <row r="313" spans="2:25" x14ac:dyDescent="0.2">
      <c r="B313" s="11">
        <v>42856</v>
      </c>
      <c r="C313" s="14">
        <v>98.243166139757463</v>
      </c>
      <c r="D313" s="14">
        <f t="shared" si="69"/>
        <v>98.948752326726805</v>
      </c>
      <c r="E313" s="14">
        <f t="shared" si="70"/>
        <v>55.795420388277115</v>
      </c>
      <c r="F313" s="14">
        <f t="shared" si="71"/>
        <v>57.532410479554557</v>
      </c>
      <c r="H313" s="67">
        <v>-1.6905507666398201E-2</v>
      </c>
      <c r="I313" s="67">
        <v>0.14922050409446275</v>
      </c>
      <c r="J313" s="67">
        <v>0.50169538869062613</v>
      </c>
      <c r="K313" s="67">
        <v>0.35597767811175185</v>
      </c>
      <c r="M313" s="5">
        <f t="shared" si="78"/>
        <v>4.9476289794725403E-2</v>
      </c>
      <c r="N313" s="5">
        <f t="shared" si="78"/>
        <v>0.29588629310908221</v>
      </c>
      <c r="O313" s="5">
        <f t="shared" si="78"/>
        <v>1.6234404387403645</v>
      </c>
      <c r="P313" s="5">
        <f t="shared" si="78"/>
        <v>1.0905931026578664</v>
      </c>
      <c r="R313" s="5">
        <f t="shared" si="79"/>
        <v>1.254277459214781</v>
      </c>
      <c r="S313" s="25">
        <f t="shared" si="79"/>
        <v>1.9047107112134976</v>
      </c>
      <c r="T313" s="25">
        <f t="shared" si="79"/>
        <v>2.9568757254503808</v>
      </c>
      <c r="U313" s="5">
        <f t="shared" si="79"/>
        <v>2.6021807494120308</v>
      </c>
      <c r="W313" s="11">
        <v>42856</v>
      </c>
      <c r="X313" s="14">
        <f t="shared" si="73"/>
        <v>2.4879223953586362</v>
      </c>
      <c r="Y313" s="14">
        <f t="shared" si="74"/>
        <v>2.7795282374312058</v>
      </c>
    </row>
    <row r="314" spans="2:25" x14ac:dyDescent="0.2">
      <c r="B314" s="11">
        <v>42887</v>
      </c>
      <c r="C314" s="14">
        <v>98.336220234705095</v>
      </c>
      <c r="D314" s="14">
        <f t="shared" si="69"/>
        <v>99.014392157809908</v>
      </c>
      <c r="E314" s="14">
        <f t="shared" si="70"/>
        <v>55.910137880814624</v>
      </c>
      <c r="F314" s="14">
        <f t="shared" si="71"/>
        <v>57.59045363009615</v>
      </c>
      <c r="H314" s="67">
        <v>9.4718135218951893E-2</v>
      </c>
      <c r="I314" s="67">
        <v>6.6337199347760875E-2</v>
      </c>
      <c r="J314" s="67">
        <v>0.20560377848073408</v>
      </c>
      <c r="K314" s="67">
        <v>0.10088774320036187</v>
      </c>
      <c r="M314" s="5">
        <f t="shared" si="78"/>
        <v>0.14424128803274261</v>
      </c>
      <c r="N314" s="5">
        <f t="shared" si="78"/>
        <v>0.36241977513693513</v>
      </c>
      <c r="O314" s="5">
        <f t="shared" si="78"/>
        <v>1.8323820721045214</v>
      </c>
      <c r="P314" s="5">
        <f t="shared" si="78"/>
        <v>1.192581120627012</v>
      </c>
      <c r="R314" s="5">
        <f t="shared" si="79"/>
        <v>1.8379466269153211</v>
      </c>
      <c r="S314" s="25">
        <f t="shared" si="79"/>
        <v>1.8037828540861334</v>
      </c>
      <c r="T314" s="25">
        <f t="shared" si="79"/>
        <v>3.2169232486214172</v>
      </c>
      <c r="U314" s="5">
        <f t="shared" si="79"/>
        <v>2.843860971142087</v>
      </c>
      <c r="W314" s="11">
        <v>42887</v>
      </c>
      <c r="X314" s="14">
        <f t="shared" si="73"/>
        <v>2.6215223579498792</v>
      </c>
      <c r="Y314" s="14">
        <f t="shared" si="74"/>
        <v>3.0303921098817521</v>
      </c>
    </row>
    <row r="315" spans="2:25" x14ac:dyDescent="0.2">
      <c r="B315" s="11">
        <v>42917</v>
      </c>
      <c r="C315" s="14">
        <v>99.074947652180555</v>
      </c>
      <c r="D315" s="14">
        <f t="shared" si="69"/>
        <v>99.269956294103935</v>
      </c>
      <c r="E315" s="14">
        <f t="shared" si="70"/>
        <v>55.94521715486691</v>
      </c>
      <c r="F315" s="14">
        <f t="shared" si="71"/>
        <v>57.878522634505735</v>
      </c>
      <c r="H315" s="67">
        <v>0.75122616642402384</v>
      </c>
      <c r="I315" s="67">
        <v>0.25810806967001648</v>
      </c>
      <c r="J315" s="67">
        <v>6.2742242072566512E-2</v>
      </c>
      <c r="K315" s="67">
        <v>0.50020270071122752</v>
      </c>
      <c r="M315" s="5">
        <f t="shared" si="78"/>
        <v>0.89655103275525505</v>
      </c>
      <c r="N315" s="5">
        <f t="shared" si="78"/>
        <v>0.62146327949266222</v>
      </c>
      <c r="O315" s="5">
        <f t="shared" si="78"/>
        <v>1.8962739917724569</v>
      </c>
      <c r="P315" s="5">
        <f t="shared" si="78"/>
        <v>1.6987491443117841</v>
      </c>
      <c r="R315" s="5">
        <f t="shared" si="79"/>
        <v>2.5686867210190201</v>
      </c>
      <c r="S315" s="25">
        <f t="shared" si="79"/>
        <v>1.8011172462334857</v>
      </c>
      <c r="T315" s="25">
        <f t="shared" si="79"/>
        <v>3.0465408246137748</v>
      </c>
      <c r="U315" s="5">
        <f t="shared" si="79"/>
        <v>2.9843198672826032</v>
      </c>
      <c r="W315" s="11">
        <v>42917</v>
      </c>
      <c r="X315" s="14">
        <f t="shared" si="73"/>
        <v>2.6106593127099544</v>
      </c>
      <c r="Y315" s="14">
        <f t="shared" si="74"/>
        <v>3.015430345948189</v>
      </c>
    </row>
    <row r="316" spans="2:25" x14ac:dyDescent="0.2">
      <c r="B316" s="11">
        <v>42948</v>
      </c>
      <c r="C316" s="14">
        <v>99.858272392013163</v>
      </c>
      <c r="D316" s="14">
        <f t="shared" si="69"/>
        <v>99.540205963436406</v>
      </c>
      <c r="E316" s="14">
        <f t="shared" si="70"/>
        <v>56.016519544846055</v>
      </c>
      <c r="F316" s="14">
        <f t="shared" si="71"/>
        <v>57.883711850537068</v>
      </c>
      <c r="H316" s="67">
        <v>0.79063856039833791</v>
      </c>
      <c r="I316" s="67">
        <v>0.27223711928694067</v>
      </c>
      <c r="J316" s="67">
        <v>0.12745037664572134</v>
      </c>
      <c r="K316" s="67">
        <v>8.9657022935840658E-3</v>
      </c>
      <c r="M316" s="5">
        <f t="shared" si="78"/>
        <v>1.6942780713322003</v>
      </c>
      <c r="N316" s="5">
        <f t="shared" si="78"/>
        <v>0.89539225250911958</v>
      </c>
      <c r="O316" s="5">
        <f t="shared" si="78"/>
        <v>2.0261411767629411</v>
      </c>
      <c r="P316" s="5">
        <f t="shared" si="78"/>
        <v>1.7078671513963473</v>
      </c>
      <c r="R316" s="5">
        <f t="shared" si="79"/>
        <v>3.2488686984147197</v>
      </c>
      <c r="S316" s="25">
        <f t="shared" si="79"/>
        <v>1.7298025222958424</v>
      </c>
      <c r="T316" s="25">
        <f t="shared" si="79"/>
        <v>2.8378737360229112</v>
      </c>
      <c r="U316" s="5">
        <f t="shared" si="79"/>
        <v>2.7901422437417667</v>
      </c>
      <c r="W316" s="11">
        <v>42948</v>
      </c>
      <c r="X316" s="14">
        <f t="shared" si="73"/>
        <v>2.4526061673535069</v>
      </c>
      <c r="Y316" s="14">
        <f t="shared" si="74"/>
        <v>2.8140079898823389</v>
      </c>
    </row>
    <row r="317" spans="2:25" x14ac:dyDescent="0.2">
      <c r="B317" s="11">
        <v>42979</v>
      </c>
      <c r="C317" s="14">
        <v>100.65911498364849</v>
      </c>
      <c r="D317" s="14">
        <f t="shared" si="69"/>
        <v>99.486495875399868</v>
      </c>
      <c r="E317" s="14">
        <f t="shared" si="70"/>
        <v>56.03658306999445</v>
      </c>
      <c r="F317" s="14">
        <f t="shared" si="71"/>
        <v>57.892094916361053</v>
      </c>
      <c r="H317" s="67">
        <v>0.80197921759699309</v>
      </c>
      <c r="I317" s="67">
        <v>-5.3958184551344615E-2</v>
      </c>
      <c r="J317" s="67">
        <v>3.5817157708861735E-2</v>
      </c>
      <c r="K317" s="67">
        <v>1.4482598914233868E-2</v>
      </c>
      <c r="M317" s="5">
        <f t="shared" si="78"/>
        <v>2.509845046949577</v>
      </c>
      <c r="N317" s="5">
        <f t="shared" si="78"/>
        <v>0.84095093055371883</v>
      </c>
      <c r="O317" s="5">
        <f t="shared" si="78"/>
        <v>2.0626840406524849</v>
      </c>
      <c r="P317" s="5">
        <f t="shared" si="78"/>
        <v>1.7225970938601121</v>
      </c>
      <c r="R317" s="5">
        <f t="shared" si="79"/>
        <v>3.61178196083487</v>
      </c>
      <c r="S317" s="25">
        <f t="shared" si="79"/>
        <v>1.3573431870219199</v>
      </c>
      <c r="T317" s="25">
        <f t="shared" si="79"/>
        <v>2.5954020359950869</v>
      </c>
      <c r="U317" s="5">
        <f t="shared" si="79"/>
        <v>2.6620993534594239</v>
      </c>
      <c r="W317" s="11">
        <v>42979</v>
      </c>
      <c r="X317" s="14">
        <f t="shared" si="73"/>
        <v>2.2049481921588101</v>
      </c>
      <c r="Y317" s="14">
        <f t="shared" si="74"/>
        <v>2.6287506947272554</v>
      </c>
    </row>
    <row r="318" spans="2:25" x14ac:dyDescent="0.2">
      <c r="B318" s="11">
        <v>43009</v>
      </c>
      <c r="C318" s="14">
        <v>100.4434733523352</v>
      </c>
      <c r="D318" s="14">
        <f t="shared" si="69"/>
        <v>99.550498850485255</v>
      </c>
      <c r="E318" s="14">
        <f t="shared" si="70"/>
        <v>56.180834742277284</v>
      </c>
      <c r="F318" s="14">
        <f t="shared" si="71"/>
        <v>58.056240169997352</v>
      </c>
      <c r="H318" s="67">
        <v>-0.21422961184222045</v>
      </c>
      <c r="I318" s="67">
        <v>6.4333329385264731E-2</v>
      </c>
      <c r="J318" s="67">
        <v>0.25742410471860655</v>
      </c>
      <c r="K318" s="67">
        <v>0.28353655861554916</v>
      </c>
      <c r="M318" s="5">
        <f t="shared" si="78"/>
        <v>2.2902386038054168</v>
      </c>
      <c r="N318" s="5">
        <f t="shared" si="78"/>
        <v>0.90582527167111238</v>
      </c>
      <c r="O318" s="5">
        <f t="shared" si="78"/>
        <v>2.3254179912959305</v>
      </c>
      <c r="P318" s="5">
        <f t="shared" si="78"/>
        <v>2.0110178449944005</v>
      </c>
      <c r="R318" s="5">
        <f t="shared" si="79"/>
        <v>3.0118281211622966</v>
      </c>
      <c r="S318" s="25">
        <f t="shared" si="79"/>
        <v>1.2643166765828218</v>
      </c>
      <c r="T318" s="25">
        <f t="shared" si="79"/>
        <v>2.7767135956377142</v>
      </c>
      <c r="U318" s="5">
        <f t="shared" si="79"/>
        <v>2.8527164462349486</v>
      </c>
      <c r="W318" s="11">
        <v>43009</v>
      </c>
      <c r="X318" s="14">
        <f t="shared" si="73"/>
        <v>2.297915572818495</v>
      </c>
      <c r="Y318" s="14">
        <f t="shared" si="74"/>
        <v>2.8147150209363314</v>
      </c>
    </row>
    <row r="319" spans="2:25" x14ac:dyDescent="0.2">
      <c r="B319" s="11">
        <v>43040</v>
      </c>
      <c r="C319" s="14">
        <v>100.52157752588468</v>
      </c>
      <c r="D319" s="14">
        <f>D320/(I320/100+1)</f>
        <v>99.647048226937216</v>
      </c>
      <c r="E319" s="14">
        <f>E320/(J320/100+1)</f>
        <v>56.244104123558415</v>
      </c>
      <c r="F319" s="14">
        <f>F320/(K320/100+1)</f>
        <v>58.203003605274965</v>
      </c>
      <c r="H319" s="67">
        <v>7.7759331634719153E-2</v>
      </c>
      <c r="I319" s="67">
        <v>9.698532660993131E-2</v>
      </c>
      <c r="J319" s="67">
        <v>0.11261737489549617</v>
      </c>
      <c r="K319" s="67">
        <v>0.25279528065866863</v>
      </c>
      <c r="M319" s="5">
        <f t="shared" si="78"/>
        <v>2.3697788096713079</v>
      </c>
      <c r="N319" s="5">
        <f t="shared" si="78"/>
        <v>1.0036891158792915</v>
      </c>
      <c r="O319" s="5">
        <f t="shared" si="78"/>
        <v>2.4406541908885693</v>
      </c>
      <c r="P319" s="5">
        <f t="shared" si="78"/>
        <v>2.2688968838584289</v>
      </c>
      <c r="R319" s="5">
        <f t="shared" si="79"/>
        <v>2.6653281674634099</v>
      </c>
      <c r="S319" s="25">
        <f t="shared" si="79"/>
        <v>1.2760781446075731</v>
      </c>
      <c r="T319" s="25">
        <f t="shared" si="79"/>
        <v>2.8157399395736249</v>
      </c>
      <c r="U319" s="5">
        <f t="shared" si="79"/>
        <v>2.925590958027402</v>
      </c>
      <c r="W319" s="11">
        <v>43040</v>
      </c>
      <c r="X319" s="14">
        <f t="shared" si="73"/>
        <v>2.3391363474028668</v>
      </c>
      <c r="Y319" s="14">
        <f t="shared" si="74"/>
        <v>2.8706654488005134</v>
      </c>
    </row>
    <row r="320" spans="2:25" x14ac:dyDescent="0.2">
      <c r="B320" s="11">
        <v>43070</v>
      </c>
      <c r="C320" s="14">
        <f>'ITI Base2016'!B17</f>
        <v>100.86024036459997</v>
      </c>
      <c r="D320" s="75">
        <v>100</v>
      </c>
      <c r="E320" s="14">
        <f>'ITI Base2016'!C17</f>
        <v>56.462374721599986</v>
      </c>
      <c r="F320" s="14">
        <f>'ITI Base2016'!D17</f>
        <v>58.593991720699968</v>
      </c>
      <c r="H320" s="67">
        <v>0.33690561474535308</v>
      </c>
      <c r="I320" s="67">
        <v>0.35420193507286069</v>
      </c>
      <c r="J320" s="67">
        <v>0.38807729528782531</v>
      </c>
      <c r="K320" s="67">
        <v>0.6717662168719496</v>
      </c>
      <c r="M320" s="5">
        <f t="shared" si="78"/>
        <v>2.7146683422834661</v>
      </c>
      <c r="N320" s="5">
        <f t="shared" si="78"/>
        <v>1.3614461372226883</v>
      </c>
      <c r="O320" s="5">
        <f t="shared" si="78"/>
        <v>2.8382031109477124</v>
      </c>
      <c r="P320" s="5">
        <f t="shared" si="78"/>
        <v>2.9559047834917918</v>
      </c>
      <c r="R320" s="5">
        <f t="shared" si="79"/>
        <v>2.7146683422834661</v>
      </c>
      <c r="S320" s="25">
        <f t="shared" si="79"/>
        <v>1.3614461372226883</v>
      </c>
      <c r="T320" s="25">
        <f t="shared" si="79"/>
        <v>2.8382031109477124</v>
      </c>
      <c r="U320" s="5">
        <f t="shared" si="79"/>
        <v>2.9559047834917918</v>
      </c>
      <c r="W320" s="11">
        <v>43070</v>
      </c>
      <c r="X320" s="14">
        <f t="shared" si="73"/>
        <v>2.3851846772207308</v>
      </c>
      <c r="Y320" s="14">
        <f t="shared" si="74"/>
        <v>2.8970539472197521</v>
      </c>
    </row>
    <row r="321" spans="2:25" x14ac:dyDescent="0.2">
      <c r="B321" s="11">
        <v>43101</v>
      </c>
      <c r="C321" s="14">
        <f>'ITI Base2016'!B18</f>
        <v>101.16761582869999</v>
      </c>
      <c r="D321" s="14">
        <f t="shared" ref="D321:D323" si="80">D320*(1+I321/100)</f>
        <v>100.21324884398757</v>
      </c>
      <c r="E321" s="14">
        <f>'ITI Base2016'!C18</f>
        <v>56.498726310600013</v>
      </c>
      <c r="F321" s="14">
        <f>'ITI Base2016'!D18</f>
        <v>58.584689201299987</v>
      </c>
      <c r="H321" s="61">
        <f>+'ITI Base2016'!G18</f>
        <v>0.30475384848269726</v>
      </c>
      <c r="I321" s="62">
        <f>+'ITI Base2016'!J18</f>
        <v>0.2132488439875774</v>
      </c>
      <c r="J321" s="62">
        <f>+'ITI Base2016'!H18</f>
        <v>6.4381969726334809E-2</v>
      </c>
      <c r="K321" s="62">
        <f>+'ITI Base2016'!I18</f>
        <v>-1.5876234280676194E-2</v>
      </c>
      <c r="M321" s="5">
        <f t="shared" ref="M321:P332" si="81">+(C321/C$320-1)*100</f>
        <v>0.30475384848269726</v>
      </c>
      <c r="N321" s="5">
        <f t="shared" si="81"/>
        <v>0.21324884398756794</v>
      </c>
      <c r="O321" s="5">
        <f t="shared" si="81"/>
        <v>6.4381969726334809E-2</v>
      </c>
      <c r="P321" s="5">
        <f t="shared" si="81"/>
        <v>-1.5876234280676194E-2</v>
      </c>
      <c r="R321" s="5">
        <f t="shared" si="79"/>
        <v>2.9280718035576525</v>
      </c>
      <c r="S321" s="25">
        <f t="shared" si="79"/>
        <v>1.2771931131560832</v>
      </c>
      <c r="T321" s="25">
        <f t="shared" si="79"/>
        <v>2.5322995863076514</v>
      </c>
      <c r="U321" s="5">
        <f t="shared" si="79"/>
        <v>2.6131107689673083</v>
      </c>
      <c r="W321" s="11">
        <v>43101</v>
      </c>
      <c r="X321" s="14">
        <f t="shared" si="73"/>
        <v>2.1408678228103475</v>
      </c>
      <c r="Y321" s="14">
        <f t="shared" si="74"/>
        <v>2.5727051776374799</v>
      </c>
    </row>
    <row r="322" spans="2:25" x14ac:dyDescent="0.2">
      <c r="B322" s="11">
        <v>43132</v>
      </c>
      <c r="C322" s="14">
        <f>'ITI Base2016'!B19</f>
        <v>101.4905047625</v>
      </c>
      <c r="D322" s="14">
        <f t="shared" si="80"/>
        <v>100.55939958029026</v>
      </c>
      <c r="E322" s="14">
        <f>'ITI Base2016'!C19</f>
        <v>56.688531295598892</v>
      </c>
      <c r="F322" s="14">
        <f>'ITI Base2016'!D19</f>
        <v>58.736660707200109</v>
      </c>
      <c r="H322" s="61">
        <f>+'ITI Base2016'!G19</f>
        <v>0.31916234375506392</v>
      </c>
      <c r="I322" s="62">
        <f>+'ITI Base2016'!J19</f>
        <v>0.34541414463229936</v>
      </c>
      <c r="J322" s="62">
        <f>+'ITI Base2016'!H19</f>
        <v>0.33594559982721428</v>
      </c>
      <c r="K322" s="62">
        <f>+'ITI Base2016'!I19</f>
        <v>0.25940481714930019</v>
      </c>
      <c r="M322" s="5">
        <f t="shared" si="81"/>
        <v>0.62488885176326114</v>
      </c>
      <c r="N322" s="5">
        <f t="shared" si="81"/>
        <v>0.55939958029025405</v>
      </c>
      <c r="O322" s="5">
        <f t="shared" si="81"/>
        <v>0.40054385794792147</v>
      </c>
      <c r="P322" s="5">
        <f t="shared" si="81"/>
        <v>0.24348739915212025</v>
      </c>
      <c r="R322" s="5">
        <f t="shared" si="79"/>
        <v>2.8702155472596136</v>
      </c>
      <c r="S322" s="25">
        <f t="shared" si="79"/>
        <v>1.5154308372079317</v>
      </c>
      <c r="T322" s="25">
        <f t="shared" si="79"/>
        <v>2.5509644623585181</v>
      </c>
      <c r="U322" s="5">
        <f t="shared" si="79"/>
        <v>2.7467017307670982</v>
      </c>
      <c r="W322" s="11">
        <v>43132</v>
      </c>
      <c r="X322" s="14">
        <f t="shared" si="73"/>
        <v>2.2710323434445159</v>
      </c>
      <c r="Y322" s="14">
        <f t="shared" si="74"/>
        <v>2.6488330965628082</v>
      </c>
    </row>
    <row r="323" spans="2:25" x14ac:dyDescent="0.2">
      <c r="B323" s="11">
        <v>43160</v>
      </c>
      <c r="C323" s="14">
        <f>'ITI Base2016'!B20</f>
        <v>101.3609293777</v>
      </c>
      <c r="D323" s="14">
        <f t="shared" si="80"/>
        <v>100.43114565304847</v>
      </c>
      <c r="E323" s="14">
        <f>'ITI Base2016'!C20</f>
        <v>56.711234339900017</v>
      </c>
      <c r="F323" s="14">
        <f>'ITI Base2016'!D20</f>
        <v>58.7051772704</v>
      </c>
      <c r="H323" s="61">
        <f>+'ITI Base2016'!G20</f>
        <v>-0.12767242128041145</v>
      </c>
      <c r="I323" s="62">
        <f>+'ITI Base2016'!J20</f>
        <v>-0.12754046640800942</v>
      </c>
      <c r="J323" s="62">
        <f>+'ITI Base2016'!H20</f>
        <v>4.0048743162413025E-2</v>
      </c>
      <c r="K323" s="62">
        <f>+'ITI Base2016'!I20</f>
        <v>-5.3600998798775112E-2</v>
      </c>
      <c r="M323" s="5">
        <f t="shared" si="81"/>
        <v>0.49641861975551205</v>
      </c>
      <c r="N323" s="5">
        <f t="shared" si="81"/>
        <v>0.4311456530484703</v>
      </c>
      <c r="O323" s="5">
        <f t="shared" si="81"/>
        <v>0.44075301389125965</v>
      </c>
      <c r="P323" s="5">
        <f t="shared" si="81"/>
        <v>0.1897558886754469</v>
      </c>
      <c r="R323" s="5">
        <f t="shared" si="79"/>
        <v>2.7280740860542441</v>
      </c>
      <c r="S323" s="25">
        <f t="shared" si="79"/>
        <v>1.4551004529747669</v>
      </c>
      <c r="T323" s="25">
        <f t="shared" si="79"/>
        <v>2.5253121275273127</v>
      </c>
      <c r="U323" s="5">
        <f t="shared" si="79"/>
        <v>2.668177680736683</v>
      </c>
      <c r="W323" s="11">
        <v>43160</v>
      </c>
      <c r="X323" s="14">
        <f t="shared" si="73"/>
        <v>2.2161967537462544</v>
      </c>
      <c r="Y323" s="14">
        <f t="shared" si="74"/>
        <v>2.5967449041319979</v>
      </c>
    </row>
    <row r="324" spans="2:25" x14ac:dyDescent="0.2">
      <c r="B324" s="11">
        <v>43191</v>
      </c>
      <c r="C324" s="14">
        <f>'ITI Base2016'!B21</f>
        <v>101.2166039712</v>
      </c>
      <c r="D324" s="14">
        <f t="shared" ref="D324:D332" si="82">D323*(1+I324/100)</f>
        <v>100.30437616776439</v>
      </c>
      <c r="E324" s="14">
        <f>'ITI Base2016'!C21</f>
        <v>56.723256731899994</v>
      </c>
      <c r="F324" s="14">
        <f>'ITI Base2016'!D21</f>
        <v>58.731486104199995</v>
      </c>
      <c r="H324" s="61">
        <f>+'ITI Base2016'!G21</f>
        <v>-0.14238761166267544</v>
      </c>
      <c r="I324" s="62">
        <f>+'ITI Base2016'!J21</f>
        <v>-0.1262252705172027</v>
      </c>
      <c r="J324" s="62">
        <f>+'ITI Base2016'!H21</f>
        <v>2.1199312869679687E-2</v>
      </c>
      <c r="K324" s="62">
        <f>+'ITI Base2016'!I21</f>
        <v>4.4815185002877733E-2</v>
      </c>
      <c r="M324" s="5">
        <f t="shared" si="81"/>
        <v>0.35332416947631007</v>
      </c>
      <c r="N324" s="5">
        <f t="shared" si="81"/>
        <v>0.30437616776439747</v>
      </c>
      <c r="O324" s="5">
        <f t="shared" si="81"/>
        <v>0.46204576337134373</v>
      </c>
      <c r="P324" s="5">
        <f t="shared" si="81"/>
        <v>0.2346561131308933</v>
      </c>
      <c r="R324" s="5">
        <f t="shared" si="79"/>
        <v>3.0091931753226886</v>
      </c>
      <c r="S324" s="25">
        <f t="shared" si="79"/>
        <v>1.5212910738009899</v>
      </c>
      <c r="T324" s="25">
        <f t="shared" si="79"/>
        <v>2.1729638356066561</v>
      </c>
      <c r="U324" s="5">
        <f t="shared" si="79"/>
        <v>2.4475710186002253</v>
      </c>
      <c r="W324" s="11">
        <v>43191</v>
      </c>
      <c r="X324" s="14">
        <f t="shared" si="73"/>
        <v>2.0472753093359572</v>
      </c>
      <c r="Y324" s="14">
        <f t="shared" si="74"/>
        <v>2.3102674271034407</v>
      </c>
    </row>
    <row r="325" spans="2:25" x14ac:dyDescent="0.2">
      <c r="B325" s="11">
        <v>43221</v>
      </c>
      <c r="C325" s="14">
        <f>'ITI Base2016'!B22</f>
        <v>101.33528371440001</v>
      </c>
      <c r="D325" s="14">
        <f t="shared" si="82"/>
        <v>100.41616262325991</v>
      </c>
      <c r="E325" s="14">
        <f>'ITI Base2016'!C22</f>
        <v>56.763558944099984</v>
      </c>
      <c r="F325" s="14">
        <f>'ITI Base2016'!D22</f>
        <v>58.787304348200031</v>
      </c>
      <c r="H325" s="61">
        <f>+'ITI Base2016'!G22</f>
        <v>0.11725323567837176</v>
      </c>
      <c r="I325" s="62">
        <f>+'ITI Base2016'!J22</f>
        <v>0.111447236667471</v>
      </c>
      <c r="J325" s="62">
        <f>+'ITI Base2016'!H22</f>
        <v>7.1050596390254128E-2</v>
      </c>
      <c r="K325" s="62">
        <f>+'ITI Base2016'!I22</f>
        <v>9.5039726903900501E-2</v>
      </c>
      <c r="M325" s="5">
        <f t="shared" si="81"/>
        <v>0.470991689175837</v>
      </c>
      <c r="N325" s="5">
        <f t="shared" si="81"/>
        <v>0.41616262325989695</v>
      </c>
      <c r="O325" s="5">
        <f t="shared" si="81"/>
        <v>0.53342464603207684</v>
      </c>
      <c r="P325" s="5">
        <f t="shared" si="81"/>
        <v>0.3299188565638822</v>
      </c>
      <c r="R325" s="5">
        <f t="shared" ref="R325:U332" si="83">+(C325/C313-1)*100</f>
        <v>3.1474123810747212</v>
      </c>
      <c r="S325" s="25">
        <f t="shared" si="83"/>
        <v>1.4830003027099803</v>
      </c>
      <c r="T325" s="25">
        <f t="shared" si="83"/>
        <v>1.7351577406992336</v>
      </c>
      <c r="U325" s="5">
        <f t="shared" si="83"/>
        <v>2.1811946660768466</v>
      </c>
      <c r="W325" s="11">
        <v>43221</v>
      </c>
      <c r="X325" s="14">
        <f t="shared" si="73"/>
        <v>1.7997842364953536</v>
      </c>
      <c r="Y325" s="14">
        <f t="shared" si="74"/>
        <v>1.9581762033880401</v>
      </c>
    </row>
    <row r="326" spans="2:25" x14ac:dyDescent="0.2">
      <c r="B326" s="11">
        <v>43252</v>
      </c>
      <c r="C326" s="14">
        <f>'ITI Base2016'!B23</f>
        <v>101.4549338051</v>
      </c>
      <c r="D326" s="14">
        <f t="shared" si="82"/>
        <v>100.45784653641384</v>
      </c>
      <c r="E326" s="14">
        <f>'ITI Base2016'!C23</f>
        <v>56.827447492799998</v>
      </c>
      <c r="F326" s="14">
        <f>'ITI Base2016'!D23</f>
        <v>58.823417063100017</v>
      </c>
      <c r="H326" s="61">
        <f>+'ITI Base2016'!G23</f>
        <v>0.11807347481969099</v>
      </c>
      <c r="I326" s="62">
        <f>+'ITI Base2016'!J23</f>
        <v>4.1511159224750772E-2</v>
      </c>
      <c r="J326" s="62">
        <f>+'ITI Base2016'!H23</f>
        <v>0.11255204904070393</v>
      </c>
      <c r="K326" s="62">
        <f>+'ITI Base2016'!I23</f>
        <v>6.1429445184435494E-2</v>
      </c>
      <c r="M326" s="5">
        <f t="shared" si="81"/>
        <v>0.58962128024904192</v>
      </c>
      <c r="N326" s="5">
        <f t="shared" si="81"/>
        <v>0.45784653641383066</v>
      </c>
      <c r="O326" s="5">
        <f t="shared" si="81"/>
        <v>0.64657707544197862</v>
      </c>
      <c r="P326" s="5">
        <f t="shared" si="81"/>
        <v>0.39155096907146358</v>
      </c>
      <c r="R326" s="5">
        <f t="shared" si="83"/>
        <v>3.171480013113448</v>
      </c>
      <c r="S326" s="25">
        <f t="shared" si="83"/>
        <v>1.4578227943906841</v>
      </c>
      <c r="T326" s="25">
        <f t="shared" si="83"/>
        <v>1.6406856551504756</v>
      </c>
      <c r="U326" s="5">
        <f t="shared" si="83"/>
        <v>2.1409163416617583</v>
      </c>
      <c r="W326" s="11">
        <v>43252</v>
      </c>
      <c r="X326" s="14">
        <f t="shared" si="73"/>
        <v>1.7464749304009726</v>
      </c>
      <c r="Y326" s="14">
        <f t="shared" si="74"/>
        <v>1.8908009984061169</v>
      </c>
    </row>
    <row r="327" spans="2:25" x14ac:dyDescent="0.2">
      <c r="B327" s="11">
        <v>43282</v>
      </c>
      <c r="C327" s="14">
        <f>'ITI Base2016'!B24</f>
        <v>101.4971130225</v>
      </c>
      <c r="D327" s="14">
        <f t="shared" si="82"/>
        <v>100.4782162613522</v>
      </c>
      <c r="E327" s="14">
        <f>'ITI Base2016'!C24</f>
        <v>56.854122157599996</v>
      </c>
      <c r="F327" s="14">
        <f>'ITI Base2016'!D24</f>
        <v>58.900820302000021</v>
      </c>
      <c r="H327" s="61">
        <f>+'ITI Base2016'!G24</f>
        <v>4.1574338297856173E-2</v>
      </c>
      <c r="I327" s="62">
        <f>+'ITI Base2016'!J24</f>
        <v>2.0276887909376731E-2</v>
      </c>
      <c r="J327" s="62">
        <f>+'ITI Base2016'!H24</f>
        <v>4.6939755306407704E-2</v>
      </c>
      <c r="K327" s="62">
        <f>+'ITI Base2016'!I24</f>
        <v>0.1315857574492485</v>
      </c>
      <c r="M327" s="5">
        <f t="shared" si="81"/>
        <v>0.63144074969263553</v>
      </c>
      <c r="N327" s="5">
        <f t="shared" si="81"/>
        <v>0.47821626135220452</v>
      </c>
      <c r="O327" s="5">
        <f t="shared" si="81"/>
        <v>0.6938203324454717</v>
      </c>
      <c r="P327" s="5">
        <f t="shared" si="81"/>
        <v>0.52365195182915159</v>
      </c>
      <c r="R327" s="5">
        <f t="shared" si="83"/>
        <v>2.4447808731858922</v>
      </c>
      <c r="S327" s="25">
        <f t="shared" si="83"/>
        <v>1.2171456625492905</v>
      </c>
      <c r="T327" s="25">
        <f t="shared" si="83"/>
        <v>1.6246339704376611</v>
      </c>
      <c r="U327" s="5">
        <f t="shared" si="83"/>
        <v>1.7662815513622254</v>
      </c>
      <c r="W327" s="11">
        <v>43282</v>
      </c>
      <c r="X327" s="14">
        <f t="shared" si="73"/>
        <v>1.5360203947830591</v>
      </c>
      <c r="Y327" s="14">
        <f t="shared" si="74"/>
        <v>1.6954577608999433</v>
      </c>
    </row>
    <row r="328" spans="2:25" x14ac:dyDescent="0.2">
      <c r="B328" s="11">
        <v>43313</v>
      </c>
      <c r="C328" s="14">
        <f>'ITI Base2016'!B25</f>
        <v>101.67178236469998</v>
      </c>
      <c r="D328" s="14">
        <f t="shared" si="82"/>
        <v>100.55676186793777</v>
      </c>
      <c r="E328" s="14">
        <f>'ITI Base2016'!C25</f>
        <v>56.858113148000001</v>
      </c>
      <c r="F328" s="14">
        <f>'ITI Base2016'!D25</f>
        <v>58.9006785666</v>
      </c>
      <c r="H328" s="61">
        <f>+'ITI Base2016'!G25</f>
        <v>0.17209291673276894</v>
      </c>
      <c r="I328" s="62">
        <f>+'ITI Base2016'!J25</f>
        <v>7.8171776438861695E-2</v>
      </c>
      <c r="J328" s="62">
        <f>+'ITI Base2016'!H25</f>
        <v>7.0197027912000109E-3</v>
      </c>
      <c r="K328" s="62">
        <f>+'ITI Base2016'!I25</f>
        <v>-2.4063400015927883E-4</v>
      </c>
      <c r="M328" s="5">
        <f t="shared" si="81"/>
        <v>0.80462033122898902</v>
      </c>
      <c r="N328" s="5">
        <f t="shared" si="81"/>
        <v>0.55676186793776061</v>
      </c>
      <c r="O328" s="5">
        <f t="shared" si="81"/>
        <v>0.70088873936189344</v>
      </c>
      <c r="P328" s="5">
        <f t="shared" si="81"/>
        <v>0.52341005774434457</v>
      </c>
      <c r="R328" s="5">
        <f t="shared" si="83"/>
        <v>1.8160838649075917</v>
      </c>
      <c r="S328" s="25">
        <f t="shared" si="83"/>
        <v>1.0212515582645798</v>
      </c>
      <c r="T328" s="25">
        <f t="shared" si="83"/>
        <v>1.5024025233845162</v>
      </c>
      <c r="U328" s="5">
        <f t="shared" si="83"/>
        <v>1.7569134451654866</v>
      </c>
      <c r="W328" s="11">
        <v>43313</v>
      </c>
      <c r="X328" s="14">
        <f t="shared" si="73"/>
        <v>1.4268558422715276</v>
      </c>
      <c r="Y328" s="14">
        <f t="shared" si="74"/>
        <v>1.6296579842750014</v>
      </c>
    </row>
    <row r="329" spans="2:25" x14ac:dyDescent="0.2">
      <c r="B329" s="11">
        <v>43344</v>
      </c>
      <c r="C329" s="14">
        <f>'ITI Base2016'!B26</f>
        <v>101.58412225889995</v>
      </c>
      <c r="D329" s="14">
        <f t="shared" si="82"/>
        <v>100.51274622892682</v>
      </c>
      <c r="E329" s="14">
        <f>'ITI Base2016'!C26</f>
        <v>56.839779672199988</v>
      </c>
      <c r="F329" s="14">
        <f>'ITI Base2016'!D26</f>
        <v>58.912899775600046</v>
      </c>
      <c r="H329" s="61">
        <f>+'ITI Base2016'!G26</f>
        <v>-8.6218716502461934E-2</v>
      </c>
      <c r="I329" s="62">
        <f>+'ITI Base2016'!J26</f>
        <v>-4.3771933575940072E-2</v>
      </c>
      <c r="J329" s="62">
        <f>+'ITI Base2016'!H26</f>
        <v>-3.2244256421753992E-2</v>
      </c>
      <c r="K329" s="62">
        <f>+'ITI Base2016'!I26</f>
        <v>2.074884245386599E-2</v>
      </c>
      <c r="M329" s="5">
        <f t="shared" si="81"/>
        <v>0.71770788140421704</v>
      </c>
      <c r="N329" s="5">
        <f t="shared" si="81"/>
        <v>0.5127462289268081</v>
      </c>
      <c r="O329" s="5">
        <f t="shared" si="81"/>
        <v>0.66841848657779313</v>
      </c>
      <c r="P329" s="5">
        <f t="shared" si="81"/>
        <v>0.54426750172649196</v>
      </c>
      <c r="R329" s="5">
        <f t="shared" si="83"/>
        <v>0.91895033589528552</v>
      </c>
      <c r="S329" s="25">
        <f t="shared" si="83"/>
        <v>1.0315473919317197</v>
      </c>
      <c r="T329" s="25">
        <f t="shared" si="83"/>
        <v>1.4333432879058305</v>
      </c>
      <c r="U329" s="5">
        <f t="shared" si="83"/>
        <v>1.7632888578549277</v>
      </c>
      <c r="W329" s="11">
        <v>43344</v>
      </c>
      <c r="X329" s="14">
        <f t="shared" si="73"/>
        <v>1.4093931792308261</v>
      </c>
      <c r="Y329" s="14">
        <f t="shared" si="74"/>
        <v>1.5983160728803791</v>
      </c>
    </row>
    <row r="330" spans="2:25" x14ac:dyDescent="0.2">
      <c r="B330" s="11">
        <v>43374</v>
      </c>
      <c r="C330" s="14">
        <f>'ITI Base2016'!B27</f>
        <v>101.76302031509999</v>
      </c>
      <c r="D330" s="14">
        <f t="shared" si="82"/>
        <v>100.55823828353473</v>
      </c>
      <c r="E330" s="14">
        <f>'ITI Base2016'!C27</f>
        <v>56.821578678700007</v>
      </c>
      <c r="F330" s="14">
        <f>'ITI Base2016'!D27</f>
        <v>58.903757469300018</v>
      </c>
      <c r="H330" s="61">
        <f>+'ITI Base2016'!G27</f>
        <v>0.17610828564733616</v>
      </c>
      <c r="I330" s="62">
        <f>+'ITI Base2016'!J27</f>
        <v>4.5259985737837974E-2</v>
      </c>
      <c r="J330" s="62">
        <f>+'ITI Base2016'!H27</f>
        <v>-3.2021576446894517E-2</v>
      </c>
      <c r="K330" s="62">
        <f>+'ITI Base2016'!I27</f>
        <v>-1.5518343749587604E-2</v>
      </c>
      <c r="M330" s="5">
        <f t="shared" si="81"/>
        <v>0.89508011009744592</v>
      </c>
      <c r="N330" s="5">
        <f t="shared" si="81"/>
        <v>0.55823828353473992</v>
      </c>
      <c r="O330" s="5">
        <f t="shared" si="81"/>
        <v>0.63618287199422863</v>
      </c>
      <c r="P330" s="5">
        <f t="shared" si="81"/>
        <v>0.5286646966750741</v>
      </c>
      <c r="R330" s="5">
        <f t="shared" si="83"/>
        <v>1.3137209603814481</v>
      </c>
      <c r="S330" s="25">
        <f t="shared" si="83"/>
        <v>1.0122896868281828</v>
      </c>
      <c r="T330" s="25">
        <f t="shared" si="83"/>
        <v>1.140502698762047</v>
      </c>
      <c r="U330" s="5">
        <f t="shared" si="83"/>
        <v>1.4598211954839124</v>
      </c>
      <c r="W330" s="11">
        <v>43374</v>
      </c>
      <c r="X330" s="14">
        <f t="shared" si="73"/>
        <v>1.2042045270247141</v>
      </c>
      <c r="Y330" s="14">
        <f t="shared" si="74"/>
        <v>1.3001619471229797</v>
      </c>
    </row>
    <row r="331" spans="2:25" x14ac:dyDescent="0.2">
      <c r="B331" s="11">
        <v>43405</v>
      </c>
      <c r="C331" s="14">
        <f>'ITI Base2016'!B28</f>
        <v>102.02718765129987</v>
      </c>
      <c r="D331" s="14">
        <f t="shared" si="82"/>
        <v>100.766168374328</v>
      </c>
      <c r="E331" s="14">
        <f>'ITI Base2016'!C28</f>
        <v>56.915705234600011</v>
      </c>
      <c r="F331" s="14">
        <f>'ITI Base2016'!D28</f>
        <v>59.024927446100058</v>
      </c>
      <c r="H331" s="61">
        <f>+'ITI Base2016'!G28</f>
        <v>0.25959069943277679</v>
      </c>
      <c r="I331" s="62">
        <f>+'ITI Base2016'!J28</f>
        <v>0.2067757891770115</v>
      </c>
      <c r="J331" s="62">
        <f>+'ITI Base2016'!H28</f>
        <v>0.16565283487148807</v>
      </c>
      <c r="K331" s="62">
        <f>+'ITI Base2016'!I28</f>
        <v>0.20570839960962761</v>
      </c>
      <c r="M331" s="5">
        <f t="shared" si="81"/>
        <v>1.1569943542484973</v>
      </c>
      <c r="N331" s="5">
        <f t="shared" si="81"/>
        <v>0.76616837432801344</v>
      </c>
      <c r="O331" s="5">
        <f t="shared" si="81"/>
        <v>0.80288956182814619</v>
      </c>
      <c r="P331" s="5">
        <f t="shared" si="81"/>
        <v>0.73546060397153834</v>
      </c>
      <c r="R331" s="5">
        <f t="shared" si="83"/>
        <v>1.4977979479355863</v>
      </c>
      <c r="S331" s="25">
        <f t="shared" si="83"/>
        <v>1.1230840926086394</v>
      </c>
      <c r="T331" s="25">
        <f t="shared" si="83"/>
        <v>1.1940826892116618</v>
      </c>
      <c r="U331" s="5">
        <f t="shared" si="83"/>
        <v>1.412167396719366</v>
      </c>
      <c r="W331" s="11">
        <v>43405</v>
      </c>
      <c r="X331" s="14">
        <f t="shared" si="73"/>
        <v>1.2431113928465558</v>
      </c>
      <c r="Y331" s="14">
        <f t="shared" si="74"/>
        <v>1.3031250429655139</v>
      </c>
    </row>
    <row r="332" spans="2:25" x14ac:dyDescent="0.2">
      <c r="B332" s="11">
        <v>43435</v>
      </c>
      <c r="C332" s="14">
        <f>'ITI Base2016'!B29</f>
        <v>102.38027155079999</v>
      </c>
      <c r="D332" s="14">
        <f t="shared" si="82"/>
        <v>101.05992969828887</v>
      </c>
      <c r="E332" s="14">
        <f>'ITI Base2016'!C29</f>
        <v>56.98841222499999</v>
      </c>
      <c r="F332" s="14">
        <f>'ITI Base2016'!D29</f>
        <v>59.197319520299992</v>
      </c>
      <c r="H332" s="61">
        <f>+'ITI Base2016'!G29</f>
        <v>0.34606844276336979</v>
      </c>
      <c r="I332" s="62">
        <f>+'ITI Base2016'!J29</f>
        <v>0.29152773068595123</v>
      </c>
      <c r="J332" s="62">
        <f>+'ITI Base2016'!H29</f>
        <v>0.1277450399679525</v>
      </c>
      <c r="K332" s="62">
        <f>+'ITI Base2016'!I29</f>
        <v>0.29206655841695905</v>
      </c>
      <c r="M332" s="5">
        <f t="shared" si="81"/>
        <v>1.5070667893564815</v>
      </c>
      <c r="N332" s="5">
        <f t="shared" si="81"/>
        <v>1.0599296982888751</v>
      </c>
      <c r="O332" s="5">
        <f t="shared" si="81"/>
        <v>0.93166025338775604</v>
      </c>
      <c r="P332" s="5">
        <f t="shared" si="81"/>
        <v>1.0296751968630335</v>
      </c>
      <c r="R332" s="5">
        <f t="shared" si="83"/>
        <v>1.5070667893564815</v>
      </c>
      <c r="S332" s="25">
        <f t="shared" si="83"/>
        <v>1.0599296982888751</v>
      </c>
      <c r="T332" s="25">
        <f t="shared" si="83"/>
        <v>0.93166025338775604</v>
      </c>
      <c r="U332" s="5">
        <f t="shared" si="83"/>
        <v>1.0296751968630335</v>
      </c>
      <c r="W332" s="11">
        <v>43435</v>
      </c>
      <c r="X332" s="14">
        <f t="shared" si="73"/>
        <v>1.0070883828465549</v>
      </c>
      <c r="Y332" s="14">
        <f t="shared" si="74"/>
        <v>0.9806677251253948</v>
      </c>
    </row>
    <row r="333" spans="2:25" x14ac:dyDescent="0.2">
      <c r="B333" s="11">
        <v>43466</v>
      </c>
      <c r="C333" s="14">
        <f>'ITI Base2016'!B30</f>
        <v>102.61193263499995</v>
      </c>
      <c r="D333" s="14">
        <f t="shared" ref="D333:D338" si="84">D332*(1+I333/100)</f>
        <v>101.22032659280796</v>
      </c>
      <c r="E333" s="14">
        <f>'ITI Base2016'!C30</f>
        <v>57.12164397650001</v>
      </c>
      <c r="F333" s="14">
        <f>'ITI Base2016'!D30</f>
        <v>59.398648670600011</v>
      </c>
      <c r="H333" s="61">
        <f>+'ITI Base2016'!G30</f>
        <v>0.22627512184807408</v>
      </c>
      <c r="I333" s="62">
        <f>+'ITI Base2016'!J30</f>
        <v>0.15871463100948563</v>
      </c>
      <c r="J333" s="62">
        <f>+'ITI Base2016'!H30</f>
        <v>0.23378744256639106</v>
      </c>
      <c r="K333" s="62">
        <f>+'ITI Base2016'!I30</f>
        <v>0.34009842325881667</v>
      </c>
      <c r="M333" s="5">
        <f t="shared" ref="M333:P334" si="85">+(C333/C$332-1)*100</f>
        <v>0.22627512184807408</v>
      </c>
      <c r="N333" s="5">
        <f t="shared" si="85"/>
        <v>0.15871463100949335</v>
      </c>
      <c r="O333" s="5">
        <f t="shared" si="85"/>
        <v>0.23378744256639106</v>
      </c>
      <c r="P333" s="5">
        <f t="shared" si="85"/>
        <v>0.34009842325881667</v>
      </c>
      <c r="R333" s="5">
        <f t="shared" ref="R333" si="86">+(C333/C321-1)*100</f>
        <v>1.4276473696340775</v>
      </c>
      <c r="S333" s="25">
        <f t="shared" ref="S333" si="87">+(D333/D321-1)*100</f>
        <v>1.0049347371106743</v>
      </c>
      <c r="T333" s="25">
        <f t="shared" ref="T333" si="88">+(E333/E321-1)*100</f>
        <v>1.1025339978029347</v>
      </c>
      <c r="U333" s="5">
        <f t="shared" ref="U333" si="89">+(F333/F321-1)*100</f>
        <v>1.3893723435200123</v>
      </c>
      <c r="W333" s="11">
        <v>43466</v>
      </c>
      <c r="X333" s="14">
        <f t="shared" si="73"/>
        <v>1.1656136928112071</v>
      </c>
      <c r="Y333" s="14">
        <f t="shared" si="74"/>
        <v>1.2459531706614735</v>
      </c>
    </row>
    <row r="334" spans="2:25" x14ac:dyDescent="0.2">
      <c r="B334" s="11">
        <v>43497</v>
      </c>
      <c r="C334" s="14">
        <f>'ITI Base2016'!B31</f>
        <v>102.4555416028</v>
      </c>
      <c r="D334" s="14">
        <f t="shared" si="84"/>
        <v>101.16833005614167</v>
      </c>
      <c r="E334" s="14">
        <f>'ITI Base2016'!C31</f>
        <v>57.139394009799993</v>
      </c>
      <c r="F334" s="14">
        <f>'ITI Base2016'!D31</f>
        <v>59.364641501800044</v>
      </c>
      <c r="H334" s="61">
        <f>+'ITI Base2016'!G31</f>
        <v>-0.1524101809447842</v>
      </c>
      <c r="I334" s="62">
        <f>+'ITI Base2016'!J31</f>
        <v>-5.136965905619751E-2</v>
      </c>
      <c r="J334" s="62">
        <f>+'ITI Base2016'!H31</f>
        <v>3.1074093923644241E-2</v>
      </c>
      <c r="K334" s="62">
        <f>+'ITI Base2016'!I31</f>
        <v>-5.7252428398757438E-2</v>
      </c>
      <c r="M334" s="5">
        <f t="shared" si="85"/>
        <v>7.3520074580635253E-2</v>
      </c>
      <c r="N334" s="5">
        <f t="shared" si="85"/>
        <v>0.10726344078848538</v>
      </c>
      <c r="O334" s="5">
        <f t="shared" si="85"/>
        <v>0.26493418381952072</v>
      </c>
      <c r="P334" s="5">
        <f t="shared" si="85"/>
        <v>0.28265128025377617</v>
      </c>
      <c r="R334" s="5">
        <f t="shared" ref="R334" si="90">+(C334/C322-1)*100</f>
        <v>0.95086416464111867</v>
      </c>
      <c r="S334" s="25">
        <f t="shared" ref="S334:U335" si="91">+(D334/D322-1)*100</f>
        <v>0.60554307045679323</v>
      </c>
      <c r="T334" s="25">
        <f t="shared" si="91"/>
        <v>0.79533320743503388</v>
      </c>
      <c r="U334" s="5">
        <f t="shared" si="91"/>
        <v>1.0691462317382827</v>
      </c>
      <c r="W334" s="11">
        <v>43497</v>
      </c>
      <c r="X334" s="14">
        <f t="shared" si="73"/>
        <v>0.82334083654336998</v>
      </c>
      <c r="Y334" s="14">
        <f t="shared" si="74"/>
        <v>0.9322397195866583</v>
      </c>
    </row>
    <row r="335" spans="2:25" x14ac:dyDescent="0.2">
      <c r="B335" s="11">
        <v>43525</v>
      </c>
      <c r="C335" s="14">
        <f>'ITI Base2016'!B32</f>
        <v>102.43808564990002</v>
      </c>
      <c r="D335" s="14">
        <f t="shared" si="84"/>
        <v>101.19956204447701</v>
      </c>
      <c r="E335" s="14">
        <f>'ITI Base2016'!C32</f>
        <v>57.193741217700001</v>
      </c>
      <c r="F335" s="14">
        <f>'ITI Base2016'!D32</f>
        <v>59.44260100760004</v>
      </c>
      <c r="H335" s="61">
        <f>+'ITI Base2016'!G32</f>
        <v>-1.7037587842394508E-2</v>
      </c>
      <c r="I335" s="62">
        <f>+'ITI Base2016'!J32</f>
        <v>3.0871309547181706E-2</v>
      </c>
      <c r="J335" s="62">
        <f>+'ITI Base2016'!H32</f>
        <v>9.5113378154976225E-2</v>
      </c>
      <c r="K335" s="62">
        <f>+'ITI Base2016'!I32</f>
        <v>0.13132313078592084</v>
      </c>
      <c r="M335" s="5">
        <f t="shared" ref="M335" si="92">+(C335/C$332-1)*100</f>
        <v>5.6469960690952448E-2</v>
      </c>
      <c r="N335" s="5">
        <f t="shared" ref="N335" si="93">+(D335/D$332-1)*100</f>
        <v>0.13816786396447789</v>
      </c>
      <c r="O335" s="5">
        <f t="shared" ref="O335" si="94">+(E335/E$332-1)*100</f>
        <v>0.36029954982661483</v>
      </c>
      <c r="P335" s="5">
        <f t="shared" ref="P335" si="95">+(F335/F$332-1)*100</f>
        <v>0.41434559755013645</v>
      </c>
      <c r="R335" s="5">
        <f t="shared" ref="R335" si="96">+(C335/C323-1)*100</f>
        <v>1.0626937606167841</v>
      </c>
      <c r="S335" s="25">
        <f t="shared" si="91"/>
        <v>0.76511762006890027</v>
      </c>
      <c r="T335" s="25">
        <f t="shared" si="91"/>
        <v>0.85081357056711049</v>
      </c>
      <c r="U335" s="5">
        <f t="shared" si="91"/>
        <v>1.2561477053436354</v>
      </c>
      <c r="W335" s="11">
        <v>43525</v>
      </c>
      <c r="X335" s="14">
        <f t="shared" si="73"/>
        <v>0.95735963199321539</v>
      </c>
      <c r="Y335" s="14">
        <f t="shared" si="74"/>
        <v>1.0534806379553729</v>
      </c>
    </row>
    <row r="336" spans="2:25" x14ac:dyDescent="0.2">
      <c r="B336" s="11">
        <v>43556</v>
      </c>
      <c r="C336" s="14">
        <f>'ITI Base2016'!B33</f>
        <v>102.58166809569992</v>
      </c>
      <c r="D336" s="14">
        <f t="shared" si="84"/>
        <v>101.2107359316491</v>
      </c>
      <c r="E336" s="14">
        <f>'ITI Base2016'!C33</f>
        <v>57.243379230000002</v>
      </c>
      <c r="F336" s="14">
        <f>'ITI Base2016'!D33</f>
        <v>59.452931892700015</v>
      </c>
      <c r="H336" s="61">
        <f>+'ITI Base2016'!G33</f>
        <v>0.14016510059611242</v>
      </c>
      <c r="I336" s="62">
        <f>+'ITI Base2016'!J33</f>
        <v>1.1041438269437868E-2</v>
      </c>
      <c r="J336" s="62">
        <f>+'ITI Base2016'!H33</f>
        <v>8.6789238198381469E-2</v>
      </c>
      <c r="K336" s="62">
        <f>+'ITI Base2016'!I33</f>
        <v>1.7379598006916908E-2</v>
      </c>
      <c r="M336" s="5">
        <f t="shared" ref="M336" si="97">+(C336/C$332-1)*100</f>
        <v>0.19671421246427734</v>
      </c>
      <c r="N336" s="5">
        <f t="shared" ref="N336" si="98">+(D336/D$332-1)*100</f>
        <v>0.14922455795334244</v>
      </c>
      <c r="O336" s="5">
        <f t="shared" ref="O336" si="99">+(E336/E$332-1)*100</f>
        <v>0.44740148925952461</v>
      </c>
      <c r="P336" s="5">
        <f t="shared" ref="P336" si="100">+(F336/F$332-1)*100</f>
        <v>0.43179720715627035</v>
      </c>
      <c r="R336" s="5">
        <f t="shared" ref="R336" si="101">+(C336/C324-1)*100</f>
        <v>1.3486563181751565</v>
      </c>
      <c r="S336" s="25">
        <f t="shared" ref="S336" si="102">+(D336/D324-1)*100</f>
        <v>0.90360939224503056</v>
      </c>
      <c r="T336" s="25">
        <f t="shared" ref="T336" si="103">+(E336/E324-1)*100</f>
        <v>0.91694752393773893</v>
      </c>
      <c r="U336" s="5">
        <f t="shared" ref="U336" si="104">+(F336/F324-1)*100</f>
        <v>1.2283799310305987</v>
      </c>
      <c r="W336" s="11">
        <v>43556</v>
      </c>
      <c r="X336" s="14">
        <f t="shared" si="73"/>
        <v>1.0163122824044561</v>
      </c>
      <c r="Y336" s="14">
        <f t="shared" si="74"/>
        <v>1.0726637274841688</v>
      </c>
    </row>
    <row r="337" spans="2:25" x14ac:dyDescent="0.2">
      <c r="B337" s="11">
        <v>43586</v>
      </c>
      <c r="C337" s="14">
        <f>'ITI Base2016'!B34</f>
        <v>103.04899994780003</v>
      </c>
      <c r="D337" s="14">
        <f t="shared" si="84"/>
        <v>101.17847819168411</v>
      </c>
      <c r="E337" s="14">
        <f>'ITI Base2016'!C34</f>
        <v>57.235362021200011</v>
      </c>
      <c r="F337" s="14">
        <f>'ITI Base2016'!D34</f>
        <v>59.478290722500006</v>
      </c>
      <c r="H337" s="61">
        <f>+'ITI Base2016'!G34</f>
        <v>0.45557053299631889</v>
      </c>
      <c r="I337" s="62">
        <f>+'ITI Base2016'!J34</f>
        <v>-3.1871855952883839E-2</v>
      </c>
      <c r="J337" s="62">
        <f>+'ITI Base2016'!H34</f>
        <v>-1.4005477852341297E-2</v>
      </c>
      <c r="K337" s="62">
        <f>+'ITI Base2016'!I34</f>
        <v>4.2653623619037795E-2</v>
      </c>
      <c r="M337" s="5">
        <f t="shared" ref="M337" si="105">+(C337/C$332-1)*100</f>
        <v>0.65318091744679396</v>
      </c>
      <c r="N337" s="5">
        <f t="shared" ref="N337" si="106">+(D337/D$332-1)*100</f>
        <v>0.11730514136429893</v>
      </c>
      <c r="O337" s="5">
        <f t="shared" ref="O337" si="107">+(E337/E$332-1)*100</f>
        <v>0.43333335069069001</v>
      </c>
      <c r="P337" s="5">
        <f t="shared" ref="P337" si="108">+(F337/F$332-1)*100</f>
        <v>0.4746350079308348</v>
      </c>
      <c r="R337" s="5">
        <f t="shared" ref="R337" si="109">+(C337/C325-1)*100</f>
        <v>1.6911347860138148</v>
      </c>
      <c r="S337" s="25">
        <f t="shared" ref="S337" si="110">+(D337/D325-1)*100</f>
        <v>0.75915624388500635</v>
      </c>
      <c r="T337" s="25">
        <f t="shared" ref="T337" si="111">+(E337/E325-1)*100</f>
        <v>0.8311724738130799</v>
      </c>
      <c r="U337" s="5">
        <f t="shared" ref="U337" si="112">+(F337/F325-1)*100</f>
        <v>1.1754006787030535</v>
      </c>
      <c r="W337" s="11">
        <v>43586</v>
      </c>
      <c r="X337" s="14">
        <f t="shared" si="73"/>
        <v>0.92190979880037993</v>
      </c>
      <c r="Y337" s="14">
        <f t="shared" si="74"/>
        <v>1.0032865762580667</v>
      </c>
    </row>
    <row r="338" spans="2:25" x14ac:dyDescent="0.2">
      <c r="B338" s="11">
        <v>43617</v>
      </c>
      <c r="C338" s="14">
        <f>'ITI Base2016'!B35</f>
        <v>103.20989806639999</v>
      </c>
      <c r="D338" s="14">
        <f t="shared" si="84"/>
        <v>101.34469868693748</v>
      </c>
      <c r="E338" s="14">
        <f>'ITI Base2016'!C35</f>
        <v>57.339503076199989</v>
      </c>
      <c r="F338" s="14">
        <f>'ITI Base2016'!D35</f>
        <v>59.515390931900001</v>
      </c>
      <c r="H338" s="61">
        <f>+'ITI Base2016'!G35</f>
        <v>0.15613748671161609</v>
      </c>
      <c r="I338" s="62">
        <f>+'ITI Base2016'!J35</f>
        <v>0.16428443896780828</v>
      </c>
      <c r="J338" s="62">
        <f>+'ITI Base2016'!H35</f>
        <v>0.18195229543827018</v>
      </c>
      <c r="K338" s="62">
        <f>+'ITI Base2016'!I35</f>
        <v>6.2376051748169736E-2</v>
      </c>
      <c r="M338" s="5">
        <f t="shared" ref="M338" si="113">+(C338/C$332-1)*100</f>
        <v>0.81033826442660217</v>
      </c>
      <c r="N338" s="5">
        <f t="shared" ref="N338" si="114">+(D338/D$332-1)*100</f>
        <v>0.28178229442548108</v>
      </c>
      <c r="O338" s="5">
        <f t="shared" ref="O338" si="115">+(E338/E$332-1)*100</f>
        <v>0.61607410610744484</v>
      </c>
      <c r="P338" s="5">
        <f t="shared" ref="P338" si="116">+(F338/F$332-1)*100</f>
        <v>0.5373071182571687</v>
      </c>
      <c r="R338" s="5">
        <f t="shared" ref="R338" si="117">+(C338/C326-1)*100</f>
        <v>1.7297968619952586</v>
      </c>
      <c r="S338" s="25">
        <f t="shared" ref="S338" si="118">+(D338/D326-1)*100</f>
        <v>0.88281023444214402</v>
      </c>
      <c r="T338" s="25">
        <f t="shared" ref="T338" si="119">+(E338/E326-1)*100</f>
        <v>0.90107088386270906</v>
      </c>
      <c r="U338" s="5">
        <f t="shared" ref="U338" si="120">+(F338/F326-1)*100</f>
        <v>1.1763578237178995</v>
      </c>
      <c r="W338" s="11">
        <v>43617</v>
      </c>
      <c r="X338" s="14">
        <f t="shared" si="73"/>
        <v>0.98674631400758417</v>
      </c>
      <c r="Y338" s="14">
        <f t="shared" si="74"/>
        <v>1.0387143537903043</v>
      </c>
    </row>
    <row r="339" spans="2:25" x14ac:dyDescent="0.2">
      <c r="B339" s="11">
        <v>43647</v>
      </c>
      <c r="C339" s="14">
        <f>'ITI Base2016'!B36</f>
        <v>103.4439151119</v>
      </c>
      <c r="D339" s="14">
        <f t="shared" ref="D339" si="121">D338*(1+I339/100)</f>
        <v>101.46625636001845</v>
      </c>
      <c r="E339" s="14">
        <f>'ITI Base2016'!C36</f>
        <v>57.379819179899997</v>
      </c>
      <c r="F339" s="14">
        <f>'ITI Base2016'!D36</f>
        <v>59.564514298100022</v>
      </c>
      <c r="H339" s="61">
        <f>+'ITI Base2016'!G36</f>
        <v>0.22673895613136708</v>
      </c>
      <c r="I339" s="62">
        <f>+'ITI Base2016'!J36</f>
        <v>0.11994477723642771</v>
      </c>
      <c r="J339" s="62">
        <f>+'ITI Base2016'!H36</f>
        <v>7.0311219206820041E-2</v>
      </c>
      <c r="K339" s="62">
        <f>+'ITI Base2016'!I36</f>
        <v>8.2538928890230068E-2</v>
      </c>
      <c r="M339" s="5">
        <f t="shared" ref="M339" si="122">+(C339/C$332-1)*100</f>
        <v>1.0389145730798743</v>
      </c>
      <c r="N339" s="5">
        <f t="shared" ref="N339" si="123">+(D339/D$332-1)*100</f>
        <v>0.40206505480724353</v>
      </c>
      <c r="O339" s="5">
        <f t="shared" ref="O339" si="124">+(E339/E$332-1)*100</f>
        <v>0.68681849452949528</v>
      </c>
      <c r="P339" s="5">
        <f t="shared" ref="P339" si="125">+(F339/F$332-1)*100</f>
        <v>0.6202895346876458</v>
      </c>
      <c r="R339" s="5">
        <f t="shared" ref="R339" si="126">+(C339/C327-1)*100</f>
        <v>1.9180861715430542</v>
      </c>
      <c r="S339" s="25">
        <f t="shared" ref="S339" si="127">+(D339/D327-1)*100</f>
        <v>0.98333761827167354</v>
      </c>
      <c r="T339" s="25">
        <f t="shared" ref="T339" si="128">+(E339/E327-1)*100</f>
        <v>0.9246418770529452</v>
      </c>
      <c r="U339" s="5">
        <f t="shared" ref="U339" si="129">+(F339/F327-1)*100</f>
        <v>1.126799240990306</v>
      </c>
      <c r="W339" s="11">
        <v>43647</v>
      </c>
      <c r="X339" s="14">
        <f t="shared" si="73"/>
        <v>1.0115929121049749</v>
      </c>
      <c r="Y339" s="14">
        <f t="shared" si="74"/>
        <v>1.0257205590216256</v>
      </c>
    </row>
    <row r="340" spans="2:25" x14ac:dyDescent="0.2">
      <c r="B340" s="11">
        <v>43678</v>
      </c>
      <c r="C340" s="14">
        <f>'ITI Base2016'!B37</f>
        <v>103.9627570334</v>
      </c>
      <c r="D340" s="14">
        <f t="shared" ref="D340" si="130">D339*(1+I340/100)</f>
        <v>101.79717495759813</v>
      </c>
      <c r="E340" s="14">
        <f>'ITI Base2016'!C37</f>
        <v>57.335692047699993</v>
      </c>
      <c r="F340" s="14">
        <f>'ITI Base2016'!D37</f>
        <v>59.490186442700001</v>
      </c>
      <c r="H340" s="61">
        <f>+'ITI Base2016'!G37</f>
        <v>0.50156833385390787</v>
      </c>
      <c r="I340" s="62">
        <f>+'ITI Base2016'!J37</f>
        <v>0.32613659895515246</v>
      </c>
      <c r="J340" s="62">
        <f>+'ITI Base2016'!H37</f>
        <v>-7.6903574864284341E-2</v>
      </c>
      <c r="K340" s="62">
        <f>+'ITI Base2016'!I37</f>
        <v>-0.1247854637545398</v>
      </c>
      <c r="M340" s="5">
        <f t="shared" ref="M340" si="131">+(C340/C$332-1)*100</f>
        <v>1.5456937734481313</v>
      </c>
      <c r="N340" s="5">
        <f t="shared" ref="N340" si="132">+(D340/D$332-1)*100</f>
        <v>0.72951293505771897</v>
      </c>
      <c r="O340" s="5">
        <f t="shared" ref="O340" si="133">+(E340/E$332-1)*100</f>
        <v>0.60938673169008695</v>
      </c>
      <c r="P340" s="5">
        <f t="shared" ref="P340" si="134">+(F340/F$332-1)*100</f>
        <v>0.49473003976063801</v>
      </c>
      <c r="R340" s="5">
        <f t="shared" ref="R340" si="135">+(C340/C328-1)*100</f>
        <v>2.2533043243819773</v>
      </c>
      <c r="S340" s="25">
        <f t="shared" ref="S340" si="136">+(D340/D328-1)*100</f>
        <v>1.2335451804717179</v>
      </c>
      <c r="T340" s="25">
        <f t="shared" ref="T340" si="137">+(E340/E328-1)*100</f>
        <v>0.83994855484716968</v>
      </c>
      <c r="U340" s="5">
        <f t="shared" ref="U340" si="138">+(F340/F328-1)*100</f>
        <v>1.0008507379646536</v>
      </c>
      <c r="W340" s="11">
        <v>43678</v>
      </c>
      <c r="X340" s="14">
        <f t="shared" si="73"/>
        <v>1.0247814910945137</v>
      </c>
      <c r="Y340" s="14">
        <f t="shared" si="74"/>
        <v>0.92039964640591165</v>
      </c>
    </row>
    <row r="341" spans="2:25" x14ac:dyDescent="0.2">
      <c r="B341" s="11">
        <v>43709</v>
      </c>
      <c r="C341" s="14">
        <f>'ITI Base2016'!B38</f>
        <v>103.87809529649999</v>
      </c>
      <c r="D341" s="14">
        <f t="shared" ref="D341" si="139">D340*(1+I341/100)</f>
        <v>101.7415222662104</v>
      </c>
      <c r="E341" s="14">
        <f>'ITI Base2016'!C38</f>
        <v>57.301535118499999</v>
      </c>
      <c r="F341" s="14">
        <f>'ITI Base2016'!D38</f>
        <v>59.467528666300005</v>
      </c>
      <c r="H341" s="61">
        <f>+'ITI Base2016'!G38</f>
        <v>-8.1434678452019238E-2</v>
      </c>
      <c r="I341" s="62">
        <f>+'ITI Base2016'!J38</f>
        <v>-5.4670172734078384E-2</v>
      </c>
      <c r="J341" s="62">
        <f>+'ITI Base2016'!H38</f>
        <v>-5.9573588423034174E-2</v>
      </c>
      <c r="K341" s="62">
        <f>+'ITI Base2016'!I38</f>
        <v>-3.8086578232221502E-2</v>
      </c>
      <c r="M341" s="5">
        <f t="shared" ref="M341" si="140">+(C341/C$332-1)*100</f>
        <v>1.463000364241851</v>
      </c>
      <c r="N341" s="5">
        <f t="shared" ref="N341" si="141">+(D341/D$332-1)*100</f>
        <v>0.67444393634192856</v>
      </c>
      <c r="O341" s="5">
        <f t="shared" ref="O341" si="142">+(E341/E$332-1)*100</f>
        <v>0.54945010972360375</v>
      </c>
      <c r="P341" s="5">
        <f t="shared" ref="P341" si="143">+(F341/F$332-1)*100</f>
        <v>0.4564550357847752</v>
      </c>
      <c r="R341" s="5">
        <f t="shared" ref="R341" si="144">+(C341/C329-1)*100</f>
        <v>2.2582003826873365</v>
      </c>
      <c r="S341" s="25">
        <f t="shared" ref="S341" si="145">+(D341/D329-1)*100</f>
        <v>1.2225076752802488</v>
      </c>
      <c r="T341" s="25">
        <f t="shared" ref="T341" si="146">+(E341/E329-1)*100</f>
        <v>0.81238078149317161</v>
      </c>
      <c r="U341" s="5">
        <f t="shared" ref="U341" si="147">+(F341/F329-1)*100</f>
        <v>0.94143878982795304</v>
      </c>
      <c r="W341" s="11">
        <v>43709</v>
      </c>
      <c r="X341" s="14">
        <f t="shared" si="73"/>
        <v>0.99210908220045779</v>
      </c>
      <c r="Y341" s="14">
        <f t="shared" si="74"/>
        <v>0.87690978566056232</v>
      </c>
    </row>
    <row r="342" spans="2:25" x14ac:dyDescent="0.2">
      <c r="B342" s="11">
        <v>43739</v>
      </c>
      <c r="C342" s="14">
        <f>'ITI Base2016'!B39</f>
        <v>104.34539149950004</v>
      </c>
      <c r="D342" s="14">
        <f t="shared" ref="D342" si="148">D341*(1+I342/100)</f>
        <v>101.90249722282788</v>
      </c>
      <c r="E342" s="14">
        <f>'ITI Base2016'!C39</f>
        <v>57.358267686600009</v>
      </c>
      <c r="F342" s="14">
        <f>'ITI Base2016'!D39</f>
        <v>59.464959825300035</v>
      </c>
      <c r="H342" s="61">
        <f>+'ITI Base2016'!G39</f>
        <v>0.44985056923332323</v>
      </c>
      <c r="I342" s="62">
        <f>+'ITI Base2016'!J39</f>
        <v>0.15821952830258706</v>
      </c>
      <c r="J342" s="62">
        <f>+'ITI Base2016'!H39</f>
        <v>9.9007064963774205E-2</v>
      </c>
      <c r="K342" s="62">
        <f>+'ITI Base2016'!I39</f>
        <v>-4.3197372710523929E-3</v>
      </c>
      <c r="M342" s="5">
        <f t="shared" ref="M342" si="149">+(C342/C$332-1)*100</f>
        <v>1.9194322489416216</v>
      </c>
      <c r="N342" s="5">
        <f t="shared" ref="N342" si="150">+(D342/D$332-1)*100</f>
        <v>0.83373056665927425</v>
      </c>
      <c r="O342" s="5">
        <f t="shared" ref="O342" si="151">+(E342/E$332-1)*100</f>
        <v>0.64900116911446037</v>
      </c>
      <c r="P342" s="5">
        <f t="shared" ref="P342" si="152">+(F342/F$332-1)*100</f>
        <v>0.4521155808554278</v>
      </c>
      <c r="R342" s="5">
        <f t="shared" ref="R342" si="153">+(C342/C330-1)*100</f>
        <v>2.5376322129629925</v>
      </c>
      <c r="S342" s="25">
        <f t="shared" ref="S342" si="154">+(D342/D330-1)*100</f>
        <v>1.3367964298488078</v>
      </c>
      <c r="T342" s="25">
        <f t="shared" ref="T342" si="155">+(E342/E330-1)*100</f>
        <v>0.94451618624453726</v>
      </c>
      <c r="U342" s="5">
        <f t="shared" ref="U342" si="156">+(F342/F330-1)*100</f>
        <v>0.95274457880298868</v>
      </c>
      <c r="W342" s="11">
        <v>43739</v>
      </c>
      <c r="X342" s="14">
        <f t="shared" si="73"/>
        <v>1.0780190649654446</v>
      </c>
      <c r="Y342" s="14">
        <f t="shared" si="74"/>
        <v>0.94863038252376297</v>
      </c>
    </row>
    <row r="343" spans="2:25" x14ac:dyDescent="0.2">
      <c r="B343" s="11">
        <v>43770</v>
      </c>
      <c r="C343" s="14">
        <f>'ITI Base2016'!B40</f>
        <v>105.50869256670001</v>
      </c>
      <c r="D343" s="14">
        <f t="shared" ref="D343" si="157">D342*(1+I343/100)</f>
        <v>102.98498017614649</v>
      </c>
      <c r="E343" s="14">
        <f>'ITI Base2016'!C40</f>
        <v>57.468028875599998</v>
      </c>
      <c r="F343" s="14">
        <f>'ITI Base2016'!D40</f>
        <v>59.546007351299984</v>
      </c>
      <c r="H343" s="61">
        <f>+'ITI Base2016'!G40</f>
        <v>1.1148562006263019</v>
      </c>
      <c r="I343" s="62">
        <f>+'ITI Base2016'!J40</f>
        <v>1.0622732345327774</v>
      </c>
      <c r="J343" s="62">
        <f>+'ITI Base2016'!H40</f>
        <v>0.1913607112399518</v>
      </c>
      <c r="K343" s="62">
        <f>+'ITI Base2016'!I40</f>
        <v>0.13629459472950245</v>
      </c>
      <c r="M343" s="5">
        <f t="shared" ref="M343" si="158">+(C343/C$332-1)*100</f>
        <v>3.0556873590120714</v>
      </c>
      <c r="N343" s="5">
        <f t="shared" ref="N343" si="159">+(D343/D$332-1)*100</f>
        <v>1.9048602978497975</v>
      </c>
      <c r="O343" s="5">
        <f t="shared" ref="O343" si="160">+(E343/E$332-1)*100</f>
        <v>0.84160381360758318</v>
      </c>
      <c r="P343" s="5">
        <f t="shared" ref="P343" si="161">+(F343/F$332-1)*100</f>
        <v>0.58902638468354418</v>
      </c>
      <c r="R343" s="5">
        <f t="shared" ref="R343" si="162">+(C343/C331-1)*100</f>
        <v>3.4123305714344854</v>
      </c>
      <c r="S343" s="25">
        <f t="shared" ref="S343" si="163">+(D343/D331-1)*100</f>
        <v>2.2019412245348091</v>
      </c>
      <c r="T343" s="25">
        <f t="shared" ref="T343" si="164">+(E343/E331-1)*100</f>
        <v>0.97042396070359249</v>
      </c>
      <c r="U343" s="5">
        <f t="shared" ref="U343" si="165">+(F343/F331-1)*100</f>
        <v>0.88281329219042082</v>
      </c>
      <c r="W343" s="11">
        <v>43770</v>
      </c>
      <c r="X343" s="14">
        <f t="shared" ref="X343" si="166">AVERAGE(S343:U343)</f>
        <v>1.3517261591429408</v>
      </c>
      <c r="Y343" s="14">
        <f t="shared" ref="Y343" si="167">AVERAGE(T343:U343)</f>
        <v>0.92661862644700665</v>
      </c>
    </row>
    <row r="344" spans="2:25" x14ac:dyDescent="0.2">
      <c r="B344" s="11">
        <v>43800</v>
      </c>
      <c r="C344" s="14">
        <f>'ITI Base2016'!B41</f>
        <v>103.88428287520003</v>
      </c>
      <c r="D344" s="14">
        <f t="shared" ref="D344" si="168">D343*(1+I344/100)</f>
        <v>101.92578153213577</v>
      </c>
      <c r="E344" s="14">
        <f>'ITI Base2016'!C41</f>
        <v>57.458028702700013</v>
      </c>
      <c r="F344" s="14">
        <f>'ITI Base2016'!D41</f>
        <v>59.707970573500013</v>
      </c>
      <c r="H344" s="61">
        <f>+'ITI Base2016'!G41</f>
        <v>-1.5395979724353692</v>
      </c>
      <c r="I344" s="62">
        <f>+'ITI Base2016'!J41</f>
        <v>-1.0284981773060975</v>
      </c>
      <c r="J344" s="62">
        <f>+'ITI Base2016'!H41</f>
        <v>-1.740128049568801E-2</v>
      </c>
      <c r="K344" s="62">
        <f>+'ITI Base2016'!I41</f>
        <v>0.27199677930462851</v>
      </c>
      <c r="M344" s="5">
        <f t="shared" ref="M344" si="169">+(C344/C$332-1)*100</f>
        <v>1.469044085953386</v>
      </c>
      <c r="N344" s="5">
        <f t="shared" ref="N344" si="170">+(D344/D$332-1)*100</f>
        <v>0.85677066710008187</v>
      </c>
      <c r="O344" s="5">
        <f t="shared" ref="O344" si="171">+(E344/E$332-1)*100</f>
        <v>0.82405608327162927</v>
      </c>
      <c r="P344" s="5">
        <f t="shared" ref="P344" si="172">+(F344/F$332-1)*100</f>
        <v>0.86262529678375888</v>
      </c>
      <c r="R344" s="5">
        <f t="shared" ref="R344" si="173">+(C344/C332-1)*100</f>
        <v>1.469044085953386</v>
      </c>
      <c r="S344" s="25">
        <f t="shared" ref="S344" si="174">+(D344/D332-1)*100</f>
        <v>0.85677066710008187</v>
      </c>
      <c r="T344" s="25">
        <f t="shared" ref="T344" si="175">+(E344/E332-1)*100</f>
        <v>0.82405608327162927</v>
      </c>
      <c r="U344" s="5">
        <f t="shared" ref="U344" si="176">+(F344/F332-1)*100</f>
        <v>0.86262529678375888</v>
      </c>
      <c r="W344" s="11">
        <v>43800</v>
      </c>
      <c r="X344" s="14">
        <f>AVERAGE(S344:U344)</f>
        <v>0.84781734905182338</v>
      </c>
      <c r="Y344" s="14">
        <f>AVERAGE(T344:U344)</f>
        <v>0.84334069002769407</v>
      </c>
    </row>
    <row r="345" spans="2:25" x14ac:dyDescent="0.2">
      <c r="B345" s="11">
        <v>43831</v>
      </c>
      <c r="C345" s="14">
        <f>'ITI Base2016'!B42</f>
        <v>103.853437152</v>
      </c>
      <c r="D345" s="14">
        <f t="shared" ref="D345" si="177">D344*(1+I345/100)</f>
        <v>101.91036853748092</v>
      </c>
      <c r="E345" s="14">
        <f>'ITI Base2016'!C42</f>
        <v>57.554230870099985</v>
      </c>
      <c r="F345" s="14">
        <f>'ITI Base2016'!D42</f>
        <v>59.833714991800008</v>
      </c>
      <c r="H345" s="61">
        <f>+'ITI Base2016'!G42</f>
        <v>-2.9692386900415091E-2</v>
      </c>
      <c r="I345" s="62">
        <f>+'ITI Base2016'!J42</f>
        <v>-1.5121782166562046E-2</v>
      </c>
      <c r="J345" s="62">
        <f>+'ITI Base2016'!H42</f>
        <v>0.16743033057702306</v>
      </c>
      <c r="K345" s="62">
        <f>+'ITI Base2016'!I42</f>
        <v>0.21059904915912142</v>
      </c>
      <c r="M345" s="5">
        <f t="shared" ref="M345:P346" si="178">+(C345/C$344-1)*100</f>
        <v>-2.9692386900415091E-2</v>
      </c>
      <c r="N345" s="5">
        <f t="shared" si="178"/>
        <v>-1.5121782166560571E-2</v>
      </c>
      <c r="O345" s="5">
        <f t="shared" si="178"/>
        <v>0.16743033057702306</v>
      </c>
      <c r="P345" s="5">
        <f t="shared" si="178"/>
        <v>0.21059904915912142</v>
      </c>
      <c r="R345" s="5">
        <f t="shared" ref="R345:U346" si="179">+(C345/C333-1)*100</f>
        <v>1.2099026742008689</v>
      </c>
      <c r="S345" s="25">
        <f t="shared" si="179"/>
        <v>0.6817227012602789</v>
      </c>
      <c r="T345" s="25">
        <f t="shared" si="179"/>
        <v>0.75730819963435447</v>
      </c>
      <c r="U345" s="5">
        <f t="shared" si="179"/>
        <v>0.7324515471937687</v>
      </c>
      <c r="W345" s="11">
        <v>43831</v>
      </c>
      <c r="X345" s="14">
        <f>AVERAGE(S345:U345)</f>
        <v>0.72382748269613406</v>
      </c>
      <c r="Y345" s="14">
        <f>AVERAGE(T345:U345)</f>
        <v>0.74487987341406159</v>
      </c>
    </row>
    <row r="346" spans="2:25" x14ac:dyDescent="0.2">
      <c r="B346" s="11">
        <v>43862</v>
      </c>
      <c r="C346" s="14">
        <f>'ITI Base2016'!B43</f>
        <v>103.78845709920009</v>
      </c>
      <c r="D346" s="14">
        <f t="shared" ref="D346" si="180">D345*(1+I346/100)</f>
        <v>101.77370196342768</v>
      </c>
      <c r="E346" s="14">
        <f>'ITI Base2016'!C43</f>
        <v>57.62116630789999</v>
      </c>
      <c r="F346" s="14">
        <f>'ITI Base2016'!D43</f>
        <v>59.829455698499991</v>
      </c>
      <c r="H346" s="61">
        <f>+'ITI Base2016'!G43</f>
        <v>-6.2568995867517962E-2</v>
      </c>
      <c r="I346" s="62">
        <f>+'ITI Base2016'!J43</f>
        <v>-0.1341046804309933</v>
      </c>
      <c r="J346" s="62">
        <f>+'ITI Base2016'!H43</f>
        <v>0.11629976943150488</v>
      </c>
      <c r="K346" s="62">
        <f>+'ITI Base2016'!I43</f>
        <v>-7.1185506375415208E-3</v>
      </c>
      <c r="M346" s="5">
        <f t="shared" si="178"/>
        <v>-9.2242804539610646E-2</v>
      </c>
      <c r="N346" s="5">
        <f t="shared" si="178"/>
        <v>-0.14920618357989746</v>
      </c>
      <c r="O346" s="5">
        <f t="shared" si="178"/>
        <v>0.28392482109695916</v>
      </c>
      <c r="P346" s="5">
        <f t="shared" si="178"/>
        <v>0.20346550692160736</v>
      </c>
      <c r="R346" s="5">
        <f t="shared" si="179"/>
        <v>1.3009696455146713</v>
      </c>
      <c r="S346" s="25">
        <f t="shared" si="179"/>
        <v>0.5983808440349625</v>
      </c>
      <c r="T346" s="25">
        <f t="shared" si="179"/>
        <v>0.84315262079497355</v>
      </c>
      <c r="U346" s="5">
        <f t="shared" si="179"/>
        <v>0.78298156097826865</v>
      </c>
      <c r="W346" s="11">
        <v>43862</v>
      </c>
      <c r="X346" s="14">
        <f>AVERAGE(S346:U346)</f>
        <v>0.74150500860273494</v>
      </c>
      <c r="Y346" s="14">
        <f>AVERAGE(T346:U346)</f>
        <v>0.8130670908866211</v>
      </c>
    </row>
    <row r="347" spans="2:25" x14ac:dyDescent="0.2">
      <c r="B347" s="11">
        <v>43891</v>
      </c>
      <c r="C347" s="14">
        <f>'ITI Base2016'!B44</f>
        <v>103.90846720020002</v>
      </c>
      <c r="D347" s="14">
        <f t="shared" ref="D347:D348" si="181">D346*(1+I347/100)</f>
        <v>101.95394715980697</v>
      </c>
      <c r="E347" s="14">
        <f>'ITI Base2016'!C44</f>
        <v>57.669227737900016</v>
      </c>
      <c r="F347" s="14">
        <f>'ITI Base2016'!D44</f>
        <v>59.837027688599967</v>
      </c>
      <c r="H347" s="61">
        <f>+'ITI Base2016'!G44</f>
        <v>0.11562952601291698</v>
      </c>
      <c r="I347" s="62">
        <f>+'ITI Base2016'!J44</f>
        <v>0.17710390100977211</v>
      </c>
      <c r="J347" s="62">
        <f>+'ITI Base2016'!H44</f>
        <v>8.3409332159667393E-2</v>
      </c>
      <c r="K347" s="62">
        <f>+'ITI Base2016'!I44</f>
        <v>1.2655956855311956E-2</v>
      </c>
      <c r="M347" s="5">
        <f t="shared" ref="M347:M348" si="182">+(C347/C$344-1)*100</f>
        <v>2.3280061555652765E-2</v>
      </c>
      <c r="N347" s="5">
        <f t="shared" ref="N347:N348" si="183">+(D347/D$344-1)*100</f>
        <v>2.7633467458199057E-2</v>
      </c>
      <c r="O347" s="5">
        <f t="shared" ref="O347:O348" si="184">+(E347/E$344-1)*100</f>
        <v>0.36757097305373243</v>
      </c>
      <c r="P347" s="5">
        <f t="shared" ref="P347:P348" si="185">+(F347/F$344-1)*100</f>
        <v>0.21614721428371286</v>
      </c>
      <c r="R347" s="5">
        <f t="shared" ref="R347:R348" si="186">+(C347/C335-1)*100</f>
        <v>1.4353856194904813</v>
      </c>
      <c r="S347" s="25">
        <f t="shared" ref="S347:S348" si="187">+(D347/D335-1)*100</f>
        <v>0.74544306327968268</v>
      </c>
      <c r="T347" s="25">
        <f t="shared" ref="T347:T348" si="188">+(E347/E335-1)*100</f>
        <v>0.83136110713608602</v>
      </c>
      <c r="U347" s="5">
        <f t="shared" ref="U347:U348" si="189">+(F347/F335-1)*100</f>
        <v>0.6635420966008887</v>
      </c>
      <c r="W347" s="11">
        <v>43891</v>
      </c>
      <c r="X347" s="14">
        <f t="shared" ref="X347:X348" si="190">AVERAGE(S347:U347)</f>
        <v>0.74678208900555243</v>
      </c>
      <c r="Y347" s="14">
        <f t="shared" ref="Y347:Y348" si="191">AVERAGE(T347:U347)</f>
        <v>0.74745160186848736</v>
      </c>
    </row>
    <row r="348" spans="2:25" x14ac:dyDescent="0.2">
      <c r="B348" s="11">
        <v>43922</v>
      </c>
      <c r="C348" s="14">
        <f>'ITI Base2016'!B45</f>
        <v>104.34127531300001</v>
      </c>
      <c r="D348" s="14">
        <f t="shared" si="181"/>
        <v>102.47592419738935</v>
      </c>
      <c r="E348" s="14">
        <f>'ITI Base2016'!C45</f>
        <v>58.044173695599987</v>
      </c>
      <c r="F348" s="14">
        <f>'ITI Base2016'!D45</f>
        <v>60.086556465800008</v>
      </c>
      <c r="H348" s="61">
        <f>+'ITI Base2016'!G45</f>
        <v>0.41652824304114766</v>
      </c>
      <c r="I348" s="62">
        <f>+'ITI Base2016'!J45</f>
        <v>0.51197334887309809</v>
      </c>
      <c r="J348" s="62">
        <f>+'ITI Base2016'!H45</f>
        <v>0.65016642741264619</v>
      </c>
      <c r="K348" s="62">
        <f>+'ITI Base2016'!I45</f>
        <v>0.41701399089979496</v>
      </c>
      <c r="M348" s="5">
        <f t="shared" si="182"/>
        <v>0.43990527262818269</v>
      </c>
      <c r="N348" s="5">
        <f t="shared" si="183"/>
        <v>0.53974829232006361</v>
      </c>
      <c r="O348" s="5">
        <f t="shared" si="184"/>
        <v>1.0201272235300873</v>
      </c>
      <c r="P348" s="5">
        <f t="shared" si="185"/>
        <v>0.63406256930800264</v>
      </c>
      <c r="R348" s="5">
        <f t="shared" si="186"/>
        <v>1.7153232638589255</v>
      </c>
      <c r="S348" s="25">
        <f t="shared" si="187"/>
        <v>1.2500534198216506</v>
      </c>
      <c r="T348" s="25">
        <f t="shared" si="188"/>
        <v>1.3989294069842506</v>
      </c>
      <c r="U348" s="5">
        <f t="shared" si="189"/>
        <v>1.0657583283588901</v>
      </c>
      <c r="W348" s="11">
        <v>43922</v>
      </c>
      <c r="X348" s="14">
        <f t="shared" si="190"/>
        <v>1.2382470517215971</v>
      </c>
      <c r="Y348" s="14">
        <f t="shared" si="191"/>
        <v>1.2323438676715703</v>
      </c>
    </row>
    <row r="349" spans="2:25" x14ac:dyDescent="0.2">
      <c r="B349" s="11">
        <v>43952</v>
      </c>
      <c r="C349" s="14">
        <f>'ITI Base2016'!B46</f>
        <v>104.31571765460001</v>
      </c>
      <c r="D349" s="14">
        <f t="shared" ref="D349:D351" si="192">D348*(1+I349/100)</f>
        <v>102.64370471574445</v>
      </c>
      <c r="E349" s="14">
        <f>'ITI Base2016'!C46</f>
        <v>58.347445576699997</v>
      </c>
      <c r="F349" s="14">
        <f>'ITI Base2016'!D46</f>
        <v>60.325456288900028</v>
      </c>
      <c r="H349" s="61">
        <f>+'ITI Base2016'!G46</f>
        <v>-2.4494293675569878E-2</v>
      </c>
      <c r="I349" s="62">
        <f>+'ITI Base2016'!J46</f>
        <v>0.16372676769612149</v>
      </c>
      <c r="J349" s="62">
        <f>+'ITI Base2016'!H46</f>
        <v>0.5224846212652734</v>
      </c>
      <c r="K349" s="62">
        <f>+'ITI Base2016'!I46</f>
        <v>0.39759280137146025</v>
      </c>
      <c r="M349" s="5">
        <f t="shared" ref="M349:M351" si="193">+(C349/C$344-1)*100</f>
        <v>0.41530322726324176</v>
      </c>
      <c r="N349" s="5">
        <f t="shared" ref="N349:N351" si="194">+(D349/D$344-1)*100</f>
        <v>0.70435877244887646</v>
      </c>
      <c r="O349" s="5">
        <f t="shared" ref="O349:O351" si="195">+(E349/E$344-1)*100</f>
        <v>1.5479418526556321</v>
      </c>
      <c r="P349" s="5">
        <f t="shared" ref="P349:P351" si="196">+(F349/F$344-1)*100</f>
        <v>1.0341763578112229</v>
      </c>
      <c r="R349" s="5">
        <f t="shared" ref="R349:R351" si="197">+(C349/C337-1)*100</f>
        <v>1.2292382336962504</v>
      </c>
      <c r="S349" s="25">
        <f t="shared" ref="S349:S351" si="198">+(D349/D337-1)*100</f>
        <v>1.4481602710849639</v>
      </c>
      <c r="T349" s="25">
        <f t="shared" ref="T349:T351" si="199">+(E349/E337-1)*100</f>
        <v>1.9430008236657414</v>
      </c>
      <c r="U349" s="5">
        <f t="shared" ref="U349:U351" si="200">+(F349/F337-1)*100</f>
        <v>1.4243273572748238</v>
      </c>
      <c r="W349" s="11">
        <v>43952</v>
      </c>
      <c r="X349" s="14">
        <f t="shared" ref="X349:X351" si="201">AVERAGE(S349:U349)</f>
        <v>1.6051628173418431</v>
      </c>
      <c r="Y349" s="14">
        <f t="shared" ref="Y349:Y351" si="202">AVERAGE(T349:U349)</f>
        <v>1.6836640904702826</v>
      </c>
    </row>
    <row r="350" spans="2:25" x14ac:dyDescent="0.2">
      <c r="B350" s="11">
        <v>43983</v>
      </c>
      <c r="C350" s="14">
        <f>'ITI Base2016'!B47</f>
        <v>104.69314768200002</v>
      </c>
      <c r="D350" s="14">
        <f t="shared" si="192"/>
        <v>102.59818876360875</v>
      </c>
      <c r="E350" s="14">
        <f>'ITI Base2016'!C47</f>
        <v>58.24565535990002</v>
      </c>
      <c r="F350" s="14">
        <f>'ITI Base2016'!D47</f>
        <v>60.472708073599982</v>
      </c>
      <c r="H350" s="61">
        <f>+'ITI Base2016'!G47</f>
        <v>0.36181510886952317</v>
      </c>
      <c r="I350" s="62">
        <f>+'ITI Base2016'!J47</f>
        <v>-4.4343637305128969E-2</v>
      </c>
      <c r="J350" s="62">
        <f>+'ITI Base2016'!H47</f>
        <v>-0.17445530955793043</v>
      </c>
      <c r="K350" s="62">
        <f>+'ITI Base2016'!I47</f>
        <v>0.24409560036273703</v>
      </c>
      <c r="M350" s="5">
        <f t="shared" si="193"/>
        <v>0.77862096595662234</v>
      </c>
      <c r="N350" s="5">
        <f t="shared" si="194"/>
        <v>0.65970279684435251</v>
      </c>
      <c r="O350" s="5">
        <f t="shared" si="195"/>
        <v>1.370786076346886</v>
      </c>
      <c r="P350" s="5">
        <f t="shared" si="196"/>
        <v>1.2807963371633591</v>
      </c>
      <c r="R350" s="5">
        <f t="shared" si="197"/>
        <v>1.4371195431718942</v>
      </c>
      <c r="S350" s="25">
        <f t="shared" si="198"/>
        <v>1.2368580625449432</v>
      </c>
      <c r="T350" s="25">
        <f t="shared" si="199"/>
        <v>1.580328107301221</v>
      </c>
      <c r="U350" s="5">
        <f t="shared" si="200"/>
        <v>1.6085202948517674</v>
      </c>
      <c r="W350" s="11">
        <v>43983</v>
      </c>
      <c r="X350" s="14">
        <f t="shared" si="201"/>
        <v>1.4752354882326439</v>
      </c>
      <c r="Y350" s="14">
        <f t="shared" si="202"/>
        <v>1.5944242010764942</v>
      </c>
    </row>
    <row r="351" spans="2:25" x14ac:dyDescent="0.2">
      <c r="B351" s="11">
        <v>44013</v>
      </c>
      <c r="C351" s="14">
        <f>'ITI Base2016'!B48</f>
        <v>104.83641116299999</v>
      </c>
      <c r="D351" s="14">
        <f t="shared" si="192"/>
        <v>102.67628830091405</v>
      </c>
      <c r="E351" s="14">
        <f>'ITI Base2016'!C48</f>
        <v>58.23151869609999</v>
      </c>
      <c r="F351" s="14">
        <f>'ITI Base2016'!D48</f>
        <v>60.620962823999989</v>
      </c>
      <c r="H351" s="61">
        <f>+'ITI Base2016'!G48</f>
        <v>0.13684131595235183</v>
      </c>
      <c r="I351" s="62">
        <f>+'ITI Base2016'!J48</f>
        <v>7.6121750536210397E-2</v>
      </c>
      <c r="J351" s="62">
        <f>+'ITI Base2016'!H48</f>
        <v>-2.4270760990974249E-2</v>
      </c>
      <c r="K351" s="62">
        <f>+'ITI Base2016'!I48</f>
        <v>0.24515976731118716</v>
      </c>
      <c r="M351" s="5">
        <f t="shared" si="193"/>
        <v>0.91652775708506162</v>
      </c>
      <c r="N351" s="5">
        <f t="shared" si="194"/>
        <v>0.73632672469787774</v>
      </c>
      <c r="O351" s="5">
        <f t="shared" si="195"/>
        <v>1.3461826151436096</v>
      </c>
      <c r="P351" s="5">
        <f t="shared" si="196"/>
        <v>1.5290961017944582</v>
      </c>
      <c r="R351" s="5">
        <f t="shared" si="197"/>
        <v>1.346136260981301</v>
      </c>
      <c r="S351" s="25">
        <f t="shared" si="198"/>
        <v>1.1925461570221119</v>
      </c>
      <c r="T351" s="25">
        <f t="shared" si="199"/>
        <v>1.4843189267113255</v>
      </c>
      <c r="U351" s="5">
        <f t="shared" si="200"/>
        <v>1.7736206503973229</v>
      </c>
      <c r="W351" s="11">
        <v>44013</v>
      </c>
      <c r="X351" s="14">
        <f t="shared" si="201"/>
        <v>1.4834952447102534</v>
      </c>
      <c r="Y351" s="14">
        <f t="shared" si="202"/>
        <v>1.6289697885543242</v>
      </c>
    </row>
    <row r="352" spans="2:25" x14ac:dyDescent="0.2">
      <c r="B352" s="11">
        <v>44044</v>
      </c>
      <c r="C352" s="14">
        <f>'ITI Base2016'!B49</f>
        <v>105.4062357263</v>
      </c>
      <c r="D352" s="14">
        <f t="shared" ref="D352" si="203">D351*(1+I352/100)</f>
        <v>103.08472600882529</v>
      </c>
      <c r="E352" s="14">
        <f>'ITI Base2016'!C49</f>
        <v>58.244638065199993</v>
      </c>
      <c r="F352" s="14">
        <f>'ITI Base2016'!D49</f>
        <v>60.646165721900012</v>
      </c>
      <c r="H352" s="61">
        <f>+'ITI Base2016'!G49</f>
        <v>0.54353688473181005</v>
      </c>
      <c r="I352" s="62">
        <f>+'ITI Base2016'!J49</f>
        <v>0.39779165635031682</v>
      </c>
      <c r="J352" s="62">
        <f>+'ITI Base2016'!H49</f>
        <v>2.25296701747979E-2</v>
      </c>
      <c r="K352" s="62">
        <f>+'ITI Base2016'!I49</f>
        <v>4.1574558908274994E-2</v>
      </c>
      <c r="M352" s="5">
        <f t="shared" ref="M352" si="204">+(C352/C$344-1)*100</f>
        <v>1.4650463082354293</v>
      </c>
      <c r="N352" s="5">
        <f t="shared" ref="N352" si="205">+(D352/D$344-1)*100</f>
        <v>1.1370474273225017</v>
      </c>
      <c r="O352" s="5">
        <f t="shared" ref="O352" si="206">+(E352/E$344-1)*100</f>
        <v>1.3690155758215417</v>
      </c>
      <c r="P352" s="5">
        <f t="shared" ref="P352" si="207">+(F352/F$344-1)*100</f>
        <v>1.5713063756623402</v>
      </c>
      <c r="R352" s="5">
        <f t="shared" ref="R352" si="208">+(C352/C340-1)*100</f>
        <v>1.3884574958282991</v>
      </c>
      <c r="S352" s="25">
        <f t="shared" ref="S352" si="209">+(D352/D340-1)*100</f>
        <v>1.2648200225236828</v>
      </c>
      <c r="T352" s="25">
        <f t="shared" ref="T352" si="210">+(E352/E340-1)*100</f>
        <v>1.5853057406960636</v>
      </c>
      <c r="U352" s="5">
        <f t="shared" ref="U352" si="211">+(F352/F340-1)*100</f>
        <v>1.9431428077863355</v>
      </c>
      <c r="W352" s="11">
        <v>44044</v>
      </c>
      <c r="X352" s="14">
        <f t="shared" ref="X352" si="212">AVERAGE(S352:U352)</f>
        <v>1.5977561903353605</v>
      </c>
      <c r="Y352" s="14">
        <f t="shared" ref="Y352:Y353" si="213">AVERAGE(T352:U352)</f>
        <v>1.7642242742411995</v>
      </c>
    </row>
    <row r="353" spans="2:25" x14ac:dyDescent="0.2">
      <c r="B353" s="11">
        <v>44075</v>
      </c>
      <c r="C353" s="14">
        <f>'ITI Base2016'!B50</f>
        <v>104.35245599410001</v>
      </c>
      <c r="D353" s="14">
        <f t="shared" ref="D353" si="214">D352*(1+I353/100)</f>
        <v>102.18320693118055</v>
      </c>
      <c r="E353" s="14">
        <f>'ITI Base2016'!C50</f>
        <v>58.06872505840002</v>
      </c>
      <c r="F353" s="14">
        <f>'ITI Base2016'!D50</f>
        <v>60.597238783999948</v>
      </c>
      <c r="H353" s="61">
        <f>+'ITI Base2016'!G50</f>
        <v>-0.99973187064211766</v>
      </c>
      <c r="I353" s="62">
        <f>+'ITI Base2016'!J50</f>
        <v>-0.87454185750811508</v>
      </c>
      <c r="J353" s="62">
        <f>+'ITI Base2016'!H50</f>
        <v>-0.3020243796571509</v>
      </c>
      <c r="K353" s="62">
        <f>+'ITI Base2016'!I50</f>
        <v>-8.0676061409101774E-2</v>
      </c>
      <c r="M353" s="5">
        <f t="shared" ref="M353" si="215">+(C353/C$344-1)*100</f>
        <v>0.45066790273020629</v>
      </c>
      <c r="N353" s="5">
        <f t="shared" ref="N353" si="216">+(D353/D$344-1)*100</f>
        <v>0.25256161412274825</v>
      </c>
      <c r="O353" s="5">
        <f t="shared" ref="O353" si="217">+(E353/E$344-1)*100</f>
        <v>1.0628564353641234</v>
      </c>
      <c r="P353" s="5">
        <f t="shared" ref="P353" si="218">+(F353/F$344-1)*100</f>
        <v>1.4893626461566889</v>
      </c>
      <c r="R353" s="5">
        <f t="shared" ref="R353" si="219">+(C353/C341-1)*100</f>
        <v>0.45665132407948228</v>
      </c>
      <c r="S353" s="25">
        <f t="shared" ref="S353" si="220">+(D353/D341-1)*100</f>
        <v>0.43412429373179684</v>
      </c>
      <c r="T353" s="25">
        <f t="shared" ref="T353" si="221">+(E353/E341-1)*100</f>
        <v>1.338864549289065</v>
      </c>
      <c r="U353" s="5">
        <f t="shared" ref="U353" si="222">+(F353/F341-1)*100</f>
        <v>1.8997092077581934</v>
      </c>
      <c r="W353" s="11">
        <v>44075</v>
      </c>
      <c r="X353" s="14">
        <f t="shared" ref="X353" si="223">AVERAGE(S353:U353)</f>
        <v>1.2242326835930184</v>
      </c>
      <c r="Y353" s="14">
        <f t="shared" si="213"/>
        <v>1.6192868785236292</v>
      </c>
    </row>
    <row r="354" spans="2:25" x14ac:dyDescent="0.2">
      <c r="B354" s="11">
        <v>44105</v>
      </c>
      <c r="C354" s="14">
        <f>'ITI Base2016'!B51</f>
        <v>104.63307697030001</v>
      </c>
      <c r="D354" s="14">
        <f t="shared" ref="D354" si="224">D353*(1+I354/100)</f>
        <v>102.08303331918164</v>
      </c>
      <c r="E354" s="14">
        <f>'ITI Base2016'!C51</f>
        <v>57.922660229300014</v>
      </c>
      <c r="F354" s="14">
        <f>'ITI Base2016'!D51</f>
        <v>60.459509601600011</v>
      </c>
      <c r="H354" s="61">
        <f>+'ITI Base2016'!G51</f>
        <v>0.26891650371492215</v>
      </c>
      <c r="I354" s="62">
        <f>+'ITI Base2016'!J51</f>
        <v>-9.8033341296857049E-2</v>
      </c>
      <c r="J354" s="62">
        <f>+'ITI Base2016'!H51</f>
        <v>-0.25153786130676092</v>
      </c>
      <c r="K354" s="62">
        <f>+'ITI Base2016'!I51</f>
        <v>-0.2272862347587723</v>
      </c>
      <c r="M354" s="5">
        <f t="shared" ref="M354" si="225">+(C354/C$344-1)*100</f>
        <v>0.72079632681252281</v>
      </c>
      <c r="N354" s="5">
        <f t="shared" ref="N354" si="226">+(D354/D$344-1)*100</f>
        <v>0.15428067823672897</v>
      </c>
      <c r="O354" s="5">
        <f t="shared" ref="O354" si="227">+(E354/E$344-1)*100</f>
        <v>0.80864508771107957</v>
      </c>
      <c r="P354" s="5">
        <f t="shared" ref="P354" si="228">+(F354/F$344-1)*100</f>
        <v>1.2586912951175533</v>
      </c>
      <c r="R354" s="5">
        <f t="shared" ref="R354" si="229">+(C354/C342-1)*100</f>
        <v>0.27570500878455473</v>
      </c>
      <c r="S354" s="25">
        <f t="shared" ref="S354" si="230">+(D354/D342-1)*100</f>
        <v>0.17716552712048195</v>
      </c>
      <c r="T354" s="25">
        <f t="shared" ref="T354" si="231">+(E354/E342-1)*100</f>
        <v>0.9839776643600695</v>
      </c>
      <c r="U354" s="5">
        <f t="shared" ref="U354" si="232">+(F354/F342-1)*100</f>
        <v>1.6724971802248412</v>
      </c>
      <c r="W354" s="11">
        <v>44105</v>
      </c>
      <c r="X354" s="14">
        <f t="shared" ref="X354" si="233">AVERAGE(S354:U354)</f>
        <v>0.94454679056846425</v>
      </c>
      <c r="Y354" s="14">
        <f t="shared" ref="Y354" si="234">AVERAGE(T354:U354)</f>
        <v>1.3282374222924553</v>
      </c>
    </row>
    <row r="355" spans="2:25" x14ac:dyDescent="0.2">
      <c r="B355" s="11">
        <v>44136</v>
      </c>
      <c r="C355" s="14">
        <f>'ITI Base2016'!B52</f>
        <v>104.35215948219999</v>
      </c>
      <c r="D355" s="14">
        <f t="shared" ref="D355" si="235">D354*(1+I355/100)</f>
        <v>101.87350767968077</v>
      </c>
      <c r="E355" s="14">
        <f>'ITI Base2016'!C52</f>
        <v>57.874018032899997</v>
      </c>
      <c r="F355" s="14">
        <f>'ITI Base2016'!D52</f>
        <v>60.308611905900008</v>
      </c>
      <c r="H355" s="61">
        <f>+'ITI Base2016'!G52</f>
        <v>-0.26847866490607997</v>
      </c>
      <c r="I355" s="62">
        <f>+'ITI Base2016'!J52</f>
        <v>-0.20525020925440515</v>
      </c>
      <c r="J355" s="62">
        <f>+'ITI Base2016'!H52</f>
        <v>-8.3977835630233422E-2</v>
      </c>
      <c r="K355" s="62">
        <f>+'ITI Base2016'!I52</f>
        <v>-0.24958471660512238</v>
      </c>
      <c r="M355" s="5">
        <f t="shared" ref="M355" si="236">+(C355/C$344-1)*100</f>
        <v>0.45038247755153638</v>
      </c>
      <c r="N355" s="5">
        <f t="shared" ref="N355" si="237">+(D355/D$344-1)*100</f>
        <v>-5.1286192432598021E-2</v>
      </c>
      <c r="O355" s="5">
        <f t="shared" ref="O355" si="238">+(E355/E$344-1)*100</f>
        <v>0.72398816943826105</v>
      </c>
      <c r="P355" s="5">
        <f t="shared" ref="P355" si="239">+(F355/F$344-1)*100</f>
        <v>1.0059650774105755</v>
      </c>
      <c r="R355" s="5">
        <f t="shared" ref="R355" si="240">+(C355/C343-1)*100</f>
        <v>-1.096149574376426</v>
      </c>
      <c r="S355" s="25">
        <f t="shared" ref="S355" si="241">+(D355/D343-1)*100</f>
        <v>-1.0792568921843215</v>
      </c>
      <c r="T355" s="25">
        <f t="shared" ref="T355" si="242">+(E355/E343-1)*100</f>
        <v>0.70646090573045495</v>
      </c>
      <c r="U355" s="5">
        <f t="shared" ref="U355" si="243">+(F355/F343-1)*100</f>
        <v>1.2806980493266895</v>
      </c>
      <c r="W355" s="11">
        <v>44136</v>
      </c>
      <c r="X355" s="14">
        <f t="shared" ref="X355" si="244">AVERAGE(S355:U355)</f>
        <v>0.30263402095760766</v>
      </c>
      <c r="Y355" s="14">
        <f t="shared" ref="Y355" si="245">AVERAGE(T355:U355)</f>
        <v>0.99357947752857223</v>
      </c>
    </row>
    <row r="356" spans="2:25" x14ac:dyDescent="0.2">
      <c r="B356" s="11">
        <v>44166</v>
      </c>
      <c r="C356" s="14">
        <f>'ITI Base2016'!B53</f>
        <v>104.58079791290001</v>
      </c>
      <c r="D356" s="14">
        <f t="shared" ref="D356" si="246">D355*(1+I356/100)</f>
        <v>101.99862497190111</v>
      </c>
      <c r="E356" s="14">
        <f>'ITI Base2016'!C53</f>
        <v>57.977198877799992</v>
      </c>
      <c r="F356" s="14">
        <f>'ITI Base2016'!D53</f>
        <v>60.437825859299956</v>
      </c>
      <c r="H356" s="61">
        <f>+'ITI Base2016'!G53</f>
        <v>0.21910273044134509</v>
      </c>
      <c r="I356" s="62">
        <f>+'ITI Base2016'!J53</f>
        <v>0.12281631905102899</v>
      </c>
      <c r="J356" s="62">
        <f>+'ITI Base2016'!H53</f>
        <v>0.17828526238032882</v>
      </c>
      <c r="K356" s="62">
        <f>+'ITI Base2016'!I53</f>
        <v>0.21425456384498442</v>
      </c>
      <c r="M356" s="5">
        <f t="shared" ref="M356" si="247">+(C356/C$344-1)*100</f>
        <v>0.67047200829863929</v>
      </c>
      <c r="N356" s="5">
        <f t="shared" ref="N356" si="248">+(D356/D$344-1)*100</f>
        <v>7.1467138804681696E-2</v>
      </c>
      <c r="O356" s="5">
        <f t="shared" ref="O356" si="249">+(E356/E$344-1)*100</f>
        <v>0.90356419602606319</v>
      </c>
      <c r="P356" s="5">
        <f t="shared" ref="P356" si="250">+(F356/F$344-1)*100</f>
        <v>1.2223749673446083</v>
      </c>
      <c r="R356" s="5">
        <f t="shared" ref="R356" si="251">+(C356/C344-1)*100</f>
        <v>0.67047200829863929</v>
      </c>
      <c r="S356" s="25">
        <f t="shared" ref="S356" si="252">+(D356/D344-1)*100</f>
        <v>7.1467138804681696E-2</v>
      </c>
      <c r="T356" s="25">
        <f t="shared" ref="T356" si="253">+(E356/E344-1)*100</f>
        <v>0.90356419602606319</v>
      </c>
      <c r="U356" s="5">
        <f t="shared" ref="U356" si="254">+(F356/F344-1)*100</f>
        <v>1.2223749673446083</v>
      </c>
      <c r="W356" s="11">
        <v>44166</v>
      </c>
      <c r="X356" s="14">
        <f t="shared" ref="X356" si="255">AVERAGE(S356:U356)</f>
        <v>0.73246876739178435</v>
      </c>
      <c r="Y356" s="14">
        <f t="shared" ref="Y356" si="256">AVERAGE(T356:U356)</f>
        <v>1.0629695816853357</v>
      </c>
    </row>
    <row r="357" spans="2:25" x14ac:dyDescent="0.2">
      <c r="B357" s="11"/>
      <c r="C357" s="14"/>
      <c r="D357" s="14"/>
      <c r="E357" s="14"/>
      <c r="F357" s="14"/>
      <c r="H357" s="61"/>
      <c r="I357" s="62"/>
      <c r="J357" s="62"/>
      <c r="K357" s="62"/>
      <c r="M357" s="5"/>
      <c r="N357" s="5"/>
      <c r="O357" s="5"/>
      <c r="P357" s="5"/>
      <c r="R357" s="5"/>
      <c r="S357" s="25"/>
      <c r="T357" s="25"/>
      <c r="U357" s="5"/>
      <c r="W357" s="11"/>
      <c r="X357" s="14"/>
      <c r="Y357" s="14"/>
    </row>
    <row r="358" spans="2:25" x14ac:dyDescent="0.2">
      <c r="B358" s="11"/>
      <c r="C358" s="14"/>
      <c r="D358" s="14"/>
      <c r="E358" s="14"/>
      <c r="F358" s="14"/>
      <c r="H358" s="61"/>
      <c r="I358" s="62"/>
      <c r="J358" s="62"/>
      <c r="K358" s="62"/>
      <c r="M358" s="5"/>
      <c r="N358" s="5"/>
      <c r="O358" s="5"/>
      <c r="P358" s="5"/>
      <c r="R358" s="5"/>
      <c r="S358" s="25"/>
      <c r="T358" s="25"/>
      <c r="U358" s="5"/>
      <c r="W358" s="11"/>
      <c r="X358" s="14"/>
      <c r="Y358" s="14"/>
    </row>
    <row r="359" spans="2:25" x14ac:dyDescent="0.2">
      <c r="B359" s="11"/>
      <c r="C359" s="14"/>
      <c r="D359" s="14"/>
      <c r="E359" s="14"/>
      <c r="F359" s="14"/>
      <c r="H359" s="61"/>
      <c r="I359" s="62"/>
      <c r="J359" s="62"/>
      <c r="K359" s="62"/>
      <c r="M359" s="5"/>
      <c r="N359" s="5"/>
      <c r="O359" s="5"/>
      <c r="P359" s="5"/>
      <c r="R359" s="5"/>
      <c r="S359" s="25"/>
      <c r="T359" s="25"/>
      <c r="U359" s="5"/>
      <c r="W359" s="11"/>
      <c r="X359" s="14"/>
      <c r="Y359" s="14"/>
    </row>
    <row r="360" spans="2:25" ht="12" customHeight="1" x14ac:dyDescent="0.2"/>
    <row r="361" spans="2:25" x14ac:dyDescent="0.2">
      <c r="B361" s="1" t="s">
        <v>8</v>
      </c>
      <c r="D361" s="44">
        <v>41095</v>
      </c>
    </row>
    <row r="362" spans="2:25" x14ac:dyDescent="0.2">
      <c r="B362" s="1" t="s">
        <v>11</v>
      </c>
      <c r="D362" s="45">
        <v>41065</v>
      </c>
      <c r="R362" s="1">
        <v>2012</v>
      </c>
      <c r="S362" s="14">
        <f>S260</f>
        <v>3.5193953577050907</v>
      </c>
      <c r="T362" s="14">
        <f t="shared" ref="T362:U362" si="257">T260</f>
        <v>4.8404093057235142</v>
      </c>
      <c r="U362" s="14">
        <f t="shared" si="257"/>
        <v>4.1301215267049551</v>
      </c>
    </row>
    <row r="363" spans="2:25" x14ac:dyDescent="0.2">
      <c r="R363" s="1">
        <v>2013</v>
      </c>
      <c r="S363" s="14">
        <f>S272</f>
        <v>4.336849022691136</v>
      </c>
      <c r="T363" s="14">
        <f t="shared" ref="T363:U363" si="258">T272</f>
        <v>4.144537545501481</v>
      </c>
      <c r="U363" s="14">
        <f t="shared" si="258"/>
        <v>4.1959252715594753</v>
      </c>
    </row>
    <row r="364" spans="2:25" x14ac:dyDescent="0.2">
      <c r="K364" s="14"/>
      <c r="R364" s="1">
        <v>2014</v>
      </c>
      <c r="S364" s="14">
        <f>S284</f>
        <v>3.919406061254227</v>
      </c>
      <c r="T364" s="14">
        <f t="shared" ref="T364:U364" si="259">T284</f>
        <v>4.3438110644388628</v>
      </c>
      <c r="U364" s="14">
        <f t="shared" si="259"/>
        <v>4.057089839794914</v>
      </c>
    </row>
    <row r="365" spans="2:25" x14ac:dyDescent="0.2">
      <c r="R365" s="1">
        <v>2015</v>
      </c>
      <c r="S365" s="14">
        <f>S296</f>
        <v>2.3050691878976126</v>
      </c>
      <c r="T365" s="14">
        <f t="shared" ref="T365:U365" si="260">T296</f>
        <v>3.0881334732224763</v>
      </c>
      <c r="U365" s="14">
        <f t="shared" si="260"/>
        <v>2.996645288154598</v>
      </c>
    </row>
    <row r="366" spans="2:25" x14ac:dyDescent="0.2"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1">
        <v>2016</v>
      </c>
      <c r="S366" s="14">
        <f>S308</f>
        <v>2.3769109302020031</v>
      </c>
      <c r="T366" s="14">
        <f t="shared" ref="T366:U366" si="261">T308</f>
        <v>2.1448793574121883</v>
      </c>
      <c r="U366" s="14">
        <f t="shared" si="261"/>
        <v>2.6502413706775751</v>
      </c>
    </row>
    <row r="367" spans="2:25" x14ac:dyDescent="0.2"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1">
        <v>2017</v>
      </c>
      <c r="S367" s="14">
        <f>S319</f>
        <v>1.2760781446075731</v>
      </c>
      <c r="T367" s="14">
        <f t="shared" ref="T367:U367" si="262">T319</f>
        <v>2.8157399395736249</v>
      </c>
      <c r="U367" s="14">
        <f t="shared" si="262"/>
        <v>2.925590958027402</v>
      </c>
    </row>
    <row r="368" spans="2:25" x14ac:dyDescent="0.2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spans="18:21" x14ac:dyDescent="0.2">
      <c r="R369" s="1" t="s">
        <v>19</v>
      </c>
      <c r="S369" s="65">
        <f>AVERAGE(S362:S366)</f>
        <v>3.2915261119500143</v>
      </c>
      <c r="T369" s="65">
        <f t="shared" ref="T369:U370" si="263">AVERAGE(T362:T366)</f>
        <v>3.7123541492597041</v>
      </c>
      <c r="U369" s="65">
        <f t="shared" si="263"/>
        <v>3.6060046593783035</v>
      </c>
    </row>
    <row r="370" spans="18:21" x14ac:dyDescent="0.2">
      <c r="R370" s="1" t="s">
        <v>20</v>
      </c>
      <c r="S370" s="65">
        <f>AVERAGE(S363:S367)</f>
        <v>2.8428626693305099</v>
      </c>
      <c r="T370" s="65">
        <f t="shared" si="263"/>
        <v>3.3074202760297267</v>
      </c>
      <c r="U370" s="65">
        <f t="shared" si="263"/>
        <v>3.3650985456427933</v>
      </c>
    </row>
  </sheetData>
  <mergeCells count="6">
    <mergeCell ref="B2:U2"/>
    <mergeCell ref="B5:B6"/>
    <mergeCell ref="C5:F5"/>
    <mergeCell ref="H5:K5"/>
    <mergeCell ref="M5:P5"/>
    <mergeCell ref="R5:U5"/>
  </mergeCells>
  <printOptions horizontalCentered="1" verticalCentered="1"/>
  <pageMargins left="0.77" right="0.86" top="0.26" bottom="0.17" header="0.26" footer="0.17"/>
  <pageSetup scale="6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ITI Base2016</vt:lpstr>
      <vt:lpstr>ITI Base2016 Amplio</vt:lpstr>
      <vt:lpstr>Graf ITI amplio</vt:lpstr>
      <vt:lpstr>Núcleo</vt:lpstr>
      <vt:lpstr>Div a ITI exc</vt:lpstr>
      <vt:lpstr>ITI excluyentes</vt:lpstr>
      <vt:lpstr>Históricos</vt:lpstr>
      <vt:lpstr>Encadenamiento16</vt:lpstr>
      <vt:lpstr>Encadenamiento16!Área_de_impresión</vt:lpstr>
      <vt:lpstr>Históricos!Área_de_impresión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LAGUNA</dc:creator>
  <cp:lastModifiedBy>Ticona Gonzales Ulises</cp:lastModifiedBy>
  <cp:lastPrinted>2010-08-09T16:10:01Z</cp:lastPrinted>
  <dcterms:created xsi:type="dcterms:W3CDTF">1998-02-09T13:33:03Z</dcterms:created>
  <dcterms:modified xsi:type="dcterms:W3CDTF">2021-05-03T16:41:47Z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-880488508</vt:i4>
  </property>
  <property fmtid="{D5CDD505-2E9C-101B-9397-08002B2CF9AE}" pid="3" name="_EmailSubject">
    <vt:lpwstr>Rep 2 Octubre.xls</vt:lpwstr>
  </property>
  <property fmtid="{D5CDD505-2E9C-101B-9397-08002B2CF9AE}" pid="4" name="_AuthorEmail">
    <vt:lpwstr>MPalmero@bcb.gov.bo</vt:lpwstr>
  </property>
  <property fmtid="{D5CDD505-2E9C-101B-9397-08002B2CF9AE}" pid="5" name="_AuthorEmailDisplayName">
    <vt:lpwstr>Palmero Martin</vt:lpwstr>
  </property>
  <property fmtid="{D5CDD505-2E9C-101B-9397-08002B2CF9AE}" pid="6" name="_ReviewingToolsShownOnce">
    <vt:lpwstr/>
  </property>
</Properties>
</file>